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ka52\市町村課\001財政係\005公営企業\H31\001公営企業一般\001公営企業一般\経営比較分析表\水道・下水・交通・電気・休養宿泊・駐車場・病院\07経営比較分析表（公表用）\01　佐久地域振興局\203041 川上村\"/>
    </mc:Choice>
  </mc:AlternateContent>
  <workbookProtection workbookAlgorithmName="SHA-512" workbookHashValue="MfXIYUd1NI1Eah3IfSZr209d4q9esayV6LSme7FO3lViRHEeI+aEV11SUiz9etXp0TNZXxGuNYbYUZbiVEPyfg==" workbookSaltValue="109KioP0eyyoj5q2PKRG9g==" workbookSpinCount="100000" lockStructure="1"/>
  <bookViews>
    <workbookView xWindow="930" yWindow="0" windowWidth="24000" windowHeight="937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AL10" i="4"/>
  <c r="P10" i="4"/>
  <c r="I10" i="4"/>
  <c r="AT8" i="4"/>
  <c r="AL8" i="4"/>
  <c r="W8" i="4"/>
  <c r="P8" i="4"/>
  <c r="I8" i="4"/>
  <c r="B6"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<sst xmlns="http://schemas.openxmlformats.org/spreadsheetml/2006/main" count="228" uniqueCount="114">
  <si>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</si>
  <si>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</si>
  <si>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</si>
  <si>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</si>
  <si>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</si>
  <si>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</si>
  <si>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</si>
  <si>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</si>
  <si>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</si>
  <si>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</si>
  <si>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</si>
  <si>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</si>
  <si>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</si>
  <si>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</si>
  <si>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</si>
  <si>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</si>
  <si>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</si>
  <si>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</si>
  <si>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</si>
  <si>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</si>
  <si>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</si>
  <si>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</si>
  <si>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</si>
  <si>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</si>
  <si>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</si>
  <si>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</si>
  <si>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</si>
  <si>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</si>
  <si>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</si>
  <si>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</si>
  <si>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</si>
  <si>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</si>
  <si>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</si>
  <si>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</si>
  <si>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</si>
  <si>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</si>
  <si>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</si>
  <si>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</si>
  <si>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</si>
  <si>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</si>
  <si>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</si>
  <si>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</si>
  <si>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</si>
  <si>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</si>
  <si>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</si>
  <si>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</si>
  <si>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</si>
  <si>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</si>
  <si>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</si>
  <si>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</si>
  <si>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</si>
  <si>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</si>
  <si>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</si>
  <si>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</si>
  <si>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</si>
  <si>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</si>
  <si>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</si>
  <si>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</si>
  <si>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</si>
  <si>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</si>
  <si>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</si>
  <si>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</si>
  <si>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</si>
  <si>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</si>
  <si>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</si>
  <si>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</si>
  <si>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</si>
  <si>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</si>
  <si>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</si>
  <si>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</si>
  <si>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</si>
  <si>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</si>
  <si>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</si>
  <si>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</si>
  <si>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</si>
  <si>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</si>
  <si>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</si>
  <si>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</si>
  <si>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</si>
  <si>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</si>
  <si>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</si>
  <si>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</si>
  <si>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</si>
  <si>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</si>
  <si>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</si>
  <si>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</si>
  <si>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</si>
  <si>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</si>
  <si>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</si>
  <si>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</si>
  <si>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</si>
  <si>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</si>
  <si>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</si>
  <si>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</si>
  <si>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</si>
  <si>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</si>
  <si>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</si>
  <si>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</si>
  <si>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長野県　川上村</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</si>
  <si>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</si>
  <si>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</si>
  <si>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</si>
  <si>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</si>
  <si>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</si>
  <si>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</si>
  <si>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</si>
  <si>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</si>
  <si>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</si>
  <si>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</si>
  <si>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</si>
  <si>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</si>
  <si>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供用開始以来18年が経過し今後処理施設、マンホールポンプ場の機器更新及び修繕が増加してくるため、令和2年度にストックマネジメントを作成し、計画的に機器の更新を行っていく。</t>
    <rPh sb="48" eb="50">
      <t>レイワ</t>
    </rPh>
    <rPh sb="51" eb="53">
      <t>ネンド</t>
    </rPh>
    <phoneticPr fontId="4"/>
  </si>
  <si>
    <t>今後も一般会計繰入金を充当する経営が続くが、面整備は100％終了しているため、今後増加する維持管理費を補うために水洗化率の向上に努め料金収入の増加に努めていく。令和４年度には農集の一部と特環の下水道事業統合を行う。</t>
    <rPh sb="80" eb="82">
      <t>レイワ</t>
    </rPh>
    <rPh sb="83" eb="85">
      <t>ネンド</t>
    </rPh>
    <rPh sb="90" eb="92">
      <t>イチブ</t>
    </rPh>
    <rPh sb="104" eb="105">
      <t>オコナ</t>
    </rPh>
    <phoneticPr fontId="4"/>
  </si>
  <si>
    <r>
      <t xml:space="preserve">一般会計繰入金が総収入の78.4%を占めており、料金収入では汚水処理経費も賄えない状況である。平成42年までは企業債償還が続くために繰入金収入に頼った経営が続く。現在の下水道使用料の5～6倍に値上げしないと使用料収入では事業が運営出来ないが、水洗化率が低迷している状況での下水道料金の値上げも難しい状況にある。
</t>
    </r>
    <r>
      <rPr>
        <sz val="11"/>
        <rFont val="ＭＳ ゴシック"/>
        <family val="3"/>
        <charset val="128"/>
      </rPr>
      <t>そのため、ここ数年は、料金徴収の強化をおこなった。その結果、徴収率の向上につながり、特に過年度滞納額が大幅な減少傾向にある。
啓発活動を強化して水洗化率の向上に努め、施設の有効利用を行うとともに経費回収比率の向上や汚水処理単価の減額を図る。また、近年、電気、機械、ポンプ設備の故障等により汚水維持管理費が増加傾向にある。村内に４施設ある農業集落排水施設のうち１施設を特環に統合を予定しており、その際に処理場の大規模改修を予定している。そのため、増加傾向にある汚水維持管理費を抑え、小規模な修繕のみとしている。</t>
    </r>
    <rPh sb="316" eb="318">
      <t>ソンナイ</t>
    </rPh>
    <rPh sb="320" eb="322">
      <t>シセツ</t>
    </rPh>
    <rPh sb="324" eb="326">
      <t>ノウギョウ</t>
    </rPh>
    <rPh sb="326" eb="328">
      <t>シュウラク</t>
    </rPh>
    <rPh sb="328" eb="330">
      <t>ハイスイ</t>
    </rPh>
    <rPh sb="330" eb="332">
      <t>シセツ</t>
    </rPh>
    <rPh sb="336" eb="338">
      <t>シセツ</t>
    </rPh>
    <rPh sb="339" eb="340">
      <t>トク</t>
    </rPh>
    <rPh sb="378" eb="380">
      <t>ゾウカ</t>
    </rPh>
    <rPh sb="380" eb="382">
      <t>ケイコウ</t>
    </rPh>
    <rPh sb="385" eb="387">
      <t>オスイ</t>
    </rPh>
    <rPh sb="387" eb="389">
      <t>イジ</t>
    </rPh>
    <rPh sb="389" eb="392">
      <t>カンリヒ</t>
    </rPh>
    <rPh sb="393" eb="394">
      <t>オサ</t>
    </rPh>
    <rPh sb="396" eb="399">
      <t>ショウキボ</t>
    </rPh>
    <rPh sb="400" eb="402">
      <t>シュウゼン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</si>
</sst>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009E-494D-813F-723220211B67}"/>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0.08</c:v>
                </c:pt>
                <c:pt idx="1">
                  <c:v>7.0000000000000007E-2</c:v>
                </c:pt>
                <c:pt idx="2">
                  <c:v>0.09</c:v>
                </c:pt>
                <c:pt idx="3">
                  <c:v>0.09</c:v>
                </c:pt>
                <c:pt idx="4">
                  <c:v>0.13</c:v>
                </c:pt>
              </c:numCache>
            </c:numRef>
          </c:val>
          <c:smooth val="0"/>
          <c:extLst>
            <c:ext xmlns:c16="http://schemas.microsoft.com/office/drawing/2014/chart" uri="{C3380CC4-5D6E-409C-BE32-E72D297353CC}">
              <c16:uniqueId val="{00000001-009E-494D-813F-723220211B67}"/>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ge"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56.43</c:v>
                </c:pt>
                <c:pt idx="1">
                  <c:v>57.86</c:v>
                </c:pt>
                <c:pt idx="2">
                  <c:v>57</c:v>
                </c:pt>
                <c:pt idx="3">
                  <c:v>57.71</c:v>
                </c:pt>
                <c:pt idx="4">
                  <c:v>57.57</c:v>
                </c:pt>
              </c:numCache>
            </c:numRef>
          </c:val>
          <c:extLst>
            <c:ext xmlns:c16="http://schemas.microsoft.com/office/drawing/2014/chart" uri="{C3380CC4-5D6E-409C-BE32-E72D297353CC}">
              <c16:uniqueId val="{00000000-A33D-4575-848F-ACB6460AC2B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34.74</c:v>
                </c:pt>
                <c:pt idx="1">
                  <c:v>41.35</c:v>
                </c:pt>
                <c:pt idx="2">
                  <c:v>42.9</c:v>
                </c:pt>
                <c:pt idx="3">
                  <c:v>43.36</c:v>
                </c:pt>
                <c:pt idx="4">
                  <c:v>42.56</c:v>
                </c:pt>
              </c:numCache>
            </c:numRef>
          </c:val>
          <c:smooth val="0"/>
          <c:extLst>
            <c:ext xmlns:c16="http://schemas.microsoft.com/office/drawing/2014/chart" uri="{C3380CC4-5D6E-409C-BE32-E72D297353CC}">
              <c16:uniqueId val="{00000001-A33D-4575-848F-ACB6460AC2B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ge"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66.16</c:v>
                </c:pt>
                <c:pt idx="1">
                  <c:v>67.62</c:v>
                </c:pt>
                <c:pt idx="2">
                  <c:v>66.84</c:v>
                </c:pt>
                <c:pt idx="3">
                  <c:v>68.63</c:v>
                </c:pt>
                <c:pt idx="4">
                  <c:v>68.650000000000006</c:v>
                </c:pt>
              </c:numCache>
            </c:numRef>
          </c:val>
          <c:extLst>
            <c:ext xmlns:c16="http://schemas.microsoft.com/office/drawing/2014/chart" uri="{C3380CC4-5D6E-409C-BE32-E72D297353CC}">
              <c16:uniqueId val="{00000000-451C-495C-88CE-FC9ACABC368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70.14</c:v>
                </c:pt>
                <c:pt idx="1">
                  <c:v>82.9</c:v>
                </c:pt>
                <c:pt idx="2">
                  <c:v>83.5</c:v>
                </c:pt>
                <c:pt idx="3">
                  <c:v>83.06</c:v>
                </c:pt>
                <c:pt idx="4">
                  <c:v>83.32</c:v>
                </c:pt>
              </c:numCache>
            </c:numRef>
          </c:val>
          <c:smooth val="0"/>
          <c:extLst>
            <c:ext xmlns:c16="http://schemas.microsoft.com/office/drawing/2014/chart" uri="{C3380CC4-5D6E-409C-BE32-E72D297353CC}">
              <c16:uniqueId val="{00000001-451C-495C-88CE-FC9ACABC368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ge"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97.1</c:v>
                </c:pt>
                <c:pt idx="1">
                  <c:v>96.89</c:v>
                </c:pt>
                <c:pt idx="2">
                  <c:v>102.92</c:v>
                </c:pt>
                <c:pt idx="3">
                  <c:v>98.82</c:v>
                </c:pt>
                <c:pt idx="4">
                  <c:v>98.84</c:v>
                </c:pt>
              </c:numCache>
            </c:numRef>
          </c:val>
          <c:extLst>
            <c:ext xmlns:c16="http://schemas.microsoft.com/office/drawing/2014/chart" uri="{C3380CC4-5D6E-409C-BE32-E72D297353CC}">
              <c16:uniqueId val="{00000000-1BDE-4D7A-A428-7937AB41018D}"/>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BDE-4D7A-A428-7937AB41018D}"/>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ge"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CC-41EB-A975-4C9F7760A795}"/>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CC-41EB-A975-4C9F7760A795}"/>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ge"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8A0-4F08-9035-C411581A454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8A0-4F08-9035-C411581A454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ge"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F3B-4978-BEFC-0F12C30150A3}"/>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3B-4978-BEFC-0F12C30150A3}"/>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ge"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8EE-423F-BDF7-EF996C85F131}"/>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8EE-423F-BDF7-EF996C85F131}"/>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ge"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formatCode="#,##0.00;&quot;△&quot;#,##0.00;&quot;-&quot;">
                  <c:v>3621.2</c:v>
                </c:pt>
                <c:pt idx="3" formatCode="#,##0.00;&quot;△&quot;#,##0.00;&quot;-&quot;">
                  <c:v>3285.45</c:v>
                </c:pt>
                <c:pt idx="4" formatCode="#,##0.00;&quot;△&quot;#,##0.00;&quot;-&quot;">
                  <c:v>2971.32</c:v>
                </c:pt>
              </c:numCache>
            </c:numRef>
          </c:val>
          <c:extLst>
            <c:ext xmlns:c16="http://schemas.microsoft.com/office/drawing/2014/chart" uri="{C3380CC4-5D6E-409C-BE32-E72D297353CC}">
              <c16:uniqueId val="{00000000-6D1B-4A8A-BBBC-1C943A160266}"/>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1671.86</c:v>
                </c:pt>
                <c:pt idx="1">
                  <c:v>1434.89</c:v>
                </c:pt>
                <c:pt idx="2">
                  <c:v>1298.9100000000001</c:v>
                </c:pt>
                <c:pt idx="3">
                  <c:v>1243.71</c:v>
                </c:pt>
                <c:pt idx="4">
                  <c:v>1194.1500000000001</c:v>
                </c:pt>
              </c:numCache>
            </c:numRef>
          </c:val>
          <c:smooth val="0"/>
          <c:extLst>
            <c:ext xmlns:c16="http://schemas.microsoft.com/office/drawing/2014/chart" uri="{C3380CC4-5D6E-409C-BE32-E72D297353CC}">
              <c16:uniqueId val="{00000001-6D1B-4A8A-BBBC-1C943A160266}"/>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ge"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61.58</c:v>
                </c:pt>
                <c:pt idx="1">
                  <c:v>61.61</c:v>
                </c:pt>
                <c:pt idx="2">
                  <c:v>63.65</c:v>
                </c:pt>
                <c:pt idx="3">
                  <c:v>64.64</c:v>
                </c:pt>
                <c:pt idx="4">
                  <c:v>81.41</c:v>
                </c:pt>
              </c:numCache>
            </c:numRef>
          </c:val>
          <c:extLst>
            <c:ext xmlns:c16="http://schemas.microsoft.com/office/drawing/2014/chart" uri="{C3380CC4-5D6E-409C-BE32-E72D297353CC}">
              <c16:uniqueId val="{00000000-C15F-4A5D-8F65-AC8629741C25}"/>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50.54</c:v>
                </c:pt>
                <c:pt idx="1">
                  <c:v>66.22</c:v>
                </c:pt>
                <c:pt idx="2">
                  <c:v>69.87</c:v>
                </c:pt>
                <c:pt idx="3">
                  <c:v>74.3</c:v>
                </c:pt>
                <c:pt idx="4">
                  <c:v>72.260000000000005</c:v>
                </c:pt>
              </c:numCache>
            </c:numRef>
          </c:val>
          <c:smooth val="0"/>
          <c:extLst>
            <c:ext xmlns:c16="http://schemas.microsoft.com/office/drawing/2014/chart" uri="{C3380CC4-5D6E-409C-BE32-E72D297353CC}">
              <c16:uniqueId val="{00000001-C15F-4A5D-8F65-AC8629741C25}"/>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ge"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203.34</c:v>
                </c:pt>
                <c:pt idx="1">
                  <c:v>203.18</c:v>
                </c:pt>
                <c:pt idx="2">
                  <c:v>309.7</c:v>
                </c:pt>
                <c:pt idx="3">
                  <c:v>312.88</c:v>
                </c:pt>
                <c:pt idx="4">
                  <c:v>249.13</c:v>
                </c:pt>
              </c:numCache>
            </c:numRef>
          </c:val>
          <c:extLst>
            <c:ext xmlns:c16="http://schemas.microsoft.com/office/drawing/2014/chart" uri="{C3380CC4-5D6E-409C-BE32-E72D297353CC}">
              <c16:uniqueId val="{00000000-F52B-4143-B3F8-BCD8ED66193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320.36</c:v>
                </c:pt>
                <c:pt idx="1">
                  <c:v>246.72</c:v>
                </c:pt>
                <c:pt idx="2">
                  <c:v>234.96</c:v>
                </c:pt>
                <c:pt idx="3">
                  <c:v>221.81</c:v>
                </c:pt>
                <c:pt idx="4">
                  <c:v>230.02</c:v>
                </c:pt>
              </c:numCache>
            </c:numRef>
          </c:val>
          <c:smooth val="0"/>
          <c:extLst>
            <c:ext xmlns:c16="http://schemas.microsoft.com/office/drawing/2014/chart" uri="{C3380CC4-5D6E-409C-BE32-E72D297353CC}">
              <c16:uniqueId val="{00000001-F52B-4143-B3F8-BCD8ED66193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ge"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55" zoomScaleNormal="55"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長野県　川上村</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tr">
        <f>データ!$M$6</f>
        <v>非設置</v>
      </c>
      <c r="AE8" s="49"/>
      <c r="AF8" s="49"/>
      <c r="AG8" s="49"/>
      <c r="AH8" s="49"/>
      <c r="AI8" s="49"/>
      <c r="AJ8" s="49"/>
      <c r="AK8" s="3"/>
      <c r="AL8" s="50">
        <f>データ!S6</f>
        <v>3952</v>
      </c>
      <c r="AM8" s="50"/>
      <c r="AN8" s="50"/>
      <c r="AO8" s="50"/>
      <c r="AP8" s="50"/>
      <c r="AQ8" s="50"/>
      <c r="AR8" s="50"/>
      <c r="AS8" s="50"/>
      <c r="AT8" s="45">
        <f>データ!T6</f>
        <v>209.61</v>
      </c>
      <c r="AU8" s="45"/>
      <c r="AV8" s="45"/>
      <c r="AW8" s="45"/>
      <c r="AX8" s="45"/>
      <c r="AY8" s="45"/>
      <c r="AZ8" s="45"/>
      <c r="BA8" s="45"/>
      <c r="BB8" s="45">
        <f>データ!U6</f>
        <v>18.850000000000001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46.55</v>
      </c>
      <c r="Q10" s="45"/>
      <c r="R10" s="45"/>
      <c r="S10" s="45"/>
      <c r="T10" s="45"/>
      <c r="U10" s="45"/>
      <c r="V10" s="45"/>
      <c r="W10" s="45">
        <f>データ!Q6</f>
        <v>95.74</v>
      </c>
      <c r="X10" s="45"/>
      <c r="Y10" s="45"/>
      <c r="Z10" s="45"/>
      <c r="AA10" s="45"/>
      <c r="AB10" s="45"/>
      <c r="AC10" s="45"/>
      <c r="AD10" s="50">
        <f>データ!R6</f>
        <v>4420</v>
      </c>
      <c r="AE10" s="50"/>
      <c r="AF10" s="50"/>
      <c r="AG10" s="50"/>
      <c r="AH10" s="50"/>
      <c r="AI10" s="50"/>
      <c r="AJ10" s="50"/>
      <c r="AK10" s="2"/>
      <c r="AL10" s="50">
        <f>データ!V6</f>
        <v>1866</v>
      </c>
      <c r="AM10" s="50"/>
      <c r="AN10" s="50"/>
      <c r="AO10" s="50"/>
      <c r="AP10" s="50"/>
      <c r="AQ10" s="50"/>
      <c r="AR10" s="50"/>
      <c r="AS10" s="50"/>
      <c r="AT10" s="45">
        <f>データ!W6</f>
        <v>0.65</v>
      </c>
      <c r="AU10" s="45"/>
      <c r="AV10" s="45"/>
      <c r="AW10" s="45"/>
      <c r="AX10" s="45"/>
      <c r="AY10" s="45"/>
      <c r="AZ10" s="45"/>
      <c r="BA10" s="45"/>
      <c r="BB10" s="45">
        <f>データ!X6</f>
        <v>2870.77</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113</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111</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112</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ZJujX0q7p6c/g2bWbjIP2jLoVXP4AUuHZMn7JwR4NIF2f9fYpQviNkKpqgYOlTs/lvc+EFjsRCbv5ozdjgVjHg==" saltValue="zj8DlsOxWvRAVx3FW+Ulj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203041</v>
      </c>
      <c r="D6" s="33">
        <f t="shared" si="3"/>
        <v>47</v>
      </c>
      <c r="E6" s="33">
        <f t="shared" si="3"/>
        <v>17</v>
      </c>
      <c r="F6" s="33">
        <f t="shared" si="3"/>
        <v>4</v>
      </c>
      <c r="G6" s="33">
        <f t="shared" si="3"/>
        <v>0</v>
      </c>
      <c r="H6" s="33" t="str">
        <f t="shared" si="3"/>
        <v>長野県　川上村</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46.55</v>
      </c>
      <c r="Q6" s="34">
        <f t="shared" si="3"/>
        <v>95.74</v>
      </c>
      <c r="R6" s="34">
        <f t="shared" si="3"/>
        <v>4420</v>
      </c>
      <c r="S6" s="34">
        <f t="shared" si="3"/>
        <v>3952</v>
      </c>
      <c r="T6" s="34">
        <f t="shared" si="3"/>
        <v>209.61</v>
      </c>
      <c r="U6" s="34">
        <f t="shared" si="3"/>
        <v>18.850000000000001</v>
      </c>
      <c r="V6" s="34">
        <f t="shared" si="3"/>
        <v>1866</v>
      </c>
      <c r="W6" s="34">
        <f t="shared" si="3"/>
        <v>0.65</v>
      </c>
      <c r="X6" s="34">
        <f t="shared" si="3"/>
        <v>2870.77</v>
      </c>
      <c r="Y6" s="35">
        <f>IF(Y7="",NA(),Y7)</f>
        <v>97.1</v>
      </c>
      <c r="Z6" s="35">
        <f t="shared" ref="Z6:AH6" si="4">IF(Z7="",NA(),Z7)</f>
        <v>96.89</v>
      </c>
      <c r="AA6" s="35">
        <f t="shared" si="4"/>
        <v>102.92</v>
      </c>
      <c r="AB6" s="35">
        <f t="shared" si="4"/>
        <v>98.82</v>
      </c>
      <c r="AC6" s="35">
        <f t="shared" si="4"/>
        <v>98.84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5">
        <f t="shared" si="7"/>
        <v>3621.2</v>
      </c>
      <c r="BI6" s="35">
        <f t="shared" si="7"/>
        <v>3285.45</v>
      </c>
      <c r="BJ6" s="35">
        <f t="shared" si="7"/>
        <v>2971.32</v>
      </c>
      <c r="BK6" s="35">
        <f t="shared" si="7"/>
        <v>1671.86</v>
      </c>
      <c r="BL6" s="35">
        <f t="shared" si="7"/>
        <v>1434.89</v>
      </c>
      <c r="BM6" s="35">
        <f t="shared" si="7"/>
        <v>1298.9100000000001</v>
      </c>
      <c r="BN6" s="35">
        <f t="shared" si="7"/>
        <v>1243.71</v>
      </c>
      <c r="BO6" s="35">
        <f t="shared" si="7"/>
        <v>1194.1500000000001</v>
      </c>
      <c r="BP6" s="34" t="str">
        <f>IF(BP7="","",IF(BP7="-","【-】","【"&amp;SUBSTITUTE(TEXT(BP7,"#,##0.00"),"-","△")&amp;"】"))</f>
        <v>【1,209.40】</v>
      </c>
      <c r="BQ6" s="35">
        <f>IF(BQ7="",NA(),BQ7)</f>
        <v>61.58</v>
      </c>
      <c r="BR6" s="35">
        <f t="shared" ref="BR6:BZ6" si="8">IF(BR7="",NA(),BR7)</f>
        <v>61.61</v>
      </c>
      <c r="BS6" s="35">
        <f t="shared" si="8"/>
        <v>63.65</v>
      </c>
      <c r="BT6" s="35">
        <f t="shared" si="8"/>
        <v>64.64</v>
      </c>
      <c r="BU6" s="35">
        <f t="shared" si="8"/>
        <v>81.41</v>
      </c>
      <c r="BV6" s="35">
        <f t="shared" si="8"/>
        <v>50.54</v>
      </c>
      <c r="BW6" s="35">
        <f t="shared" si="8"/>
        <v>66.22</v>
      </c>
      <c r="BX6" s="35">
        <f t="shared" si="8"/>
        <v>69.87</v>
      </c>
      <c r="BY6" s="35">
        <f t="shared" si="8"/>
        <v>74.3</v>
      </c>
      <c r="BZ6" s="35">
        <f t="shared" si="8"/>
        <v>72.260000000000005</v>
      </c>
      <c r="CA6" s="34" t="str">
        <f>IF(CA7="","",IF(CA7="-","【-】","【"&amp;SUBSTITUTE(TEXT(CA7,"#,##0.00"),"-","△")&amp;"】"))</f>
        <v>【74.48】</v>
      </c>
      <c r="CB6" s="35">
        <f>IF(CB7="",NA(),CB7)</f>
        <v>203.34</v>
      </c>
      <c r="CC6" s="35">
        <f t="shared" ref="CC6:CK6" si="9">IF(CC7="",NA(),CC7)</f>
        <v>203.18</v>
      </c>
      <c r="CD6" s="35">
        <f t="shared" si="9"/>
        <v>309.7</v>
      </c>
      <c r="CE6" s="35">
        <f t="shared" si="9"/>
        <v>312.88</v>
      </c>
      <c r="CF6" s="35">
        <f t="shared" si="9"/>
        <v>249.13</v>
      </c>
      <c r="CG6" s="35">
        <f t="shared" si="9"/>
        <v>320.36</v>
      </c>
      <c r="CH6" s="35">
        <f t="shared" si="9"/>
        <v>246.72</v>
      </c>
      <c r="CI6" s="35">
        <f t="shared" si="9"/>
        <v>234.96</v>
      </c>
      <c r="CJ6" s="35">
        <f t="shared" si="9"/>
        <v>221.81</v>
      </c>
      <c r="CK6" s="35">
        <f t="shared" si="9"/>
        <v>230.02</v>
      </c>
      <c r="CL6" s="34" t="str">
        <f>IF(CL7="","",IF(CL7="-","【-】","【"&amp;SUBSTITUTE(TEXT(CL7,"#,##0.00"),"-","△")&amp;"】"))</f>
        <v>【219.46】</v>
      </c>
      <c r="CM6" s="35">
        <f>IF(CM7="",NA(),CM7)</f>
        <v>56.43</v>
      </c>
      <c r="CN6" s="35">
        <f t="shared" ref="CN6:CV6" si="10">IF(CN7="",NA(),CN7)</f>
        <v>57.86</v>
      </c>
      <c r="CO6" s="35">
        <f t="shared" si="10"/>
        <v>57</v>
      </c>
      <c r="CP6" s="35">
        <f t="shared" si="10"/>
        <v>57.71</v>
      </c>
      <c r="CQ6" s="35">
        <f t="shared" si="10"/>
        <v>57.57</v>
      </c>
      <c r="CR6" s="35">
        <f t="shared" si="10"/>
        <v>34.74</v>
      </c>
      <c r="CS6" s="35">
        <f t="shared" si="10"/>
        <v>41.35</v>
      </c>
      <c r="CT6" s="35">
        <f t="shared" si="10"/>
        <v>42.9</v>
      </c>
      <c r="CU6" s="35">
        <f t="shared" si="10"/>
        <v>43.36</v>
      </c>
      <c r="CV6" s="35">
        <f t="shared" si="10"/>
        <v>42.56</v>
      </c>
      <c r="CW6" s="34" t="str">
        <f>IF(CW7="","",IF(CW7="-","【-】","【"&amp;SUBSTITUTE(TEXT(CW7,"#,##0.00"),"-","△")&amp;"】"))</f>
        <v>【42.82】</v>
      </c>
      <c r="CX6" s="35">
        <f>IF(CX7="",NA(),CX7)</f>
        <v>66.16</v>
      </c>
      <c r="CY6" s="35">
        <f t="shared" ref="CY6:DG6" si="11">IF(CY7="",NA(),CY7)</f>
        <v>67.62</v>
      </c>
      <c r="CZ6" s="35">
        <f t="shared" si="11"/>
        <v>66.84</v>
      </c>
      <c r="DA6" s="35">
        <f t="shared" si="11"/>
        <v>68.63</v>
      </c>
      <c r="DB6" s="35">
        <f t="shared" si="11"/>
        <v>68.650000000000006</v>
      </c>
      <c r="DC6" s="35">
        <f t="shared" si="11"/>
        <v>70.14</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0.08</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203041</v>
      </c>
      <c r="D7" s="37">
        <v>47</v>
      </c>
      <c r="E7" s="37">
        <v>17</v>
      </c>
      <c r="F7" s="37">
        <v>4</v>
      </c>
      <c r="G7" s="37">
        <v>0</v>
      </c>
      <c r="H7" s="37" t="s">
        <v>98</v>
      </c>
      <c r="I7" s="37" t="s">
        <v>99</v>
      </c>
      <c r="J7" s="37" t="s">
        <v>100</v>
      </c>
      <c r="K7" s="37" t="s">
        <v>101</v>
      </c>
      <c r="L7" s="37" t="s">
        <v>102</v>
      </c>
      <c r="M7" s="37" t="s">
        <v>103</v>
      </c>
      <c r="N7" s="38" t="s">
        <v>104</v>
      </c>
      <c r="O7" s="38" t="s">
        <v>105</v>
      </c>
      <c r="P7" s="38">
        <v>46.55</v>
      </c>
      <c r="Q7" s="38">
        <v>95.74</v>
      </c>
      <c r="R7" s="38">
        <v>4420</v>
      </c>
      <c r="S7" s="38">
        <v>3952</v>
      </c>
      <c r="T7" s="38">
        <v>209.61</v>
      </c>
      <c r="U7" s="38">
        <v>18.850000000000001</v>
      </c>
      <c r="V7" s="38">
        <v>1866</v>
      </c>
      <c r="W7" s="38">
        <v>0.65</v>
      </c>
      <c r="X7" s="38">
        <v>2870.77</v>
      </c>
      <c r="Y7" s="38">
        <v>97.1</v>
      </c>
      <c r="Z7" s="38">
        <v>96.89</v>
      </c>
      <c r="AA7" s="38">
        <v>102.92</v>
      </c>
      <c r="AB7" s="38">
        <v>98.82</v>
      </c>
      <c r="AC7" s="38">
        <v>98.84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3621.2</v>
      </c>
      <c r="BI7" s="38">
        <v>3285.45</v>
      </c>
      <c r="BJ7" s="38">
        <v>2971.32</v>
      </c>
      <c r="BK7" s="38">
        <v>1671.86</v>
      </c>
      <c r="BL7" s="38">
        <v>1434.89</v>
      </c>
      <c r="BM7" s="38">
        <v>1298.9100000000001</v>
      </c>
      <c r="BN7" s="38">
        <v>1243.71</v>
      </c>
      <c r="BO7" s="38">
        <v>1194.1500000000001</v>
      </c>
      <c r="BP7" s="38">
        <v>1209.4000000000001</v>
      </c>
      <c r="BQ7" s="38">
        <v>61.58</v>
      </c>
      <c r="BR7" s="38">
        <v>61.61</v>
      </c>
      <c r="BS7" s="38">
        <v>63.65</v>
      </c>
      <c r="BT7" s="38">
        <v>64.64</v>
      </c>
      <c r="BU7" s="38">
        <v>81.41</v>
      </c>
      <c r="BV7" s="38">
        <v>50.54</v>
      </c>
      <c r="BW7" s="38">
        <v>66.22</v>
      </c>
      <c r="BX7" s="38">
        <v>69.87</v>
      </c>
      <c r="BY7" s="38">
        <v>74.3</v>
      </c>
      <c r="BZ7" s="38">
        <v>72.260000000000005</v>
      </c>
      <c r="CA7" s="38">
        <v>74.48</v>
      </c>
      <c r="CB7" s="38">
        <v>203.34</v>
      </c>
      <c r="CC7" s="38">
        <v>203.18</v>
      </c>
      <c r="CD7" s="38">
        <v>309.7</v>
      </c>
      <c r="CE7" s="38">
        <v>312.88</v>
      </c>
      <c r="CF7" s="38">
        <v>249.13</v>
      </c>
      <c r="CG7" s="38">
        <v>320.36</v>
      </c>
      <c r="CH7" s="38">
        <v>246.72</v>
      </c>
      <c r="CI7" s="38">
        <v>234.96</v>
      </c>
      <c r="CJ7" s="38">
        <v>221.81</v>
      </c>
      <c r="CK7" s="38">
        <v>230.02</v>
      </c>
      <c r="CL7" s="38">
        <v>219.46</v>
      </c>
      <c r="CM7" s="38">
        <v>56.43</v>
      </c>
      <c r="CN7" s="38">
        <v>57.86</v>
      </c>
      <c r="CO7" s="38">
        <v>57</v>
      </c>
      <c r="CP7" s="38">
        <v>57.71</v>
      </c>
      <c r="CQ7" s="38">
        <v>57.57</v>
      </c>
      <c r="CR7" s="38">
        <v>34.74</v>
      </c>
      <c r="CS7" s="38">
        <v>41.35</v>
      </c>
      <c r="CT7" s="38">
        <v>42.9</v>
      </c>
      <c r="CU7" s="38">
        <v>43.36</v>
      </c>
      <c r="CV7" s="38">
        <v>42.56</v>
      </c>
      <c r="CW7" s="38">
        <v>42.82</v>
      </c>
      <c r="CX7" s="38">
        <v>66.16</v>
      </c>
      <c r="CY7" s="38">
        <v>67.62</v>
      </c>
      <c r="CZ7" s="38">
        <v>66.84</v>
      </c>
      <c r="DA7" s="38">
        <v>68.63</v>
      </c>
      <c r="DB7" s="38">
        <v>68.650000000000006</v>
      </c>
      <c r="DC7" s="38">
        <v>70.14</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0.08</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dcterms:created xsi:type="dcterms:W3CDTF">2019-12-05T05:12:12Z</dcterms:created>
  <dcterms:modified xsi:type="dcterms:W3CDTF">2020-02-20T02:19:26Z</dcterms:modified>
  <cp:category/>
</cp:coreProperties>
</file>