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ka52\市町村課\001財政係\005公営企業\H31\001公営企業一般\001公営企業一般\経営比較分析表\水道・下水・交通・電気・休養宿泊・駐車場・病院\07経営比較分析表（公表用）\01　佐久地域振興局\202177 佐久市\"/>
    </mc:Choice>
  </mc:AlternateContent>
  <workbookProtection workbookAlgorithmName="SHA-512" workbookHashValue="w83+qHYaElZjP6kgshBlXWoKptjabGp/9VSWN33WqDZOdUgNY+NnUs+UJjKWwCOGtvX98BZgid+H+fDnqtu+BQ==" workbookSaltValue="YFi4ZeyetU12w6hQC9zZdQ==" workbookSpinCount="100000" lockStructure="1"/>
  <bookViews>
    <workbookView xWindow="930" yWindow="0" windowWidth="28800" windowHeight="118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AT10" i="4" s="1"/>
  <c r="V6" i="5"/>
  <c r="AL10" i="4" s="1"/>
  <c r="U6" i="5"/>
  <c r="T6" i="5"/>
  <c r="S6" i="5"/>
  <c r="AL8" i="4" s="1"/>
  <c r="R6" i="5"/>
  <c r="Q6" i="5"/>
  <c r="P6" i="5"/>
  <c r="O6" i="5"/>
  <c r="I10" i="4" s="1"/>
  <c r="N6" i="5"/>
  <c r="M6" i="5"/>
  <c r="L6" i="5"/>
  <c r="K6" i="5"/>
  <c r="P8" i="4" s="1"/>
  <c r="J6" i="5"/>
  <c r="I8" i="4" s="1"/>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I85" i="4"/>
  <c r="H85" i="4"/>
  <c r="G85" i="4"/>
  <c r="E85" i="4"/>
  <c r="BB10" i="4"/>
  <c r="AD10" i="4"/>
  <c r="W10" i="4"/>
  <c r="P10" i="4"/>
  <c r="B10" i="4"/>
  <c r="BB8" i="4"/>
  <c r="AT8" i="4"/>
  <c r="AD8" i="4"/>
  <c r="W8" i="4"/>
  <c r="B8" i="4"/>
  <c r="B6" i="4"/>
  <c r="C10" i="5" l="1"/>
  <c r="D10" i="5"/>
  <c r="E10" i="5"/>
  <c r="B10" i="5"/>
</calcChain>
</file>

<file path=xl/sharedStrings.xml><?xml version="1.0" encoding="utf-8"?>
<sst xmlns="http://schemas.openxmlformats.org/spreadsheetml/2006/main" count="223" uniqueCount="111">
  <si>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</si>
  <si>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</si>
  <si>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</si>
  <si>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</si>
  <si>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</si>
  <si>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</si>
  <si>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</si>
  <si>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</si>
  <si>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</si>
  <si>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</si>
  <si>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</si>
  <si>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</si>
  <si>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</si>
  <si>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</si>
  <si>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</si>
  <si>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</si>
  <si>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</si>
  <si>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</si>
  <si>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</si>
  <si>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</si>
  <si>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</si>
  <si>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</si>
  <si>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</si>
  <si>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</si>
  <si>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</si>
  <si>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</si>
  <si>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</si>
  <si>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</si>
  <si>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</si>
  <si>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</si>
  <si>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</si>
  <si>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</si>
  <si>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</si>
  <si>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</si>
  <si>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</si>
  <si>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</si>
  <si>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</si>
  <si>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</si>
  <si>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</si>
  <si>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</si>
  <si>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</si>
  <si>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</si>
  <si>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</si>
  <si>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</si>
  <si>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</si>
  <si>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</si>
  <si>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</si>
  <si>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</si>
  <si>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</si>
  <si>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</si>
  <si>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</si>
  <si>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</si>
  <si>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</si>
  <si>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</si>
  <si>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</si>
  <si>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</si>
  <si>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</si>
  <si>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</si>
  <si>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</si>
  <si>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</si>
  <si>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</si>
  <si>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</si>
  <si>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</si>
  <si>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</si>
  <si>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</si>
  <si>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</si>
  <si>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</si>
  <si>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</si>
  <si>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</si>
  <si>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</si>
  <si>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</si>
  <si>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</si>
  <si>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</si>
  <si>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</si>
  <si>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</si>
  <si>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</si>
  <si>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</si>
  <si>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</si>
  <si>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</si>
  <si>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</si>
  <si>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</si>
  <si>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</si>
  <si>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</si>
  <si>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</si>
  <si>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</si>
  <si>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</si>
  <si>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</si>
  <si>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</si>
  <si>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</si>
  <si>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</si>
  <si>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</si>
  <si>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</si>
  <si>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</si>
  <si>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</si>
  <si>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</si>
  <si>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</si>
  <si>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長野県　佐久市</t>
  </si>
  <si>
    <t>法適用</t>
  </si>
  <si>
    <t>下水道事業</t>
  </si>
  <si>
    <t>小規模集合排水処理</t>
  </si>
  <si>
    <t>I2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</si>
  <si>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</si>
  <si>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</si>
  <si>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</si>
  <si>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</si>
  <si>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</si>
  <si>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</si>
  <si>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</si>
  <si>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①経常収支比率が100％を大きく下回る59.14％となっており、②累積欠損金比率は年々上昇している。③流動比率についても依然マイナス値であり、引き続きこの事業単体では成り立たない経営状況である。
④企業債残高対事業規模比率は前年度より低下したが、類似団体平均値と比較しても高比率である。処理区域内人口の規模に伴って営業収益も少ないことが主な要因であるが、今後の投資予定はないため、年々低下していくとみられる。
⑤経費回収率が100％であることと⑥汚水処理原価の減少要因については、繰入金算定における分流式下水道等に要する経費の見直しによるものである。
⑦施設利用率と⑧水洗化率は昨年度と同値である。</t>
    <rPh sb="1" eb="7">
      <t>ケイジョウシュウシヒリツ</t>
    </rPh>
    <rPh sb="13" eb="14">
      <t>オオ</t>
    </rPh>
    <rPh sb="16" eb="18">
      <t>シタマワ</t>
    </rPh>
    <rPh sb="33" eb="35">
      <t>ルイセキ</t>
    </rPh>
    <rPh sb="35" eb="37">
      <t>ケッソン</t>
    </rPh>
    <rPh sb="37" eb="38">
      <t>キン</t>
    </rPh>
    <rPh sb="38" eb="40">
      <t>ヒリツ</t>
    </rPh>
    <rPh sb="41" eb="43">
      <t>ネンネン</t>
    </rPh>
    <rPh sb="43" eb="45">
      <t>ジョウショウ</t>
    </rPh>
    <rPh sb="88" eb="89">
      <t>ヒ</t>
    </rPh>
    <rPh sb="90" eb="91">
      <t>ツヅ</t>
    </rPh>
    <rPh sb="94" eb="96">
      <t>ジギョウ</t>
    </rPh>
    <rPh sb="96" eb="98">
      <t>タンタイ</t>
    </rPh>
    <rPh sb="98" eb="99">
      <t>タ</t>
    </rPh>
    <rPh sb="99" eb="101">
      <t>キギョウ</t>
    </rPh>
    <rPh sb="101" eb="102">
      <t>サイ</t>
    </rPh>
    <rPh sb="102" eb="104">
      <t>ザンダカ</t>
    </rPh>
    <rPh sb="104" eb="105">
      <t>タイ</t>
    </rPh>
    <rPh sb="105" eb="107">
      <t>ジギョウ</t>
    </rPh>
    <rPh sb="107" eb="109">
      <t>キボ</t>
    </rPh>
    <rPh sb="109" eb="111">
      <t>ヒリツ</t>
    </rPh>
    <rPh sb="112" eb="115">
      <t>ゼンネンド</t>
    </rPh>
    <rPh sb="117" eb="119">
      <t>テイカケイエイジョウキョウ</t>
    </rPh>
    <rPh sb="123" eb="125">
      <t>ルイジ</t>
    </rPh>
    <rPh sb="125" eb="127">
      <t>ダンタイ</t>
    </rPh>
    <rPh sb="127" eb="130">
      <t>ヘイキンチ</t>
    </rPh>
    <rPh sb="131" eb="133">
      <t>ヒカク</t>
    </rPh>
    <rPh sb="136" eb="139">
      <t>コウヒリツ</t>
    </rPh>
    <rPh sb="143" eb="145">
      <t>ショリ</t>
    </rPh>
    <rPh sb="148" eb="150">
      <t>ジンコウ</t>
    </rPh>
    <rPh sb="151" eb="153">
      <t>キボ</t>
    </rPh>
    <rPh sb="154" eb="155">
      <t>トモナ</t>
    </rPh>
    <rPh sb="157" eb="159">
      <t>エイギョウ</t>
    </rPh>
    <rPh sb="159" eb="161">
      <t>シュウエキ</t>
    </rPh>
    <rPh sb="162" eb="163">
      <t>スク</t>
    </rPh>
    <rPh sb="168" eb="169">
      <t>オモ</t>
    </rPh>
    <rPh sb="170" eb="172">
      <t>ヨウイン</t>
    </rPh>
    <rPh sb="177" eb="179">
      <t>コンゴ</t>
    </rPh>
    <rPh sb="180" eb="182">
      <t>トウシ</t>
    </rPh>
    <rPh sb="182" eb="184">
      <t>ヨテイ</t>
    </rPh>
    <rPh sb="190" eb="192">
      <t>ネンネン</t>
    </rPh>
    <rPh sb="192" eb="194">
      <t>テイカ</t>
    </rPh>
    <rPh sb="206" eb="208">
      <t>ケイヒ</t>
    </rPh>
    <rPh sb="208" eb="210">
      <t>カイシュウ</t>
    </rPh>
    <rPh sb="210" eb="211">
      <t>リツ</t>
    </rPh>
    <rPh sb="223" eb="225">
      <t>オスイ</t>
    </rPh>
    <rPh sb="225" eb="227">
      <t>ショリ</t>
    </rPh>
    <rPh sb="227" eb="229">
      <t>ゲンカ</t>
    </rPh>
    <rPh sb="230" eb="232">
      <t>ゲンショウ</t>
    </rPh>
    <rPh sb="232" eb="234">
      <t>ヨウイン</t>
    </rPh>
    <rPh sb="240" eb="242">
      <t>クリイレ</t>
    </rPh>
    <rPh sb="242" eb="243">
      <t>キン</t>
    </rPh>
    <rPh sb="243" eb="245">
      <t>サンテイ</t>
    </rPh>
    <rPh sb="249" eb="252">
      <t>ブンリュウシキ</t>
    </rPh>
    <rPh sb="252" eb="255">
      <t>ゲスイドウ</t>
    </rPh>
    <rPh sb="255" eb="256">
      <t>トウ</t>
    </rPh>
    <rPh sb="257" eb="258">
      <t>ヨウ</t>
    </rPh>
    <rPh sb="260" eb="262">
      <t>ケイヒ</t>
    </rPh>
    <rPh sb="263" eb="265">
      <t>ミナオ</t>
    </rPh>
    <rPh sb="277" eb="279">
      <t>シセツ</t>
    </rPh>
    <rPh sb="279" eb="281">
      <t>リヨウ</t>
    </rPh>
    <rPh sb="281" eb="282">
      <t>リツ</t>
    </rPh>
    <rPh sb="284" eb="287">
      <t>スイセンカ</t>
    </rPh>
    <rPh sb="287" eb="288">
      <t>リツ</t>
    </rPh>
    <rPh sb="289" eb="292">
      <t>サクネンド</t>
    </rPh>
    <rPh sb="293" eb="295">
      <t>ドウチ</t>
    </rPh>
    <phoneticPr fontId="4"/>
  </si>
  <si>
    <t>①有形固定資産減価償却率は年々上昇している。来年度以降も徐々に上昇していくと予測されるため、施設等を長期的に利用できるよう対策をしていくことが必要である。</t>
    <rPh sb="1" eb="3">
      <t>ユウケイ</t>
    </rPh>
    <rPh sb="3" eb="5">
      <t>コテイ</t>
    </rPh>
    <rPh sb="5" eb="7">
      <t>シサン</t>
    </rPh>
    <rPh sb="7" eb="9">
      <t>ゲンカ</t>
    </rPh>
    <rPh sb="9" eb="11">
      <t>ショウキャク</t>
    </rPh>
    <rPh sb="11" eb="12">
      <t>リツ</t>
    </rPh>
    <rPh sb="13" eb="15">
      <t>ネンネン</t>
    </rPh>
    <rPh sb="15" eb="17">
      <t>ジョウショウ</t>
    </rPh>
    <rPh sb="22" eb="25">
      <t>ライネンド</t>
    </rPh>
    <rPh sb="25" eb="27">
      <t>イコウ</t>
    </rPh>
    <rPh sb="28" eb="30">
      <t>ジョジョ</t>
    </rPh>
    <rPh sb="31" eb="33">
      <t>ジョウショウ</t>
    </rPh>
    <rPh sb="38" eb="40">
      <t>ヨソク</t>
    </rPh>
    <rPh sb="46" eb="48">
      <t>シセツ</t>
    </rPh>
    <rPh sb="48" eb="49">
      <t>トウ</t>
    </rPh>
    <rPh sb="50" eb="53">
      <t>チョウキテキ</t>
    </rPh>
    <rPh sb="54" eb="56">
      <t>リヨウ</t>
    </rPh>
    <rPh sb="61" eb="63">
      <t>タイサク</t>
    </rPh>
    <rPh sb="71" eb="73">
      <t>ヒツヨウ</t>
    </rPh>
    <phoneticPr fontId="4"/>
  </si>
  <si>
    <t>この事業は水洗化率100％であり施設利用率も高い値ではあるが、処理区域内人口の規模がとても小さいため、事業単体では使用料収入で経費をまかなえない。よって補助金や他事業からの補填に頼っている状況である。
他事業への負担を減らせるよう、施設等の長期的利用に向けた対策や経費節減を行う必要がある。</t>
    <rPh sb="2" eb="4">
      <t>ジギョウ</t>
    </rPh>
    <rPh sb="5" eb="8">
      <t>スイセンカ</t>
    </rPh>
    <rPh sb="8" eb="9">
      <t>リツ</t>
    </rPh>
    <rPh sb="16" eb="18">
      <t>シセツ</t>
    </rPh>
    <rPh sb="18" eb="20">
      <t>リヨウ</t>
    </rPh>
    <rPh sb="20" eb="21">
      <t>リツ</t>
    </rPh>
    <rPh sb="22" eb="23">
      <t>タカ</t>
    </rPh>
    <rPh sb="24" eb="25">
      <t>アタイ</t>
    </rPh>
    <rPh sb="31" eb="33">
      <t>ショリ</t>
    </rPh>
    <rPh sb="33" eb="36">
      <t>クイキナイ</t>
    </rPh>
    <rPh sb="36" eb="38">
      <t>ジンコウ</t>
    </rPh>
    <rPh sb="39" eb="41">
      <t>キボ</t>
    </rPh>
    <rPh sb="45" eb="46">
      <t>チイ</t>
    </rPh>
    <rPh sb="51" eb="53">
      <t>ジギョウ</t>
    </rPh>
    <rPh sb="53" eb="55">
      <t>タンタイ</t>
    </rPh>
    <rPh sb="57" eb="60">
      <t>シヨウリョウ</t>
    </rPh>
    <rPh sb="60" eb="62">
      <t>シュウニュウ</t>
    </rPh>
    <rPh sb="63" eb="65">
      <t>ケイヒ</t>
    </rPh>
    <rPh sb="76" eb="79">
      <t>ホジョキン</t>
    </rPh>
    <rPh sb="80" eb="81">
      <t>タ</t>
    </rPh>
    <rPh sb="81" eb="83">
      <t>ジギョウ</t>
    </rPh>
    <rPh sb="86" eb="88">
      <t>ホテン</t>
    </rPh>
    <rPh sb="89" eb="90">
      <t>タヨ</t>
    </rPh>
    <rPh sb="94" eb="96">
      <t>ジョウキョウ</t>
    </rPh>
    <rPh sb="101" eb="102">
      <t>タ</t>
    </rPh>
    <rPh sb="102" eb="104">
      <t>ジギョウ</t>
    </rPh>
    <rPh sb="106" eb="108">
      <t>フタン</t>
    </rPh>
    <rPh sb="109" eb="110">
      <t>ヘ</t>
    </rPh>
    <rPh sb="116" eb="118">
      <t>シセツ</t>
    </rPh>
    <rPh sb="118" eb="119">
      <t>トウ</t>
    </rPh>
    <rPh sb="120" eb="122">
      <t>チョウキ</t>
    </rPh>
    <rPh sb="122" eb="123">
      <t>テキ</t>
    </rPh>
    <rPh sb="123" eb="125">
      <t>リヨウ</t>
    </rPh>
    <rPh sb="126" eb="127">
      <t>ム</t>
    </rPh>
    <rPh sb="129" eb="131">
      <t>タイサク</t>
    </rPh>
    <rPh sb="132" eb="134">
      <t>ケイヒ</t>
    </rPh>
    <rPh sb="134" eb="136">
      <t>セツゲン</t>
    </rPh>
    <rPh sb="137" eb="138">
      <t>オコナ</t>
    </rPh>
    <rPh sb="139" eb="141">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</si>
</sst>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40C-4EC6-B84B-D4D85F063003}"/>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formatCode="#,##0.00;&quot;△&quot;#,##0.00;&quot;-&quot;">
                  <c:v>0.01</c:v>
                </c:pt>
                <c:pt idx="1">
                  <c:v>0</c:v>
                </c:pt>
                <c:pt idx="2" formatCode="#,##0.00;&quot;△&quot;#,##0.00;&quot;-&quot;">
                  <c:v>0.01</c:v>
                </c:pt>
                <c:pt idx="3">
                  <c:v>0</c:v>
                </c:pt>
                <c:pt idx="4">
                  <c:v>0</c:v>
                </c:pt>
              </c:numCache>
            </c:numRef>
          </c:val>
          <c:smooth val="0"/>
          <c:extLst>
            <c:ext xmlns:c16="http://schemas.microsoft.com/office/drawing/2014/chart" uri="{C3380CC4-5D6E-409C-BE32-E72D297353CC}">
              <c16:uniqueId val="{00000001-D40C-4EC6-B84B-D4D85F063003}"/>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ge"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57.14</c:v>
                </c:pt>
                <c:pt idx="1">
                  <c:v>71.430000000000007</c:v>
                </c:pt>
                <c:pt idx="2">
                  <c:v>100</c:v>
                </c:pt>
                <c:pt idx="3">
                  <c:v>78.569999999999993</c:v>
                </c:pt>
                <c:pt idx="4">
                  <c:v>78.569999999999993</c:v>
                </c:pt>
              </c:numCache>
            </c:numRef>
          </c:val>
          <c:extLst>
            <c:ext xmlns:c16="http://schemas.microsoft.com/office/drawing/2014/chart" uri="{C3380CC4-5D6E-409C-BE32-E72D297353CC}">
              <c16:uniqueId val="{00000000-1310-4247-8AEE-D9B84474FAFD}"/>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37.950000000000003</c:v>
                </c:pt>
                <c:pt idx="1">
                  <c:v>34.92</c:v>
                </c:pt>
                <c:pt idx="2">
                  <c:v>36.44</c:v>
                </c:pt>
                <c:pt idx="3">
                  <c:v>34.29</c:v>
                </c:pt>
                <c:pt idx="4">
                  <c:v>35.340000000000003</c:v>
                </c:pt>
              </c:numCache>
            </c:numRef>
          </c:val>
          <c:smooth val="0"/>
          <c:extLst>
            <c:ext xmlns:c16="http://schemas.microsoft.com/office/drawing/2014/chart" uri="{C3380CC4-5D6E-409C-BE32-E72D297353CC}">
              <c16:uniqueId val="{00000001-1310-4247-8AEE-D9B84474FAFD}"/>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ge"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100</c:v>
                </c:pt>
                <c:pt idx="1">
                  <c:v>86.21</c:v>
                </c:pt>
                <c:pt idx="2">
                  <c:v>100</c:v>
                </c:pt>
                <c:pt idx="3">
                  <c:v>100</c:v>
                </c:pt>
                <c:pt idx="4">
                  <c:v>100</c:v>
                </c:pt>
              </c:numCache>
            </c:numRef>
          </c:val>
          <c:extLst>
            <c:ext xmlns:c16="http://schemas.microsoft.com/office/drawing/2014/chart" uri="{C3380CC4-5D6E-409C-BE32-E72D297353CC}">
              <c16:uniqueId val="{00000000-018A-4CCC-9DD6-195D7FD1CCB5}"/>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88.2</c:v>
                </c:pt>
                <c:pt idx="1">
                  <c:v>88.64</c:v>
                </c:pt>
                <c:pt idx="2">
                  <c:v>89.93</c:v>
                </c:pt>
                <c:pt idx="3">
                  <c:v>89.88</c:v>
                </c:pt>
                <c:pt idx="4">
                  <c:v>91.52</c:v>
                </c:pt>
              </c:numCache>
            </c:numRef>
          </c:val>
          <c:smooth val="0"/>
          <c:extLst>
            <c:ext xmlns:c16="http://schemas.microsoft.com/office/drawing/2014/chart" uri="{C3380CC4-5D6E-409C-BE32-E72D297353CC}">
              <c16:uniqueId val="{00000001-018A-4CCC-9DD6-195D7FD1CCB5}"/>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ge"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127.65</c:v>
                </c:pt>
                <c:pt idx="1">
                  <c:v>62.25</c:v>
                </c:pt>
                <c:pt idx="2">
                  <c:v>67.61</c:v>
                </c:pt>
                <c:pt idx="3">
                  <c:v>63.12</c:v>
                </c:pt>
                <c:pt idx="4">
                  <c:v>59.14</c:v>
                </c:pt>
              </c:numCache>
            </c:numRef>
          </c:val>
          <c:extLst>
            <c:ext xmlns:c16="http://schemas.microsoft.com/office/drawing/2014/chart" uri="{C3380CC4-5D6E-409C-BE32-E72D297353CC}">
              <c16:uniqueId val="{00000000-25DF-473F-9E72-1347D0D696FB}"/>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105.88</c:v>
                </c:pt>
                <c:pt idx="1">
                  <c:v>94.85</c:v>
                </c:pt>
                <c:pt idx="2">
                  <c:v>96.1</c:v>
                </c:pt>
                <c:pt idx="3">
                  <c:v>97.69</c:v>
                </c:pt>
                <c:pt idx="4">
                  <c:v>91.26</c:v>
                </c:pt>
              </c:numCache>
            </c:numRef>
          </c:val>
          <c:smooth val="0"/>
          <c:extLst>
            <c:ext xmlns:c16="http://schemas.microsoft.com/office/drawing/2014/chart" uri="{C3380CC4-5D6E-409C-BE32-E72D297353CC}">
              <c16:uniqueId val="{00000001-25DF-473F-9E72-1347D0D696FB}"/>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ge"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34.020000000000003</c:v>
                </c:pt>
                <c:pt idx="1">
                  <c:v>36.15</c:v>
                </c:pt>
                <c:pt idx="2">
                  <c:v>38.409999999999997</c:v>
                </c:pt>
                <c:pt idx="3">
                  <c:v>40.68</c:v>
                </c:pt>
                <c:pt idx="4">
                  <c:v>42.94</c:v>
                </c:pt>
              </c:numCache>
            </c:numRef>
          </c:val>
          <c:extLst>
            <c:ext xmlns:c16="http://schemas.microsoft.com/office/drawing/2014/chart" uri="{C3380CC4-5D6E-409C-BE32-E72D297353CC}">
              <c16:uniqueId val="{00000000-7D13-4150-8547-5B6607F5ED57}"/>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27.64</c:v>
                </c:pt>
                <c:pt idx="1">
                  <c:v>33.58</c:v>
                </c:pt>
                <c:pt idx="2">
                  <c:v>32.36</c:v>
                </c:pt>
                <c:pt idx="3">
                  <c:v>31.73</c:v>
                </c:pt>
                <c:pt idx="4">
                  <c:v>30.28</c:v>
                </c:pt>
              </c:numCache>
            </c:numRef>
          </c:val>
          <c:smooth val="0"/>
          <c:extLst>
            <c:ext xmlns:c16="http://schemas.microsoft.com/office/drawing/2014/chart" uri="{C3380CC4-5D6E-409C-BE32-E72D297353CC}">
              <c16:uniqueId val="{00000001-7D13-4150-8547-5B6607F5ED57}"/>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ge"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0BD-430C-9503-7D70C33B2A25}"/>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C0BD-430C-9503-7D70C33B2A25}"/>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ge"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formatCode="#,##0.00;&quot;△&quot;#,##0.00">
                  <c:v>0</c:v>
                </c:pt>
                <c:pt idx="1">
                  <c:v>46.01</c:v>
                </c:pt>
                <c:pt idx="2">
                  <c:v>210.71</c:v>
                </c:pt>
                <c:pt idx="3">
                  <c:v>417.48</c:v>
                </c:pt>
                <c:pt idx="4">
                  <c:v>558.33000000000004</c:v>
                </c:pt>
              </c:numCache>
            </c:numRef>
          </c:val>
          <c:extLst>
            <c:ext xmlns:c16="http://schemas.microsoft.com/office/drawing/2014/chart" uri="{C3380CC4-5D6E-409C-BE32-E72D297353CC}">
              <c16:uniqueId val="{00000000-FD72-4DEA-9615-77B2B0F9CEBE}"/>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933.68</c:v>
                </c:pt>
                <c:pt idx="1">
                  <c:v>1033.78</c:v>
                </c:pt>
                <c:pt idx="2">
                  <c:v>929.29</c:v>
                </c:pt>
                <c:pt idx="3">
                  <c:v>1037.73</c:v>
                </c:pt>
                <c:pt idx="4">
                  <c:v>1597.09</c:v>
                </c:pt>
              </c:numCache>
            </c:numRef>
          </c:val>
          <c:smooth val="0"/>
          <c:extLst>
            <c:ext xmlns:c16="http://schemas.microsoft.com/office/drawing/2014/chart" uri="{C3380CC4-5D6E-409C-BE32-E72D297353CC}">
              <c16:uniqueId val="{00000001-FD72-4DEA-9615-77B2B0F9CEBE}"/>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ge"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7.53</c:v>
                </c:pt>
                <c:pt idx="1">
                  <c:v>-8.81</c:v>
                </c:pt>
                <c:pt idx="2">
                  <c:v>-11.9</c:v>
                </c:pt>
                <c:pt idx="3">
                  <c:v>-19.7</c:v>
                </c:pt>
                <c:pt idx="4">
                  <c:v>-37.51</c:v>
                </c:pt>
              </c:numCache>
            </c:numRef>
          </c:val>
          <c:extLst>
            <c:ext xmlns:c16="http://schemas.microsoft.com/office/drawing/2014/chart" uri="{C3380CC4-5D6E-409C-BE32-E72D297353CC}">
              <c16:uniqueId val="{00000000-9E2C-4740-94AF-0043001CDCD3}"/>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135.62</c:v>
                </c:pt>
                <c:pt idx="1">
                  <c:v>133.78</c:v>
                </c:pt>
                <c:pt idx="2">
                  <c:v>216.89</c:v>
                </c:pt>
                <c:pt idx="3">
                  <c:v>89.03</c:v>
                </c:pt>
                <c:pt idx="4">
                  <c:v>88.56</c:v>
                </c:pt>
              </c:numCache>
            </c:numRef>
          </c:val>
          <c:smooth val="0"/>
          <c:extLst>
            <c:ext xmlns:c16="http://schemas.microsoft.com/office/drawing/2014/chart" uri="{C3380CC4-5D6E-409C-BE32-E72D297353CC}">
              <c16:uniqueId val="{00000001-9E2C-4740-94AF-0043001CDCD3}"/>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ge"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3356.51</c:v>
                </c:pt>
                <c:pt idx="1">
                  <c:v>4750.38</c:v>
                </c:pt>
                <c:pt idx="2">
                  <c:v>3594.57</c:v>
                </c:pt>
                <c:pt idx="3">
                  <c:v>3539</c:v>
                </c:pt>
                <c:pt idx="4">
                  <c:v>3016.8</c:v>
                </c:pt>
              </c:numCache>
            </c:numRef>
          </c:val>
          <c:extLst>
            <c:ext xmlns:c16="http://schemas.microsoft.com/office/drawing/2014/chart" uri="{C3380CC4-5D6E-409C-BE32-E72D297353CC}">
              <c16:uniqueId val="{00000000-931E-457D-A09C-82EC9D13B30C}"/>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2585.83</c:v>
                </c:pt>
                <c:pt idx="1">
                  <c:v>2464.06</c:v>
                </c:pt>
                <c:pt idx="2">
                  <c:v>1914.94</c:v>
                </c:pt>
                <c:pt idx="3">
                  <c:v>1759.36</c:v>
                </c:pt>
                <c:pt idx="4">
                  <c:v>1837.88</c:v>
                </c:pt>
              </c:numCache>
            </c:numRef>
          </c:val>
          <c:smooth val="0"/>
          <c:extLst>
            <c:ext xmlns:c16="http://schemas.microsoft.com/office/drawing/2014/chart" uri="{C3380CC4-5D6E-409C-BE32-E72D297353CC}">
              <c16:uniqueId val="{00000001-931E-457D-A09C-82EC9D13B30C}"/>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ge"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-41.87</c:v>
                </c:pt>
                <c:pt idx="1">
                  <c:v>56.74</c:v>
                </c:pt>
                <c:pt idx="2">
                  <c:v>50.39</c:v>
                </c:pt>
                <c:pt idx="3">
                  <c:v>100</c:v>
                </c:pt>
                <c:pt idx="4">
                  <c:v>100</c:v>
                </c:pt>
              </c:numCache>
            </c:numRef>
          </c:val>
          <c:extLst>
            <c:ext xmlns:c16="http://schemas.microsoft.com/office/drawing/2014/chart" uri="{C3380CC4-5D6E-409C-BE32-E72D297353CC}">
              <c16:uniqueId val="{00000000-086D-41B2-99F8-C2075759710B}"/>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31.45</c:v>
                </c:pt>
                <c:pt idx="1">
                  <c:v>32.909999999999997</c:v>
                </c:pt>
                <c:pt idx="2">
                  <c:v>34.020000000000003</c:v>
                </c:pt>
                <c:pt idx="3">
                  <c:v>37.200000000000003</c:v>
                </c:pt>
                <c:pt idx="4">
                  <c:v>35.03</c:v>
                </c:pt>
              </c:numCache>
            </c:numRef>
          </c:val>
          <c:smooth val="0"/>
          <c:extLst>
            <c:ext xmlns:c16="http://schemas.microsoft.com/office/drawing/2014/chart" uri="{C3380CC4-5D6E-409C-BE32-E72D297353CC}">
              <c16:uniqueId val="{00000001-086D-41B2-99F8-C2075759710B}"/>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ge"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-620.37</c:v>
                </c:pt>
                <c:pt idx="1">
                  <c:v>467.71</c:v>
                </c:pt>
                <c:pt idx="2">
                  <c:v>502.36</c:v>
                </c:pt>
                <c:pt idx="3">
                  <c:v>258.89999999999998</c:v>
                </c:pt>
                <c:pt idx="4">
                  <c:v>243.68</c:v>
                </c:pt>
              </c:numCache>
            </c:numRef>
          </c:val>
          <c:extLst>
            <c:ext xmlns:c16="http://schemas.microsoft.com/office/drawing/2014/chart" uri="{C3380CC4-5D6E-409C-BE32-E72D297353CC}">
              <c16:uniqueId val="{00000000-3DE7-4B65-979D-01E4105F0615}"/>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588.54999999999995</c:v>
                </c:pt>
                <c:pt idx="1">
                  <c:v>561.54</c:v>
                </c:pt>
                <c:pt idx="2">
                  <c:v>553.77</c:v>
                </c:pt>
                <c:pt idx="3">
                  <c:v>508.64</c:v>
                </c:pt>
                <c:pt idx="4">
                  <c:v>525.22</c:v>
                </c:pt>
              </c:numCache>
            </c:numRef>
          </c:val>
          <c:smooth val="0"/>
          <c:extLst>
            <c:ext xmlns:c16="http://schemas.microsoft.com/office/drawing/2014/chart" uri="{C3380CC4-5D6E-409C-BE32-E72D297353CC}">
              <c16:uniqueId val="{00000001-3DE7-4B65-979D-01E4105F0615}"/>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ge"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【1,484.74】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【1,937.22】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【90.51】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【35.75】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【521.14】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【35.30】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【30.23】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55" zoomScaleNormal="55"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長野県　佐久市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法適用</v>
      </c>
      <c r="C8" s="71"/>
      <c r="D8" s="71"/>
      <c r="E8" s="71"/>
      <c r="F8" s="71"/>
      <c r="G8" s="71"/>
      <c r="H8" s="71"/>
      <c r="I8" s="71" t="str">
        <f>データ!J6</f>
        <v>下水道事業</v>
      </c>
      <c r="J8" s="71"/>
      <c r="K8" s="71"/>
      <c r="L8" s="71"/>
      <c r="M8" s="71"/>
      <c r="N8" s="71"/>
      <c r="O8" s="71"/>
      <c r="P8" s="71" t="str">
        <f>データ!K6</f>
        <v>小規模集合排水処理</v>
      </c>
      <c r="Q8" s="71"/>
      <c r="R8" s="71"/>
      <c r="S8" s="71"/>
      <c r="T8" s="71"/>
      <c r="U8" s="71"/>
      <c r="V8" s="71"/>
      <c r="W8" s="71" t="str">
        <f>データ!L6</f>
        <v>I2</v>
      </c>
      <c r="X8" s="71"/>
      <c r="Y8" s="71"/>
      <c r="Z8" s="71"/>
      <c r="AA8" s="71"/>
      <c r="AB8" s="71"/>
      <c r="AC8" s="71"/>
      <c r="AD8" s="72" t="str">
        <f>データ!$M$6</f>
        <v>非設置</v>
      </c>
      <c r="AE8" s="72"/>
      <c r="AF8" s="72"/>
      <c r="AG8" s="72"/>
      <c r="AH8" s="72"/>
      <c r="AI8" s="72"/>
      <c r="AJ8" s="72"/>
      <c r="AK8" s="3"/>
      <c r="AL8" s="68">
        <f>データ!S6</f>
        <v>99219</v>
      </c>
      <c r="AM8" s="68"/>
      <c r="AN8" s="68"/>
      <c r="AO8" s="68"/>
      <c r="AP8" s="68"/>
      <c r="AQ8" s="68"/>
      <c r="AR8" s="68"/>
      <c r="AS8" s="68"/>
      <c r="AT8" s="67">
        <f>データ!T6</f>
        <v>423.51</v>
      </c>
      <c r="AU8" s="67"/>
      <c r="AV8" s="67"/>
      <c r="AW8" s="67"/>
      <c r="AX8" s="67"/>
      <c r="AY8" s="67"/>
      <c r="AZ8" s="67"/>
      <c r="BA8" s="67"/>
      <c r="BB8" s="67">
        <f>データ!U6</f>
        <v>234.28</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f>データ!O6</f>
        <v>45.01</v>
      </c>
      <c r="J10" s="67"/>
      <c r="K10" s="67"/>
      <c r="L10" s="67"/>
      <c r="M10" s="67"/>
      <c r="N10" s="67"/>
      <c r="O10" s="67"/>
      <c r="P10" s="67">
        <f>データ!P6</f>
        <v>0.05</v>
      </c>
      <c r="Q10" s="67"/>
      <c r="R10" s="67"/>
      <c r="S10" s="67"/>
      <c r="T10" s="67"/>
      <c r="U10" s="67"/>
      <c r="V10" s="67"/>
      <c r="W10" s="67">
        <f>データ!Q6</f>
        <v>73.75</v>
      </c>
      <c r="X10" s="67"/>
      <c r="Y10" s="67"/>
      <c r="Z10" s="67"/>
      <c r="AA10" s="67"/>
      <c r="AB10" s="67"/>
      <c r="AC10" s="67"/>
      <c r="AD10" s="68">
        <f>データ!R6</f>
        <v>4428</v>
      </c>
      <c r="AE10" s="68"/>
      <c r="AF10" s="68"/>
      <c r="AG10" s="68"/>
      <c r="AH10" s="68"/>
      <c r="AI10" s="68"/>
      <c r="AJ10" s="68"/>
      <c r="AK10" s="2"/>
      <c r="AL10" s="68">
        <f>データ!V6</f>
        <v>52</v>
      </c>
      <c r="AM10" s="68"/>
      <c r="AN10" s="68"/>
      <c r="AO10" s="68"/>
      <c r="AP10" s="68"/>
      <c r="AQ10" s="68"/>
      <c r="AR10" s="68"/>
      <c r="AS10" s="68"/>
      <c r="AT10" s="67">
        <f>データ!W6</f>
        <v>0.01</v>
      </c>
      <c r="AU10" s="67"/>
      <c r="AV10" s="67"/>
      <c r="AW10" s="67"/>
      <c r="AX10" s="67"/>
      <c r="AY10" s="67"/>
      <c r="AZ10" s="67"/>
      <c r="BA10" s="67"/>
      <c r="BB10" s="67">
        <f>データ!X6</f>
        <v>5200</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108</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109</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110</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【91.74】</v>
      </c>
      <c r="F85" s="26" t="str">
        <f>データ!AT6</f>
        <v>【1,484.74】</v>
      </c>
      <c r="G85" s="26" t="str">
        <f>データ!BE6</f>
        <v>【91.02】</v>
      </c>
      <c r="H85" s="26" t="str">
        <f>データ!BP6</f>
        <v>【1,937.22】</v>
      </c>
      <c r="I85" s="26" t="str">
        <f>データ!CA6</f>
        <v>【35.30】</v>
      </c>
      <c r="J85" s="26" t="str">
        <f>データ!CL6</f>
        <v>【521.14】</v>
      </c>
      <c r="K85" s="26" t="str">
        <f>データ!CW6</f>
        <v>【35.75】</v>
      </c>
      <c r="L85" s="26" t="str">
        <f>データ!DH6</f>
        <v>【90.51】</v>
      </c>
      <c r="M85" s="26" t="str">
        <f>データ!DS6</f>
        <v>【30.23】</v>
      </c>
      <c r="N85" s="26" t="str">
        <f>データ!ED6</f>
        <v>【0.00】</v>
      </c>
      <c r="O85" s="26" t="str">
        <f>データ!EO6</f>
        <v>【0.00】</v>
      </c>
    </row>
  </sheetData>
  <sheetProtection algorithmName="SHA-512" hashValue="PvlRz6+iMo6OBk9Hd4bIJ59UC3lT4t9lZElyi8U9JmGPlxfwxnsRLUGiHpK68E5K33T97g3c0pd+HqB/QUQ/wQ==" saltValue="cX+szISv71Z9391ZdlHpC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6" t="s">
        <v>52</v>
      </c>
      <c r="I3" s="77"/>
      <c r="J3" s="77"/>
      <c r="K3" s="77"/>
      <c r="L3" s="77"/>
      <c r="M3" s="77"/>
      <c r="N3" s="77"/>
      <c r="O3" s="77"/>
      <c r="P3" s="77"/>
      <c r="Q3" s="77"/>
      <c r="R3" s="77"/>
      <c r="S3" s="77"/>
      <c r="T3" s="77"/>
      <c r="U3" s="77"/>
      <c r="V3" s="77"/>
      <c r="W3" s="77"/>
      <c r="X3" s="78"/>
      <c r="Y3" s="82" t="s">
        <v>53</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54</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8" x14ac:dyDescent="0.15">
      <c r="A4" s="28" t="s">
        <v>55</v>
      </c>
      <c r="B4" s="30"/>
      <c r="C4" s="30"/>
      <c r="D4" s="30"/>
      <c r="E4" s="30"/>
      <c r="F4" s="30"/>
      <c r="G4" s="30"/>
      <c r="H4" s="79"/>
      <c r="I4" s="80"/>
      <c r="J4" s="80"/>
      <c r="K4" s="80"/>
      <c r="L4" s="80"/>
      <c r="M4" s="80"/>
      <c r="N4" s="80"/>
      <c r="O4" s="80"/>
      <c r="P4" s="80"/>
      <c r="Q4" s="80"/>
      <c r="R4" s="80"/>
      <c r="S4" s="80"/>
      <c r="T4" s="80"/>
      <c r="U4" s="80"/>
      <c r="V4" s="80"/>
      <c r="W4" s="80"/>
      <c r="X4" s="81"/>
      <c r="Y4" s="75" t="s">
        <v>56</v>
      </c>
      <c r="Z4" s="75"/>
      <c r="AA4" s="75"/>
      <c r="AB4" s="75"/>
      <c r="AC4" s="75"/>
      <c r="AD4" s="75"/>
      <c r="AE4" s="75"/>
      <c r="AF4" s="75"/>
      <c r="AG4" s="75"/>
      <c r="AH4" s="75"/>
      <c r="AI4" s="75"/>
      <c r="AJ4" s="75" t="s">
        <v>57</v>
      </c>
      <c r="AK4" s="75"/>
      <c r="AL4" s="75"/>
      <c r="AM4" s="75"/>
      <c r="AN4" s="75"/>
      <c r="AO4" s="75"/>
      <c r="AP4" s="75"/>
      <c r="AQ4" s="75"/>
      <c r="AR4" s="75"/>
      <c r="AS4" s="75"/>
      <c r="AT4" s="75"/>
      <c r="AU4" s="75" t="s">
        <v>58</v>
      </c>
      <c r="AV4" s="75"/>
      <c r="AW4" s="75"/>
      <c r="AX4" s="75"/>
      <c r="AY4" s="75"/>
      <c r="AZ4" s="75"/>
      <c r="BA4" s="75"/>
      <c r="BB4" s="75"/>
      <c r="BC4" s="75"/>
      <c r="BD4" s="75"/>
      <c r="BE4" s="75"/>
      <c r="BF4" s="75" t="s">
        <v>59</v>
      </c>
      <c r="BG4" s="75"/>
      <c r="BH4" s="75"/>
      <c r="BI4" s="75"/>
      <c r="BJ4" s="75"/>
      <c r="BK4" s="75"/>
      <c r="BL4" s="75"/>
      <c r="BM4" s="75"/>
      <c r="BN4" s="75"/>
      <c r="BO4" s="75"/>
      <c r="BP4" s="75"/>
      <c r="BQ4" s="75" t="s">
        <v>60</v>
      </c>
      <c r="BR4" s="75"/>
      <c r="BS4" s="75"/>
      <c r="BT4" s="75"/>
      <c r="BU4" s="75"/>
      <c r="BV4" s="75"/>
      <c r="BW4" s="75"/>
      <c r="BX4" s="75"/>
      <c r="BY4" s="75"/>
      <c r="BZ4" s="75"/>
      <c r="CA4" s="75"/>
      <c r="CB4" s="75" t="s">
        <v>61</v>
      </c>
      <c r="CC4" s="75"/>
      <c r="CD4" s="75"/>
      <c r="CE4" s="75"/>
      <c r="CF4" s="75"/>
      <c r="CG4" s="75"/>
      <c r="CH4" s="75"/>
      <c r="CI4" s="75"/>
      <c r="CJ4" s="75"/>
      <c r="CK4" s="75"/>
      <c r="CL4" s="75"/>
      <c r="CM4" s="75" t="s">
        <v>62</v>
      </c>
      <c r="CN4" s="75"/>
      <c r="CO4" s="75"/>
      <c r="CP4" s="75"/>
      <c r="CQ4" s="75"/>
      <c r="CR4" s="75"/>
      <c r="CS4" s="75"/>
      <c r="CT4" s="75"/>
      <c r="CU4" s="75"/>
      <c r="CV4" s="75"/>
      <c r="CW4" s="75"/>
      <c r="CX4" s="75" t="s">
        <v>63</v>
      </c>
      <c r="CY4" s="75"/>
      <c r="CZ4" s="75"/>
      <c r="DA4" s="75"/>
      <c r="DB4" s="75"/>
      <c r="DC4" s="75"/>
      <c r="DD4" s="75"/>
      <c r="DE4" s="75"/>
      <c r="DF4" s="75"/>
      <c r="DG4" s="75"/>
      <c r="DH4" s="75"/>
      <c r="DI4" s="75" t="s">
        <v>64</v>
      </c>
      <c r="DJ4" s="75"/>
      <c r="DK4" s="75"/>
      <c r="DL4" s="75"/>
      <c r="DM4" s="75"/>
      <c r="DN4" s="75"/>
      <c r="DO4" s="75"/>
      <c r="DP4" s="75"/>
      <c r="DQ4" s="75"/>
      <c r="DR4" s="75"/>
      <c r="DS4" s="75"/>
      <c r="DT4" s="75" t="s">
        <v>65</v>
      </c>
      <c r="DU4" s="75"/>
      <c r="DV4" s="75"/>
      <c r="DW4" s="75"/>
      <c r="DX4" s="75"/>
      <c r="DY4" s="75"/>
      <c r="DZ4" s="75"/>
      <c r="EA4" s="75"/>
      <c r="EB4" s="75"/>
      <c r="EC4" s="75"/>
      <c r="ED4" s="75"/>
      <c r="EE4" s="75" t="s">
        <v>66</v>
      </c>
      <c r="EF4" s="75"/>
      <c r="EG4" s="75"/>
      <c r="EH4" s="75"/>
      <c r="EI4" s="75"/>
      <c r="EJ4" s="75"/>
      <c r="EK4" s="75"/>
      <c r="EL4" s="75"/>
      <c r="EM4" s="75"/>
      <c r="EN4" s="75"/>
      <c r="EO4" s="75"/>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2018</v>
      </c>
      <c r="C6" s="33">
        <f t="shared" ref="C6:X6" si="3">C7</f>
        <v>202177</v>
      </c>
      <c r="D6" s="33">
        <f t="shared" si="3"/>
        <v>46</v>
      </c>
      <c r="E6" s="33">
        <f t="shared" si="3"/>
        <v>17</v>
      </c>
      <c r="F6" s="33">
        <f t="shared" si="3"/>
        <v>9</v>
      </c>
      <c r="G6" s="33">
        <f t="shared" si="3"/>
        <v>0</v>
      </c>
      <c r="H6" s="33" t="str">
        <f t="shared" si="3"/>
        <v>長野県　佐久市</v>
      </c>
      <c r="I6" s="33" t="str">
        <f t="shared" si="3"/>
        <v>法適用</v>
      </c>
      <c r="J6" s="33" t="str">
        <f t="shared" si="3"/>
        <v>下水道事業</v>
      </c>
      <c r="K6" s="33" t="str">
        <f t="shared" si="3"/>
        <v>小規模集合排水処理</v>
      </c>
      <c r="L6" s="33" t="str">
        <f t="shared" si="3"/>
        <v>I2</v>
      </c>
      <c r="M6" s="33" t="str">
        <f t="shared" si="3"/>
        <v>非設置</v>
      </c>
      <c r="N6" s="34" t="str">
        <f t="shared" si="3"/>
        <v>-</v>
      </c>
      <c r="O6" s="34">
        <f t="shared" si="3"/>
        <v>45.01</v>
      </c>
      <c r="P6" s="34">
        <f t="shared" si="3"/>
        <v>0.05</v>
      </c>
      <c r="Q6" s="34">
        <f t="shared" si="3"/>
        <v>73.75</v>
      </c>
      <c r="R6" s="34">
        <f t="shared" si="3"/>
        <v>4428</v>
      </c>
      <c r="S6" s="34">
        <f t="shared" si="3"/>
        <v>99219</v>
      </c>
      <c r="T6" s="34">
        <f t="shared" si="3"/>
        <v>423.51</v>
      </c>
      <c r="U6" s="34">
        <f t="shared" si="3"/>
        <v>234.28</v>
      </c>
      <c r="V6" s="34">
        <f t="shared" si="3"/>
        <v>52</v>
      </c>
      <c r="W6" s="34">
        <f t="shared" si="3"/>
        <v>0.01</v>
      </c>
      <c r="X6" s="34">
        <f t="shared" si="3"/>
        <v>5200</v>
      </c>
      <c r="Y6" s="35">
        <f>IF(Y7="",NA(),Y7)</f>
        <v>127.65</v>
      </c>
      <c r="Z6" s="35">
        <f t="shared" ref="Z6:AH6" si="4">IF(Z7="",NA(),Z7)</f>
        <v>62.25</v>
      </c>
      <c r="AA6" s="35">
        <f t="shared" si="4"/>
        <v>67.61</v>
      </c>
      <c r="AB6" s="35">
        <f t="shared" si="4"/>
        <v>63.12</v>
      </c>
      <c r="AC6" s="35">
        <f t="shared" si="4"/>
        <v>59.14</v>
      </c>
      <c r="AD6" s="35">
        <f t="shared" si="4"/>
        <v>105.88</v>
      </c>
      <c r="AE6" s="35">
        <f t="shared" si="4"/>
        <v>94.85</v>
      </c>
      <c r="AF6" s="35">
        <f t="shared" si="4"/>
        <v>96.1</v>
      </c>
      <c r="AG6" s="35">
        <f t="shared" si="4"/>
        <v>97.69</v>
      </c>
      <c r="AH6" s="35">
        <f t="shared" si="4"/>
        <v>91.26</v>
      </c>
      <c r="AI6" s="34" t="str">
        <f>IF(AI7="","",IF(AI7="-","【-】","【"&amp;SUBSTITUTE(TEXT(AI7,"#,##0.00"),"-","△")&amp;"】"))</f>
        <v>【91.74】</v>
      </c>
      <c r="AJ6" s="34">
        <f>IF(AJ7="",NA(),AJ7)</f>
        <v>0</v>
      </c>
      <c r="AK6" s="35">
        <f t="shared" ref="AK6:AS6" si="5">IF(AK7="",NA(),AK7)</f>
        <v>46.01</v>
      </c>
      <c r="AL6" s="35">
        <f t="shared" si="5"/>
        <v>210.71</v>
      </c>
      <c r="AM6" s="35">
        <f t="shared" si="5"/>
        <v>417.48</v>
      </c>
      <c r="AN6" s="35">
        <f t="shared" si="5"/>
        <v>558.33000000000004</v>
      </c>
      <c r="AO6" s="35">
        <f t="shared" si="5"/>
        <v>933.68</v>
      </c>
      <c r="AP6" s="35">
        <f t="shared" si="5"/>
        <v>1033.78</v>
      </c>
      <c r="AQ6" s="35">
        <f t="shared" si="5"/>
        <v>929.29</v>
      </c>
      <c r="AR6" s="35">
        <f t="shared" si="5"/>
        <v>1037.73</v>
      </c>
      <c r="AS6" s="35">
        <f t="shared" si="5"/>
        <v>1597.09</v>
      </c>
      <c r="AT6" s="34" t="str">
        <f>IF(AT7="","",IF(AT7="-","【-】","【"&amp;SUBSTITUTE(TEXT(AT7,"#,##0.00"),"-","△")&amp;"】"))</f>
        <v>【1,484.74】</v>
      </c>
      <c r="AU6" s="35">
        <f>IF(AU7="",NA(),AU7)</f>
        <v>7.53</v>
      </c>
      <c r="AV6" s="35">
        <f t="shared" ref="AV6:BD6" si="6">IF(AV7="",NA(),AV7)</f>
        <v>-8.81</v>
      </c>
      <c r="AW6" s="35">
        <f t="shared" si="6"/>
        <v>-11.9</v>
      </c>
      <c r="AX6" s="35">
        <f t="shared" si="6"/>
        <v>-19.7</v>
      </c>
      <c r="AY6" s="35">
        <f t="shared" si="6"/>
        <v>-37.51</v>
      </c>
      <c r="AZ6" s="35">
        <f t="shared" si="6"/>
        <v>135.62</v>
      </c>
      <c r="BA6" s="35">
        <f t="shared" si="6"/>
        <v>133.78</v>
      </c>
      <c r="BB6" s="35">
        <f t="shared" si="6"/>
        <v>216.89</v>
      </c>
      <c r="BC6" s="35">
        <f t="shared" si="6"/>
        <v>89.03</v>
      </c>
      <c r="BD6" s="35">
        <f t="shared" si="6"/>
        <v>88.56</v>
      </c>
      <c r="BE6" s="34" t="str">
        <f>IF(BE7="","",IF(BE7="-","【-】","【"&amp;SUBSTITUTE(TEXT(BE7,"#,##0.00"),"-","△")&amp;"】"))</f>
        <v>【91.02】</v>
      </c>
      <c r="BF6" s="35">
        <f>IF(BF7="",NA(),BF7)</f>
        <v>3356.51</v>
      </c>
      <c r="BG6" s="35">
        <f t="shared" ref="BG6:BO6" si="7">IF(BG7="",NA(),BG7)</f>
        <v>4750.38</v>
      </c>
      <c r="BH6" s="35">
        <f t="shared" si="7"/>
        <v>3594.57</v>
      </c>
      <c r="BI6" s="35">
        <f t="shared" si="7"/>
        <v>3539</v>
      </c>
      <c r="BJ6" s="35">
        <f t="shared" si="7"/>
        <v>3016.8</v>
      </c>
      <c r="BK6" s="35">
        <f t="shared" si="7"/>
        <v>2585.83</v>
      </c>
      <c r="BL6" s="35">
        <f t="shared" si="7"/>
        <v>2464.06</v>
      </c>
      <c r="BM6" s="35">
        <f t="shared" si="7"/>
        <v>1914.94</v>
      </c>
      <c r="BN6" s="35">
        <f t="shared" si="7"/>
        <v>1759.36</v>
      </c>
      <c r="BO6" s="35">
        <f t="shared" si="7"/>
        <v>1837.88</v>
      </c>
      <c r="BP6" s="34" t="str">
        <f>IF(BP7="","",IF(BP7="-","【-】","【"&amp;SUBSTITUTE(TEXT(BP7,"#,##0.00"),"-","△")&amp;"】"))</f>
        <v>【1,937.22】</v>
      </c>
      <c r="BQ6" s="35">
        <f>IF(BQ7="",NA(),BQ7)</f>
        <v>-41.87</v>
      </c>
      <c r="BR6" s="35">
        <f t="shared" ref="BR6:BZ6" si="8">IF(BR7="",NA(),BR7)</f>
        <v>56.74</v>
      </c>
      <c r="BS6" s="35">
        <f t="shared" si="8"/>
        <v>50.39</v>
      </c>
      <c r="BT6" s="35">
        <f t="shared" si="8"/>
        <v>100</v>
      </c>
      <c r="BU6" s="35">
        <f t="shared" si="8"/>
        <v>100</v>
      </c>
      <c r="BV6" s="35">
        <f t="shared" si="8"/>
        <v>31.45</v>
      </c>
      <c r="BW6" s="35">
        <f t="shared" si="8"/>
        <v>32.909999999999997</v>
      </c>
      <c r="BX6" s="35">
        <f t="shared" si="8"/>
        <v>34.020000000000003</v>
      </c>
      <c r="BY6" s="35">
        <f t="shared" si="8"/>
        <v>37.200000000000003</v>
      </c>
      <c r="BZ6" s="35">
        <f t="shared" si="8"/>
        <v>35.03</v>
      </c>
      <c r="CA6" s="34" t="str">
        <f>IF(CA7="","",IF(CA7="-","【-】","【"&amp;SUBSTITUTE(TEXT(CA7,"#,##0.00"),"-","△")&amp;"】"))</f>
        <v>【35.30】</v>
      </c>
      <c r="CB6" s="35">
        <f>IF(CB7="",NA(),CB7)</f>
        <v>-620.37</v>
      </c>
      <c r="CC6" s="35">
        <f t="shared" ref="CC6:CK6" si="9">IF(CC7="",NA(),CC7)</f>
        <v>467.71</v>
      </c>
      <c r="CD6" s="35">
        <f t="shared" si="9"/>
        <v>502.36</v>
      </c>
      <c r="CE6" s="35">
        <f t="shared" si="9"/>
        <v>258.89999999999998</v>
      </c>
      <c r="CF6" s="35">
        <f t="shared" si="9"/>
        <v>243.68</v>
      </c>
      <c r="CG6" s="35">
        <f t="shared" si="9"/>
        <v>588.54999999999995</v>
      </c>
      <c r="CH6" s="35">
        <f t="shared" si="9"/>
        <v>561.54</v>
      </c>
      <c r="CI6" s="35">
        <f t="shared" si="9"/>
        <v>553.77</v>
      </c>
      <c r="CJ6" s="35">
        <f t="shared" si="9"/>
        <v>508.64</v>
      </c>
      <c r="CK6" s="35">
        <f t="shared" si="9"/>
        <v>525.22</v>
      </c>
      <c r="CL6" s="34" t="str">
        <f>IF(CL7="","",IF(CL7="-","【-】","【"&amp;SUBSTITUTE(TEXT(CL7,"#,##0.00"),"-","△")&amp;"】"))</f>
        <v>【521.14】</v>
      </c>
      <c r="CM6" s="35">
        <f>IF(CM7="",NA(),CM7)</f>
        <v>57.14</v>
      </c>
      <c r="CN6" s="35">
        <f t="shared" ref="CN6:CV6" si="10">IF(CN7="",NA(),CN7)</f>
        <v>71.430000000000007</v>
      </c>
      <c r="CO6" s="35">
        <f t="shared" si="10"/>
        <v>100</v>
      </c>
      <c r="CP6" s="35">
        <f t="shared" si="10"/>
        <v>78.569999999999993</v>
      </c>
      <c r="CQ6" s="35">
        <f t="shared" si="10"/>
        <v>78.569999999999993</v>
      </c>
      <c r="CR6" s="35">
        <f t="shared" si="10"/>
        <v>37.950000000000003</v>
      </c>
      <c r="CS6" s="35">
        <f t="shared" si="10"/>
        <v>34.92</v>
      </c>
      <c r="CT6" s="35">
        <f t="shared" si="10"/>
        <v>36.44</v>
      </c>
      <c r="CU6" s="35">
        <f t="shared" si="10"/>
        <v>34.29</v>
      </c>
      <c r="CV6" s="35">
        <f t="shared" si="10"/>
        <v>35.340000000000003</v>
      </c>
      <c r="CW6" s="34" t="str">
        <f>IF(CW7="","",IF(CW7="-","【-】","【"&amp;SUBSTITUTE(TEXT(CW7,"#,##0.00"),"-","△")&amp;"】"))</f>
        <v>【35.75】</v>
      </c>
      <c r="CX6" s="35">
        <f>IF(CX7="",NA(),CX7)</f>
        <v>100</v>
      </c>
      <c r="CY6" s="35">
        <f t="shared" ref="CY6:DG6" si="11">IF(CY7="",NA(),CY7)</f>
        <v>86.21</v>
      </c>
      <c r="CZ6" s="35">
        <f t="shared" si="11"/>
        <v>100</v>
      </c>
      <c r="DA6" s="35">
        <f t="shared" si="11"/>
        <v>100</v>
      </c>
      <c r="DB6" s="35">
        <f t="shared" si="11"/>
        <v>100</v>
      </c>
      <c r="DC6" s="35">
        <f t="shared" si="11"/>
        <v>88.2</v>
      </c>
      <c r="DD6" s="35">
        <f t="shared" si="11"/>
        <v>88.64</v>
      </c>
      <c r="DE6" s="35">
        <f t="shared" si="11"/>
        <v>89.93</v>
      </c>
      <c r="DF6" s="35">
        <f t="shared" si="11"/>
        <v>89.88</v>
      </c>
      <c r="DG6" s="35">
        <f t="shared" si="11"/>
        <v>91.52</v>
      </c>
      <c r="DH6" s="34" t="str">
        <f>IF(DH7="","",IF(DH7="-","【-】","【"&amp;SUBSTITUTE(TEXT(DH7,"#,##0.00"),"-","△")&amp;"】"))</f>
        <v>【90.51】</v>
      </c>
      <c r="DI6" s="35">
        <f>IF(DI7="",NA(),DI7)</f>
        <v>34.020000000000003</v>
      </c>
      <c r="DJ6" s="35">
        <f t="shared" ref="DJ6:DR6" si="12">IF(DJ7="",NA(),DJ7)</f>
        <v>36.15</v>
      </c>
      <c r="DK6" s="35">
        <f t="shared" si="12"/>
        <v>38.409999999999997</v>
      </c>
      <c r="DL6" s="35">
        <f t="shared" si="12"/>
        <v>40.68</v>
      </c>
      <c r="DM6" s="35">
        <f t="shared" si="12"/>
        <v>42.94</v>
      </c>
      <c r="DN6" s="35">
        <f t="shared" si="12"/>
        <v>27.64</v>
      </c>
      <c r="DO6" s="35">
        <f t="shared" si="12"/>
        <v>33.58</v>
      </c>
      <c r="DP6" s="35">
        <f t="shared" si="12"/>
        <v>32.36</v>
      </c>
      <c r="DQ6" s="35">
        <f t="shared" si="12"/>
        <v>31.73</v>
      </c>
      <c r="DR6" s="35">
        <f t="shared" si="12"/>
        <v>30.28</v>
      </c>
      <c r="DS6" s="34" t="str">
        <f>IF(DS7="","",IF(DS7="-","【-】","【"&amp;SUBSTITUTE(TEXT(DS7,"#,##0.00"),"-","△")&amp;"】"))</f>
        <v>【30.23】</v>
      </c>
      <c r="DT6" s="34">
        <f>IF(DT7="",NA(),DT7)</f>
        <v>0</v>
      </c>
      <c r="DU6" s="34">
        <f t="shared" ref="DU6:EC6" si="13">IF(DU7="",NA(),DU7)</f>
        <v>0</v>
      </c>
      <c r="DV6" s="34">
        <f t="shared" si="13"/>
        <v>0</v>
      </c>
      <c r="DW6" s="34">
        <f t="shared" si="13"/>
        <v>0</v>
      </c>
      <c r="DX6" s="34">
        <f t="shared" si="13"/>
        <v>0</v>
      </c>
      <c r="DY6" s="34">
        <f t="shared" si="13"/>
        <v>0</v>
      </c>
      <c r="DZ6" s="34">
        <f t="shared" si="13"/>
        <v>0</v>
      </c>
      <c r="EA6" s="34">
        <f t="shared" si="13"/>
        <v>0</v>
      </c>
      <c r="EB6" s="34">
        <f t="shared" si="13"/>
        <v>0</v>
      </c>
      <c r="EC6" s="34">
        <f t="shared" si="13"/>
        <v>0</v>
      </c>
      <c r="ED6" s="34" t="str">
        <f>IF(ED7="","",IF(ED7="-","【-】","【"&amp;SUBSTITUTE(TEXT(ED7,"#,##0.00"),"-","△")&amp;"】"))</f>
        <v>【0.00】</v>
      </c>
      <c r="EE6" s="34">
        <f>IF(EE7="",NA(),EE7)</f>
        <v>0</v>
      </c>
      <c r="EF6" s="34">
        <f t="shared" ref="EF6:EN6" si="14">IF(EF7="",NA(),EF7)</f>
        <v>0</v>
      </c>
      <c r="EG6" s="34">
        <f t="shared" si="14"/>
        <v>0</v>
      </c>
      <c r="EH6" s="34">
        <f t="shared" si="14"/>
        <v>0</v>
      </c>
      <c r="EI6" s="34">
        <f t="shared" si="14"/>
        <v>0</v>
      </c>
      <c r="EJ6" s="35">
        <f t="shared" si="14"/>
        <v>0.01</v>
      </c>
      <c r="EK6" s="34">
        <f t="shared" si="14"/>
        <v>0</v>
      </c>
      <c r="EL6" s="35">
        <f t="shared" si="14"/>
        <v>0.01</v>
      </c>
      <c r="EM6" s="34">
        <f t="shared" si="14"/>
        <v>0</v>
      </c>
      <c r="EN6" s="34">
        <f t="shared" si="14"/>
        <v>0</v>
      </c>
      <c r="EO6" s="34" t="str">
        <f>IF(EO7="","",IF(EO7="-","【-】","【"&amp;SUBSTITUTE(TEXT(EO7,"#,##0.00"),"-","△")&amp;"】"))</f>
        <v>【0.00】</v>
      </c>
    </row>
    <row r="7" spans="1:148" s="36" customFormat="1" x14ac:dyDescent="0.15">
      <c r="A7" s="28"/>
      <c r="B7" s="37">
        <v>2018</v>
      </c>
      <c r="C7" s="37">
        <v>202177</v>
      </c>
      <c r="D7" s="37">
        <v>46</v>
      </c>
      <c r="E7" s="37">
        <v>17</v>
      </c>
      <c r="F7" s="37">
        <v>9</v>
      </c>
      <c r="G7" s="37">
        <v>0</v>
      </c>
      <c r="H7" s="37" t="s">
        <v>96</v>
      </c>
      <c r="I7" s="37" t="s">
        <v>97</v>
      </c>
      <c r="J7" s="37" t="s">
        <v>98</v>
      </c>
      <c r="K7" s="37" t="s">
        <v>99</v>
      </c>
      <c r="L7" s="37" t="s">
        <v>100</v>
      </c>
      <c r="M7" s="37" t="s">
        <v>101</v>
      </c>
      <c r="N7" s="38" t="s">
        <v>102</v>
      </c>
      <c r="O7" s="38">
        <v>45.01</v>
      </c>
      <c r="P7" s="38">
        <v>0.05</v>
      </c>
      <c r="Q7" s="38">
        <v>73.75</v>
      </c>
      <c r="R7" s="38">
        <v>4428</v>
      </c>
      <c r="S7" s="38">
        <v>99219</v>
      </c>
      <c r="T7" s="38">
        <v>423.51</v>
      </c>
      <c r="U7" s="38">
        <v>234.28</v>
      </c>
      <c r="V7" s="38">
        <v>52</v>
      </c>
      <c r="W7" s="38">
        <v>0.01</v>
      </c>
      <c r="X7" s="38">
        <v>5200</v>
      </c>
      <c r="Y7" s="38">
        <v>127.65</v>
      </c>
      <c r="Z7" s="38">
        <v>62.25</v>
      </c>
      <c r="AA7" s="38">
        <v>67.61</v>
      </c>
      <c r="AB7" s="38">
        <v>63.12</v>
      </c>
      <c r="AC7" s="38">
        <v>59.14</v>
      </c>
      <c r="AD7" s="38">
        <v>105.88</v>
      </c>
      <c r="AE7" s="38">
        <v>94.85</v>
      </c>
      <c r="AF7" s="38">
        <v>96.1</v>
      </c>
      <c r="AG7" s="38">
        <v>97.69</v>
      </c>
      <c r="AH7" s="38">
        <v>91.26</v>
      </c>
      <c r="AI7" s="38">
        <v>91.74</v>
      </c>
      <c r="AJ7" s="38">
        <v>0</v>
      </c>
      <c r="AK7" s="38">
        <v>46.01</v>
      </c>
      <c r="AL7" s="38">
        <v>210.71</v>
      </c>
      <c r="AM7" s="38">
        <v>417.48</v>
      </c>
      <c r="AN7" s="38">
        <v>558.33000000000004</v>
      </c>
      <c r="AO7" s="38">
        <v>933.68</v>
      </c>
      <c r="AP7" s="38">
        <v>1033.78</v>
      </c>
      <c r="AQ7" s="38">
        <v>929.29</v>
      </c>
      <c r="AR7" s="38">
        <v>1037.73</v>
      </c>
      <c r="AS7" s="38">
        <v>1597.09</v>
      </c>
      <c r="AT7" s="38">
        <v>1484.74</v>
      </c>
      <c r="AU7" s="38">
        <v>7.53</v>
      </c>
      <c r="AV7" s="38">
        <v>-8.81</v>
      </c>
      <c r="AW7" s="38">
        <v>-11.9</v>
      </c>
      <c r="AX7" s="38">
        <v>-19.7</v>
      </c>
      <c r="AY7" s="38">
        <v>-37.51</v>
      </c>
      <c r="AZ7" s="38">
        <v>135.62</v>
      </c>
      <c r="BA7" s="38">
        <v>133.78</v>
      </c>
      <c r="BB7" s="38">
        <v>216.89</v>
      </c>
      <c r="BC7" s="38">
        <v>89.03</v>
      </c>
      <c r="BD7" s="38">
        <v>88.56</v>
      </c>
      <c r="BE7" s="38">
        <v>91.02</v>
      </c>
      <c r="BF7" s="38">
        <v>3356.51</v>
      </c>
      <c r="BG7" s="38">
        <v>4750.38</v>
      </c>
      <c r="BH7" s="38">
        <v>3594.57</v>
      </c>
      <c r="BI7" s="38">
        <v>3539</v>
      </c>
      <c r="BJ7" s="38">
        <v>3016.8</v>
      </c>
      <c r="BK7" s="38">
        <v>2585.83</v>
      </c>
      <c r="BL7" s="38">
        <v>2464.06</v>
      </c>
      <c r="BM7" s="38">
        <v>1914.94</v>
      </c>
      <c r="BN7" s="38">
        <v>1759.36</v>
      </c>
      <c r="BO7" s="38">
        <v>1837.88</v>
      </c>
      <c r="BP7" s="38">
        <v>1937.22</v>
      </c>
      <c r="BQ7" s="38">
        <v>-41.87</v>
      </c>
      <c r="BR7" s="38">
        <v>56.74</v>
      </c>
      <c r="BS7" s="38">
        <v>50.39</v>
      </c>
      <c r="BT7" s="38">
        <v>100</v>
      </c>
      <c r="BU7" s="38">
        <v>100</v>
      </c>
      <c r="BV7" s="38">
        <v>31.45</v>
      </c>
      <c r="BW7" s="38">
        <v>32.909999999999997</v>
      </c>
      <c r="BX7" s="38">
        <v>34.020000000000003</v>
      </c>
      <c r="BY7" s="38">
        <v>37.200000000000003</v>
      </c>
      <c r="BZ7" s="38">
        <v>35.03</v>
      </c>
      <c r="CA7" s="38">
        <v>35.299999999999997</v>
      </c>
      <c r="CB7" s="38">
        <v>-620.37</v>
      </c>
      <c r="CC7" s="38">
        <v>467.71</v>
      </c>
      <c r="CD7" s="38">
        <v>502.36</v>
      </c>
      <c r="CE7" s="38">
        <v>258.89999999999998</v>
      </c>
      <c r="CF7" s="38">
        <v>243.68</v>
      </c>
      <c r="CG7" s="38">
        <v>588.54999999999995</v>
      </c>
      <c r="CH7" s="38">
        <v>561.54</v>
      </c>
      <c r="CI7" s="38">
        <v>553.77</v>
      </c>
      <c r="CJ7" s="38">
        <v>508.64</v>
      </c>
      <c r="CK7" s="38">
        <v>525.22</v>
      </c>
      <c r="CL7" s="38">
        <v>521.14</v>
      </c>
      <c r="CM7" s="38">
        <v>57.14</v>
      </c>
      <c r="CN7" s="38">
        <v>71.430000000000007</v>
      </c>
      <c r="CO7" s="38">
        <v>100</v>
      </c>
      <c r="CP7" s="38">
        <v>78.569999999999993</v>
      </c>
      <c r="CQ7" s="38">
        <v>78.569999999999993</v>
      </c>
      <c r="CR7" s="38">
        <v>37.950000000000003</v>
      </c>
      <c r="CS7" s="38">
        <v>34.92</v>
      </c>
      <c r="CT7" s="38">
        <v>36.44</v>
      </c>
      <c r="CU7" s="38">
        <v>34.29</v>
      </c>
      <c r="CV7" s="38">
        <v>35.340000000000003</v>
      </c>
      <c r="CW7" s="38">
        <v>35.75</v>
      </c>
      <c r="CX7" s="38">
        <v>100</v>
      </c>
      <c r="CY7" s="38">
        <v>86.21</v>
      </c>
      <c r="CZ7" s="38">
        <v>100</v>
      </c>
      <c r="DA7" s="38">
        <v>100</v>
      </c>
      <c r="DB7" s="38">
        <v>100</v>
      </c>
      <c r="DC7" s="38">
        <v>88.2</v>
      </c>
      <c r="DD7" s="38">
        <v>88.64</v>
      </c>
      <c r="DE7" s="38">
        <v>89.93</v>
      </c>
      <c r="DF7" s="38">
        <v>89.88</v>
      </c>
      <c r="DG7" s="38">
        <v>91.52</v>
      </c>
      <c r="DH7" s="38">
        <v>90.51</v>
      </c>
      <c r="DI7" s="38">
        <v>34.020000000000003</v>
      </c>
      <c r="DJ7" s="38">
        <v>36.15</v>
      </c>
      <c r="DK7" s="38">
        <v>38.409999999999997</v>
      </c>
      <c r="DL7" s="38">
        <v>40.68</v>
      </c>
      <c r="DM7" s="38">
        <v>42.94</v>
      </c>
      <c r="DN7" s="38">
        <v>27.64</v>
      </c>
      <c r="DO7" s="38">
        <v>33.58</v>
      </c>
      <c r="DP7" s="38">
        <v>32.36</v>
      </c>
      <c r="DQ7" s="38">
        <v>31.73</v>
      </c>
      <c r="DR7" s="38">
        <v>30.28</v>
      </c>
      <c r="DS7" s="38">
        <v>30.23</v>
      </c>
      <c r="DT7" s="38">
        <v>0</v>
      </c>
      <c r="DU7" s="38">
        <v>0</v>
      </c>
      <c r="DV7" s="38">
        <v>0</v>
      </c>
      <c r="DW7" s="38">
        <v>0</v>
      </c>
      <c r="DX7" s="38">
        <v>0</v>
      </c>
      <c r="DY7" s="38">
        <v>0</v>
      </c>
      <c r="DZ7" s="38">
        <v>0</v>
      </c>
      <c r="EA7" s="38">
        <v>0</v>
      </c>
      <c r="EB7" s="38">
        <v>0</v>
      </c>
      <c r="EC7" s="38">
        <v>0</v>
      </c>
      <c r="ED7" s="38">
        <v>0</v>
      </c>
      <c r="EE7" s="38">
        <v>0</v>
      </c>
      <c r="EF7" s="38">
        <v>0</v>
      </c>
      <c r="EG7" s="38">
        <v>0</v>
      </c>
      <c r="EH7" s="38">
        <v>0</v>
      </c>
      <c r="EI7" s="38">
        <v>0</v>
      </c>
      <c r="EJ7" s="38">
        <v>0.01</v>
      </c>
      <c r="EK7" s="38">
        <v>0</v>
      </c>
      <c r="EL7" s="38">
        <v>0.01</v>
      </c>
      <c r="EM7" s="38">
        <v>0</v>
      </c>
      <c r="EN7" s="38">
        <v>0</v>
      </c>
      <c r="EO7" s="38">
        <v>0</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2020-02-04T10:31:14Z</cp:lastPrinted>
  <dcterms:created xsi:type="dcterms:W3CDTF">2019-12-05T04:56:56Z</dcterms:created>
  <dcterms:modified xsi:type="dcterms:W3CDTF">2020-02-20T04:57:56Z</dcterms:modified>
  <cp:category/>
</cp:coreProperties>
</file>