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2177 佐久市\"/>
    </mc:Choice>
  </mc:AlternateContent>
  <workbookProtection workbookAlgorithmName="SHA-512" workbookHashValue="V+W4Q+GL3bzp1U8XjxI9g3RW+A3Oem9XGcdzbYxqPybs1L2HKPEoAIoYbo8r/ye9zeScBaJAMJPdQVdia7CpLw==" workbookSaltValue="em922ec2Nd7ijGYhdOF2Hg==" workbookSpinCount="100000" lockStructure="1"/>
  <bookViews>
    <workbookView xWindow="93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B8" i="4"/>
  <c r="AL8" i="4"/>
  <c r="AD8" i="4"/>
  <c r="P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<sst xmlns="http://schemas.openxmlformats.org/spreadsheetml/2006/main" count="223" uniqueCount="111">
  <si>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</si>
  <si>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</si>
  <si>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</si>
  <si>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</si>
  <si>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</si>
  <si>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</si>
  <si>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</si>
  <si>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</si>
  <si>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</si>
  <si>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</si>
  <si>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</si>
  <si>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</si>
  <si>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</si>
  <si>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</si>
  <si>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</si>
  <si>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</si>
  <si>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</si>
  <si>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</si>
  <si>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</si>
  <si>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</si>
  <si>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</si>
  <si>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</si>
  <si>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</si>
  <si>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</si>
  <si>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</si>
  <si>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</si>
  <si>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</si>
  <si>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</si>
  <si>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</si>
  <si>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</si>
  <si>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</si>
  <si>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</si>
  <si>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</si>
  <si>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</si>
  <si>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</si>
  <si>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</si>
  <si>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</si>
  <si>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</si>
  <si>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</si>
  <si>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</si>
  <si>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</si>
  <si>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</si>
  <si>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</si>
  <si>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</si>
  <si>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</si>
  <si>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</si>
  <si>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</si>
  <si>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</si>
  <si>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</si>
  <si>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</si>
  <si>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</si>
  <si>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</si>
  <si>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</si>
  <si>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</si>
  <si>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</si>
  <si>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</si>
  <si>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</si>
  <si>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</si>
  <si>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</si>
  <si>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</si>
  <si>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</si>
  <si>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</si>
  <si>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</si>
  <si>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</si>
  <si>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</si>
  <si>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</si>
  <si>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</si>
  <si>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</si>
  <si>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</si>
  <si>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</si>
  <si>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</si>
  <si>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</si>
  <si>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</si>
  <si>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</si>
  <si>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</si>
  <si>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</si>
  <si>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</si>
  <si>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</si>
  <si>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</si>
  <si>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</si>
  <si>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</si>
  <si>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</si>
  <si>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</si>
  <si>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</si>
  <si>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</si>
  <si>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</si>
  <si>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</si>
  <si>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</si>
  <si>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</si>
  <si>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</si>
  <si>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</si>
  <si>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</si>
  <si>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</si>
  <si>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</si>
  <si>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</si>
  <si>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</si>
  <si>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佐久市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</si>
  <si>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</si>
  <si>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</si>
  <si>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</si>
  <si>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</si>
  <si>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</si>
  <si>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</si>
  <si>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</si>
  <si>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</si>
  <si>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</si>
  <si>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</si>
  <si>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</si>
  <si>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の事業の対象地区は中山間地域や農村地域が多く、高齢者の占める割合が高くなっている。将来は人口減少による使用料収入の減が見込まれるため、事業内外での施設統廃合や長期的利用を見据えた対策を行っていくことが求められる。</t>
    <rPh sb="2" eb="4">
      <t>ジギョウ</t>
    </rPh>
    <rPh sb="5" eb="7">
      <t>タイショウ</t>
    </rPh>
    <rPh sb="7" eb="9">
      <t>チク</t>
    </rPh>
    <rPh sb="21" eb="22">
      <t>オオ</t>
    </rPh>
    <rPh sb="24" eb="27">
      <t>コウレイシャ</t>
    </rPh>
    <rPh sb="28" eb="29">
      <t>シ</t>
    </rPh>
    <rPh sb="31" eb="33">
      <t>ワリアイ</t>
    </rPh>
    <rPh sb="34" eb="35">
      <t>タカ</t>
    </rPh>
    <rPh sb="42" eb="44">
      <t>ショウライ</t>
    </rPh>
    <rPh sb="45" eb="47">
      <t>ジンコウ</t>
    </rPh>
    <rPh sb="47" eb="49">
      <t>ゲンショウ</t>
    </rPh>
    <rPh sb="52" eb="55">
      <t>シヨウリョウ</t>
    </rPh>
    <rPh sb="55" eb="57">
      <t>シュウニュウ</t>
    </rPh>
    <rPh sb="58" eb="59">
      <t>ゲン</t>
    </rPh>
    <rPh sb="60" eb="62">
      <t>ミコ</t>
    </rPh>
    <rPh sb="68" eb="70">
      <t>ジギョウ</t>
    </rPh>
    <rPh sb="70" eb="72">
      <t>ナイガイ</t>
    </rPh>
    <rPh sb="74" eb="76">
      <t>シセツ</t>
    </rPh>
    <rPh sb="76" eb="79">
      <t>トウハイゴウ</t>
    </rPh>
    <rPh sb="80" eb="83">
      <t>チョウキテキ</t>
    </rPh>
    <rPh sb="83" eb="85">
      <t>リヨウ</t>
    </rPh>
    <rPh sb="86" eb="88">
      <t>ミス</t>
    </rPh>
    <rPh sb="90" eb="92">
      <t>タイサク</t>
    </rPh>
    <rPh sb="93" eb="94">
      <t>オコナ</t>
    </rPh>
    <rPh sb="101" eb="102">
      <t>モト</t>
    </rPh>
    <phoneticPr fontId="4"/>
  </si>
  <si>
    <t>①有形固定資産減価償却率は年々上昇している。類似団体平均値と比較しても高い率であるため、計画的に老朽化対策を行う必要がある。</t>
    <phoneticPr fontId="4"/>
  </si>
  <si>
    <r>
      <t>①経常収支比率は、前年度に比べて約7％減少し、引き続き100％を下回っている。要因は処理場施設を統廃合したことによる資産減耗及び有収水量の減少と考えられる。
②累積欠損金比率について、前年度と比較して約166％減少し3.55％となった。</t>
    </r>
    <r>
      <rPr>
        <sz val="11"/>
        <rFont val="ＭＳ ゴシック"/>
        <family val="3"/>
        <charset val="128"/>
      </rPr>
      <t>これも統廃合による処理場の減が要因である。
③流動比率については年々増加し</t>
    </r>
    <r>
      <rPr>
        <sz val="11"/>
        <color theme="1"/>
        <rFont val="ＭＳ ゴシック"/>
        <family val="3"/>
        <charset val="128"/>
      </rPr>
      <t>ているが、施設の統廃合により負債（企業債償還金等）のある施設が他事業（公共下水道）に移行したことが要因として考えられる。経常収支が赤字であるものの流動資産はあることから、短期的な支払能力はあることが分かる。
④企業債残高対事業規模比率は、類似団体平均値と比べて低いため、経営負担は小さい。
⑤経費回収率は前年度同様100％となったが、これは繰入金算定における分流式下水道等に要する経費の見直しによるものである。
⑥汚水処理原価は微減しており、引き続き類似団体平均値よりは低い値となっている。
⑦施設利用率は50.37％と低く、施設の処理能力に余裕があることが分かる。施設の統廃合やダウンサイジング等検討していく必要がある。
⑧水洗化率は、住宅新築や改築に伴い年々上昇している。</t>
    </r>
    <rPh sb="9" eb="10">
      <t>ゼン</t>
    </rPh>
    <rPh sb="23" eb="24">
      <t>ヒ</t>
    </rPh>
    <rPh sb="25" eb="26">
      <t>ツヅ</t>
    </rPh>
    <rPh sb="39" eb="41">
      <t>ヨウイン</t>
    </rPh>
    <rPh sb="92" eb="95">
      <t>ゼンネンド</t>
    </rPh>
    <rPh sb="96" eb="98">
      <t>ヒカク</t>
    </rPh>
    <rPh sb="100" eb="101">
      <t>ヤク</t>
    </rPh>
    <rPh sb="105" eb="107">
      <t>ゲンショウ</t>
    </rPh>
    <rPh sb="150" eb="152">
      <t>ネンネン</t>
    </rPh>
    <rPh sb="160" eb="162">
      <t>シセツ</t>
    </rPh>
    <rPh sb="183" eb="185">
      <t>シセツ</t>
    </rPh>
    <rPh sb="186" eb="187">
      <t>タ</t>
    </rPh>
    <rPh sb="187" eb="189">
      <t>ジギョウ</t>
    </rPh>
    <rPh sb="190" eb="192">
      <t>コウキョウ</t>
    </rPh>
    <rPh sb="192" eb="195">
      <t>ゲスイドウ</t>
    </rPh>
    <rPh sb="197" eb="199">
      <t>イコウ</t>
    </rPh>
    <rPh sb="215" eb="217">
      <t>ケイジョウ</t>
    </rPh>
    <rPh sb="217" eb="219">
      <t>シュウシ</t>
    </rPh>
    <rPh sb="307" eb="310">
      <t>ゼンネンド</t>
    </rPh>
    <rPh sb="310" eb="312">
      <t>ドウヨウ</t>
    </rPh>
    <rPh sb="370" eb="371">
      <t>ゲン</t>
    </rPh>
    <rPh sb="376" eb="377">
      <t>ヒ</t>
    </rPh>
    <rPh sb="378" eb="379">
      <t>ツヅ</t>
    </rPh>
    <rPh sb="380" eb="382">
      <t>ルイジ</t>
    </rPh>
    <rPh sb="382" eb="384">
      <t>ダンタイ</t>
    </rPh>
    <rPh sb="384" eb="387">
      <t>ヘイキンチ</t>
    </rPh>
    <rPh sb="390" eb="391">
      <t>ヒク</t>
    </rPh>
    <rPh sb="392" eb="393">
      <t>アタイ</t>
    </rPh>
    <rPh sb="434" eb="435">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</si>
</sst>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8-4094-9F37-F4B8357EAB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938-4094-9F37-F4B8357EAB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55.03</c:v>
                </c:pt>
                <c:pt idx="1">
                  <c:v>55.03</c:v>
                </c:pt>
                <c:pt idx="2">
                  <c:v>51.07</c:v>
                </c:pt>
                <c:pt idx="3">
                  <c:v>53.32</c:v>
                </c:pt>
                <c:pt idx="4">
                  <c:v>50.37</c:v>
                </c:pt>
              </c:numCache>
            </c:numRef>
          </c:val>
          <c:extLst>
            <c:ext xmlns:c16="http://schemas.microsoft.com/office/drawing/2014/chart" uri="{C3380CC4-5D6E-409C-BE32-E72D297353CC}">
              <c16:uniqueId val="{00000000-1D28-4258-98D0-C095A2076C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D28-4258-98D0-C095A2076C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91.77</c:v>
                </c:pt>
                <c:pt idx="1">
                  <c:v>92.6</c:v>
                </c:pt>
                <c:pt idx="2">
                  <c:v>92.15</c:v>
                </c:pt>
                <c:pt idx="3">
                  <c:v>93.33</c:v>
                </c:pt>
                <c:pt idx="4">
                  <c:v>93.69</c:v>
                </c:pt>
              </c:numCache>
            </c:numRef>
          </c:val>
          <c:extLst>
            <c:ext xmlns:c16="http://schemas.microsoft.com/office/drawing/2014/chart" uri="{C3380CC4-5D6E-409C-BE32-E72D297353CC}">
              <c16:uniqueId val="{00000000-A191-4EA1-91E3-748750D0F2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191-4EA1-91E3-748750D0F2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99.16</c:v>
                </c:pt>
                <c:pt idx="1">
                  <c:v>109.64</c:v>
                </c:pt>
                <c:pt idx="2">
                  <c:v>112.83</c:v>
                </c:pt>
                <c:pt idx="3">
                  <c:v>98.56</c:v>
                </c:pt>
                <c:pt idx="4">
                  <c:v>90.87</c:v>
                </c:pt>
              </c:numCache>
            </c:numRef>
          </c:val>
          <c:extLst>
            <c:ext xmlns:c16="http://schemas.microsoft.com/office/drawing/2014/chart" uri="{C3380CC4-5D6E-409C-BE32-E72D297353CC}">
              <c16:uniqueId val="{00000000-506C-4481-8947-535254A29B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506C-4481-8947-535254A29B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40.14</c:v>
                </c:pt>
                <c:pt idx="1">
                  <c:v>42.01</c:v>
                </c:pt>
                <c:pt idx="2">
                  <c:v>43.38</c:v>
                </c:pt>
                <c:pt idx="3">
                  <c:v>45.69</c:v>
                </c:pt>
                <c:pt idx="4">
                  <c:v>46.28</c:v>
                </c:pt>
              </c:numCache>
            </c:numRef>
          </c:val>
          <c:extLst>
            <c:ext xmlns:c16="http://schemas.microsoft.com/office/drawing/2014/chart" uri="{C3380CC4-5D6E-409C-BE32-E72D297353CC}">
              <c16:uniqueId val="{00000000-6147-4476-A67B-239D277AE8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6147-4476-A67B-239D277AE8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7B-4D32-BBD3-857B0E0D2C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8A7B-4D32-BBD3-857B0E0D2C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quot;-&quot;">
                  <c:v>169.58</c:v>
                </c:pt>
                <c:pt idx="4" formatCode="#,##0.00;&quot;△&quot;#,##0.00;&quot;-&quot;">
                  <c:v>3.55</c:v>
                </c:pt>
              </c:numCache>
            </c:numRef>
          </c:val>
          <c:extLst>
            <c:ext xmlns:c16="http://schemas.microsoft.com/office/drawing/2014/chart" uri="{C3380CC4-5D6E-409C-BE32-E72D297353CC}">
              <c16:uniqueId val="{00000000-9E01-4482-978D-5E94374847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9E01-4482-978D-5E94374847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107.61</c:v>
                </c:pt>
                <c:pt idx="1">
                  <c:v>95.8</c:v>
                </c:pt>
                <c:pt idx="2">
                  <c:v>182.07</c:v>
                </c:pt>
                <c:pt idx="3">
                  <c:v>219.36</c:v>
                </c:pt>
                <c:pt idx="4">
                  <c:v>388.23</c:v>
                </c:pt>
              </c:numCache>
            </c:numRef>
          </c:val>
          <c:extLst>
            <c:ext xmlns:c16="http://schemas.microsoft.com/office/drawing/2014/chart" uri="{C3380CC4-5D6E-409C-BE32-E72D297353CC}">
              <c16:uniqueId val="{00000000-C4C0-4AF5-95A2-ADA1B4C754C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C4C0-4AF5-95A2-ADA1B4C754C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320.5</c:v>
                </c:pt>
                <c:pt idx="1">
                  <c:v>422.01</c:v>
                </c:pt>
                <c:pt idx="2">
                  <c:v>402.84</c:v>
                </c:pt>
                <c:pt idx="3">
                  <c:v>420.33</c:v>
                </c:pt>
                <c:pt idx="4">
                  <c:v>454.49</c:v>
                </c:pt>
              </c:numCache>
            </c:numRef>
          </c:val>
          <c:extLst>
            <c:ext xmlns:c16="http://schemas.microsoft.com/office/drawing/2014/chart" uri="{C3380CC4-5D6E-409C-BE32-E72D297353CC}">
              <c16:uniqueId val="{00000000-9895-4E00-B4AA-89BD9D8613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895-4E00-B4AA-89BD9D8613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102.48</c:v>
                </c:pt>
                <c:pt idx="1">
                  <c:v>135.57</c:v>
                </c:pt>
                <c:pt idx="2">
                  <c:v>102.13</c:v>
                </c:pt>
                <c:pt idx="3">
                  <c:v>100</c:v>
                </c:pt>
                <c:pt idx="4">
                  <c:v>100</c:v>
                </c:pt>
              </c:numCache>
            </c:numRef>
          </c:val>
          <c:extLst>
            <c:ext xmlns:c16="http://schemas.microsoft.com/office/drawing/2014/chart" uri="{C3380CC4-5D6E-409C-BE32-E72D297353CC}">
              <c16:uniqueId val="{00000000-8B50-44AB-B58E-4997374443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B50-44AB-B58E-4997374443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217.3</c:v>
                </c:pt>
                <c:pt idx="1">
                  <c:v>164.37</c:v>
                </c:pt>
                <c:pt idx="2">
                  <c:v>218.37</c:v>
                </c:pt>
                <c:pt idx="3">
                  <c:v>220.31</c:v>
                </c:pt>
                <c:pt idx="4">
                  <c:v>218.89</c:v>
                </c:pt>
              </c:numCache>
            </c:numRef>
          </c:val>
          <c:extLst>
            <c:ext xmlns:c16="http://schemas.microsoft.com/office/drawing/2014/chart" uri="{C3380CC4-5D6E-409C-BE32-E72D297353CC}">
              <c16:uniqueId val="{00000000-1778-4A76-9AC2-61C046EC1C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778-4A76-9AC2-61C046EC1C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佐久市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99219</v>
      </c>
      <c r="AM8" s="68"/>
      <c r="AN8" s="68"/>
      <c r="AO8" s="68"/>
      <c r="AP8" s="68"/>
      <c r="AQ8" s="68"/>
      <c r="AR8" s="68"/>
      <c r="AS8" s="68"/>
      <c r="AT8" s="67">
        <f>データ!T6</f>
        <v>423.51</v>
      </c>
      <c r="AU8" s="67"/>
      <c r="AV8" s="67"/>
      <c r="AW8" s="67"/>
      <c r="AX8" s="67"/>
      <c r="AY8" s="67"/>
      <c r="AZ8" s="67"/>
      <c r="BA8" s="67"/>
      <c r="BB8" s="67">
        <f>データ!U6</f>
        <v>234.28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85.32</v>
      </c>
      <c r="J10" s="67"/>
      <c r="K10" s="67"/>
      <c r="L10" s="67"/>
      <c r="M10" s="67"/>
      <c r="N10" s="67"/>
      <c r="O10" s="67"/>
      <c r="P10" s="67">
        <f>データ!P6</f>
        <v>6.31</v>
      </c>
      <c r="Q10" s="67"/>
      <c r="R10" s="67"/>
      <c r="S10" s="67"/>
      <c r="T10" s="67"/>
      <c r="U10" s="67"/>
      <c r="V10" s="67"/>
      <c r="W10" s="67">
        <f>データ!Q6</f>
        <v>98.56</v>
      </c>
      <c r="X10" s="67"/>
      <c r="Y10" s="67"/>
      <c r="Z10" s="67"/>
      <c r="AA10" s="67"/>
      <c r="AB10" s="67"/>
      <c r="AC10" s="67"/>
      <c r="AD10" s="68">
        <f>データ!R6</f>
        <v>4428</v>
      </c>
      <c r="AE10" s="68"/>
      <c r="AF10" s="68"/>
      <c r="AG10" s="68"/>
      <c r="AH10" s="68"/>
      <c r="AI10" s="68"/>
      <c r="AJ10" s="68"/>
      <c r="AK10" s="2"/>
      <c r="AL10" s="68">
        <f>データ!V6</f>
        <v>6242</v>
      </c>
      <c r="AM10" s="68"/>
      <c r="AN10" s="68"/>
      <c r="AO10" s="68"/>
      <c r="AP10" s="68"/>
      <c r="AQ10" s="68"/>
      <c r="AR10" s="68"/>
      <c r="AS10" s="68"/>
      <c r="AT10" s="67">
        <f>データ!W6</f>
        <v>3.06</v>
      </c>
      <c r="AU10" s="67"/>
      <c r="AV10" s="67"/>
      <c r="AW10" s="67"/>
      <c r="AX10" s="67"/>
      <c r="AY10" s="67"/>
      <c r="AZ10" s="67"/>
      <c r="BA10" s="67"/>
      <c r="BB10" s="67">
        <f>データ!X6</f>
        <v>2039.87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NaqD4wZvCquhSB8LJGVjHgkObqxm7J4zgsJ/o9+VYGHyVe6JsTs+uL5BAeqlEfiAjSTr2p5Jt1tQKcF7iPDUyA==" saltValue="dwqTSym1lxedXRTiksdi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202177</v>
      </c>
      <c r="D6" s="33">
        <f t="shared" si="3"/>
        <v>46</v>
      </c>
      <c r="E6" s="33">
        <f t="shared" si="3"/>
        <v>17</v>
      </c>
      <c r="F6" s="33">
        <f t="shared" si="3"/>
        <v>5</v>
      </c>
      <c r="G6" s="33">
        <f t="shared" si="3"/>
        <v>0</v>
      </c>
      <c r="H6" s="33" t="str">
        <f t="shared" si="3"/>
        <v>長野県　佐久市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85.32</v>
      </c>
      <c r="P6" s="34">
        <f t="shared" si="3"/>
        <v>6.31</v>
      </c>
      <c r="Q6" s="34">
        <f t="shared" si="3"/>
        <v>98.56</v>
      </c>
      <c r="R6" s="34">
        <f t="shared" si="3"/>
        <v>4428</v>
      </c>
      <c r="S6" s="34">
        <f t="shared" si="3"/>
        <v>99219</v>
      </c>
      <c r="T6" s="34">
        <f t="shared" si="3"/>
        <v>423.51</v>
      </c>
      <c r="U6" s="34">
        <f t="shared" si="3"/>
        <v>234.28</v>
      </c>
      <c r="V6" s="34">
        <f t="shared" si="3"/>
        <v>6242</v>
      </c>
      <c r="W6" s="34">
        <f t="shared" si="3"/>
        <v>3.06</v>
      </c>
      <c r="X6" s="34">
        <f t="shared" si="3"/>
        <v>2039.87</v>
      </c>
      <c r="Y6" s="35">
        <f>IF(Y7="",NA(),Y7)</f>
        <v>99.16</v>
      </c>
      <c r="Z6" s="35">
        <f t="shared" ref="Z6:AH6" si="4">IF(Z7="",NA(),Z7)</f>
        <v>109.64</v>
      </c>
      <c r="AA6" s="35">
        <f t="shared" si="4"/>
        <v>112.83</v>
      </c>
      <c r="AB6" s="35">
        <f t="shared" si="4"/>
        <v>98.56</v>
      </c>
      <c r="AC6" s="35">
        <f t="shared" si="4"/>
        <v>90.87</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5">
        <f t="shared" si="5"/>
        <v>169.58</v>
      </c>
      <c r="AN6" s="35">
        <f t="shared" si="5"/>
        <v>3.55</v>
      </c>
      <c r="AO6" s="35">
        <f t="shared" si="5"/>
        <v>223.09</v>
      </c>
      <c r="AP6" s="35">
        <f t="shared" si="5"/>
        <v>214.61</v>
      </c>
      <c r="AQ6" s="35">
        <f t="shared" si="5"/>
        <v>225.39</v>
      </c>
      <c r="AR6" s="35">
        <f t="shared" si="5"/>
        <v>224.04</v>
      </c>
      <c r="AS6" s="35">
        <f t="shared" si="5"/>
        <v>227.4</v>
      </c>
      <c r="AT6" s="34" t="str">
        <f>IF(AT7="","",IF(AT7="-","【-】","【"&amp;SUBSTITUTE(TEXT(AT7,"#,##0.00"),"-","△")&amp;"】"))</f>
        <v>【195.44】</v>
      </c>
      <c r="AU6" s="35">
        <f>IF(AU7="",NA(),AU7)</f>
        <v>107.61</v>
      </c>
      <c r="AV6" s="35">
        <f t="shared" ref="AV6:BD6" si="6">IF(AV7="",NA(),AV7)</f>
        <v>95.8</v>
      </c>
      <c r="AW6" s="35">
        <f t="shared" si="6"/>
        <v>182.07</v>
      </c>
      <c r="AX6" s="35">
        <f t="shared" si="6"/>
        <v>219.36</v>
      </c>
      <c r="AY6" s="35">
        <f t="shared" si="6"/>
        <v>388.23</v>
      </c>
      <c r="AZ6" s="35">
        <f t="shared" si="6"/>
        <v>33.03</v>
      </c>
      <c r="BA6" s="35">
        <f t="shared" si="6"/>
        <v>29.45</v>
      </c>
      <c r="BB6" s="35">
        <f t="shared" si="6"/>
        <v>31.84</v>
      </c>
      <c r="BC6" s="35">
        <f t="shared" si="6"/>
        <v>29.91</v>
      </c>
      <c r="BD6" s="35">
        <f t="shared" si="6"/>
        <v>29.54</v>
      </c>
      <c r="BE6" s="34" t="str">
        <f>IF(BE7="","",IF(BE7="-","【-】","【"&amp;SUBSTITUTE(TEXT(BE7,"#,##0.00"),"-","△")&amp;"】"))</f>
        <v>【34.27】</v>
      </c>
      <c r="BF6" s="35">
        <f>IF(BF7="",NA(),BF7)</f>
        <v>320.5</v>
      </c>
      <c r="BG6" s="35">
        <f t="shared" ref="BG6:BO6" si="7">IF(BG7="",NA(),BG7)</f>
        <v>422.01</v>
      </c>
      <c r="BH6" s="35">
        <f t="shared" si="7"/>
        <v>402.84</v>
      </c>
      <c r="BI6" s="35">
        <f t="shared" si="7"/>
        <v>420.33</v>
      </c>
      <c r="BJ6" s="35">
        <f t="shared" si="7"/>
        <v>454.49</v>
      </c>
      <c r="BK6" s="35">
        <f t="shared" si="7"/>
        <v>1044.8</v>
      </c>
      <c r="BL6" s="35">
        <f t="shared" si="7"/>
        <v>1081.8</v>
      </c>
      <c r="BM6" s="35">
        <f t="shared" si="7"/>
        <v>974.93</v>
      </c>
      <c r="BN6" s="35">
        <f t="shared" si="7"/>
        <v>855.8</v>
      </c>
      <c r="BO6" s="35">
        <f t="shared" si="7"/>
        <v>789.46</v>
      </c>
      <c r="BP6" s="34" t="str">
        <f>IF(BP7="","",IF(BP7="-","【-】","【"&amp;SUBSTITUTE(TEXT(BP7,"#,##0.00"),"-","△")&amp;"】"))</f>
        <v>【747.76】</v>
      </c>
      <c r="BQ6" s="35">
        <f>IF(BQ7="",NA(),BQ7)</f>
        <v>102.48</v>
      </c>
      <c r="BR6" s="35">
        <f t="shared" ref="BR6:BZ6" si="8">IF(BR7="",NA(),BR7)</f>
        <v>135.57</v>
      </c>
      <c r="BS6" s="35">
        <f t="shared" si="8"/>
        <v>102.13</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217.3</v>
      </c>
      <c r="CC6" s="35">
        <f t="shared" ref="CC6:CK6" si="9">IF(CC7="",NA(),CC7)</f>
        <v>164.37</v>
      </c>
      <c r="CD6" s="35">
        <f t="shared" si="9"/>
        <v>218.37</v>
      </c>
      <c r="CE6" s="35">
        <f t="shared" si="9"/>
        <v>220.31</v>
      </c>
      <c r="CF6" s="35">
        <f t="shared" si="9"/>
        <v>218.89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55.03</v>
      </c>
      <c r="CN6" s="35">
        <f t="shared" ref="CN6:CV6" si="10">IF(CN7="",NA(),CN7)</f>
        <v>55.03</v>
      </c>
      <c r="CO6" s="35">
        <f t="shared" si="10"/>
        <v>51.07</v>
      </c>
      <c r="CP6" s="35">
        <f t="shared" si="10"/>
        <v>53.32</v>
      </c>
      <c r="CQ6" s="35">
        <f t="shared" si="10"/>
        <v>50.37</v>
      </c>
      <c r="CR6" s="35">
        <f t="shared" si="10"/>
        <v>53.24</v>
      </c>
      <c r="CS6" s="35">
        <f t="shared" si="10"/>
        <v>52.31</v>
      </c>
      <c r="CT6" s="35">
        <f t="shared" si="10"/>
        <v>60.65</v>
      </c>
      <c r="CU6" s="35">
        <f t="shared" si="10"/>
        <v>51.75</v>
      </c>
      <c r="CV6" s="35">
        <f t="shared" si="10"/>
        <v>50.68</v>
      </c>
      <c r="CW6" s="34" t="str">
        <f>IF(CW7="","",IF(CW7="-","【-】","【"&amp;SUBSTITUTE(TEXT(CW7,"#,##0.00"),"-","△")&amp;"】"))</f>
        <v>【52.23】</v>
      </c>
      <c r="CX6" s="35">
        <f>IF(CX7="",NA(),CX7)</f>
        <v>91.77</v>
      </c>
      <c r="CY6" s="35">
        <f t="shared" ref="CY6:DG6" si="11">IF(CY7="",NA(),CY7)</f>
        <v>92.6</v>
      </c>
      <c r="CZ6" s="35">
        <f t="shared" si="11"/>
        <v>92.15</v>
      </c>
      <c r="DA6" s="35">
        <f t="shared" si="11"/>
        <v>93.33</v>
      </c>
      <c r="DB6" s="35">
        <f t="shared" si="11"/>
        <v>93.69</v>
      </c>
      <c r="DC6" s="35">
        <f t="shared" si="11"/>
        <v>84.07</v>
      </c>
      <c r="DD6" s="35">
        <f t="shared" si="11"/>
        <v>84.32</v>
      </c>
      <c r="DE6" s="35">
        <f t="shared" si="11"/>
        <v>84.58</v>
      </c>
      <c r="DF6" s="35">
        <f t="shared" si="11"/>
        <v>84.84</v>
      </c>
      <c r="DG6" s="35">
        <f t="shared" si="11"/>
        <v>84.86</v>
      </c>
      <c r="DH6" s="34" t="str">
        <f>IF(DH7="","",IF(DH7="-","【-】","【"&amp;SUBSTITUTE(TEXT(DH7,"#,##0.00"),"-","△")&amp;"】"))</f>
        <v>【85.82】</v>
      </c>
      <c r="DI6" s="35">
        <f>IF(DI7="",NA(),DI7)</f>
        <v>40.14</v>
      </c>
      <c r="DJ6" s="35">
        <f t="shared" ref="DJ6:DR6" si="12">IF(DJ7="",NA(),DJ7)</f>
        <v>42.01</v>
      </c>
      <c r="DK6" s="35">
        <f t="shared" si="12"/>
        <v>43.38</v>
      </c>
      <c r="DL6" s="35">
        <f t="shared" si="12"/>
        <v>45.69</v>
      </c>
      <c r="DM6" s="35">
        <f t="shared" si="12"/>
        <v>46.28</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202177</v>
      </c>
      <c r="D7" s="37">
        <v>46</v>
      </c>
      <c r="E7" s="37">
        <v>17</v>
      </c>
      <c r="F7" s="37">
        <v>5</v>
      </c>
      <c r="G7" s="37">
        <v>0</v>
      </c>
      <c r="H7" s="37" t="s">
        <v>96</v>
      </c>
      <c r="I7" s="37" t="s">
        <v>97</v>
      </c>
      <c r="J7" s="37" t="s">
        <v>98</v>
      </c>
      <c r="K7" s="37" t="s">
        <v>99</v>
      </c>
      <c r="L7" s="37" t="s">
        <v>100</v>
      </c>
      <c r="M7" s="37" t="s">
        <v>101</v>
      </c>
      <c r="N7" s="38" t="s">
        <v>102</v>
      </c>
      <c r="O7" s="38">
        <v>85.32</v>
      </c>
      <c r="P7" s="38">
        <v>6.31</v>
      </c>
      <c r="Q7" s="38">
        <v>98.56</v>
      </c>
      <c r="R7" s="38">
        <v>4428</v>
      </c>
      <c r="S7" s="38">
        <v>99219</v>
      </c>
      <c r="T7" s="38">
        <v>423.51</v>
      </c>
      <c r="U7" s="38">
        <v>234.28</v>
      </c>
      <c r="V7" s="38">
        <v>6242</v>
      </c>
      <c r="W7" s="38">
        <v>3.06</v>
      </c>
      <c r="X7" s="38">
        <v>2039.87</v>
      </c>
      <c r="Y7" s="38">
        <v>99.16</v>
      </c>
      <c r="Z7" s="38">
        <v>109.64</v>
      </c>
      <c r="AA7" s="38">
        <v>112.83</v>
      </c>
      <c r="AB7" s="38">
        <v>98.56</v>
      </c>
      <c r="AC7" s="38">
        <v>90.87</v>
      </c>
      <c r="AD7" s="38">
        <v>97.53</v>
      </c>
      <c r="AE7" s="38">
        <v>99.64</v>
      </c>
      <c r="AF7" s="38">
        <v>99.66</v>
      </c>
      <c r="AG7" s="38">
        <v>100.95</v>
      </c>
      <c r="AH7" s="38">
        <v>101.77</v>
      </c>
      <c r="AI7" s="38">
        <v>101.6</v>
      </c>
      <c r="AJ7" s="38">
        <v>0</v>
      </c>
      <c r="AK7" s="38">
        <v>0</v>
      </c>
      <c r="AL7" s="38">
        <v>0</v>
      </c>
      <c r="AM7" s="38">
        <v>169.58</v>
      </c>
      <c r="AN7" s="38">
        <v>3.55</v>
      </c>
      <c r="AO7" s="38">
        <v>223.09</v>
      </c>
      <c r="AP7" s="38">
        <v>214.61</v>
      </c>
      <c r="AQ7" s="38">
        <v>225.39</v>
      </c>
      <c r="AR7" s="38">
        <v>224.04</v>
      </c>
      <c r="AS7" s="38">
        <v>227.4</v>
      </c>
      <c r="AT7" s="38">
        <v>195.44</v>
      </c>
      <c r="AU7" s="38">
        <v>107.61</v>
      </c>
      <c r="AV7" s="38">
        <v>95.8</v>
      </c>
      <c r="AW7" s="38">
        <v>182.07</v>
      </c>
      <c r="AX7" s="38">
        <v>219.36</v>
      </c>
      <c r="AY7" s="38">
        <v>388.23</v>
      </c>
      <c r="AZ7" s="38">
        <v>33.03</v>
      </c>
      <c r="BA7" s="38">
        <v>29.45</v>
      </c>
      <c r="BB7" s="38">
        <v>31.84</v>
      </c>
      <c r="BC7" s="38">
        <v>29.91</v>
      </c>
      <c r="BD7" s="38">
        <v>29.54</v>
      </c>
      <c r="BE7" s="38">
        <v>34.270000000000003</v>
      </c>
      <c r="BF7" s="38">
        <v>320.5</v>
      </c>
      <c r="BG7" s="38">
        <v>422.01</v>
      </c>
      <c r="BH7" s="38">
        <v>402.84</v>
      </c>
      <c r="BI7" s="38">
        <v>420.33</v>
      </c>
      <c r="BJ7" s="38">
        <v>454.49</v>
      </c>
      <c r="BK7" s="38">
        <v>1044.8</v>
      </c>
      <c r="BL7" s="38">
        <v>1081.8</v>
      </c>
      <c r="BM7" s="38">
        <v>974.93</v>
      </c>
      <c r="BN7" s="38">
        <v>855.8</v>
      </c>
      <c r="BO7" s="38">
        <v>789.46</v>
      </c>
      <c r="BP7" s="38">
        <v>747.76</v>
      </c>
      <c r="BQ7" s="38">
        <v>102.48</v>
      </c>
      <c r="BR7" s="38">
        <v>135.57</v>
      </c>
      <c r="BS7" s="38">
        <v>102.13</v>
      </c>
      <c r="BT7" s="38">
        <v>100</v>
      </c>
      <c r="BU7" s="38">
        <v>100</v>
      </c>
      <c r="BV7" s="38">
        <v>50.82</v>
      </c>
      <c r="BW7" s="38">
        <v>52.19</v>
      </c>
      <c r="BX7" s="38">
        <v>55.32</v>
      </c>
      <c r="BY7" s="38">
        <v>59.8</v>
      </c>
      <c r="BZ7" s="38">
        <v>57.77</v>
      </c>
      <c r="CA7" s="38">
        <v>59.51</v>
      </c>
      <c r="CB7" s="38">
        <v>217.3</v>
      </c>
      <c r="CC7" s="38">
        <v>164.37</v>
      </c>
      <c r="CD7" s="38">
        <v>218.37</v>
      </c>
      <c r="CE7" s="38">
        <v>220.31</v>
      </c>
      <c r="CF7" s="38">
        <v>218.89</v>
      </c>
      <c r="CG7" s="38">
        <v>300.52</v>
      </c>
      <c r="CH7" s="38">
        <v>296.14</v>
      </c>
      <c r="CI7" s="38">
        <v>283.17</v>
      </c>
      <c r="CJ7" s="38">
        <v>263.76</v>
      </c>
      <c r="CK7" s="38">
        <v>274.35000000000002</v>
      </c>
      <c r="CL7" s="38">
        <v>261.45999999999998</v>
      </c>
      <c r="CM7" s="38">
        <v>55.03</v>
      </c>
      <c r="CN7" s="38">
        <v>55.03</v>
      </c>
      <c r="CO7" s="38">
        <v>51.07</v>
      </c>
      <c r="CP7" s="38">
        <v>53.32</v>
      </c>
      <c r="CQ7" s="38">
        <v>50.37</v>
      </c>
      <c r="CR7" s="38">
        <v>53.24</v>
      </c>
      <c r="CS7" s="38">
        <v>52.31</v>
      </c>
      <c r="CT7" s="38">
        <v>60.65</v>
      </c>
      <c r="CU7" s="38">
        <v>51.75</v>
      </c>
      <c r="CV7" s="38">
        <v>50.68</v>
      </c>
      <c r="CW7" s="38">
        <v>52.23</v>
      </c>
      <c r="CX7" s="38">
        <v>91.77</v>
      </c>
      <c r="CY7" s="38">
        <v>92.6</v>
      </c>
      <c r="CZ7" s="38">
        <v>92.15</v>
      </c>
      <c r="DA7" s="38">
        <v>93.33</v>
      </c>
      <c r="DB7" s="38">
        <v>93.69</v>
      </c>
      <c r="DC7" s="38">
        <v>84.07</v>
      </c>
      <c r="DD7" s="38">
        <v>84.32</v>
      </c>
      <c r="DE7" s="38">
        <v>84.58</v>
      </c>
      <c r="DF7" s="38">
        <v>84.84</v>
      </c>
      <c r="DG7" s="38">
        <v>84.86</v>
      </c>
      <c r="DH7" s="38">
        <v>85.82</v>
      </c>
      <c r="DI7" s="38">
        <v>40.14</v>
      </c>
      <c r="DJ7" s="38">
        <v>42.01</v>
      </c>
      <c r="DK7" s="38">
        <v>43.38</v>
      </c>
      <c r="DL7" s="38">
        <v>45.69</v>
      </c>
      <c r="DM7" s="38">
        <v>46.28</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2020-01-27T07:57:41Z</cp:lastPrinted>
  <dcterms:created xsi:type="dcterms:W3CDTF">2019-12-05T04:53:55Z</dcterms:created>
  <dcterms:modified xsi:type="dcterms:W3CDTF">2020-02-20T02:19:04Z</dcterms:modified>
  <cp:category/>
</cp:coreProperties>
</file>