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2177 佐久市\"/>
    </mc:Choice>
  </mc:AlternateContent>
  <workbookProtection workbookAlgorithmName="SHA-512" workbookHashValue="mMBWht33a9gGJGE7r2XNEpyUDn0bleRkwgJDWuF1uw8/kwhXib9TDr1S2AFB+Dur1/DaDczu3OG7zT2A7va7fA==" workbookSaltValue="ldWf0Wz2a2JrwCdz1MBu5Q==" workbookSpinCount="100000" lockStructure="1"/>
  <bookViews>
    <workbookView xWindow="93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O6" i="5"/>
  <c r="I10" i="4" s="1"/>
  <c r="N6" i="5"/>
  <c r="B10" i="4" s="1"/>
  <c r="M6" i="5"/>
  <c r="AD8" i="4" s="1"/>
  <c r="L6" i="5"/>
  <c r="W8" i="4" s="1"/>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G85" i="4"/>
  <c r="E85" i="4"/>
  <c r="AT10" i="4"/>
  <c r="W10" i="4"/>
  <c r="P10" i="4"/>
  <c r="BB8" i="4"/>
  <c r="AT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<sst xmlns="http://schemas.openxmlformats.org/spreadsheetml/2006/main" count="223" uniqueCount="110">
  <si>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</si>
  <si>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</si>
  <si>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</si>
  <si>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</si>
  <si>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</si>
  <si>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</si>
  <si>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</si>
  <si>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</si>
  <si>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</si>
  <si>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</si>
  <si>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</si>
  <si>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</si>
  <si>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</si>
  <si>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</si>
  <si>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</si>
  <si>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</si>
  <si>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</si>
  <si>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</si>
  <si>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</si>
  <si>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</si>
  <si>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</si>
  <si>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</si>
  <si>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</si>
  <si>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</si>
  <si>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</si>
  <si>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</si>
  <si>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</si>
  <si>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</si>
  <si>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</si>
  <si>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</si>
  <si>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</si>
  <si>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</si>
  <si>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</si>
  <si>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</si>
  <si>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</si>
  <si>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</si>
  <si>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</si>
  <si>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</si>
  <si>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</si>
  <si>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</si>
  <si>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</si>
  <si>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</si>
  <si>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</si>
  <si>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</si>
  <si>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</si>
  <si>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</si>
  <si>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</si>
  <si>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</si>
  <si>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</si>
  <si>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</si>
  <si>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</si>
  <si>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</si>
  <si>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</si>
  <si>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</si>
  <si>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</si>
  <si>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</si>
  <si>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</si>
  <si>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</si>
  <si>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</si>
  <si>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</si>
  <si>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</si>
  <si>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</si>
  <si>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</si>
  <si>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</si>
  <si>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</si>
  <si>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</si>
  <si>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</si>
  <si>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</si>
  <si>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</si>
  <si>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</si>
  <si>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</si>
  <si>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</si>
  <si>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</si>
  <si>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</si>
  <si>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</si>
  <si>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</si>
  <si>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</si>
  <si>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</si>
  <si>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</si>
  <si>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</si>
  <si>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</si>
  <si>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</si>
  <si>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</si>
  <si>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</si>
  <si>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</si>
  <si>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</si>
  <si>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</si>
  <si>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</si>
  <si>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</si>
  <si>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</si>
  <si>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</si>
  <si>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</si>
  <si>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</si>
  <si>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</si>
  <si>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</si>
  <si>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佐久市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</si>
  <si>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</si>
  <si>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</si>
  <si>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</si>
  <si>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</si>
  <si>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</si>
  <si>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</si>
  <si>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</si>
  <si>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</si>
  <si>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</si>
  <si>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</si>
  <si>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</si>
  <si>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①有形固定資産減価償却率が類似団体と比較して高く、年々上昇しているため、法定耐用年数に近づいていることが分かる。
今後は災害の影響を踏まえたストックマネジメント計画の見直しを行い、改築更新を行っていく必要がある。</t>
    <rPh sb="25" eb="27">
      <t>ネンネン</t>
    </rPh>
    <rPh sb="27" eb="29">
      <t>ジョウショウ</t>
    </rPh>
    <rPh sb="52" eb="53">
      <t>ワ</t>
    </rPh>
    <rPh sb="57" eb="59">
      <t>コンゴ</t>
    </rPh>
    <rPh sb="60" eb="62">
      <t>サイガイ</t>
    </rPh>
    <rPh sb="63" eb="65">
      <t>エイキョウ</t>
    </rPh>
    <rPh sb="66" eb="67">
      <t>フ</t>
    </rPh>
    <rPh sb="83" eb="85">
      <t>ミナオ</t>
    </rPh>
    <rPh sb="87" eb="88">
      <t>オコナ</t>
    </rPh>
    <rPh sb="100" eb="102">
      <t>ヒツヨウ</t>
    </rPh>
    <phoneticPr fontId="4"/>
  </si>
  <si>
    <r>
      <t xml:space="preserve">①経常収支比率が100％を超え、②累積欠損金比率は0％であることから、引き続き健全経営であるといえる。また、③の流動比率は100％を超えており、1年以内の短期的な債務に対する支払が十分に可能な状況である。
④の企業債残高対事業規模比率は、類似団体と比較して低い水準である。なお、来年度以降ストックマネジメント計画による更新や令和元年台風第19号災害からの復旧のため、大規模な修繕や更新を行う際には、企業債の借入に伴い残高が増加することも予測される。
</t>
    </r>
    <r>
      <rPr>
        <sz val="11"/>
        <rFont val="ＭＳ ゴシック"/>
        <family val="3"/>
        <charset val="128"/>
      </rPr>
      <t>⑤の経費回収率は100％にわずか届いていないが、低下している要因としては、汚水処理に充てる一般会計からの繰入金が減少したことにより、下水道事業が負担をする汚水処理費が増加したことが考えられる。同様に⑥の汚水処理原価が増加した要因も、繰入金の汚水処理に充てる基準額の減少による影響が大きい。</t>
    </r>
    <r>
      <rPr>
        <sz val="11"/>
        <color theme="1"/>
        <rFont val="ＭＳ ゴシック"/>
        <family val="3"/>
        <charset val="128"/>
      </rPr>
      <t xml:space="preserve">
⑦の施設利用率は、類似団体と比較しても高い値である。引き続き計画的に施設の統廃合を進めており、経年比較も増加している。
⑧の水洗化率は、95％以上の高水準にある。今後も上昇していくよう、戸別訪問等による水洗化の促進を継続する。</t>
    </r>
    <rPh sb="139" eb="142">
      <t>ライネンド</t>
    </rPh>
    <rPh sb="142" eb="144">
      <t>イコウ</t>
    </rPh>
    <rPh sb="154" eb="156">
      <t>ケイカク</t>
    </rPh>
    <rPh sb="159" eb="161">
      <t>コウシン</t>
    </rPh>
    <rPh sb="166" eb="168">
      <t>タイフウ</t>
    </rPh>
    <rPh sb="168" eb="169">
      <t>ダイ</t>
    </rPh>
    <rPh sb="171" eb="172">
      <t>ゴウ</t>
    </rPh>
    <rPh sb="187" eb="189">
      <t>シュウゼン</t>
    </rPh>
    <rPh sb="193" eb="194">
      <t>オコナ</t>
    </rPh>
    <rPh sb="218" eb="220">
      <t>ヨソク</t>
    </rPh>
    <rPh sb="241" eb="242">
      <t>トド</t>
    </rPh>
    <rPh sb="391" eb="392">
      <t>アタイ</t>
    </rPh>
    <rPh sb="444" eb="445">
      <t>コウ</t>
    </rPh>
    <rPh sb="451" eb="453">
      <t>コンゴ</t>
    </rPh>
    <rPh sb="454" eb="456">
      <t>ジョウショウ</t>
    </rPh>
    <phoneticPr fontId="4"/>
  </si>
  <si>
    <t>経営状況の健全性においては、安定した状態を維持している。
施設については、老朽化が進んでいるものの、計画的な点検、修繕等を行うことにより通年の稼働を維持できているが、令和元年台風第19号による処理場の被災により、通常の修繕費用に加え、多額の災害復旧費用がかかる見込である。
今後は収益を確保しつつ、他事業を含めた施設の統廃合等を行い、経費削減につなげていくことが必要である。</t>
    <rPh sb="37" eb="40">
      <t>ロウキュウカ</t>
    </rPh>
    <rPh sb="41" eb="42">
      <t>スス</t>
    </rPh>
    <rPh sb="83" eb="87">
      <t>レイワガンネン</t>
    </rPh>
    <rPh sb="87" eb="89">
      <t>タイフウ</t>
    </rPh>
    <rPh sb="89" eb="90">
      <t>ダイ</t>
    </rPh>
    <rPh sb="92" eb="93">
      <t>ゴウ</t>
    </rPh>
    <rPh sb="96" eb="99">
      <t>ショリジョウ</t>
    </rPh>
    <rPh sb="100" eb="102">
      <t>ヒサイ</t>
    </rPh>
    <rPh sb="106" eb="108">
      <t>ツウジョウ</t>
    </rPh>
    <rPh sb="109" eb="111">
      <t>シュウゼン</t>
    </rPh>
    <rPh sb="111" eb="113">
      <t>ヒヨウ</t>
    </rPh>
    <rPh sb="114" eb="115">
      <t>クワ</t>
    </rPh>
    <rPh sb="117" eb="119">
      <t>タガク</t>
    </rPh>
    <rPh sb="120" eb="122">
      <t>サイガイ</t>
    </rPh>
    <rPh sb="122" eb="124">
      <t>フッキュウ</t>
    </rPh>
    <rPh sb="124" eb="126">
      <t>ヒヨウ</t>
    </rPh>
    <rPh sb="130" eb="132">
      <t>ミコミ</t>
    </rPh>
    <rPh sb="137" eb="139">
      <t>コンゴ</t>
    </rPh>
    <rPh sb="149" eb="150">
      <t>ホカ</t>
    </rPh>
    <rPh sb="150" eb="152">
      <t>ジギョウ</t>
    </rPh>
    <rPh sb="153" eb="154">
      <t>フク</t>
    </rPh>
    <rPh sb="164" eb="165">
      <t>オコナ</t>
    </rPh>
    <rPh sb="167" eb="169">
      <t>ケイヒ</t>
    </rPh>
    <rPh sb="169" eb="171">
      <t>サクゲン</t>
    </rPh>
    <rPh sb="181" eb="1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</si>
</sst>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C3-43C0-ADA0-F38646FB6A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DEC3-43C0-ADA0-F38646FB6A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69.86</c:v>
                </c:pt>
                <c:pt idx="1">
                  <c:v>70</c:v>
                </c:pt>
                <c:pt idx="2">
                  <c:v>71.89</c:v>
                </c:pt>
                <c:pt idx="3">
                  <c:v>72.260000000000005</c:v>
                </c:pt>
                <c:pt idx="4">
                  <c:v>72.8</c:v>
                </c:pt>
              </c:numCache>
            </c:numRef>
          </c:val>
          <c:extLst>
            <c:ext xmlns:c16="http://schemas.microsoft.com/office/drawing/2014/chart" uri="{C3380CC4-5D6E-409C-BE32-E72D297353CC}">
              <c16:uniqueId val="{00000000-7B61-4EFE-91C5-B286BC8E81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7B61-4EFE-91C5-B286BC8E81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96.07</c:v>
                </c:pt>
                <c:pt idx="1">
                  <c:v>96.96</c:v>
                </c:pt>
                <c:pt idx="2">
                  <c:v>96.89</c:v>
                </c:pt>
                <c:pt idx="3">
                  <c:v>96.62</c:v>
                </c:pt>
                <c:pt idx="4">
                  <c:v>96.69</c:v>
                </c:pt>
              </c:numCache>
            </c:numRef>
          </c:val>
          <c:extLst>
            <c:ext xmlns:c16="http://schemas.microsoft.com/office/drawing/2014/chart" uri="{C3380CC4-5D6E-409C-BE32-E72D297353CC}">
              <c16:uniqueId val="{00000000-2774-45F8-9EDE-C49E5CD990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2774-45F8-9EDE-C49E5CD990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119.49</c:v>
                </c:pt>
                <c:pt idx="1">
                  <c:v>118.89</c:v>
                </c:pt>
                <c:pt idx="2">
                  <c:v>123.17</c:v>
                </c:pt>
                <c:pt idx="3">
                  <c:v>113.72</c:v>
                </c:pt>
                <c:pt idx="4">
                  <c:v>112.75</c:v>
                </c:pt>
              </c:numCache>
            </c:numRef>
          </c:val>
          <c:extLst>
            <c:ext xmlns:c16="http://schemas.microsoft.com/office/drawing/2014/chart" uri="{C3380CC4-5D6E-409C-BE32-E72D297353CC}">
              <c16:uniqueId val="{00000000-26CC-486E-89BB-3539D3968A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26CC-486E-89BB-3539D3968A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33.729999999999997</c:v>
                </c:pt>
                <c:pt idx="1">
                  <c:v>34.9</c:v>
                </c:pt>
                <c:pt idx="2">
                  <c:v>36.06</c:v>
                </c:pt>
                <c:pt idx="3">
                  <c:v>37.85</c:v>
                </c:pt>
                <c:pt idx="4">
                  <c:v>39.659999999999997</c:v>
                </c:pt>
              </c:numCache>
            </c:numRef>
          </c:val>
          <c:extLst>
            <c:ext xmlns:c16="http://schemas.microsoft.com/office/drawing/2014/chart" uri="{C3380CC4-5D6E-409C-BE32-E72D297353CC}">
              <c16:uniqueId val="{00000000-5E1E-4649-BC7B-3D8B7F867F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5E1E-4649-BC7B-3D8B7F867F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D1-4D4F-A894-F63D887C449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7CD1-4D4F-A894-F63D887C449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11-44B6-B22A-B7B071C457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C411-44B6-B22A-B7B071C457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320.31</c:v>
                </c:pt>
                <c:pt idx="1">
                  <c:v>325.25</c:v>
                </c:pt>
                <c:pt idx="2">
                  <c:v>375.84</c:v>
                </c:pt>
                <c:pt idx="3">
                  <c:v>374.99</c:v>
                </c:pt>
                <c:pt idx="4">
                  <c:v>363.9</c:v>
                </c:pt>
              </c:numCache>
            </c:numRef>
          </c:val>
          <c:extLst>
            <c:ext xmlns:c16="http://schemas.microsoft.com/office/drawing/2014/chart" uri="{C3380CC4-5D6E-409C-BE32-E72D297353CC}">
              <c16:uniqueId val="{00000000-9D47-41F6-9300-979EDE2084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9D47-41F6-9300-979EDE2084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499.35</c:v>
                </c:pt>
                <c:pt idx="1">
                  <c:v>673.84</c:v>
                </c:pt>
                <c:pt idx="2">
                  <c:v>638.23</c:v>
                </c:pt>
                <c:pt idx="3">
                  <c:v>604.66999999999996</c:v>
                </c:pt>
                <c:pt idx="4">
                  <c:v>626.4</c:v>
                </c:pt>
              </c:numCache>
            </c:numRef>
          </c:val>
          <c:extLst>
            <c:ext xmlns:c16="http://schemas.microsoft.com/office/drawing/2014/chart" uri="{C3380CC4-5D6E-409C-BE32-E72D297353CC}">
              <c16:uniqueId val="{00000000-1F2D-4A07-9126-AD0BA22ECE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1F2D-4A07-9126-AD0BA22ECE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141.19</c:v>
                </c:pt>
                <c:pt idx="1">
                  <c:v>140.27000000000001</c:v>
                </c:pt>
                <c:pt idx="2">
                  <c:v>118.82</c:v>
                </c:pt>
                <c:pt idx="3">
                  <c:v>100.17</c:v>
                </c:pt>
                <c:pt idx="4">
                  <c:v>99.6</c:v>
                </c:pt>
              </c:numCache>
            </c:numRef>
          </c:val>
          <c:extLst>
            <c:ext xmlns:c16="http://schemas.microsoft.com/office/drawing/2014/chart" uri="{C3380CC4-5D6E-409C-BE32-E72D297353CC}">
              <c16:uniqueId val="{00000000-423F-4540-ADC4-D78AD4B520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423F-4540-ADC4-D78AD4B520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177.61</c:v>
                </c:pt>
                <c:pt idx="1">
                  <c:v>178.41</c:v>
                </c:pt>
                <c:pt idx="2">
                  <c:v>210.31</c:v>
                </c:pt>
                <c:pt idx="3">
                  <c:v>248.31</c:v>
                </c:pt>
                <c:pt idx="4">
                  <c:v>249.11</c:v>
                </c:pt>
              </c:numCache>
            </c:numRef>
          </c:val>
          <c:extLst>
            <c:ext xmlns:c16="http://schemas.microsoft.com/office/drawing/2014/chart" uri="{C3380CC4-5D6E-409C-BE32-E72D297353CC}">
              <c16:uniqueId val="{00000000-D4D5-409C-860E-DB6B177D38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D4D5-409C-860E-DB6B177D38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CE45" sqref="CE4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佐久市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99219</v>
      </c>
      <c r="AM8" s="51"/>
      <c r="AN8" s="51"/>
      <c r="AO8" s="51"/>
      <c r="AP8" s="51"/>
      <c r="AQ8" s="51"/>
      <c r="AR8" s="51"/>
      <c r="AS8" s="51"/>
      <c r="AT8" s="46">
        <f>データ!T6</f>
        <v>423.51</v>
      </c>
      <c r="AU8" s="46"/>
      <c r="AV8" s="46"/>
      <c r="AW8" s="46"/>
      <c r="AX8" s="46"/>
      <c r="AY8" s="46"/>
      <c r="AZ8" s="46"/>
      <c r="BA8" s="46"/>
      <c r="BB8" s="46">
        <f>データ!U6</f>
        <v>234.28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65.8</v>
      </c>
      <c r="J10" s="46"/>
      <c r="K10" s="46"/>
      <c r="L10" s="46"/>
      <c r="M10" s="46"/>
      <c r="N10" s="46"/>
      <c r="O10" s="46"/>
      <c r="P10" s="46">
        <f>データ!P6</f>
        <v>62.49</v>
      </c>
      <c r="Q10" s="46"/>
      <c r="R10" s="46"/>
      <c r="S10" s="46"/>
      <c r="T10" s="46"/>
      <c r="U10" s="46"/>
      <c r="V10" s="46"/>
      <c r="W10" s="46">
        <f>データ!Q6</f>
        <v>94.86</v>
      </c>
      <c r="X10" s="46"/>
      <c r="Y10" s="46"/>
      <c r="Z10" s="46"/>
      <c r="AA10" s="46"/>
      <c r="AB10" s="46"/>
      <c r="AC10" s="46"/>
      <c r="AD10" s="51">
        <f>データ!R6</f>
        <v>4428</v>
      </c>
      <c r="AE10" s="51"/>
      <c r="AF10" s="51"/>
      <c r="AG10" s="51"/>
      <c r="AH10" s="51"/>
      <c r="AI10" s="51"/>
      <c r="AJ10" s="51"/>
      <c r="AK10" s="2"/>
      <c r="AL10" s="51">
        <f>データ!V6</f>
        <v>61780</v>
      </c>
      <c r="AM10" s="51"/>
      <c r="AN10" s="51"/>
      <c r="AO10" s="51"/>
      <c r="AP10" s="51"/>
      <c r="AQ10" s="51"/>
      <c r="AR10" s="51"/>
      <c r="AS10" s="51"/>
      <c r="AT10" s="46">
        <f>データ!W6</f>
        <v>21.11</v>
      </c>
      <c r="AU10" s="46"/>
      <c r="AV10" s="46"/>
      <c r="AW10" s="46"/>
      <c r="AX10" s="46"/>
      <c r="AY10" s="46"/>
      <c r="AZ10" s="46"/>
      <c r="BA10" s="46"/>
      <c r="BB10" s="46">
        <f>データ!X6</f>
        <v>2926.58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109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ZM6ZSa9BrzE7fHssN8eaL5vqx9FaL45Nrn23Pe8Qh+WN5YhkfoIqLwdnrn2zKl2whYMc6VohMj76RECscXqMbg==" saltValue="y874Lto4iio34ooEh82B3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202177</v>
      </c>
      <c r="D6" s="33">
        <f t="shared" si="3"/>
        <v>46</v>
      </c>
      <c r="E6" s="33">
        <f t="shared" si="3"/>
        <v>17</v>
      </c>
      <c r="F6" s="33">
        <f t="shared" si="3"/>
        <v>1</v>
      </c>
      <c r="G6" s="33">
        <f t="shared" si="3"/>
        <v>0</v>
      </c>
      <c r="H6" s="33" t="str">
        <f t="shared" si="3"/>
        <v>長野県　佐久市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65.8</v>
      </c>
      <c r="P6" s="34">
        <f t="shared" si="3"/>
        <v>62.49</v>
      </c>
      <c r="Q6" s="34">
        <f t="shared" si="3"/>
        <v>94.86</v>
      </c>
      <c r="R6" s="34">
        <f t="shared" si="3"/>
        <v>4428</v>
      </c>
      <c r="S6" s="34">
        <f t="shared" si="3"/>
        <v>99219</v>
      </c>
      <c r="T6" s="34">
        <f t="shared" si="3"/>
        <v>423.51</v>
      </c>
      <c r="U6" s="34">
        <f t="shared" si="3"/>
        <v>234.28</v>
      </c>
      <c r="V6" s="34">
        <f t="shared" si="3"/>
        <v>61780</v>
      </c>
      <c r="W6" s="34">
        <f t="shared" si="3"/>
        <v>21.11</v>
      </c>
      <c r="X6" s="34">
        <f t="shared" si="3"/>
        <v>2926.58</v>
      </c>
      <c r="Y6" s="35">
        <f>IF(Y7="",NA(),Y7)</f>
        <v>119.49</v>
      </c>
      <c r="Z6" s="35">
        <f t="shared" ref="Z6:AH6" si="4">IF(Z7="",NA(),Z7)</f>
        <v>118.89</v>
      </c>
      <c r="AA6" s="35">
        <f t="shared" si="4"/>
        <v>123.17</v>
      </c>
      <c r="AB6" s="35">
        <f t="shared" si="4"/>
        <v>113.72</v>
      </c>
      <c r="AC6" s="35">
        <f t="shared" si="4"/>
        <v>112.75</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320.31</v>
      </c>
      <c r="AV6" s="35">
        <f t="shared" ref="AV6:BD6" si="6">IF(AV7="",NA(),AV7)</f>
        <v>325.25</v>
      </c>
      <c r="AW6" s="35">
        <f t="shared" si="6"/>
        <v>375.84</v>
      </c>
      <c r="AX6" s="35">
        <f t="shared" si="6"/>
        <v>374.99</v>
      </c>
      <c r="AY6" s="35">
        <f t="shared" si="6"/>
        <v>363.9</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499.35</v>
      </c>
      <c r="BG6" s="35">
        <f t="shared" ref="BG6:BO6" si="7">IF(BG7="",NA(),BG7)</f>
        <v>673.84</v>
      </c>
      <c r="BH6" s="35">
        <f t="shared" si="7"/>
        <v>638.23</v>
      </c>
      <c r="BI6" s="35">
        <f t="shared" si="7"/>
        <v>604.66999999999996</v>
      </c>
      <c r="BJ6" s="35">
        <f t="shared" si="7"/>
        <v>626.4</v>
      </c>
      <c r="BK6" s="35">
        <f t="shared" si="7"/>
        <v>854.16</v>
      </c>
      <c r="BL6" s="35">
        <f t="shared" si="7"/>
        <v>848.31</v>
      </c>
      <c r="BM6" s="35">
        <f t="shared" si="7"/>
        <v>774.99</v>
      </c>
      <c r="BN6" s="35">
        <f t="shared" si="7"/>
        <v>799.41</v>
      </c>
      <c r="BO6" s="35">
        <f t="shared" si="7"/>
        <v>820.36</v>
      </c>
      <c r="BP6" s="34" t="str">
        <f>IF(BP7="","",IF(BP7="-","【-】","【"&amp;SUBSTITUTE(TEXT(BP7,"#,##0.00"),"-","△")&amp;"】"))</f>
        <v>【682.78】</v>
      </c>
      <c r="BQ6" s="35">
        <f>IF(BQ7="",NA(),BQ7)</f>
        <v>141.19</v>
      </c>
      <c r="BR6" s="35">
        <f t="shared" ref="BR6:BZ6" si="8">IF(BR7="",NA(),BR7)</f>
        <v>140.27000000000001</v>
      </c>
      <c r="BS6" s="35">
        <f t="shared" si="8"/>
        <v>118.82</v>
      </c>
      <c r="BT6" s="35">
        <f t="shared" si="8"/>
        <v>100.17</v>
      </c>
      <c r="BU6" s="35">
        <f t="shared" si="8"/>
        <v>99.6</v>
      </c>
      <c r="BV6" s="35">
        <f t="shared" si="8"/>
        <v>93.13</v>
      </c>
      <c r="BW6" s="35">
        <f t="shared" si="8"/>
        <v>94.38</v>
      </c>
      <c r="BX6" s="35">
        <f t="shared" si="8"/>
        <v>96.57</v>
      </c>
      <c r="BY6" s="35">
        <f t="shared" si="8"/>
        <v>96.54</v>
      </c>
      <c r="BZ6" s="35">
        <f t="shared" si="8"/>
        <v>95.4</v>
      </c>
      <c r="CA6" s="34" t="str">
        <f>IF(CA7="","",IF(CA7="-","【-】","【"&amp;SUBSTITUTE(TEXT(CA7,"#,##0.00"),"-","△")&amp;"】"))</f>
        <v>【100.91】</v>
      </c>
      <c r="CB6" s="35">
        <f>IF(CB7="",NA(),CB7)</f>
        <v>177.61</v>
      </c>
      <c r="CC6" s="35">
        <f t="shared" ref="CC6:CK6" si="9">IF(CC7="",NA(),CC7)</f>
        <v>178.41</v>
      </c>
      <c r="CD6" s="35">
        <f t="shared" si="9"/>
        <v>210.31</v>
      </c>
      <c r="CE6" s="35">
        <f t="shared" si="9"/>
        <v>248.31</v>
      </c>
      <c r="CF6" s="35">
        <f t="shared" si="9"/>
        <v>249.11</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69.86</v>
      </c>
      <c r="CN6" s="35">
        <f t="shared" ref="CN6:CV6" si="10">IF(CN7="",NA(),CN7)</f>
        <v>70</v>
      </c>
      <c r="CO6" s="35">
        <f t="shared" si="10"/>
        <v>71.89</v>
      </c>
      <c r="CP6" s="35">
        <f t="shared" si="10"/>
        <v>72.260000000000005</v>
      </c>
      <c r="CQ6" s="35">
        <f t="shared" si="10"/>
        <v>72.8</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96.07</v>
      </c>
      <c r="CY6" s="35">
        <f t="shared" ref="CY6:DG6" si="11">IF(CY7="",NA(),CY7)</f>
        <v>96.96</v>
      </c>
      <c r="CZ6" s="35">
        <f t="shared" si="11"/>
        <v>96.89</v>
      </c>
      <c r="DA6" s="35">
        <f t="shared" si="11"/>
        <v>96.62</v>
      </c>
      <c r="DB6" s="35">
        <f t="shared" si="11"/>
        <v>96.69</v>
      </c>
      <c r="DC6" s="35">
        <f t="shared" si="11"/>
        <v>91.11</v>
      </c>
      <c r="DD6" s="35">
        <f t="shared" si="11"/>
        <v>91.44</v>
      </c>
      <c r="DE6" s="35">
        <f t="shared" si="11"/>
        <v>91.76</v>
      </c>
      <c r="DF6" s="35">
        <f t="shared" si="11"/>
        <v>92.3</v>
      </c>
      <c r="DG6" s="35">
        <f t="shared" si="11"/>
        <v>92.55</v>
      </c>
      <c r="DH6" s="34" t="str">
        <f>IF(DH7="","",IF(DH7="-","【-】","【"&amp;SUBSTITUTE(TEXT(DH7,"#,##0.00"),"-","△")&amp;"】"))</f>
        <v>【95.20】</v>
      </c>
      <c r="DI6" s="35">
        <f>IF(DI7="",NA(),DI7)</f>
        <v>33.729999999999997</v>
      </c>
      <c r="DJ6" s="35">
        <f t="shared" ref="DJ6:DR6" si="12">IF(DJ7="",NA(),DJ7)</f>
        <v>34.9</v>
      </c>
      <c r="DK6" s="35">
        <f t="shared" si="12"/>
        <v>36.06</v>
      </c>
      <c r="DL6" s="35">
        <f t="shared" si="12"/>
        <v>37.85</v>
      </c>
      <c r="DM6" s="35">
        <f t="shared" si="12"/>
        <v>39.659999999999997</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202177</v>
      </c>
      <c r="D7" s="37">
        <v>46</v>
      </c>
      <c r="E7" s="37">
        <v>17</v>
      </c>
      <c r="F7" s="37">
        <v>1</v>
      </c>
      <c r="G7" s="37">
        <v>0</v>
      </c>
      <c r="H7" s="37" t="s">
        <v>95</v>
      </c>
      <c r="I7" s="37" t="s">
        <v>96</v>
      </c>
      <c r="J7" s="37" t="s">
        <v>97</v>
      </c>
      <c r="K7" s="37" t="s">
        <v>98</v>
      </c>
      <c r="L7" s="37" t="s">
        <v>99</v>
      </c>
      <c r="M7" s="37" t="s">
        <v>100</v>
      </c>
      <c r="N7" s="38" t="s">
        <v>101</v>
      </c>
      <c r="O7" s="38">
        <v>65.8</v>
      </c>
      <c r="P7" s="38">
        <v>62.49</v>
      </c>
      <c r="Q7" s="38">
        <v>94.86</v>
      </c>
      <c r="R7" s="38">
        <v>4428</v>
      </c>
      <c r="S7" s="38">
        <v>99219</v>
      </c>
      <c r="T7" s="38">
        <v>423.51</v>
      </c>
      <c r="U7" s="38">
        <v>234.28</v>
      </c>
      <c r="V7" s="38">
        <v>61780</v>
      </c>
      <c r="W7" s="38">
        <v>21.11</v>
      </c>
      <c r="X7" s="38">
        <v>2926.58</v>
      </c>
      <c r="Y7" s="38">
        <v>119.49</v>
      </c>
      <c r="Z7" s="38">
        <v>118.89</v>
      </c>
      <c r="AA7" s="38">
        <v>123.17</v>
      </c>
      <c r="AB7" s="38">
        <v>113.72</v>
      </c>
      <c r="AC7" s="38">
        <v>112.75</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320.31</v>
      </c>
      <c r="AV7" s="38">
        <v>325.25</v>
      </c>
      <c r="AW7" s="38">
        <v>375.84</v>
      </c>
      <c r="AX7" s="38">
        <v>374.99</v>
      </c>
      <c r="AY7" s="38">
        <v>363.9</v>
      </c>
      <c r="AZ7" s="38">
        <v>79.239999999999995</v>
      </c>
      <c r="BA7" s="38">
        <v>78.930000000000007</v>
      </c>
      <c r="BB7" s="38">
        <v>77.94</v>
      </c>
      <c r="BC7" s="38">
        <v>78.45</v>
      </c>
      <c r="BD7" s="38">
        <v>76.31</v>
      </c>
      <c r="BE7" s="38">
        <v>69.489999999999995</v>
      </c>
      <c r="BF7" s="38">
        <v>499.35</v>
      </c>
      <c r="BG7" s="38">
        <v>673.84</v>
      </c>
      <c r="BH7" s="38">
        <v>638.23</v>
      </c>
      <c r="BI7" s="38">
        <v>604.66999999999996</v>
      </c>
      <c r="BJ7" s="38">
        <v>626.4</v>
      </c>
      <c r="BK7" s="38">
        <v>854.16</v>
      </c>
      <c r="BL7" s="38">
        <v>848.31</v>
      </c>
      <c r="BM7" s="38">
        <v>774.99</v>
      </c>
      <c r="BN7" s="38">
        <v>799.41</v>
      </c>
      <c r="BO7" s="38">
        <v>820.36</v>
      </c>
      <c r="BP7" s="38">
        <v>682.78</v>
      </c>
      <c r="BQ7" s="38">
        <v>141.19</v>
      </c>
      <c r="BR7" s="38">
        <v>140.27000000000001</v>
      </c>
      <c r="BS7" s="38">
        <v>118.82</v>
      </c>
      <c r="BT7" s="38">
        <v>100.17</v>
      </c>
      <c r="BU7" s="38">
        <v>99.6</v>
      </c>
      <c r="BV7" s="38">
        <v>93.13</v>
      </c>
      <c r="BW7" s="38">
        <v>94.38</v>
      </c>
      <c r="BX7" s="38">
        <v>96.57</v>
      </c>
      <c r="BY7" s="38">
        <v>96.54</v>
      </c>
      <c r="BZ7" s="38">
        <v>95.4</v>
      </c>
      <c r="CA7" s="38">
        <v>100.91</v>
      </c>
      <c r="CB7" s="38">
        <v>177.61</v>
      </c>
      <c r="CC7" s="38">
        <v>178.41</v>
      </c>
      <c r="CD7" s="38">
        <v>210.31</v>
      </c>
      <c r="CE7" s="38">
        <v>248.31</v>
      </c>
      <c r="CF7" s="38">
        <v>249.11</v>
      </c>
      <c r="CG7" s="38">
        <v>167.97</v>
      </c>
      <c r="CH7" s="38">
        <v>165.45</v>
      </c>
      <c r="CI7" s="38">
        <v>161.54</v>
      </c>
      <c r="CJ7" s="38">
        <v>162.81</v>
      </c>
      <c r="CK7" s="38">
        <v>163.19999999999999</v>
      </c>
      <c r="CL7" s="38">
        <v>136.86000000000001</v>
      </c>
      <c r="CM7" s="38">
        <v>69.86</v>
      </c>
      <c r="CN7" s="38">
        <v>70</v>
      </c>
      <c r="CO7" s="38">
        <v>71.89</v>
      </c>
      <c r="CP7" s="38">
        <v>72.260000000000005</v>
      </c>
      <c r="CQ7" s="38">
        <v>72.8</v>
      </c>
      <c r="CR7" s="38">
        <v>64.87</v>
      </c>
      <c r="CS7" s="38">
        <v>65.62</v>
      </c>
      <c r="CT7" s="38">
        <v>64.67</v>
      </c>
      <c r="CU7" s="38">
        <v>64.959999999999994</v>
      </c>
      <c r="CV7" s="38">
        <v>65.040000000000006</v>
      </c>
      <c r="CW7" s="38">
        <v>58.98</v>
      </c>
      <c r="CX7" s="38">
        <v>96.07</v>
      </c>
      <c r="CY7" s="38">
        <v>96.96</v>
      </c>
      <c r="CZ7" s="38">
        <v>96.89</v>
      </c>
      <c r="DA7" s="38">
        <v>96.62</v>
      </c>
      <c r="DB7" s="38">
        <v>96.69</v>
      </c>
      <c r="DC7" s="38">
        <v>91.11</v>
      </c>
      <c r="DD7" s="38">
        <v>91.44</v>
      </c>
      <c r="DE7" s="38">
        <v>91.76</v>
      </c>
      <c r="DF7" s="38">
        <v>92.3</v>
      </c>
      <c r="DG7" s="38">
        <v>92.55</v>
      </c>
      <c r="DH7" s="38">
        <v>95.2</v>
      </c>
      <c r="DI7" s="38">
        <v>33.729999999999997</v>
      </c>
      <c r="DJ7" s="38">
        <v>34.9</v>
      </c>
      <c r="DK7" s="42">
        <v>36.06</v>
      </c>
      <c r="DL7" s="38">
        <v>37.85</v>
      </c>
      <c r="DM7" s="38">
        <v>39.659999999999997</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v>
      </c>
      <c r="EF7" s="38">
        <v>0</v>
      </c>
      <c r="EG7" s="38">
        <v>0</v>
      </c>
      <c r="EH7" s="38">
        <v>0</v>
      </c>
      <c r="EI7" s="38">
        <v>0</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2020-01-27T07:36:31Z</cp:lastPrinted>
  <dcterms:created xsi:type="dcterms:W3CDTF">2019-12-05T04:44:26Z</dcterms:created>
  <dcterms:modified xsi:type="dcterms:W3CDTF">2020-02-20T02:18:01Z</dcterms:modified>
  <cp:category/>
</cp:coreProperties>
</file>