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a52\市町村課\001財政係\005公営企業\H31\001公営企業一般\001公営企業一般\経営比較分析表\水道・下水・交通・電気・休養宿泊・駐車場・病院\07経営比較分析表（公表用）\03　諏訪地域振興局\202142 茅野市\"/>
    </mc:Choice>
  </mc:AlternateContent>
  <workbookProtection workbookAlgorithmName="SHA-512" workbookHashValue="S2ZXHXKVpnUnZ2r1C531iR0FF/x1VGl68qZ7hk7+HhDfh+SxP0U36E0fwS945KJBHoyW0Ioo+wCDdO8EidhDmg==" workbookSaltValue="CgEMsenicg617xctwJAAR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W10" i="4" s="1"/>
  <c r="P6" i="5"/>
  <c r="P10" i="4" s="1"/>
  <c r="O6" i="5"/>
  <c r="N6" i="5"/>
  <c r="M6" i="5"/>
  <c r="AD8"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I10" i="4"/>
  <c r="B10" i="4"/>
  <c r="AT8" i="4"/>
  <c r="AL8" i="4"/>
  <c r="P8" i="4"/>
  <c r="I8"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<sst xmlns="http://schemas.openxmlformats.org/spreadsheetml/2006/main" count="220" uniqueCount="108">
  <si>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</si>
  <si>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</si>
  <si>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</si>
  <si>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</si>
  <si>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</si>
  <si>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</si>
  <si>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</si>
  <si>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</si>
  <si>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</si>
  <si>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</si>
  <si>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</si>
  <si>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</si>
  <si>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</si>
  <si>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</si>
  <si>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</si>
  <si>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</si>
  <si>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</si>
  <si>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</si>
  <si>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</si>
  <si>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</si>
  <si>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</si>
  <si>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</si>
  <si>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</si>
  <si>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</si>
  <si>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</si>
  <si>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</si>
  <si>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</si>
  <si>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</si>
  <si>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</si>
  <si>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</si>
  <si>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</si>
  <si>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</si>
  <si>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</si>
  <si>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</si>
  <si>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</si>
  <si>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</si>
  <si>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</si>
  <si>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</si>
  <si>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</si>
  <si>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</si>
  <si>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</si>
  <si>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</si>
  <si>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</si>
  <si>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</si>
  <si>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</si>
  <si>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</si>
  <si>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</si>
  <si>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</si>
  <si>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</si>
  <si>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</si>
  <si>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</si>
  <si>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</si>
  <si>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</si>
  <si>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</si>
  <si>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</si>
  <si>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</si>
  <si>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</si>
  <si>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</si>
  <si>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</si>
  <si>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</si>
  <si>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</si>
  <si>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</si>
  <si>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</si>
  <si>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</si>
  <si>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</si>
  <si>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</si>
  <si>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</si>
  <si>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</si>
  <si>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</si>
  <si>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</si>
  <si>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</si>
  <si>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</si>
  <si>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</si>
  <si>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</si>
  <si>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</si>
  <si>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</si>
  <si>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</si>
  <si>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</si>
  <si>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</si>
  <si>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</si>
  <si>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</si>
  <si>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</si>
  <si>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</si>
  <si>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</si>
  <si>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</si>
  <si>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</si>
  <si>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</si>
  <si>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</si>
  <si>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</si>
  <si>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</si>
  <si>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</si>
  <si>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</si>
  <si>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</si>
  <si>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茅野市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</si>
  <si>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</si>
  <si>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</si>
  <si>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</si>
  <si>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</si>
  <si>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</si>
  <si>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</si>
  <si>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</si>
  <si>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</si>
  <si>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</si>
  <si>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</si>
  <si>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</si>
  <si>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収支比率のとおり単年度の収支は黒字です。平成30年度は配水池改築事業に充てるための借入を行い企業債残高が増加していますが、対給水収益比率は類似団体と比較しても低く、適切な数値を維持しています。また、累積欠損金はなく、債務に対する支払い能力もあり、経営の健全性は保たれていると考えられます。
　費用の効率性については、平成30年度は給水原価の減少により経年に比べ改善しましたが、引き続き経営基盤を強化に取り組む必要があると考えます。
　施設利用率は高く良好といえますが、有収率は平均より低く推移しており、給水水量が収益に結びついていない状況です。今後も老朽管の更新等により漏水対策を講じていく必要があります。</t>
    <rPh sb="1" eb="3">
      <t>ケイジョウ</t>
    </rPh>
    <rPh sb="3" eb="5">
      <t>シュウシ</t>
    </rPh>
    <rPh sb="5" eb="7">
      <t>ヒリツ</t>
    </rPh>
    <rPh sb="11" eb="14">
      <t>タンネンド</t>
    </rPh>
    <rPh sb="15" eb="17">
      <t>シュウシ</t>
    </rPh>
    <rPh sb="18" eb="20">
      <t>クロジ</t>
    </rPh>
    <rPh sb="23" eb="25">
      <t>ヘイセイ</t>
    </rPh>
    <rPh sb="27" eb="29">
      <t>ネンド</t>
    </rPh>
    <rPh sb="30" eb="33">
      <t>ハイスイチ</t>
    </rPh>
    <rPh sb="33" eb="35">
      <t>カイチク</t>
    </rPh>
    <rPh sb="35" eb="37">
      <t>ジギョウ</t>
    </rPh>
    <rPh sb="38" eb="39">
      <t>ア</t>
    </rPh>
    <rPh sb="44" eb="46">
      <t>カリイレ</t>
    </rPh>
    <rPh sb="47" eb="48">
      <t>オコナ</t>
    </rPh>
    <rPh sb="49" eb="51">
      <t>キギョウ</t>
    </rPh>
    <rPh sb="51" eb="52">
      <t>サイ</t>
    </rPh>
    <rPh sb="52" eb="54">
      <t>ザンダカ</t>
    </rPh>
    <rPh sb="55" eb="57">
      <t>ゾウカ</t>
    </rPh>
    <rPh sb="64" eb="65">
      <t>タイ</t>
    </rPh>
    <rPh sb="65" eb="67">
      <t>キュウスイ</t>
    </rPh>
    <rPh sb="67" eb="69">
      <t>シュウエキ</t>
    </rPh>
    <rPh sb="69" eb="71">
      <t>ヒリツ</t>
    </rPh>
    <rPh sb="72" eb="74">
      <t>ルイジ</t>
    </rPh>
    <rPh sb="74" eb="76">
      <t>ダンタイ</t>
    </rPh>
    <rPh sb="77" eb="79">
      <t>ヒカク</t>
    </rPh>
    <rPh sb="82" eb="83">
      <t>ヒク</t>
    </rPh>
    <rPh sb="85" eb="87">
      <t>テキセツ</t>
    </rPh>
    <rPh sb="88" eb="90">
      <t>スウチ</t>
    </rPh>
    <rPh sb="91" eb="93">
      <t>イジ</t>
    </rPh>
    <rPh sb="102" eb="104">
      <t>ルイセキ</t>
    </rPh>
    <rPh sb="104" eb="107">
      <t>ケッソンキン</t>
    </rPh>
    <rPh sb="111" eb="113">
      <t>サイム</t>
    </rPh>
    <rPh sb="114" eb="115">
      <t>タイ</t>
    </rPh>
    <rPh sb="117" eb="119">
      <t>シハラ</t>
    </rPh>
    <rPh sb="120" eb="122">
      <t>ノウリョク</t>
    </rPh>
    <rPh sb="126" eb="128">
      <t>ケイエイ</t>
    </rPh>
    <rPh sb="129" eb="132">
      <t>ケンゼンセイ</t>
    </rPh>
    <rPh sb="133" eb="134">
      <t>タモ</t>
    </rPh>
    <rPh sb="140" eb="141">
      <t>カンガ</t>
    </rPh>
    <rPh sb="149" eb="151">
      <t>ヒヨウ</t>
    </rPh>
    <rPh sb="152" eb="155">
      <t>コウリツセイ</t>
    </rPh>
    <rPh sb="161" eb="163">
      <t>ヘイセイ</t>
    </rPh>
    <rPh sb="165" eb="167">
      <t>ネンド</t>
    </rPh>
    <rPh sb="168" eb="170">
      <t>キュウスイ</t>
    </rPh>
    <rPh sb="170" eb="172">
      <t>ゲンカ</t>
    </rPh>
    <rPh sb="173" eb="175">
      <t>ゲンショウ</t>
    </rPh>
    <rPh sb="178" eb="180">
      <t>ケイネン</t>
    </rPh>
    <rPh sb="181" eb="182">
      <t>クラ</t>
    </rPh>
    <rPh sb="183" eb="185">
      <t>カイゼン</t>
    </rPh>
    <rPh sb="191" eb="192">
      <t>ヒ</t>
    </rPh>
    <rPh sb="193" eb="194">
      <t>ツヅ</t>
    </rPh>
    <rPh sb="195" eb="197">
      <t>ケイエイ</t>
    </rPh>
    <rPh sb="197" eb="199">
      <t>キバン</t>
    </rPh>
    <rPh sb="200" eb="202">
      <t>キョウカ</t>
    </rPh>
    <rPh sb="203" eb="204">
      <t>ト</t>
    </rPh>
    <rPh sb="205" eb="206">
      <t>ク</t>
    </rPh>
    <rPh sb="207" eb="209">
      <t>ヒツヨウ</t>
    </rPh>
    <rPh sb="213" eb="214">
      <t>カンガ</t>
    </rPh>
    <rPh sb="220" eb="222">
      <t>シセツ</t>
    </rPh>
    <rPh sb="222" eb="225">
      <t>リヨウリツ</t>
    </rPh>
    <rPh sb="226" eb="227">
      <t>タカ</t>
    </rPh>
    <rPh sb="228" eb="230">
      <t>リョウコウ</t>
    </rPh>
    <rPh sb="237" eb="240">
      <t>ユウシュウリツ</t>
    </rPh>
    <rPh sb="241" eb="243">
      <t>ヘイキン</t>
    </rPh>
    <rPh sb="245" eb="246">
      <t>ヒク</t>
    </rPh>
    <rPh sb="247" eb="249">
      <t>スイイ</t>
    </rPh>
    <rPh sb="254" eb="256">
      <t>キュウスイ</t>
    </rPh>
    <rPh sb="256" eb="258">
      <t>スイリョウ</t>
    </rPh>
    <rPh sb="259" eb="261">
      <t>シュウエキ</t>
    </rPh>
    <rPh sb="262" eb="263">
      <t>ムス</t>
    </rPh>
    <rPh sb="270" eb="272">
      <t>ジョウキョウ</t>
    </rPh>
    <rPh sb="275" eb="277">
      <t>コンゴ</t>
    </rPh>
    <rPh sb="278" eb="280">
      <t>ロウキュウ</t>
    </rPh>
    <rPh sb="280" eb="281">
      <t>カン</t>
    </rPh>
    <rPh sb="282" eb="284">
      <t>コウシン</t>
    </rPh>
    <rPh sb="284" eb="285">
      <t>トウ</t>
    </rPh>
    <rPh sb="288" eb="290">
      <t>ロウスイ</t>
    </rPh>
    <rPh sb="290" eb="292">
      <t>タイサク</t>
    </rPh>
    <rPh sb="293" eb="294">
      <t>コウ</t>
    </rPh>
    <rPh sb="298" eb="300">
      <t>ヒツヨウ</t>
    </rPh>
    <phoneticPr fontId="4"/>
  </si>
  <si>
    <t>　現状の健全経営を維持していくため、計画的な施設更新等により投資額の抑制を図りたいと考えますが、老朽管の更新に関しては長期的なものであるため、企業債の借入も検討していく予定です。また、蓼科・白樺地区の豊富な水源水量の有効活用、効率的な老朽管の更新とともに災害に強い施設の構築など、平成30年に改訂した茅野市水道ビジョンの計画に沿って進め、効率的かつ事業環境が変化しても持続可能な事業経営を進めていく予定です。</t>
    <rPh sb="1" eb="3">
      <t>ゲンジョウ</t>
    </rPh>
    <rPh sb="4" eb="6">
      <t>ケンゼン</t>
    </rPh>
    <rPh sb="6" eb="8">
      <t>ケイエイ</t>
    </rPh>
    <rPh sb="9" eb="11">
      <t>イジ</t>
    </rPh>
    <rPh sb="18" eb="21">
      <t>ケイカクテキ</t>
    </rPh>
    <rPh sb="22" eb="24">
      <t>シセツ</t>
    </rPh>
    <rPh sb="24" eb="26">
      <t>コウシン</t>
    </rPh>
    <rPh sb="26" eb="27">
      <t>トウ</t>
    </rPh>
    <rPh sb="30" eb="32">
      <t>トウシ</t>
    </rPh>
    <rPh sb="32" eb="33">
      <t>ガク</t>
    </rPh>
    <rPh sb="34" eb="36">
      <t>ヨクセイ</t>
    </rPh>
    <rPh sb="37" eb="38">
      <t>ハカ</t>
    </rPh>
    <rPh sb="42" eb="43">
      <t>カンガ</t>
    </rPh>
    <rPh sb="48" eb="50">
      <t>ロウキュウ</t>
    </rPh>
    <rPh sb="50" eb="51">
      <t>カン</t>
    </rPh>
    <rPh sb="52" eb="54">
      <t>コウシン</t>
    </rPh>
    <rPh sb="55" eb="56">
      <t>カン</t>
    </rPh>
    <rPh sb="59" eb="62">
      <t>チョウキテキ</t>
    </rPh>
    <rPh sb="71" eb="73">
      <t>キギョウ</t>
    </rPh>
    <rPh sb="73" eb="74">
      <t>サイ</t>
    </rPh>
    <rPh sb="75" eb="77">
      <t>カリイレ</t>
    </rPh>
    <rPh sb="78" eb="80">
      <t>ケントウ</t>
    </rPh>
    <rPh sb="84" eb="86">
      <t>ヨテイ</t>
    </rPh>
    <rPh sb="92" eb="94">
      <t>タテシナ</t>
    </rPh>
    <rPh sb="95" eb="97">
      <t>シラカバ</t>
    </rPh>
    <rPh sb="97" eb="99">
      <t>チク</t>
    </rPh>
    <rPh sb="100" eb="102">
      <t>ホウフ</t>
    </rPh>
    <rPh sb="103" eb="105">
      <t>スイゲン</t>
    </rPh>
    <rPh sb="105" eb="107">
      <t>スイリョウ</t>
    </rPh>
    <rPh sb="108" eb="110">
      <t>ユウコウ</t>
    </rPh>
    <rPh sb="110" eb="112">
      <t>カツヨウ</t>
    </rPh>
    <rPh sb="113" eb="116">
      <t>コウリツテキ</t>
    </rPh>
    <rPh sb="117" eb="119">
      <t>ロウキュウ</t>
    </rPh>
    <rPh sb="119" eb="120">
      <t>カン</t>
    </rPh>
    <rPh sb="121" eb="123">
      <t>コウシン</t>
    </rPh>
    <rPh sb="127" eb="129">
      <t>サイガイ</t>
    </rPh>
    <rPh sb="130" eb="131">
      <t>ツヨ</t>
    </rPh>
    <rPh sb="132" eb="134">
      <t>シセツ</t>
    </rPh>
    <rPh sb="135" eb="137">
      <t>コウチク</t>
    </rPh>
    <rPh sb="140" eb="142">
      <t>ヘイセイ</t>
    </rPh>
    <rPh sb="144" eb="145">
      <t>ネン</t>
    </rPh>
    <rPh sb="146" eb="148">
      <t>カイテイ</t>
    </rPh>
    <rPh sb="150" eb="153">
      <t>チノシ</t>
    </rPh>
    <rPh sb="153" eb="155">
      <t>スイドウ</t>
    </rPh>
    <rPh sb="160" eb="162">
      <t>ケイカク</t>
    </rPh>
    <rPh sb="163" eb="164">
      <t>ソ</t>
    </rPh>
    <rPh sb="166" eb="167">
      <t>スス</t>
    </rPh>
    <rPh sb="169" eb="172">
      <t>コウリツテキ</t>
    </rPh>
    <rPh sb="174" eb="176">
      <t>ジギョウ</t>
    </rPh>
    <rPh sb="176" eb="178">
      <t>カンキョウ</t>
    </rPh>
    <rPh sb="179" eb="181">
      <t>ヘンカ</t>
    </rPh>
    <rPh sb="184" eb="186">
      <t>ジゾク</t>
    </rPh>
    <rPh sb="186" eb="188">
      <t>カノウ</t>
    </rPh>
    <rPh sb="189" eb="191">
      <t>ジギョウ</t>
    </rPh>
    <rPh sb="191" eb="193">
      <t>ケイエイ</t>
    </rPh>
    <rPh sb="194" eb="195">
      <t>スス</t>
    </rPh>
    <rPh sb="199" eb="201">
      <t>ヨテイ</t>
    </rPh>
    <phoneticPr fontId="4"/>
  </si>
  <si>
    <t>　平成30年度は配水池等の大規模施設の更新等により、有形固定資産償却率は減少したものの、管路の老朽化については前年と変わらず、今後も計画的な更新が必要と考えます。平成30年改訂の茅野市水道ビジョンで設けた独自の更新基準により、施設の健全性を確保しながら引き続き効率的な更新事業を実施していく予定です。</t>
    <rPh sb="1" eb="3">
      <t>ヘイセイ</t>
    </rPh>
    <rPh sb="5" eb="7">
      <t>ネンド</t>
    </rPh>
    <rPh sb="8" eb="11">
      <t>ハイスイチ</t>
    </rPh>
    <rPh sb="11" eb="12">
      <t>トウ</t>
    </rPh>
    <rPh sb="13" eb="16">
      <t>ダイキボ</t>
    </rPh>
    <rPh sb="16" eb="18">
      <t>シセツ</t>
    </rPh>
    <rPh sb="19" eb="21">
      <t>コウシン</t>
    </rPh>
    <rPh sb="21" eb="22">
      <t>トウ</t>
    </rPh>
    <rPh sb="26" eb="28">
      <t>ユウケイ</t>
    </rPh>
    <rPh sb="28" eb="30">
      <t>コテイ</t>
    </rPh>
    <rPh sb="30" eb="32">
      <t>シサン</t>
    </rPh>
    <rPh sb="32" eb="34">
      <t>ショウキャク</t>
    </rPh>
    <rPh sb="34" eb="35">
      <t>リツ</t>
    </rPh>
    <rPh sb="36" eb="38">
      <t>ゲンショウ</t>
    </rPh>
    <rPh sb="44" eb="46">
      <t>カンロ</t>
    </rPh>
    <rPh sb="47" eb="50">
      <t>ロウキュウカ</t>
    </rPh>
    <rPh sb="55" eb="57">
      <t>ゼンネン</t>
    </rPh>
    <rPh sb="58" eb="59">
      <t>カ</t>
    </rPh>
    <rPh sb="63" eb="65">
      <t>コンゴ</t>
    </rPh>
    <rPh sb="66" eb="69">
      <t>ケイカクテキ</t>
    </rPh>
    <rPh sb="70" eb="72">
      <t>コウシン</t>
    </rPh>
    <rPh sb="73" eb="75">
      <t>ヒツヨウ</t>
    </rPh>
    <rPh sb="76" eb="77">
      <t>カンガ</t>
    </rPh>
    <rPh sb="81" eb="83">
      <t>ヘイセイ</t>
    </rPh>
    <rPh sb="85" eb="86">
      <t>ネン</t>
    </rPh>
    <rPh sb="86" eb="88">
      <t>カイテイ</t>
    </rPh>
    <rPh sb="89" eb="92">
      <t>チノシ</t>
    </rPh>
    <rPh sb="92" eb="94">
      <t>スイドウ</t>
    </rPh>
    <rPh sb="99" eb="100">
      <t>モウ</t>
    </rPh>
    <rPh sb="102" eb="104">
      <t>ドクジ</t>
    </rPh>
    <rPh sb="105" eb="107">
      <t>コウシン</t>
    </rPh>
    <rPh sb="107" eb="109">
      <t>キジュン</t>
    </rPh>
    <rPh sb="113" eb="115">
      <t>シセツ</t>
    </rPh>
    <rPh sb="116" eb="119">
      <t>ケンゼンセイ</t>
    </rPh>
    <rPh sb="120" eb="122">
      <t>カクホ</t>
    </rPh>
    <rPh sb="126" eb="127">
      <t>ヒ</t>
    </rPh>
    <rPh sb="128" eb="129">
      <t>ツヅ</t>
    </rPh>
    <rPh sb="130" eb="133">
      <t>コウリツテキ</t>
    </rPh>
    <rPh sb="134" eb="136">
      <t>コウシン</t>
    </rPh>
    <rPh sb="136" eb="138">
      <t>ジギョウ</t>
    </rPh>
    <rPh sb="139" eb="141">
      <t>ジッシ</t>
    </rPh>
    <rPh sb="145" eb="14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</si>
</sst>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0.92</c:v>
                </c:pt>
                <c:pt idx="1">
                  <c:v>0.49</c:v>
                </c:pt>
                <c:pt idx="2">
                  <c:v>0.59</c:v>
                </c:pt>
                <c:pt idx="3">
                  <c:v>0.51</c:v>
                </c:pt>
                <c:pt idx="4">
                  <c:v>0.45</c:v>
                </c:pt>
              </c:numCache>
            </c:numRef>
          </c:val>
          <c:extLst>
            <c:ext xmlns:c16="http://schemas.microsoft.com/office/drawing/2014/chart" uri="{C3380CC4-5D6E-409C-BE32-E72D297353CC}">
              <c16:uniqueId val="{00000000-5E78-45C7-A37A-0021EF5AAD62}"/>
            </c:ext>
          </c:extLst>
        </c:ser>
        <c:dLbls>
          <c:showLegendKey val="0"/>
          <c:showVal val="0"/>
          <c:showCatName val="0"/>
          <c:showSerName val="0"/>
          <c:showPercent val="0"/>
          <c:showBubbleSize val="0"/>
        </c:dLbls>
        <c:gapWidth val="150"/>
        <c:axId val="335334880"/>
        <c:axId val="335329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5E78-45C7-A37A-0021EF5AAD62}"/>
            </c:ext>
          </c:extLst>
        </c:ser>
        <c:dLbls>
          <c:showLegendKey val="0"/>
          <c:showVal val="0"/>
          <c:showCatName val="0"/>
          <c:showSerName val="0"/>
          <c:showPercent val="0"/>
          <c:showBubbleSize val="0"/>
        </c:dLbls>
        <c:marker val="1"/>
        <c:smooth val="0"/>
        <c:axId val="335334880"/>
        <c:axId val="335329000"/>
      </c:lineChart>
      <c:dateAx>
        <c:axId val="335334880"/>
        <c:scaling>
          <c:orientation val="minMax"/>
        </c:scaling>
        <c:delete val="1"/>
        <c:axPos val="b"/>
        <c:numFmt formatCode="ge" sourceLinked="1"/>
        <c:majorTickMark val="none"/>
        <c:minorTickMark val="none"/>
        <c:tickLblPos val="none"/>
        <c:crossAx val="335329000"/>
        <c:crosses val="autoZero"/>
        <c:auto val="1"/>
        <c:lblOffset val="100"/>
        <c:baseTimeUnit val="years"/>
      </c:dateAx>
      <c:valAx>
        <c:axId val="33532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33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64.72</c:v>
                </c:pt>
                <c:pt idx="1">
                  <c:v>62.76</c:v>
                </c:pt>
                <c:pt idx="2">
                  <c:v>60.67</c:v>
                </c:pt>
                <c:pt idx="3">
                  <c:v>66.790000000000006</c:v>
                </c:pt>
                <c:pt idx="4">
                  <c:v>67.5</c:v>
                </c:pt>
              </c:numCache>
            </c:numRef>
          </c:val>
          <c:extLst>
            <c:ext xmlns:c16="http://schemas.microsoft.com/office/drawing/2014/chart" uri="{C3380CC4-5D6E-409C-BE32-E72D297353CC}">
              <c16:uniqueId val="{00000000-FD51-4183-B8D3-87C5E22969F6}"/>
            </c:ext>
          </c:extLst>
        </c:ser>
        <c:dLbls>
          <c:showLegendKey val="0"/>
          <c:showVal val="0"/>
          <c:showCatName val="0"/>
          <c:showSerName val="0"/>
          <c:showPercent val="0"/>
          <c:showBubbleSize val="0"/>
        </c:dLbls>
        <c:gapWidth val="150"/>
        <c:axId val="338305296"/>
        <c:axId val="33830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FD51-4183-B8D3-87C5E22969F6}"/>
            </c:ext>
          </c:extLst>
        </c:ser>
        <c:dLbls>
          <c:showLegendKey val="0"/>
          <c:showVal val="0"/>
          <c:showCatName val="0"/>
          <c:showSerName val="0"/>
          <c:showPercent val="0"/>
          <c:showBubbleSize val="0"/>
        </c:dLbls>
        <c:marker val="1"/>
        <c:smooth val="0"/>
        <c:axId val="338305296"/>
        <c:axId val="338302160"/>
      </c:lineChart>
      <c:dateAx>
        <c:axId val="338305296"/>
        <c:scaling>
          <c:orientation val="minMax"/>
        </c:scaling>
        <c:delete val="1"/>
        <c:axPos val="b"/>
        <c:numFmt formatCode="ge" sourceLinked="1"/>
        <c:majorTickMark val="none"/>
        <c:minorTickMark val="none"/>
        <c:tickLblPos val="none"/>
        <c:crossAx val="338302160"/>
        <c:crosses val="autoZero"/>
        <c:auto val="1"/>
        <c:lblOffset val="100"/>
        <c:baseTimeUnit val="years"/>
      </c:dateAx>
      <c:valAx>
        <c:axId val="33830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30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78.56</c:v>
                </c:pt>
                <c:pt idx="1">
                  <c:v>78.53</c:v>
                </c:pt>
                <c:pt idx="2">
                  <c:v>78.64</c:v>
                </c:pt>
                <c:pt idx="3">
                  <c:v>78.64</c:v>
                </c:pt>
                <c:pt idx="4">
                  <c:v>78.64</c:v>
                </c:pt>
              </c:numCache>
            </c:numRef>
          </c:val>
          <c:extLst>
            <c:ext xmlns:c16="http://schemas.microsoft.com/office/drawing/2014/chart" uri="{C3380CC4-5D6E-409C-BE32-E72D297353CC}">
              <c16:uniqueId val="{00000000-C6A4-4113-851A-2A597474FD69}"/>
            </c:ext>
          </c:extLst>
        </c:ser>
        <c:dLbls>
          <c:showLegendKey val="0"/>
          <c:showVal val="0"/>
          <c:showCatName val="0"/>
          <c:showSerName val="0"/>
          <c:showPercent val="0"/>
          <c:showBubbleSize val="0"/>
        </c:dLbls>
        <c:gapWidth val="150"/>
        <c:axId val="338300200"/>
        <c:axId val="33829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C6A4-4113-851A-2A597474FD69}"/>
            </c:ext>
          </c:extLst>
        </c:ser>
        <c:dLbls>
          <c:showLegendKey val="0"/>
          <c:showVal val="0"/>
          <c:showCatName val="0"/>
          <c:showSerName val="0"/>
          <c:showPercent val="0"/>
          <c:showBubbleSize val="0"/>
        </c:dLbls>
        <c:marker val="1"/>
        <c:smooth val="0"/>
        <c:axId val="338300200"/>
        <c:axId val="338299024"/>
      </c:lineChart>
      <c:dateAx>
        <c:axId val="338300200"/>
        <c:scaling>
          <c:orientation val="minMax"/>
        </c:scaling>
        <c:delete val="1"/>
        <c:axPos val="b"/>
        <c:numFmt formatCode="ge" sourceLinked="1"/>
        <c:majorTickMark val="none"/>
        <c:minorTickMark val="none"/>
        <c:tickLblPos val="none"/>
        <c:crossAx val="338299024"/>
        <c:crosses val="autoZero"/>
        <c:auto val="1"/>
        <c:lblOffset val="100"/>
        <c:baseTimeUnit val="years"/>
      </c:dateAx>
      <c:valAx>
        <c:axId val="33829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300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140.56</c:v>
                </c:pt>
                <c:pt idx="1">
                  <c:v>135.24</c:v>
                </c:pt>
                <c:pt idx="2">
                  <c:v>131.38</c:v>
                </c:pt>
                <c:pt idx="3">
                  <c:v>125</c:v>
                </c:pt>
                <c:pt idx="4">
                  <c:v>132.69</c:v>
                </c:pt>
              </c:numCache>
            </c:numRef>
          </c:val>
          <c:extLst>
            <c:ext xmlns:c16="http://schemas.microsoft.com/office/drawing/2014/chart" uri="{C3380CC4-5D6E-409C-BE32-E72D297353CC}">
              <c16:uniqueId val="{00000000-CCC4-4D6F-B629-B0D2A16C2633}"/>
            </c:ext>
          </c:extLst>
        </c:ser>
        <c:dLbls>
          <c:showLegendKey val="0"/>
          <c:showVal val="0"/>
          <c:showCatName val="0"/>
          <c:showSerName val="0"/>
          <c:showPercent val="0"/>
          <c:showBubbleSize val="0"/>
        </c:dLbls>
        <c:gapWidth val="150"/>
        <c:axId val="335328216"/>
        <c:axId val="33533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CCC4-4D6F-B629-B0D2A16C2633}"/>
            </c:ext>
          </c:extLst>
        </c:ser>
        <c:dLbls>
          <c:showLegendKey val="0"/>
          <c:showVal val="0"/>
          <c:showCatName val="0"/>
          <c:showSerName val="0"/>
          <c:showPercent val="0"/>
          <c:showBubbleSize val="0"/>
        </c:dLbls>
        <c:marker val="1"/>
        <c:smooth val="0"/>
        <c:axId val="335328216"/>
        <c:axId val="335334096"/>
      </c:lineChart>
      <c:dateAx>
        <c:axId val="335328216"/>
        <c:scaling>
          <c:orientation val="minMax"/>
        </c:scaling>
        <c:delete val="1"/>
        <c:axPos val="b"/>
        <c:numFmt formatCode="ge" sourceLinked="1"/>
        <c:majorTickMark val="none"/>
        <c:minorTickMark val="none"/>
        <c:tickLblPos val="none"/>
        <c:crossAx val="335334096"/>
        <c:crosses val="autoZero"/>
        <c:auto val="1"/>
        <c:lblOffset val="100"/>
        <c:baseTimeUnit val="years"/>
      </c:dateAx>
      <c:valAx>
        <c:axId val="335334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5328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41.52</c:v>
                </c:pt>
                <c:pt idx="1">
                  <c:v>42.53</c:v>
                </c:pt>
                <c:pt idx="2">
                  <c:v>43.69</c:v>
                </c:pt>
                <c:pt idx="3">
                  <c:v>44.8</c:v>
                </c:pt>
                <c:pt idx="4">
                  <c:v>43.39</c:v>
                </c:pt>
              </c:numCache>
            </c:numRef>
          </c:val>
          <c:extLst>
            <c:ext xmlns:c16="http://schemas.microsoft.com/office/drawing/2014/chart" uri="{C3380CC4-5D6E-409C-BE32-E72D297353CC}">
              <c16:uniqueId val="{00000000-55D9-4C6B-8018-C7DB8F176737}"/>
            </c:ext>
          </c:extLst>
        </c:ser>
        <c:dLbls>
          <c:showLegendKey val="0"/>
          <c:showVal val="0"/>
          <c:showCatName val="0"/>
          <c:showSerName val="0"/>
          <c:showPercent val="0"/>
          <c:showBubbleSize val="0"/>
        </c:dLbls>
        <c:gapWidth val="150"/>
        <c:axId val="335328608"/>
        <c:axId val="335329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55D9-4C6B-8018-C7DB8F176737}"/>
            </c:ext>
          </c:extLst>
        </c:ser>
        <c:dLbls>
          <c:showLegendKey val="0"/>
          <c:showVal val="0"/>
          <c:showCatName val="0"/>
          <c:showSerName val="0"/>
          <c:showPercent val="0"/>
          <c:showBubbleSize val="0"/>
        </c:dLbls>
        <c:marker val="1"/>
        <c:smooth val="0"/>
        <c:axId val="335328608"/>
        <c:axId val="335329784"/>
      </c:lineChart>
      <c:dateAx>
        <c:axId val="335328608"/>
        <c:scaling>
          <c:orientation val="minMax"/>
        </c:scaling>
        <c:delete val="1"/>
        <c:axPos val="b"/>
        <c:numFmt formatCode="ge" sourceLinked="1"/>
        <c:majorTickMark val="none"/>
        <c:minorTickMark val="none"/>
        <c:tickLblPos val="none"/>
        <c:crossAx val="335329784"/>
        <c:crosses val="autoZero"/>
        <c:auto val="1"/>
        <c:lblOffset val="100"/>
        <c:baseTimeUnit val="years"/>
      </c:dateAx>
      <c:valAx>
        <c:axId val="335329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32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7.83</c:v>
                </c:pt>
                <c:pt idx="1">
                  <c:v>7.85</c:v>
                </c:pt>
                <c:pt idx="2">
                  <c:v>8.39</c:v>
                </c:pt>
                <c:pt idx="3">
                  <c:v>9.14</c:v>
                </c:pt>
                <c:pt idx="4">
                  <c:v>9.14</c:v>
                </c:pt>
              </c:numCache>
            </c:numRef>
          </c:val>
          <c:extLst>
            <c:ext xmlns:c16="http://schemas.microsoft.com/office/drawing/2014/chart" uri="{C3380CC4-5D6E-409C-BE32-E72D297353CC}">
              <c16:uniqueId val="{00000000-E1DA-48C7-82F9-4DA4F117C453}"/>
            </c:ext>
          </c:extLst>
        </c:ser>
        <c:dLbls>
          <c:showLegendKey val="0"/>
          <c:showVal val="0"/>
          <c:showCatName val="0"/>
          <c:showSerName val="0"/>
          <c:showPercent val="0"/>
          <c:showBubbleSize val="0"/>
        </c:dLbls>
        <c:gapWidth val="150"/>
        <c:axId val="128317360"/>
        <c:axId val="12831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E1DA-48C7-82F9-4DA4F117C453}"/>
            </c:ext>
          </c:extLst>
        </c:ser>
        <c:dLbls>
          <c:showLegendKey val="0"/>
          <c:showVal val="0"/>
          <c:showCatName val="0"/>
          <c:showSerName val="0"/>
          <c:showPercent val="0"/>
          <c:showBubbleSize val="0"/>
        </c:dLbls>
        <c:marker val="1"/>
        <c:smooth val="0"/>
        <c:axId val="128317360"/>
        <c:axId val="128318144"/>
      </c:lineChart>
      <c:dateAx>
        <c:axId val="128317360"/>
        <c:scaling>
          <c:orientation val="minMax"/>
        </c:scaling>
        <c:delete val="1"/>
        <c:axPos val="b"/>
        <c:numFmt formatCode="ge" sourceLinked="1"/>
        <c:majorTickMark val="none"/>
        <c:minorTickMark val="none"/>
        <c:tickLblPos val="none"/>
        <c:crossAx val="128318144"/>
        <c:crosses val="autoZero"/>
        <c:auto val="1"/>
        <c:lblOffset val="100"/>
        <c:baseTimeUnit val="years"/>
      </c:dateAx>
      <c:valAx>
        <c:axId val="12831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31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6B-4B4B-8283-72404AC4E891}"/>
            </c:ext>
          </c:extLst>
        </c:ser>
        <c:dLbls>
          <c:showLegendKey val="0"/>
          <c:showVal val="0"/>
          <c:showCatName val="0"/>
          <c:showSerName val="0"/>
          <c:showPercent val="0"/>
          <c:showBubbleSize val="0"/>
        </c:dLbls>
        <c:gapWidth val="150"/>
        <c:axId val="338042208"/>
        <c:axId val="33804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BE6B-4B4B-8283-72404AC4E891}"/>
            </c:ext>
          </c:extLst>
        </c:ser>
        <c:dLbls>
          <c:showLegendKey val="0"/>
          <c:showVal val="0"/>
          <c:showCatName val="0"/>
          <c:showSerName val="0"/>
          <c:showPercent val="0"/>
          <c:showBubbleSize val="0"/>
        </c:dLbls>
        <c:marker val="1"/>
        <c:smooth val="0"/>
        <c:axId val="338042208"/>
        <c:axId val="338045344"/>
      </c:lineChart>
      <c:dateAx>
        <c:axId val="338042208"/>
        <c:scaling>
          <c:orientation val="minMax"/>
        </c:scaling>
        <c:delete val="1"/>
        <c:axPos val="b"/>
        <c:numFmt formatCode="ge" sourceLinked="1"/>
        <c:majorTickMark val="none"/>
        <c:minorTickMark val="none"/>
        <c:tickLblPos val="none"/>
        <c:crossAx val="338045344"/>
        <c:crosses val="autoZero"/>
        <c:auto val="1"/>
        <c:lblOffset val="100"/>
        <c:baseTimeUnit val="years"/>
      </c:dateAx>
      <c:valAx>
        <c:axId val="338045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804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1451.77</c:v>
                </c:pt>
                <c:pt idx="1">
                  <c:v>1844.16</c:v>
                </c:pt>
                <c:pt idx="2">
                  <c:v>1374.1</c:v>
                </c:pt>
                <c:pt idx="3">
                  <c:v>1666.89</c:v>
                </c:pt>
                <c:pt idx="4">
                  <c:v>2386.06</c:v>
                </c:pt>
              </c:numCache>
            </c:numRef>
          </c:val>
          <c:extLst>
            <c:ext xmlns:c16="http://schemas.microsoft.com/office/drawing/2014/chart" uri="{C3380CC4-5D6E-409C-BE32-E72D297353CC}">
              <c16:uniqueId val="{00000000-A01B-44A2-ACB4-A2AB4BC02EA5}"/>
            </c:ext>
          </c:extLst>
        </c:ser>
        <c:dLbls>
          <c:showLegendKey val="0"/>
          <c:showVal val="0"/>
          <c:showCatName val="0"/>
          <c:showSerName val="0"/>
          <c:showPercent val="0"/>
          <c:showBubbleSize val="0"/>
        </c:dLbls>
        <c:gapWidth val="150"/>
        <c:axId val="338045736"/>
        <c:axId val="33804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A01B-44A2-ACB4-A2AB4BC02EA5}"/>
            </c:ext>
          </c:extLst>
        </c:ser>
        <c:dLbls>
          <c:showLegendKey val="0"/>
          <c:showVal val="0"/>
          <c:showCatName val="0"/>
          <c:showSerName val="0"/>
          <c:showPercent val="0"/>
          <c:showBubbleSize val="0"/>
        </c:dLbls>
        <c:marker val="1"/>
        <c:smooth val="0"/>
        <c:axId val="338045736"/>
        <c:axId val="338040640"/>
      </c:lineChart>
      <c:dateAx>
        <c:axId val="338045736"/>
        <c:scaling>
          <c:orientation val="minMax"/>
        </c:scaling>
        <c:delete val="1"/>
        <c:axPos val="b"/>
        <c:numFmt formatCode="ge" sourceLinked="1"/>
        <c:majorTickMark val="none"/>
        <c:minorTickMark val="none"/>
        <c:tickLblPos val="none"/>
        <c:crossAx val="338040640"/>
        <c:crosses val="autoZero"/>
        <c:auto val="1"/>
        <c:lblOffset val="100"/>
        <c:baseTimeUnit val="years"/>
      </c:dateAx>
      <c:valAx>
        <c:axId val="338040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8045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74.91</c:v>
                </c:pt>
                <c:pt idx="1">
                  <c:v>77.25</c:v>
                </c:pt>
                <c:pt idx="2">
                  <c:v>72.55</c:v>
                </c:pt>
                <c:pt idx="3">
                  <c:v>76.14</c:v>
                </c:pt>
                <c:pt idx="4">
                  <c:v>134.86000000000001</c:v>
                </c:pt>
              </c:numCache>
            </c:numRef>
          </c:val>
          <c:extLst>
            <c:ext xmlns:c16="http://schemas.microsoft.com/office/drawing/2014/chart" uri="{C3380CC4-5D6E-409C-BE32-E72D297353CC}">
              <c16:uniqueId val="{00000000-CDB3-4C8A-81BD-7357E200D759}"/>
            </c:ext>
          </c:extLst>
        </c:ser>
        <c:dLbls>
          <c:showLegendKey val="0"/>
          <c:showVal val="0"/>
          <c:showCatName val="0"/>
          <c:showSerName val="0"/>
          <c:showPercent val="0"/>
          <c:showBubbleSize val="0"/>
        </c:dLbls>
        <c:gapWidth val="150"/>
        <c:axId val="338044952"/>
        <c:axId val="338044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CDB3-4C8A-81BD-7357E200D759}"/>
            </c:ext>
          </c:extLst>
        </c:ser>
        <c:dLbls>
          <c:showLegendKey val="0"/>
          <c:showVal val="0"/>
          <c:showCatName val="0"/>
          <c:showSerName val="0"/>
          <c:showPercent val="0"/>
          <c:showBubbleSize val="0"/>
        </c:dLbls>
        <c:marker val="1"/>
        <c:smooth val="0"/>
        <c:axId val="338044952"/>
        <c:axId val="338044168"/>
      </c:lineChart>
      <c:dateAx>
        <c:axId val="338044952"/>
        <c:scaling>
          <c:orientation val="minMax"/>
        </c:scaling>
        <c:delete val="1"/>
        <c:axPos val="b"/>
        <c:numFmt formatCode="ge" sourceLinked="1"/>
        <c:majorTickMark val="none"/>
        <c:minorTickMark val="none"/>
        <c:tickLblPos val="none"/>
        <c:crossAx val="338044168"/>
        <c:crosses val="autoZero"/>
        <c:auto val="1"/>
        <c:lblOffset val="100"/>
        <c:baseTimeUnit val="years"/>
      </c:dateAx>
      <c:valAx>
        <c:axId val="338044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8044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142.82</c:v>
                </c:pt>
                <c:pt idx="1">
                  <c:v>134.46</c:v>
                </c:pt>
                <c:pt idx="2">
                  <c:v>131.78</c:v>
                </c:pt>
                <c:pt idx="3">
                  <c:v>126.82</c:v>
                </c:pt>
                <c:pt idx="4">
                  <c:v>135.47999999999999</c:v>
                </c:pt>
              </c:numCache>
            </c:numRef>
          </c:val>
          <c:extLst>
            <c:ext xmlns:c16="http://schemas.microsoft.com/office/drawing/2014/chart" uri="{C3380CC4-5D6E-409C-BE32-E72D297353CC}">
              <c16:uniqueId val="{00000000-A349-41F4-AED8-221EC1ABB8A7}"/>
            </c:ext>
          </c:extLst>
        </c:ser>
        <c:dLbls>
          <c:showLegendKey val="0"/>
          <c:showVal val="0"/>
          <c:showCatName val="0"/>
          <c:showSerName val="0"/>
          <c:showPercent val="0"/>
          <c:showBubbleSize val="0"/>
        </c:dLbls>
        <c:gapWidth val="150"/>
        <c:axId val="338046912"/>
        <c:axId val="338048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A349-41F4-AED8-221EC1ABB8A7}"/>
            </c:ext>
          </c:extLst>
        </c:ser>
        <c:dLbls>
          <c:showLegendKey val="0"/>
          <c:showVal val="0"/>
          <c:showCatName val="0"/>
          <c:showSerName val="0"/>
          <c:showPercent val="0"/>
          <c:showBubbleSize val="0"/>
        </c:dLbls>
        <c:marker val="1"/>
        <c:smooth val="0"/>
        <c:axId val="338046912"/>
        <c:axId val="338048088"/>
      </c:lineChart>
      <c:dateAx>
        <c:axId val="338046912"/>
        <c:scaling>
          <c:orientation val="minMax"/>
        </c:scaling>
        <c:delete val="1"/>
        <c:axPos val="b"/>
        <c:numFmt formatCode="ge" sourceLinked="1"/>
        <c:majorTickMark val="none"/>
        <c:minorTickMark val="none"/>
        <c:tickLblPos val="none"/>
        <c:crossAx val="338048088"/>
        <c:crosses val="autoZero"/>
        <c:auto val="1"/>
        <c:lblOffset val="100"/>
        <c:baseTimeUnit val="years"/>
      </c:dateAx>
      <c:valAx>
        <c:axId val="338048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04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107.52</c:v>
                </c:pt>
                <c:pt idx="1">
                  <c:v>114.05</c:v>
                </c:pt>
                <c:pt idx="2">
                  <c:v>117.68</c:v>
                </c:pt>
                <c:pt idx="3">
                  <c:v>120.08</c:v>
                </c:pt>
                <c:pt idx="4">
                  <c:v>112.7</c:v>
                </c:pt>
              </c:numCache>
            </c:numRef>
          </c:val>
          <c:extLst>
            <c:ext xmlns:c16="http://schemas.microsoft.com/office/drawing/2014/chart" uri="{C3380CC4-5D6E-409C-BE32-E72D297353CC}">
              <c16:uniqueId val="{00000000-22E5-4CFA-B0C4-85F620C0A99C}"/>
            </c:ext>
          </c:extLst>
        </c:ser>
        <c:dLbls>
          <c:showLegendKey val="0"/>
          <c:showVal val="0"/>
          <c:showCatName val="0"/>
          <c:showSerName val="0"/>
          <c:showPercent val="0"/>
          <c:showBubbleSize val="0"/>
        </c:dLbls>
        <c:gapWidth val="150"/>
        <c:axId val="338041816"/>
        <c:axId val="33804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22E5-4CFA-B0C4-85F620C0A99C}"/>
            </c:ext>
          </c:extLst>
        </c:ser>
        <c:dLbls>
          <c:showLegendKey val="0"/>
          <c:showVal val="0"/>
          <c:showCatName val="0"/>
          <c:showSerName val="0"/>
          <c:showPercent val="0"/>
          <c:showBubbleSize val="0"/>
        </c:dLbls>
        <c:marker val="1"/>
        <c:smooth val="0"/>
        <c:axId val="338041816"/>
        <c:axId val="338043776"/>
      </c:lineChart>
      <c:dateAx>
        <c:axId val="338041816"/>
        <c:scaling>
          <c:orientation val="minMax"/>
        </c:scaling>
        <c:delete val="1"/>
        <c:axPos val="b"/>
        <c:numFmt formatCode="ge" sourceLinked="1"/>
        <c:majorTickMark val="none"/>
        <c:minorTickMark val="none"/>
        <c:tickLblPos val="none"/>
        <c:crossAx val="338043776"/>
        <c:crosses val="autoZero"/>
        <c:auto val="1"/>
        <c:lblOffset val="100"/>
        <c:baseTimeUnit val="years"/>
      </c:dateAx>
      <c:valAx>
        <c:axId val="33804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041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長野県　茅野市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56011</v>
      </c>
      <c r="AM8" s="70"/>
      <c r="AN8" s="70"/>
      <c r="AO8" s="70"/>
      <c r="AP8" s="70"/>
      <c r="AQ8" s="70"/>
      <c r="AR8" s="70"/>
      <c r="AS8" s="70"/>
      <c r="AT8" s="66">
        <f>データ!$S$6</f>
        <v>266.58999999999997</v>
      </c>
      <c r="AU8" s="67"/>
      <c r="AV8" s="67"/>
      <c r="AW8" s="67"/>
      <c r="AX8" s="67"/>
      <c r="AY8" s="67"/>
      <c r="AZ8" s="67"/>
      <c r="BA8" s="67"/>
      <c r="BB8" s="69">
        <f>データ!$T$6</f>
        <v>210.1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88.94</v>
      </c>
      <c r="J10" s="67"/>
      <c r="K10" s="67"/>
      <c r="L10" s="67"/>
      <c r="M10" s="67"/>
      <c r="N10" s="67"/>
      <c r="O10" s="68"/>
      <c r="P10" s="69">
        <f>データ!$P$6</f>
        <v>96.27</v>
      </c>
      <c r="Q10" s="69"/>
      <c r="R10" s="69"/>
      <c r="S10" s="69"/>
      <c r="T10" s="69"/>
      <c r="U10" s="69"/>
      <c r="V10" s="69"/>
      <c r="W10" s="70">
        <f>データ!$Q$6</f>
        <v>2538</v>
      </c>
      <c r="X10" s="70"/>
      <c r="Y10" s="70"/>
      <c r="Z10" s="70"/>
      <c r="AA10" s="70"/>
      <c r="AB10" s="70"/>
      <c r="AC10" s="70"/>
      <c r="AD10" s="2"/>
      <c r="AE10" s="2"/>
      <c r="AF10" s="2"/>
      <c r="AG10" s="2"/>
      <c r="AH10" s="4"/>
      <c r="AI10" s="4"/>
      <c r="AJ10" s="4"/>
      <c r="AK10" s="4"/>
      <c r="AL10" s="70">
        <f>データ!$U$6</f>
        <v>53646</v>
      </c>
      <c r="AM10" s="70"/>
      <c r="AN10" s="70"/>
      <c r="AO10" s="70"/>
      <c r="AP10" s="70"/>
      <c r="AQ10" s="70"/>
      <c r="AR10" s="70"/>
      <c r="AS10" s="70"/>
      <c r="AT10" s="66">
        <f>データ!$V$6</f>
        <v>65.34</v>
      </c>
      <c r="AU10" s="67"/>
      <c r="AV10" s="67"/>
      <c r="AW10" s="67"/>
      <c r="AX10" s="67"/>
      <c r="AY10" s="67"/>
      <c r="AZ10" s="67"/>
      <c r="BA10" s="67"/>
      <c r="BB10" s="69">
        <f>データ!$W$6</f>
        <v>821.03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UNJYfoJDCUICgrNdjXKJ9du4eF/ONM2bYbjVF3NgH2tZyDZq5I4rYFwwu7/KWt8sH3dr4H1uS2s+dpUtO9/WMg==" saltValue="hHzwAcNM2L+1xRPpZZ3oC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202142</v>
      </c>
      <c r="D6" s="34">
        <f t="shared" si="3"/>
        <v>46</v>
      </c>
      <c r="E6" s="34">
        <f t="shared" si="3"/>
        <v>1</v>
      </c>
      <c r="F6" s="34">
        <f t="shared" si="3"/>
        <v>0</v>
      </c>
      <c r="G6" s="34">
        <f t="shared" si="3"/>
        <v>1</v>
      </c>
      <c r="H6" s="34" t="str">
        <f t="shared" si="3"/>
        <v>長野県　茅野市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88.94</v>
      </c>
      <c r="P6" s="35">
        <f t="shared" si="3"/>
        <v>96.27</v>
      </c>
      <c r="Q6" s="35">
        <f t="shared" si="3"/>
        <v>2538</v>
      </c>
      <c r="R6" s="35">
        <f t="shared" si="3"/>
        <v>56011</v>
      </c>
      <c r="S6" s="35">
        <f t="shared" si="3"/>
        <v>266.58999999999997</v>
      </c>
      <c r="T6" s="35">
        <f t="shared" si="3"/>
        <v>210.1</v>
      </c>
      <c r="U6" s="35">
        <f t="shared" si="3"/>
        <v>53646</v>
      </c>
      <c r="V6" s="35">
        <f t="shared" si="3"/>
        <v>65.34</v>
      </c>
      <c r="W6" s="35">
        <f t="shared" si="3"/>
        <v>821.03</v>
      </c>
      <c r="X6" s="36">
        <f>IF(X7="",NA(),X7)</f>
        <v>140.56</v>
      </c>
      <c r="Y6" s="36">
        <f t="shared" ref="Y6:AG6" si="4">IF(Y7="",NA(),Y7)</f>
        <v>135.24</v>
      </c>
      <c r="Z6" s="36">
        <f t="shared" si="4"/>
        <v>131.38</v>
      </c>
      <c r="AA6" s="36">
        <f t="shared" si="4"/>
        <v>125</v>
      </c>
      <c r="AB6" s="36">
        <f t="shared" si="4"/>
        <v>132.69</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1451.77</v>
      </c>
      <c r="AU6" s="36">
        <f t="shared" ref="AU6:BC6" si="6">IF(AU7="",NA(),AU7)</f>
        <v>1844.16</v>
      </c>
      <c r="AV6" s="36">
        <f t="shared" si="6"/>
        <v>1374.1</v>
      </c>
      <c r="AW6" s="36">
        <f t="shared" si="6"/>
        <v>1666.89</v>
      </c>
      <c r="AX6" s="36">
        <f t="shared" si="6"/>
        <v>2386.06</v>
      </c>
      <c r="AY6" s="36">
        <f t="shared" si="6"/>
        <v>335.95</v>
      </c>
      <c r="AZ6" s="36">
        <f t="shared" si="6"/>
        <v>346.59</v>
      </c>
      <c r="BA6" s="36">
        <f t="shared" si="6"/>
        <v>357.82</v>
      </c>
      <c r="BB6" s="36">
        <f t="shared" si="6"/>
        <v>355.5</v>
      </c>
      <c r="BC6" s="36">
        <f t="shared" si="6"/>
        <v>349.83</v>
      </c>
      <c r="BD6" s="35" t="str">
        <f>IF(BD7="","",IF(BD7="-","【-】","【"&amp;SUBSTITUTE(TEXT(BD7,"#,##0.00"),"-","△")&amp;"】"))</f>
        <v>【261.93】</v>
      </c>
      <c r="BE6" s="36">
        <f>IF(BE7="",NA(),BE7)</f>
        <v>74.91</v>
      </c>
      <c r="BF6" s="36">
        <f t="shared" ref="BF6:BN6" si="7">IF(BF7="",NA(),BF7)</f>
        <v>77.25</v>
      </c>
      <c r="BG6" s="36">
        <f t="shared" si="7"/>
        <v>72.55</v>
      </c>
      <c r="BH6" s="36">
        <f t="shared" si="7"/>
        <v>76.14</v>
      </c>
      <c r="BI6" s="36">
        <f t="shared" si="7"/>
        <v>134.86000000000001</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142.82</v>
      </c>
      <c r="BQ6" s="36">
        <f t="shared" ref="BQ6:BY6" si="8">IF(BQ7="",NA(),BQ7)</f>
        <v>134.46</v>
      </c>
      <c r="BR6" s="36">
        <f t="shared" si="8"/>
        <v>131.78</v>
      </c>
      <c r="BS6" s="36">
        <f t="shared" si="8"/>
        <v>126.82</v>
      </c>
      <c r="BT6" s="36">
        <f t="shared" si="8"/>
        <v>135.47999999999999</v>
      </c>
      <c r="BU6" s="36">
        <f t="shared" si="8"/>
        <v>105.21</v>
      </c>
      <c r="BV6" s="36">
        <f t="shared" si="8"/>
        <v>105.71</v>
      </c>
      <c r="BW6" s="36">
        <f t="shared" si="8"/>
        <v>106.01</v>
      </c>
      <c r="BX6" s="36">
        <f t="shared" si="8"/>
        <v>104.57</v>
      </c>
      <c r="BY6" s="36">
        <f t="shared" si="8"/>
        <v>103.54</v>
      </c>
      <c r="BZ6" s="35" t="str">
        <f>IF(BZ7="","",IF(BZ7="-","【-】","【"&amp;SUBSTITUTE(TEXT(BZ7,"#,##0.00"),"-","△")&amp;"】"))</f>
        <v>【103.91】</v>
      </c>
      <c r="CA6" s="36">
        <f>IF(CA7="",NA(),CA7)</f>
        <v>107.52</v>
      </c>
      <c r="CB6" s="36">
        <f t="shared" ref="CB6:CJ6" si="9">IF(CB7="",NA(),CB7)</f>
        <v>114.05</v>
      </c>
      <c r="CC6" s="36">
        <f t="shared" si="9"/>
        <v>117.68</v>
      </c>
      <c r="CD6" s="36">
        <f t="shared" si="9"/>
        <v>120.08</v>
      </c>
      <c r="CE6" s="36">
        <f t="shared" si="9"/>
        <v>112.7</v>
      </c>
      <c r="CF6" s="36">
        <f t="shared" si="9"/>
        <v>162.59</v>
      </c>
      <c r="CG6" s="36">
        <f t="shared" si="9"/>
        <v>162.15</v>
      </c>
      <c r="CH6" s="36">
        <f t="shared" si="9"/>
        <v>162.24</v>
      </c>
      <c r="CI6" s="36">
        <f t="shared" si="9"/>
        <v>165.47</v>
      </c>
      <c r="CJ6" s="36">
        <f t="shared" si="9"/>
        <v>167.46</v>
      </c>
      <c r="CK6" s="35" t="str">
        <f>IF(CK7="","",IF(CK7="-","【-】","【"&amp;SUBSTITUTE(TEXT(CK7,"#,##0.00"),"-","△")&amp;"】"))</f>
        <v>【167.11】</v>
      </c>
      <c r="CL6" s="36">
        <f>IF(CL7="",NA(),CL7)</f>
        <v>64.72</v>
      </c>
      <c r="CM6" s="36">
        <f t="shared" ref="CM6:CU6" si="10">IF(CM7="",NA(),CM7)</f>
        <v>62.76</v>
      </c>
      <c r="CN6" s="36">
        <f t="shared" si="10"/>
        <v>60.67</v>
      </c>
      <c r="CO6" s="36">
        <f t="shared" si="10"/>
        <v>66.790000000000006</v>
      </c>
      <c r="CP6" s="36">
        <f t="shared" si="10"/>
        <v>67.5</v>
      </c>
      <c r="CQ6" s="36">
        <f t="shared" si="10"/>
        <v>59.17</v>
      </c>
      <c r="CR6" s="36">
        <f t="shared" si="10"/>
        <v>59.34</v>
      </c>
      <c r="CS6" s="36">
        <f t="shared" si="10"/>
        <v>59.11</v>
      </c>
      <c r="CT6" s="36">
        <f t="shared" si="10"/>
        <v>59.74</v>
      </c>
      <c r="CU6" s="36">
        <f t="shared" si="10"/>
        <v>59.46</v>
      </c>
      <c r="CV6" s="35" t="str">
        <f>IF(CV7="","",IF(CV7="-","【-】","【"&amp;SUBSTITUTE(TEXT(CV7,"#,##0.00"),"-","△")&amp;"】"))</f>
        <v>【60.27】</v>
      </c>
      <c r="CW6" s="36">
        <f>IF(CW7="",NA(),CW7)</f>
        <v>78.56</v>
      </c>
      <c r="CX6" s="36">
        <f t="shared" ref="CX6:DF6" si="11">IF(CX7="",NA(),CX7)</f>
        <v>78.53</v>
      </c>
      <c r="CY6" s="36">
        <f t="shared" si="11"/>
        <v>78.64</v>
      </c>
      <c r="CZ6" s="36">
        <f t="shared" si="11"/>
        <v>78.64</v>
      </c>
      <c r="DA6" s="36">
        <f t="shared" si="11"/>
        <v>78.64</v>
      </c>
      <c r="DB6" s="36">
        <f t="shared" si="11"/>
        <v>87.6</v>
      </c>
      <c r="DC6" s="36">
        <f t="shared" si="11"/>
        <v>87.74</v>
      </c>
      <c r="DD6" s="36">
        <f t="shared" si="11"/>
        <v>87.91</v>
      </c>
      <c r="DE6" s="36">
        <f t="shared" si="11"/>
        <v>87.28</v>
      </c>
      <c r="DF6" s="36">
        <f t="shared" si="11"/>
        <v>87.41</v>
      </c>
      <c r="DG6" s="35" t="str">
        <f>IF(DG7="","",IF(DG7="-","【-】","【"&amp;SUBSTITUTE(TEXT(DG7,"#,##0.00"),"-","△")&amp;"】"))</f>
        <v>【89.92】</v>
      </c>
      <c r="DH6" s="36">
        <f>IF(DH7="",NA(),DH7)</f>
        <v>41.52</v>
      </c>
      <c r="DI6" s="36">
        <f t="shared" ref="DI6:DQ6" si="12">IF(DI7="",NA(),DI7)</f>
        <v>42.53</v>
      </c>
      <c r="DJ6" s="36">
        <f t="shared" si="12"/>
        <v>43.69</v>
      </c>
      <c r="DK6" s="36">
        <f t="shared" si="12"/>
        <v>44.8</v>
      </c>
      <c r="DL6" s="36">
        <f t="shared" si="12"/>
        <v>43.39</v>
      </c>
      <c r="DM6" s="36">
        <f t="shared" si="12"/>
        <v>45.25</v>
      </c>
      <c r="DN6" s="36">
        <f t="shared" si="12"/>
        <v>46.27</v>
      </c>
      <c r="DO6" s="36">
        <f t="shared" si="12"/>
        <v>46.88</v>
      </c>
      <c r="DP6" s="36">
        <f t="shared" si="12"/>
        <v>46.94</v>
      </c>
      <c r="DQ6" s="36">
        <f t="shared" si="12"/>
        <v>47.62</v>
      </c>
      <c r="DR6" s="35" t="str">
        <f>IF(DR7="","",IF(DR7="-","【-】","【"&amp;SUBSTITUTE(TEXT(DR7,"#,##0.00"),"-","△")&amp;"】"))</f>
        <v>【48.85】</v>
      </c>
      <c r="DS6" s="36">
        <f>IF(DS7="",NA(),DS7)</f>
        <v>7.83</v>
      </c>
      <c r="DT6" s="36">
        <f t="shared" ref="DT6:EB6" si="13">IF(DT7="",NA(),DT7)</f>
        <v>7.85</v>
      </c>
      <c r="DU6" s="36">
        <f t="shared" si="13"/>
        <v>8.39</v>
      </c>
      <c r="DV6" s="36">
        <f t="shared" si="13"/>
        <v>9.14</v>
      </c>
      <c r="DW6" s="36">
        <f t="shared" si="13"/>
        <v>9.14</v>
      </c>
      <c r="DX6" s="36">
        <f t="shared" si="13"/>
        <v>10.71</v>
      </c>
      <c r="DY6" s="36">
        <f t="shared" si="13"/>
        <v>10.93</v>
      </c>
      <c r="DZ6" s="36">
        <f t="shared" si="13"/>
        <v>13.39</v>
      </c>
      <c r="EA6" s="36">
        <f t="shared" si="13"/>
        <v>14.48</v>
      </c>
      <c r="EB6" s="36">
        <f t="shared" si="13"/>
        <v>16.27</v>
      </c>
      <c r="EC6" s="35" t="str">
        <f>IF(EC7="","",IF(EC7="-","【-】","【"&amp;SUBSTITUTE(TEXT(EC7,"#,##0.00"),"-","△")&amp;"】"))</f>
        <v>【17.80】</v>
      </c>
      <c r="ED6" s="36">
        <f>IF(ED7="",NA(),ED7)</f>
        <v>0.92</v>
      </c>
      <c r="EE6" s="36">
        <f t="shared" ref="EE6:EM6" si="14">IF(EE7="",NA(),EE7)</f>
        <v>0.49</v>
      </c>
      <c r="EF6" s="36">
        <f t="shared" si="14"/>
        <v>0.59</v>
      </c>
      <c r="EG6" s="36">
        <f t="shared" si="14"/>
        <v>0.51</v>
      </c>
      <c r="EH6" s="36">
        <f t="shared" si="14"/>
        <v>0.45</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202142</v>
      </c>
      <c r="D7" s="38">
        <v>46</v>
      </c>
      <c r="E7" s="38">
        <v>1</v>
      </c>
      <c r="F7" s="38">
        <v>0</v>
      </c>
      <c r="G7" s="38">
        <v>1</v>
      </c>
      <c r="H7" s="38" t="s">
        <v>93</v>
      </c>
      <c r="I7" s="38" t="s">
        <v>94</v>
      </c>
      <c r="J7" s="38" t="s">
        <v>95</v>
      </c>
      <c r="K7" s="38" t="s">
        <v>96</v>
      </c>
      <c r="L7" s="38" t="s">
        <v>97</v>
      </c>
      <c r="M7" s="38" t="s">
        <v>98</v>
      </c>
      <c r="N7" s="39" t="s">
        <v>99</v>
      </c>
      <c r="O7" s="39">
        <v>88.94</v>
      </c>
      <c r="P7" s="39">
        <v>96.27</v>
      </c>
      <c r="Q7" s="39">
        <v>2538</v>
      </c>
      <c r="R7" s="39">
        <v>56011</v>
      </c>
      <c r="S7" s="39">
        <v>266.58999999999997</v>
      </c>
      <c r="T7" s="39">
        <v>210.1</v>
      </c>
      <c r="U7" s="39">
        <v>53646</v>
      </c>
      <c r="V7" s="39">
        <v>65.34</v>
      </c>
      <c r="W7" s="39">
        <v>821.03</v>
      </c>
      <c r="X7" s="39">
        <v>140.56</v>
      </c>
      <c r="Y7" s="39">
        <v>135.24</v>
      </c>
      <c r="Z7" s="39">
        <v>131.38</v>
      </c>
      <c r="AA7" s="39">
        <v>125</v>
      </c>
      <c r="AB7" s="39">
        <v>132.69</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1451.77</v>
      </c>
      <c r="AU7" s="39">
        <v>1844.16</v>
      </c>
      <c r="AV7" s="39">
        <v>1374.1</v>
      </c>
      <c r="AW7" s="39">
        <v>1666.89</v>
      </c>
      <c r="AX7" s="39">
        <v>2386.06</v>
      </c>
      <c r="AY7" s="39">
        <v>335.95</v>
      </c>
      <c r="AZ7" s="39">
        <v>346.59</v>
      </c>
      <c r="BA7" s="39">
        <v>357.82</v>
      </c>
      <c r="BB7" s="39">
        <v>355.5</v>
      </c>
      <c r="BC7" s="39">
        <v>349.83</v>
      </c>
      <c r="BD7" s="39">
        <v>261.93</v>
      </c>
      <c r="BE7" s="39">
        <v>74.91</v>
      </c>
      <c r="BF7" s="39">
        <v>77.25</v>
      </c>
      <c r="BG7" s="39">
        <v>72.55</v>
      </c>
      <c r="BH7" s="39">
        <v>76.14</v>
      </c>
      <c r="BI7" s="39">
        <v>134.86000000000001</v>
      </c>
      <c r="BJ7" s="39">
        <v>319.82</v>
      </c>
      <c r="BK7" s="39">
        <v>312.02999999999997</v>
      </c>
      <c r="BL7" s="39">
        <v>307.45999999999998</v>
      </c>
      <c r="BM7" s="39">
        <v>312.58</v>
      </c>
      <c r="BN7" s="39">
        <v>314.87</v>
      </c>
      <c r="BO7" s="39">
        <v>270.45999999999998</v>
      </c>
      <c r="BP7" s="39">
        <v>142.82</v>
      </c>
      <c r="BQ7" s="39">
        <v>134.46</v>
      </c>
      <c r="BR7" s="39">
        <v>131.78</v>
      </c>
      <c r="BS7" s="39">
        <v>126.82</v>
      </c>
      <c r="BT7" s="39">
        <v>135.47999999999999</v>
      </c>
      <c r="BU7" s="39">
        <v>105.21</v>
      </c>
      <c r="BV7" s="39">
        <v>105.71</v>
      </c>
      <c r="BW7" s="39">
        <v>106.01</v>
      </c>
      <c r="BX7" s="39">
        <v>104.57</v>
      </c>
      <c r="BY7" s="39">
        <v>103.54</v>
      </c>
      <c r="BZ7" s="39">
        <v>103.91</v>
      </c>
      <c r="CA7" s="39">
        <v>107.52</v>
      </c>
      <c r="CB7" s="39">
        <v>114.05</v>
      </c>
      <c r="CC7" s="39">
        <v>117.68</v>
      </c>
      <c r="CD7" s="39">
        <v>120.08</v>
      </c>
      <c r="CE7" s="39">
        <v>112.7</v>
      </c>
      <c r="CF7" s="39">
        <v>162.59</v>
      </c>
      <c r="CG7" s="39">
        <v>162.15</v>
      </c>
      <c r="CH7" s="39">
        <v>162.24</v>
      </c>
      <c r="CI7" s="39">
        <v>165.47</v>
      </c>
      <c r="CJ7" s="39">
        <v>167.46</v>
      </c>
      <c r="CK7" s="39">
        <v>167.11</v>
      </c>
      <c r="CL7" s="39">
        <v>64.72</v>
      </c>
      <c r="CM7" s="39">
        <v>62.76</v>
      </c>
      <c r="CN7" s="39">
        <v>60.67</v>
      </c>
      <c r="CO7" s="39">
        <v>66.790000000000006</v>
      </c>
      <c r="CP7" s="39">
        <v>67.5</v>
      </c>
      <c r="CQ7" s="39">
        <v>59.17</v>
      </c>
      <c r="CR7" s="39">
        <v>59.34</v>
      </c>
      <c r="CS7" s="39">
        <v>59.11</v>
      </c>
      <c r="CT7" s="39">
        <v>59.74</v>
      </c>
      <c r="CU7" s="39">
        <v>59.46</v>
      </c>
      <c r="CV7" s="39">
        <v>60.27</v>
      </c>
      <c r="CW7" s="39">
        <v>78.56</v>
      </c>
      <c r="CX7" s="39">
        <v>78.53</v>
      </c>
      <c r="CY7" s="39">
        <v>78.64</v>
      </c>
      <c r="CZ7" s="39">
        <v>78.64</v>
      </c>
      <c r="DA7" s="39">
        <v>78.64</v>
      </c>
      <c r="DB7" s="39">
        <v>87.6</v>
      </c>
      <c r="DC7" s="39">
        <v>87.74</v>
      </c>
      <c r="DD7" s="39">
        <v>87.91</v>
      </c>
      <c r="DE7" s="39">
        <v>87.28</v>
      </c>
      <c r="DF7" s="39">
        <v>87.41</v>
      </c>
      <c r="DG7" s="39">
        <v>89.92</v>
      </c>
      <c r="DH7" s="39">
        <v>41.52</v>
      </c>
      <c r="DI7" s="39">
        <v>42.53</v>
      </c>
      <c r="DJ7" s="39">
        <v>43.69</v>
      </c>
      <c r="DK7" s="39">
        <v>44.8</v>
      </c>
      <c r="DL7" s="39">
        <v>43.39</v>
      </c>
      <c r="DM7" s="39">
        <v>45.25</v>
      </c>
      <c r="DN7" s="39">
        <v>46.27</v>
      </c>
      <c r="DO7" s="39">
        <v>46.88</v>
      </c>
      <c r="DP7" s="39">
        <v>46.94</v>
      </c>
      <c r="DQ7" s="39">
        <v>47.62</v>
      </c>
      <c r="DR7" s="39">
        <v>48.85</v>
      </c>
      <c r="DS7" s="39">
        <v>7.83</v>
      </c>
      <c r="DT7" s="39">
        <v>7.85</v>
      </c>
      <c r="DU7" s="39">
        <v>8.39</v>
      </c>
      <c r="DV7" s="39">
        <v>9.14</v>
      </c>
      <c r="DW7" s="39">
        <v>9.14</v>
      </c>
      <c r="DX7" s="39">
        <v>10.71</v>
      </c>
      <c r="DY7" s="39">
        <v>10.93</v>
      </c>
      <c r="DZ7" s="39">
        <v>13.39</v>
      </c>
      <c r="EA7" s="39">
        <v>14.48</v>
      </c>
      <c r="EB7" s="39">
        <v>16.27</v>
      </c>
      <c r="EC7" s="39">
        <v>17.8</v>
      </c>
      <c r="ED7" s="39">
        <v>0.92</v>
      </c>
      <c r="EE7" s="39">
        <v>0.49</v>
      </c>
      <c r="EF7" s="39">
        <v>0.59</v>
      </c>
      <c r="EG7" s="39">
        <v>0.51</v>
      </c>
      <c r="EH7" s="39">
        <v>0.45</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2020-01-27T09:20:09Z</cp:lastPrinted>
  <dcterms:created xsi:type="dcterms:W3CDTF">2019-12-05T04:15:53Z</dcterms:created>
  <dcterms:modified xsi:type="dcterms:W3CDTF">2020-03-02T02:38:01Z</dcterms:modified>
  <cp:category/>
</cp:coreProperties>
</file>