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8　北アルプス地域振興局\202126 大町市\"/>
    </mc:Choice>
  </mc:AlternateContent>
  <workbookProtection workbookAlgorithmName="SHA-512" workbookHashValue="/XCCKwLoirlUmNNLPGyhtodxIJc3PDL1giZNHdUFA+nY7CMeVlfPeGax9p+McfVljXjFL0Ts/MtNrnvhrIxpWA==" workbookSaltValue="SESVITPWrW9UcUBrJ4tOeA==" workbookSpinCount="100000" lockStructure="1"/>
  <bookViews>
    <workbookView xWindow="930" yWindow="0" windowWidth="24000" windowHeight="87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<sst xmlns="http://schemas.openxmlformats.org/spreadsheetml/2006/main" count="229" uniqueCount="111">
  <si>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</si>
  <si>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</si>
  <si>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</si>
  <si>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</si>
  <si>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</si>
  <si>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</si>
  <si>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</si>
  <si>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</si>
  <si>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</si>
  <si>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</si>
  <si>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</si>
  <si>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</si>
  <si>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</si>
  <si>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</si>
  <si>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</si>
  <si>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</si>
  <si>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</si>
  <si>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</si>
  <si>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</si>
  <si>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</si>
  <si>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</si>
  <si>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</si>
  <si>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</si>
  <si>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</si>
  <si>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</si>
  <si>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</si>
  <si>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</si>
  <si>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</si>
  <si>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</si>
  <si>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</si>
  <si>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</si>
  <si>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</si>
  <si>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</si>
  <si>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</si>
  <si>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</si>
  <si>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</si>
  <si>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</si>
  <si>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</si>
  <si>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</si>
  <si>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</si>
  <si>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</si>
  <si>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</si>
  <si>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</si>
  <si>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</si>
  <si>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</si>
  <si>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</si>
  <si>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</si>
  <si>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</si>
  <si>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</si>
  <si>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</si>
  <si>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</si>
  <si>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</si>
  <si>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</si>
  <si>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</si>
  <si>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</si>
  <si>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</si>
  <si>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</si>
  <si>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</si>
  <si>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</si>
  <si>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</si>
  <si>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</si>
  <si>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</si>
  <si>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</si>
  <si>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</si>
  <si>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</si>
  <si>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</si>
  <si>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</si>
  <si>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</si>
  <si>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</si>
  <si>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</si>
  <si>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</si>
  <si>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</si>
  <si>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</si>
  <si>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</si>
  <si>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</si>
  <si>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</si>
  <si>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</si>
  <si>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</si>
  <si>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</si>
  <si>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</si>
  <si>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</si>
  <si>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</si>
  <si>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</si>
  <si>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</si>
  <si>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</si>
  <si>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</si>
  <si>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</si>
  <si>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</si>
  <si>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</si>
  <si>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</si>
  <si>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</si>
  <si>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</si>
  <si>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</si>
  <si>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</si>
  <si>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</si>
  <si>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</si>
  <si>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大町市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</si>
  <si>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</si>
  <si>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</si>
  <si>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</si>
  <si>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</si>
  <si>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</si>
  <si>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</si>
  <si>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</si>
  <si>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</si>
  <si>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</si>
  <si>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</si>
  <si>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</si>
  <si>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は、早いものでも耐用年数がまだ30年程度あるが、大町浄水センターについては施設の長寿命化計画を策定し、計画的に更新工事を進めている。また、松川浄水苑は平成26年度より長寿命化計画策定を行っており、浄水センター同様に計画的に更新を進めている。
　マンホールポンプ等の更新については、今後更新計画を策定し、順次更新していく予定としている。</t>
    <phoneticPr fontId="4"/>
  </si>
  <si>
    <t>　平成26年度より法適用事業とし、5年目の決算数値であり、様々な指標のトレンドを把握しうる土台が整ってきた状況といえる。
　下水道事業は、公共インフラとしての位置付けの大きさにより、一般会計からの繰入金が歳入に占める割合が大きい。様々な施設の更新や企業債償還のピークに向け、内部留保資金や利益剰余金を増加していけるよう、水洗化率の上昇、費用の効率化を図り、収支計画に基づいた健全経営を行っていく必要がある。
　来るべき人口減少を見据え、施設の縮小や統廃合、広域化・共同化も検討していく必要もあると考えられる状況である。</t>
    <phoneticPr fontId="4"/>
  </si>
  <si>
    <t xml:space="preserve">　当市の特定環境保全公共下水道事業は、平成26年度より地方公営企業法適用事業となった。2つある処理区のうち、仁科三湖処理区は当市の公共下水道へ流出している。常盤処理区は松川村特定環境保全公共下水道へ流出し、松川村において、広域処理しており、当市は負担金を拠出している。
　経常収支比率は、平均値を上回っているが、流動比率は類似団体に比べ低値となっているが、事業を継続していく中で改善していく見込みである。
　経費回収率は、平均値を上回り汚水処理減価は、平均値を下回る状況となっているが、今後も経費の削減や接続率の上昇による有収水量の増加等の取組が必要である。
　企業債残高対事業規模比率は高値となっているが、これは企業債残高が多くなっていることによると思われる。これは、処理区の人口密度が低く管渠延長が長くなり、工事費に伴う企業債が膨らんだこと、また、主な工事が平成23年度まで行われており、企業債残高が減ってきていないことが要因である。
　水洗化率の低さは当事業最大の問題である。一般的に供用開始から時間が経つほど水洗化率は上がるとされているが、上述のとおり下水道事業の中では歴史が浅い方でもあり、訪問相談員による戸別訪問相談を実施する等、引き続き接続促進策を進め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</si>
</sst>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0.08</c:v>
                </c:pt>
                <c:pt idx="3">
                  <c:v>0</c:v>
                </c:pt>
                <c:pt idx="4">
                  <c:v>0</c:v>
                </c:pt>
              </c:numCache>
            </c:numRef>
          </c:val>
          <c:extLst>
            <c:ext xmlns:c16="http://schemas.microsoft.com/office/drawing/2014/chart" uri="{C3380CC4-5D6E-409C-BE32-E72D297353CC}">
              <c16:uniqueId val="{00000000-B96E-4748-9555-4AE1C23494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B96E-4748-9555-4AE1C23494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41-401A-9ED8-3311972E28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4341-401A-9ED8-3311972E28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59.36</c:v>
                </c:pt>
                <c:pt idx="1">
                  <c:v>59.02</c:v>
                </c:pt>
                <c:pt idx="2">
                  <c:v>63.7</c:v>
                </c:pt>
                <c:pt idx="3">
                  <c:v>64.319999999999993</c:v>
                </c:pt>
                <c:pt idx="4">
                  <c:v>64.599999999999994</c:v>
                </c:pt>
              </c:numCache>
            </c:numRef>
          </c:val>
          <c:extLst>
            <c:ext xmlns:c16="http://schemas.microsoft.com/office/drawing/2014/chart" uri="{C3380CC4-5D6E-409C-BE32-E72D297353CC}">
              <c16:uniqueId val="{00000000-38DB-4C2B-B0CA-B3D7645002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38DB-4C2B-B0CA-B3D7645002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101.9</c:v>
                </c:pt>
                <c:pt idx="1">
                  <c:v>106.96</c:v>
                </c:pt>
                <c:pt idx="2">
                  <c:v>116.25</c:v>
                </c:pt>
                <c:pt idx="3">
                  <c:v>106.7</c:v>
                </c:pt>
                <c:pt idx="4">
                  <c:v>125.41</c:v>
                </c:pt>
              </c:numCache>
            </c:numRef>
          </c:val>
          <c:extLst>
            <c:ext xmlns:c16="http://schemas.microsoft.com/office/drawing/2014/chart" uri="{C3380CC4-5D6E-409C-BE32-E72D297353CC}">
              <c16:uniqueId val="{00000000-9B1A-46B6-B343-123A03D97B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100.94</c:v>
                </c:pt>
                <c:pt idx="2">
                  <c:v>100.85</c:v>
                </c:pt>
                <c:pt idx="3">
                  <c:v>102.13</c:v>
                </c:pt>
                <c:pt idx="4">
                  <c:v>101.72</c:v>
                </c:pt>
              </c:numCache>
            </c:numRef>
          </c:val>
          <c:smooth val="0"/>
          <c:extLst>
            <c:ext xmlns:c16="http://schemas.microsoft.com/office/drawing/2014/chart" uri="{C3380CC4-5D6E-409C-BE32-E72D297353CC}">
              <c16:uniqueId val="{00000001-9B1A-46B6-B343-123A03D97B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2.88</c:v>
                </c:pt>
                <c:pt idx="1">
                  <c:v>5.62</c:v>
                </c:pt>
                <c:pt idx="2">
                  <c:v>13.7</c:v>
                </c:pt>
                <c:pt idx="3">
                  <c:v>11.1</c:v>
                </c:pt>
                <c:pt idx="4">
                  <c:v>13.78</c:v>
                </c:pt>
              </c:numCache>
            </c:numRef>
          </c:val>
          <c:extLst>
            <c:ext xmlns:c16="http://schemas.microsoft.com/office/drawing/2014/chart" uri="{C3380CC4-5D6E-409C-BE32-E72D297353CC}">
              <c16:uniqueId val="{00000000-B024-4C27-AA84-79A516D3AA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22.79</c:v>
                </c:pt>
                <c:pt idx="2">
                  <c:v>22.77</c:v>
                </c:pt>
                <c:pt idx="3">
                  <c:v>23.93</c:v>
                </c:pt>
                <c:pt idx="4">
                  <c:v>24.68</c:v>
                </c:pt>
              </c:numCache>
            </c:numRef>
          </c:val>
          <c:smooth val="0"/>
          <c:extLst>
            <c:ext xmlns:c16="http://schemas.microsoft.com/office/drawing/2014/chart" uri="{C3380CC4-5D6E-409C-BE32-E72D297353CC}">
              <c16:uniqueId val="{00000001-B024-4C27-AA84-79A516D3AA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BB-40D7-9A74-4116944A03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E5BB-40D7-9A74-4116944A03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CB-4456-A402-931F12DDD5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101.85</c:v>
                </c:pt>
                <c:pt idx="2">
                  <c:v>110.77</c:v>
                </c:pt>
                <c:pt idx="3">
                  <c:v>109.51</c:v>
                </c:pt>
                <c:pt idx="4">
                  <c:v>112.88</c:v>
                </c:pt>
              </c:numCache>
            </c:numRef>
          </c:val>
          <c:smooth val="0"/>
          <c:extLst>
            <c:ext xmlns:c16="http://schemas.microsoft.com/office/drawing/2014/chart" uri="{C3380CC4-5D6E-409C-BE32-E72D297353CC}">
              <c16:uniqueId val="{00000001-F4CB-4456-A402-931F12DDD5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33.07</c:v>
                </c:pt>
                <c:pt idx="1">
                  <c:v>20.92</c:v>
                </c:pt>
                <c:pt idx="2">
                  <c:v>19.78</c:v>
                </c:pt>
                <c:pt idx="3">
                  <c:v>33.340000000000003</c:v>
                </c:pt>
                <c:pt idx="4">
                  <c:v>33.89</c:v>
                </c:pt>
              </c:numCache>
            </c:numRef>
          </c:val>
          <c:extLst>
            <c:ext xmlns:c16="http://schemas.microsoft.com/office/drawing/2014/chart" uri="{C3380CC4-5D6E-409C-BE32-E72D297353CC}">
              <c16:uniqueId val="{00000000-DD18-4A2E-8BC6-6AA6565143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49.07</c:v>
                </c:pt>
                <c:pt idx="2">
                  <c:v>46.78</c:v>
                </c:pt>
                <c:pt idx="3">
                  <c:v>47.44</c:v>
                </c:pt>
                <c:pt idx="4">
                  <c:v>49.18</c:v>
                </c:pt>
              </c:numCache>
            </c:numRef>
          </c:val>
          <c:smooth val="0"/>
          <c:extLst>
            <c:ext xmlns:c16="http://schemas.microsoft.com/office/drawing/2014/chart" uri="{C3380CC4-5D6E-409C-BE32-E72D297353CC}">
              <c16:uniqueId val="{00000001-DD18-4A2E-8BC6-6AA6565143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4400.42</c:v>
                </c:pt>
                <c:pt idx="1">
                  <c:v>4888.38</c:v>
                </c:pt>
                <c:pt idx="2">
                  <c:v>3784.23</c:v>
                </c:pt>
                <c:pt idx="3">
                  <c:v>3583.89</c:v>
                </c:pt>
                <c:pt idx="4">
                  <c:v>3397.34</c:v>
                </c:pt>
              </c:numCache>
            </c:numRef>
          </c:val>
          <c:extLst>
            <c:ext xmlns:c16="http://schemas.microsoft.com/office/drawing/2014/chart" uri="{C3380CC4-5D6E-409C-BE32-E72D297353CC}">
              <c16:uniqueId val="{00000000-FA85-4C9C-9BB6-A6547E0057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A85-4C9C-9BB6-A6547E0057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107.13</c:v>
                </c:pt>
                <c:pt idx="1">
                  <c:v>146.91999999999999</c:v>
                </c:pt>
                <c:pt idx="2">
                  <c:v>237.28</c:v>
                </c:pt>
                <c:pt idx="3">
                  <c:v>129.53</c:v>
                </c:pt>
                <c:pt idx="4">
                  <c:v>227.53</c:v>
                </c:pt>
              </c:numCache>
            </c:numRef>
          </c:val>
          <c:extLst>
            <c:ext xmlns:c16="http://schemas.microsoft.com/office/drawing/2014/chart" uri="{C3380CC4-5D6E-409C-BE32-E72D297353CC}">
              <c16:uniqueId val="{00000000-B22B-4867-88C6-A7B4F68935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B22B-4867-88C6-A7B4F68935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188.17</c:v>
                </c:pt>
                <c:pt idx="1">
                  <c:v>115.76</c:v>
                </c:pt>
                <c:pt idx="2">
                  <c:v>85.39</c:v>
                </c:pt>
                <c:pt idx="3">
                  <c:v>156.74</c:v>
                </c:pt>
                <c:pt idx="4">
                  <c:v>89.23</c:v>
                </c:pt>
              </c:numCache>
            </c:numRef>
          </c:val>
          <c:extLst>
            <c:ext xmlns:c16="http://schemas.microsoft.com/office/drawing/2014/chart" uri="{C3380CC4-5D6E-409C-BE32-E72D297353CC}">
              <c16:uniqueId val="{00000000-DFD3-441A-A6E6-5431058E07F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DFD3-441A-A6E6-5431058E07F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大町市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27672</v>
      </c>
      <c r="AM8" s="68"/>
      <c r="AN8" s="68"/>
      <c r="AO8" s="68"/>
      <c r="AP8" s="68"/>
      <c r="AQ8" s="68"/>
      <c r="AR8" s="68"/>
      <c r="AS8" s="68"/>
      <c r="AT8" s="67">
        <f>データ!T6</f>
        <v>565.15</v>
      </c>
      <c r="AU8" s="67"/>
      <c r="AV8" s="67"/>
      <c r="AW8" s="67"/>
      <c r="AX8" s="67"/>
      <c r="AY8" s="67"/>
      <c r="AZ8" s="67"/>
      <c r="BA8" s="67"/>
      <c r="BB8" s="67">
        <f>データ!U6</f>
        <v>48.96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53.41</v>
      </c>
      <c r="J10" s="67"/>
      <c r="K10" s="67"/>
      <c r="L10" s="67"/>
      <c r="M10" s="67"/>
      <c r="N10" s="67"/>
      <c r="O10" s="67"/>
      <c r="P10" s="67">
        <f>データ!P6</f>
        <v>20.41</v>
      </c>
      <c r="Q10" s="67"/>
      <c r="R10" s="67"/>
      <c r="S10" s="67"/>
      <c r="T10" s="67"/>
      <c r="U10" s="67"/>
      <c r="V10" s="67"/>
      <c r="W10" s="67" t="str">
        <f>データ!Q6</f>
        <v>-</v>
      </c>
      <c r="X10" s="67"/>
      <c r="Y10" s="67"/>
      <c r="Z10" s="67"/>
      <c r="AA10" s="67"/>
      <c r="AB10" s="67"/>
      <c r="AC10" s="67"/>
      <c r="AD10" s="68">
        <f>データ!R6</f>
        <v>3720</v>
      </c>
      <c r="AE10" s="68"/>
      <c r="AF10" s="68"/>
      <c r="AG10" s="68"/>
      <c r="AH10" s="68"/>
      <c r="AI10" s="68"/>
      <c r="AJ10" s="68"/>
      <c r="AK10" s="2"/>
      <c r="AL10" s="68">
        <f>データ!V6</f>
        <v>5596</v>
      </c>
      <c r="AM10" s="68"/>
      <c r="AN10" s="68"/>
      <c r="AO10" s="68"/>
      <c r="AP10" s="68"/>
      <c r="AQ10" s="68"/>
      <c r="AR10" s="68"/>
      <c r="AS10" s="68"/>
      <c r="AT10" s="67">
        <f>データ!W6</f>
        <v>4.2</v>
      </c>
      <c r="AU10" s="67"/>
      <c r="AV10" s="67"/>
      <c r="AW10" s="67"/>
      <c r="AX10" s="67"/>
      <c r="AY10" s="67"/>
      <c r="AZ10" s="67"/>
      <c r="BA10" s="67"/>
      <c r="BB10" s="67">
        <f>データ!X6</f>
        <v>1332.38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6mzI8J0lER2McUpIEcXHki6cSYmdIcbb+graBGHV2bwUeYC0UVfyPbS6d10d5BYQXg3brSNxfdMcOYAEzZJYOA==" saltValue="uXdFEApVXwiLrtfKxFj7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202126</v>
      </c>
      <c r="D6" s="33">
        <f t="shared" si="3"/>
        <v>46</v>
      </c>
      <c r="E6" s="33">
        <f t="shared" si="3"/>
        <v>17</v>
      </c>
      <c r="F6" s="33">
        <f t="shared" si="3"/>
        <v>4</v>
      </c>
      <c r="G6" s="33">
        <f t="shared" si="3"/>
        <v>0</v>
      </c>
      <c r="H6" s="33" t="str">
        <f t="shared" si="3"/>
        <v>長野県　大町市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53.41</v>
      </c>
      <c r="P6" s="34">
        <f t="shared" si="3"/>
        <v>20.41</v>
      </c>
      <c r="Q6" s="34" t="str">
        <f t="shared" si="3"/>
        <v>-</v>
      </c>
      <c r="R6" s="34">
        <f t="shared" si="3"/>
        <v>3720</v>
      </c>
      <c r="S6" s="34">
        <f t="shared" si="3"/>
        <v>27672</v>
      </c>
      <c r="T6" s="34">
        <f t="shared" si="3"/>
        <v>565.15</v>
      </c>
      <c r="U6" s="34">
        <f t="shared" si="3"/>
        <v>48.96</v>
      </c>
      <c r="V6" s="34">
        <f t="shared" si="3"/>
        <v>5596</v>
      </c>
      <c r="W6" s="34">
        <f t="shared" si="3"/>
        <v>4.2</v>
      </c>
      <c r="X6" s="34">
        <f t="shared" si="3"/>
        <v>1332.38</v>
      </c>
      <c r="Y6" s="35">
        <f>IF(Y7="",NA(),Y7)</f>
        <v>101.9</v>
      </c>
      <c r="Z6" s="35">
        <f t="shared" ref="Z6:AH6" si="4">IF(Z7="",NA(),Z7)</f>
        <v>106.96</v>
      </c>
      <c r="AA6" s="35">
        <f t="shared" si="4"/>
        <v>116.25</v>
      </c>
      <c r="AB6" s="35">
        <f t="shared" si="4"/>
        <v>106.7</v>
      </c>
      <c r="AC6" s="35">
        <f t="shared" si="4"/>
        <v>125.41</v>
      </c>
      <c r="AD6" s="35">
        <f t="shared" si="4"/>
        <v>96.83</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172.52</v>
      </c>
      <c r="AP6" s="35">
        <f t="shared" si="5"/>
        <v>101.85</v>
      </c>
      <c r="AQ6" s="35">
        <f t="shared" si="5"/>
        <v>110.77</v>
      </c>
      <c r="AR6" s="35">
        <f t="shared" si="5"/>
        <v>109.51</v>
      </c>
      <c r="AS6" s="35">
        <f t="shared" si="5"/>
        <v>112.88</v>
      </c>
      <c r="AT6" s="34" t="str">
        <f>IF(AT7="","",IF(AT7="-","【-】","【"&amp;SUBSTITUTE(TEXT(AT7,"#,##0.00"),"-","△")&amp;"】"))</f>
        <v>【88.06】</v>
      </c>
      <c r="AU6" s="35">
        <f>IF(AU7="",NA(),AU7)</f>
        <v>33.07</v>
      </c>
      <c r="AV6" s="35">
        <f t="shared" ref="AV6:BD6" si="6">IF(AV7="",NA(),AV7)</f>
        <v>20.92</v>
      </c>
      <c r="AW6" s="35">
        <f t="shared" si="6"/>
        <v>19.78</v>
      </c>
      <c r="AX6" s="35">
        <f t="shared" si="6"/>
        <v>33.340000000000003</v>
      </c>
      <c r="AY6" s="35">
        <f t="shared" si="6"/>
        <v>33.89</v>
      </c>
      <c r="AZ6" s="35">
        <f t="shared" si="6"/>
        <v>69.430000000000007</v>
      </c>
      <c r="BA6" s="35">
        <f t="shared" si="6"/>
        <v>49.07</v>
      </c>
      <c r="BB6" s="35">
        <f t="shared" si="6"/>
        <v>46.78</v>
      </c>
      <c r="BC6" s="35">
        <f t="shared" si="6"/>
        <v>47.44</v>
      </c>
      <c r="BD6" s="35">
        <f t="shared" si="6"/>
        <v>49.18</v>
      </c>
      <c r="BE6" s="34" t="str">
        <f>IF(BE7="","",IF(BE7="-","【-】","【"&amp;SUBSTITUTE(TEXT(BE7,"#,##0.00"),"-","△")&amp;"】"))</f>
        <v>【54.23】</v>
      </c>
      <c r="BF6" s="35">
        <f>IF(BF7="",NA(),BF7)</f>
        <v>4400.42</v>
      </c>
      <c r="BG6" s="35">
        <f t="shared" ref="BG6:BO6" si="7">IF(BG7="",NA(),BG7)</f>
        <v>4888.38</v>
      </c>
      <c r="BH6" s="35">
        <f t="shared" si="7"/>
        <v>3784.23</v>
      </c>
      <c r="BI6" s="35">
        <f t="shared" si="7"/>
        <v>3583.89</v>
      </c>
      <c r="BJ6" s="35">
        <f t="shared" si="7"/>
        <v>3397.34</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107.13</v>
      </c>
      <c r="BR6" s="35">
        <f t="shared" ref="BR6:BZ6" si="8">IF(BR7="",NA(),BR7)</f>
        <v>146.91999999999999</v>
      </c>
      <c r="BS6" s="35">
        <f t="shared" si="8"/>
        <v>237.28</v>
      </c>
      <c r="BT6" s="35">
        <f t="shared" si="8"/>
        <v>129.53</v>
      </c>
      <c r="BU6" s="35">
        <f t="shared" si="8"/>
        <v>227.53</v>
      </c>
      <c r="BV6" s="35">
        <f t="shared" si="8"/>
        <v>50.54</v>
      </c>
      <c r="BW6" s="35">
        <f t="shared" si="8"/>
        <v>66.22</v>
      </c>
      <c r="BX6" s="35">
        <f t="shared" si="8"/>
        <v>69.87</v>
      </c>
      <c r="BY6" s="35">
        <f t="shared" si="8"/>
        <v>74.3</v>
      </c>
      <c r="BZ6" s="35">
        <f t="shared" si="8"/>
        <v>72.260000000000005</v>
      </c>
      <c r="CA6" s="34" t="str">
        <f>IF(CA7="","",IF(CA7="-","【-】","【"&amp;SUBSTITUTE(TEXT(CA7,"#,##0.00"),"-","△")&amp;"】"))</f>
        <v>【74.48】</v>
      </c>
      <c r="CB6" s="35">
        <f>IF(CB7="",NA(),CB7)</f>
        <v>188.17</v>
      </c>
      <c r="CC6" s="35">
        <f t="shared" ref="CC6:CK6" si="9">IF(CC7="",NA(),CC7)</f>
        <v>115.76</v>
      </c>
      <c r="CD6" s="35">
        <f t="shared" si="9"/>
        <v>85.39</v>
      </c>
      <c r="CE6" s="35">
        <f t="shared" si="9"/>
        <v>156.74</v>
      </c>
      <c r="CF6" s="35">
        <f t="shared" si="9"/>
        <v>89.23</v>
      </c>
      <c r="CG6" s="35">
        <f t="shared" si="9"/>
        <v>320.36</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41.35</v>
      </c>
      <c r="CT6" s="35">
        <f t="shared" si="10"/>
        <v>42.9</v>
      </c>
      <c r="CU6" s="35">
        <f t="shared" si="10"/>
        <v>43.36</v>
      </c>
      <c r="CV6" s="35">
        <f t="shared" si="10"/>
        <v>42.56</v>
      </c>
      <c r="CW6" s="34" t="str">
        <f>IF(CW7="","",IF(CW7="-","【-】","【"&amp;SUBSTITUTE(TEXT(CW7,"#,##0.00"),"-","△")&amp;"】"))</f>
        <v>【42.82】</v>
      </c>
      <c r="CX6" s="35">
        <f>IF(CX7="",NA(),CX7)</f>
        <v>59.36</v>
      </c>
      <c r="CY6" s="35">
        <f t="shared" ref="CY6:DG6" si="11">IF(CY7="",NA(),CY7)</f>
        <v>59.02</v>
      </c>
      <c r="CZ6" s="35">
        <f t="shared" si="11"/>
        <v>63.7</v>
      </c>
      <c r="DA6" s="35">
        <f t="shared" si="11"/>
        <v>64.319999999999993</v>
      </c>
      <c r="DB6" s="35">
        <f t="shared" si="11"/>
        <v>64.599999999999994</v>
      </c>
      <c r="DC6" s="35">
        <f t="shared" si="11"/>
        <v>70.14</v>
      </c>
      <c r="DD6" s="35">
        <f t="shared" si="11"/>
        <v>82.9</v>
      </c>
      <c r="DE6" s="35">
        <f t="shared" si="11"/>
        <v>83.5</v>
      </c>
      <c r="DF6" s="35">
        <f t="shared" si="11"/>
        <v>83.06</v>
      </c>
      <c r="DG6" s="35">
        <f t="shared" si="11"/>
        <v>83.32</v>
      </c>
      <c r="DH6" s="34" t="str">
        <f>IF(DH7="","",IF(DH7="-","【-】","【"&amp;SUBSTITUTE(TEXT(DH7,"#,##0.00"),"-","△")&amp;"】"))</f>
        <v>【83.36】</v>
      </c>
      <c r="DI6" s="35">
        <f>IF(DI7="",NA(),DI7)</f>
        <v>2.88</v>
      </c>
      <c r="DJ6" s="35">
        <f t="shared" ref="DJ6:DR6" si="12">IF(DJ7="",NA(),DJ7)</f>
        <v>5.62</v>
      </c>
      <c r="DK6" s="35">
        <f t="shared" si="12"/>
        <v>13.7</v>
      </c>
      <c r="DL6" s="35">
        <f t="shared" si="12"/>
        <v>11.1</v>
      </c>
      <c r="DM6" s="35">
        <f t="shared" si="12"/>
        <v>13.78</v>
      </c>
      <c r="DN6" s="35">
        <f t="shared" si="12"/>
        <v>14.53</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5">
        <f t="shared" si="14"/>
        <v>0.08</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202126</v>
      </c>
      <c r="D7" s="37">
        <v>46</v>
      </c>
      <c r="E7" s="37">
        <v>17</v>
      </c>
      <c r="F7" s="37">
        <v>4</v>
      </c>
      <c r="G7" s="37">
        <v>0</v>
      </c>
      <c r="H7" s="37" t="s">
        <v>96</v>
      </c>
      <c r="I7" s="37" t="s">
        <v>97</v>
      </c>
      <c r="J7" s="37" t="s">
        <v>98</v>
      </c>
      <c r="K7" s="37" t="s">
        <v>99</v>
      </c>
      <c r="L7" s="37" t="s">
        <v>100</v>
      </c>
      <c r="M7" s="37" t="s">
        <v>101</v>
      </c>
      <c r="N7" s="38" t="s">
        <v>102</v>
      </c>
      <c r="O7" s="38">
        <v>53.41</v>
      </c>
      <c r="P7" s="38">
        <v>20.41</v>
      </c>
      <c r="Q7" s="38" t="s">
        <v>102</v>
      </c>
      <c r="R7" s="38">
        <v>3720</v>
      </c>
      <c r="S7" s="38">
        <v>27672</v>
      </c>
      <c r="T7" s="38">
        <v>565.15</v>
      </c>
      <c r="U7" s="38">
        <v>48.96</v>
      </c>
      <c r="V7" s="38">
        <v>5596</v>
      </c>
      <c r="W7" s="38">
        <v>4.2</v>
      </c>
      <c r="X7" s="38">
        <v>1332.38</v>
      </c>
      <c r="Y7" s="38">
        <v>101.9</v>
      </c>
      <c r="Z7" s="38">
        <v>106.96</v>
      </c>
      <c r="AA7" s="38">
        <v>116.25</v>
      </c>
      <c r="AB7" s="38">
        <v>106.7</v>
      </c>
      <c r="AC7" s="38">
        <v>125.41</v>
      </c>
      <c r="AD7" s="38">
        <v>96.83</v>
      </c>
      <c r="AE7" s="38">
        <v>100.94</v>
      </c>
      <c r="AF7" s="38">
        <v>100.85</v>
      </c>
      <c r="AG7" s="38">
        <v>102.13</v>
      </c>
      <c r="AH7" s="38">
        <v>101.72</v>
      </c>
      <c r="AI7" s="38">
        <v>101.92</v>
      </c>
      <c r="AJ7" s="38">
        <v>0</v>
      </c>
      <c r="AK7" s="38">
        <v>0</v>
      </c>
      <c r="AL7" s="38">
        <v>0</v>
      </c>
      <c r="AM7" s="38">
        <v>0</v>
      </c>
      <c r="AN7" s="38">
        <v>0</v>
      </c>
      <c r="AO7" s="38">
        <v>172.52</v>
      </c>
      <c r="AP7" s="38">
        <v>101.85</v>
      </c>
      <c r="AQ7" s="38">
        <v>110.77</v>
      </c>
      <c r="AR7" s="38">
        <v>109.51</v>
      </c>
      <c r="AS7" s="38">
        <v>112.88</v>
      </c>
      <c r="AT7" s="38">
        <v>88.06</v>
      </c>
      <c r="AU7" s="38">
        <v>33.07</v>
      </c>
      <c r="AV7" s="38">
        <v>20.92</v>
      </c>
      <c r="AW7" s="38">
        <v>19.78</v>
      </c>
      <c r="AX7" s="38">
        <v>33.340000000000003</v>
      </c>
      <c r="AY7" s="38">
        <v>33.89</v>
      </c>
      <c r="AZ7" s="38">
        <v>69.430000000000007</v>
      </c>
      <c r="BA7" s="38">
        <v>49.07</v>
      </c>
      <c r="BB7" s="38">
        <v>46.78</v>
      </c>
      <c r="BC7" s="38">
        <v>47.44</v>
      </c>
      <c r="BD7" s="38">
        <v>49.18</v>
      </c>
      <c r="BE7" s="38">
        <v>54.23</v>
      </c>
      <c r="BF7" s="38">
        <v>4400.42</v>
      </c>
      <c r="BG7" s="38">
        <v>4888.38</v>
      </c>
      <c r="BH7" s="38">
        <v>3784.23</v>
      </c>
      <c r="BI7" s="38">
        <v>3583.89</v>
      </c>
      <c r="BJ7" s="38">
        <v>3397.34</v>
      </c>
      <c r="BK7" s="38">
        <v>1671.86</v>
      </c>
      <c r="BL7" s="38">
        <v>1434.89</v>
      </c>
      <c r="BM7" s="38">
        <v>1298.9100000000001</v>
      </c>
      <c r="BN7" s="38">
        <v>1243.71</v>
      </c>
      <c r="BO7" s="38">
        <v>1194.1500000000001</v>
      </c>
      <c r="BP7" s="38">
        <v>1209.4000000000001</v>
      </c>
      <c r="BQ7" s="38">
        <v>107.13</v>
      </c>
      <c r="BR7" s="38">
        <v>146.91999999999999</v>
      </c>
      <c r="BS7" s="38">
        <v>237.28</v>
      </c>
      <c r="BT7" s="38">
        <v>129.53</v>
      </c>
      <c r="BU7" s="38">
        <v>227.53</v>
      </c>
      <c r="BV7" s="38">
        <v>50.54</v>
      </c>
      <c r="BW7" s="38">
        <v>66.22</v>
      </c>
      <c r="BX7" s="38">
        <v>69.87</v>
      </c>
      <c r="BY7" s="38">
        <v>74.3</v>
      </c>
      <c r="BZ7" s="38">
        <v>72.260000000000005</v>
      </c>
      <c r="CA7" s="38">
        <v>74.48</v>
      </c>
      <c r="CB7" s="38">
        <v>188.17</v>
      </c>
      <c r="CC7" s="38">
        <v>115.76</v>
      </c>
      <c r="CD7" s="38">
        <v>85.39</v>
      </c>
      <c r="CE7" s="38">
        <v>156.74</v>
      </c>
      <c r="CF7" s="38">
        <v>89.23</v>
      </c>
      <c r="CG7" s="38">
        <v>320.36</v>
      </c>
      <c r="CH7" s="38">
        <v>246.72</v>
      </c>
      <c r="CI7" s="38">
        <v>234.96</v>
      </c>
      <c r="CJ7" s="38">
        <v>221.81</v>
      </c>
      <c r="CK7" s="38">
        <v>230.02</v>
      </c>
      <c r="CL7" s="38">
        <v>219.46</v>
      </c>
      <c r="CM7" s="38" t="s">
        <v>102</v>
      </c>
      <c r="CN7" s="38" t="s">
        <v>102</v>
      </c>
      <c r="CO7" s="38" t="s">
        <v>102</v>
      </c>
      <c r="CP7" s="38" t="s">
        <v>102</v>
      </c>
      <c r="CQ7" s="38" t="s">
        <v>102</v>
      </c>
      <c r="CR7" s="38">
        <v>34.74</v>
      </c>
      <c r="CS7" s="38">
        <v>41.35</v>
      </c>
      <c r="CT7" s="38">
        <v>42.9</v>
      </c>
      <c r="CU7" s="38">
        <v>43.36</v>
      </c>
      <c r="CV7" s="38">
        <v>42.56</v>
      </c>
      <c r="CW7" s="38">
        <v>42.82</v>
      </c>
      <c r="CX7" s="38">
        <v>59.36</v>
      </c>
      <c r="CY7" s="38">
        <v>59.02</v>
      </c>
      <c r="CZ7" s="38">
        <v>63.7</v>
      </c>
      <c r="DA7" s="38">
        <v>64.319999999999993</v>
      </c>
      <c r="DB7" s="38">
        <v>64.599999999999994</v>
      </c>
      <c r="DC7" s="38">
        <v>70.14</v>
      </c>
      <c r="DD7" s="38">
        <v>82.9</v>
      </c>
      <c r="DE7" s="38">
        <v>83.5</v>
      </c>
      <c r="DF7" s="38">
        <v>83.06</v>
      </c>
      <c r="DG7" s="38">
        <v>83.32</v>
      </c>
      <c r="DH7" s="38">
        <v>83.36</v>
      </c>
      <c r="DI7" s="38">
        <v>2.88</v>
      </c>
      <c r="DJ7" s="38">
        <v>5.62</v>
      </c>
      <c r="DK7" s="38">
        <v>13.7</v>
      </c>
      <c r="DL7" s="38">
        <v>11.1</v>
      </c>
      <c r="DM7" s="38">
        <v>13.78</v>
      </c>
      <c r="DN7" s="38">
        <v>14.53</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0.08</v>
      </c>
      <c r="EH7" s="38">
        <v>0</v>
      </c>
      <c r="EI7" s="38">
        <v>0</v>
      </c>
      <c r="EJ7" s="38">
        <v>0.08</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2020-02-10T05:15:02Z</cp:lastPrinted>
  <dcterms:created xsi:type="dcterms:W3CDTF">2019-12-05T04:49:54Z</dcterms:created>
  <dcterms:modified xsi:type="dcterms:W3CDTF">2020-02-20T04:18:52Z</dcterms:modified>
  <cp:category/>
</cp:coreProperties>
</file>