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4　上伊那地域振興局\202100 駒ヶ根市\"/>
    </mc:Choice>
  </mc:AlternateContent>
  <workbookProtection workbookAlgorithmName="SHA-512" workbookHashValue="4iP9nXzs0FRJddRZiQvNeukiqLh3GziZh6OEHYyasui+vXW3YMCRQBn/MwaogpHx0qkRm62M/LoEbZa48MeV1A==" workbookSaltValue="KoCUGB5cQT+Ig8UFPQraH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<sst xmlns="http://schemas.openxmlformats.org/spreadsheetml/2006/main" count="311" uniqueCount="110">
  <si>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</si>
  <si>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</si>
  <si>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</si>
  <si>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</si>
  <si>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</si>
  <si>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</si>
  <si>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</si>
  <si>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</si>
  <si>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</si>
  <si>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</si>
  <si>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</si>
  <si>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</si>
  <si>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</si>
  <si>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</si>
  <si>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</si>
  <si>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</si>
  <si>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</si>
  <si>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</si>
  <si>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</si>
  <si>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</si>
  <si>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</si>
  <si>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</si>
  <si>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</si>
  <si>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</si>
  <si>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</si>
  <si>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</si>
  <si>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</si>
  <si>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</si>
  <si>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</si>
  <si>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</si>
  <si>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</si>
  <si>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</si>
  <si>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</si>
  <si>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</si>
  <si>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</si>
  <si>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</si>
  <si>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</si>
  <si>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</si>
  <si>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</si>
  <si>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</si>
  <si>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</si>
  <si>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</si>
  <si>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</si>
  <si>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</si>
  <si>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</si>
  <si>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</si>
  <si>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</si>
  <si>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</si>
  <si>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</si>
  <si>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</si>
  <si>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</si>
  <si>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</si>
  <si>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</si>
  <si>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</si>
  <si>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</si>
  <si>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</si>
  <si>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</si>
  <si>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</si>
  <si>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</si>
  <si>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</si>
  <si>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</si>
  <si>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</si>
  <si>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</si>
  <si>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</si>
  <si>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</si>
  <si>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</si>
  <si>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</si>
  <si>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</si>
  <si>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</si>
  <si>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</si>
  <si>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</si>
  <si>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</si>
  <si>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</si>
  <si>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</si>
  <si>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</si>
  <si>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</si>
  <si>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</si>
  <si>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</si>
  <si>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</si>
  <si>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</si>
  <si>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</si>
  <si>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</si>
  <si>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</si>
  <si>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</si>
  <si>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</si>
  <si>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</si>
  <si>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</si>
  <si>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</si>
  <si>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</si>
  <si>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</si>
  <si>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</si>
  <si>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</si>
  <si>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</si>
  <si>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</si>
  <si>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</si>
  <si>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駒ケ根市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</si>
  <si>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</si>
  <si>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</si>
  <si>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</si>
  <si>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</si>
  <si>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</si>
  <si>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</si>
  <si>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</si>
  <si>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</si>
  <si>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</si>
  <si>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</si>
  <si>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</si>
  <si>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・最も古い管渠が供用開始後30年を経過したところであり、法定耐用年数を超えているものはなく、管渠の老朽化度合は低い。
・処理場機器などは、法定耐用年数を超過したものもあり、更新や長寿命化等の必要性も高まってきている。</t>
    <phoneticPr fontId="4"/>
  </si>
  <si>
    <t>・経常収支比率は100％を上回る水準となっており、今後も継続して100％超えられる見込である。
・累積欠損金はなく今後も発生しない見込みである。
・資本費平準化債の活用などによりキャッシュ確保がされており、流動比率は類似団体平均を上回り、100％を超える水準を維持しており、今後のこの状況が続くとみている。
・これまでの積極的な投資により企業債残高対事業規模比率が高い傾向があるが、今後は低下傾向が続くとみている。
・水洗化率が平均より高位にあり、投資の成果として、計画地区内における整備が早期に完了したことにより、使用料収入に結びついていると言える。しかし、経費回収率が100％を下回っており、使用料収入では汚水処理費用を賄えていない。</t>
    <rPh sb="1" eb="3">
      <t>ケイジョウ</t>
    </rPh>
    <rPh sb="13" eb="14">
      <t>ウエ</t>
    </rPh>
    <rPh sb="16" eb="18">
      <t>スイジュン</t>
    </rPh>
    <rPh sb="25" eb="27">
      <t>コンゴ</t>
    </rPh>
    <rPh sb="28" eb="30">
      <t>ケイゾク</t>
    </rPh>
    <rPh sb="36" eb="37">
      <t>コ</t>
    </rPh>
    <rPh sb="41" eb="43">
      <t>ミコミ</t>
    </rPh>
    <rPh sb="209" eb="211">
      <t>スイセン</t>
    </rPh>
    <phoneticPr fontId="4"/>
  </si>
  <si>
    <t>　処理場機器などの更新・長寿命化の必要性も高まっており、５～10年程度の中長期的計画に基づき更新を進めてきているが、現状では整備した施設が適切な水準の料金収入に結びついていないため、運営体制の抜本的見直しが必要となっている。
　H30.4月から企業会計化を実施したことによりグラフも一新された。これにより経営状況を一層明らかにし、経営効率化や料金体系の見直し、処理区の統合、更新費用の財源の在り方などの課題解決に取り組む。</t>
    <rPh sb="141" eb="143">
      <t>イッシン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</si>
</sst>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6E-4FD7-AA05-BA5103F575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EA6E-4FD7-AA05-BA5103F575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54.52</c:v>
                </c:pt>
              </c:numCache>
            </c:numRef>
          </c:val>
          <c:extLst>
            <c:ext xmlns:c16="http://schemas.microsoft.com/office/drawing/2014/chart" uri="{C3380CC4-5D6E-409C-BE32-E72D297353CC}">
              <c16:uniqueId val="{00000000-50C7-4F77-BCA1-883718C709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50C7-4F77-BCA1-883718C709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93.64</c:v>
                </c:pt>
              </c:numCache>
            </c:numRef>
          </c:val>
          <c:extLst>
            <c:ext xmlns:c16="http://schemas.microsoft.com/office/drawing/2014/chart" uri="{C3380CC4-5D6E-409C-BE32-E72D297353CC}">
              <c16:uniqueId val="{00000000-FB21-4F71-A98F-425C7C70CC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c:ext xmlns:c16="http://schemas.microsoft.com/office/drawing/2014/chart" uri="{C3380CC4-5D6E-409C-BE32-E72D297353CC}">
              <c16:uniqueId val="{00000001-FB21-4F71-A98F-425C7C70CC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115.04</c:v>
                </c:pt>
              </c:numCache>
            </c:numRef>
          </c:val>
          <c:extLst>
            <c:ext xmlns:c16="http://schemas.microsoft.com/office/drawing/2014/chart" uri="{C3380CC4-5D6E-409C-BE32-E72D297353CC}">
              <c16:uniqueId val="{00000000-87D9-4D3C-83E6-A4F4BA03AD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101.27</c:v>
                </c:pt>
              </c:numCache>
            </c:numRef>
          </c:val>
          <c:smooth val="0"/>
          <c:extLst>
            <c:ext xmlns:c16="http://schemas.microsoft.com/office/drawing/2014/chart" uri="{C3380CC4-5D6E-409C-BE32-E72D297353CC}">
              <c16:uniqueId val="{00000001-87D9-4D3C-83E6-A4F4BA03AD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3.82</c:v>
                </c:pt>
              </c:numCache>
            </c:numRef>
          </c:val>
          <c:extLst>
            <c:ext xmlns:c16="http://schemas.microsoft.com/office/drawing/2014/chart" uri="{C3380CC4-5D6E-409C-BE32-E72D297353CC}">
              <c16:uniqueId val="{00000000-A4EF-4689-A7BC-EADAC31665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24.32</c:v>
                </c:pt>
              </c:numCache>
            </c:numRef>
          </c:val>
          <c:smooth val="0"/>
          <c:extLst>
            <c:ext xmlns:c16="http://schemas.microsoft.com/office/drawing/2014/chart" uri="{C3380CC4-5D6E-409C-BE32-E72D297353CC}">
              <c16:uniqueId val="{00000001-A4EF-4689-A7BC-EADAC31665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BB-4254-851C-B7F06EE12A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CBB-4254-851C-B7F06EE12A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E5-4E2D-A702-A32FC0BB30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137.09</c:v>
                </c:pt>
              </c:numCache>
            </c:numRef>
          </c:val>
          <c:smooth val="0"/>
          <c:extLst>
            <c:ext xmlns:c16="http://schemas.microsoft.com/office/drawing/2014/chart" uri="{C3380CC4-5D6E-409C-BE32-E72D297353CC}">
              <c16:uniqueId val="{00000001-BBE5-4E2D-A702-A32FC0BB30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299.89</c:v>
                </c:pt>
              </c:numCache>
            </c:numRef>
          </c:val>
          <c:extLst>
            <c:ext xmlns:c16="http://schemas.microsoft.com/office/drawing/2014/chart" uri="{C3380CC4-5D6E-409C-BE32-E72D297353CC}">
              <c16:uniqueId val="{00000000-7CAA-4AD7-BDA5-736A5A9779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43.5</c:v>
                </c:pt>
              </c:numCache>
            </c:numRef>
          </c:val>
          <c:smooth val="0"/>
          <c:extLst>
            <c:ext xmlns:c16="http://schemas.microsoft.com/office/drawing/2014/chart" uri="{C3380CC4-5D6E-409C-BE32-E72D297353CC}">
              <c16:uniqueId val="{00000001-7CAA-4AD7-BDA5-736A5A9779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3183.17</c:v>
                </c:pt>
              </c:numCache>
            </c:numRef>
          </c:val>
          <c:extLst>
            <c:ext xmlns:c16="http://schemas.microsoft.com/office/drawing/2014/chart" uri="{C3380CC4-5D6E-409C-BE32-E72D297353CC}">
              <c16:uniqueId val="{00000000-207C-4764-B606-7C9A188EE9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654.91999999999996</c:v>
                </c:pt>
              </c:numCache>
            </c:numRef>
          </c:val>
          <c:smooth val="0"/>
          <c:extLst>
            <c:ext xmlns:c16="http://schemas.microsoft.com/office/drawing/2014/chart" uri="{C3380CC4-5D6E-409C-BE32-E72D297353CC}">
              <c16:uniqueId val="{00000001-207C-4764-B606-7C9A188EE9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63.87</c:v>
                </c:pt>
              </c:numCache>
            </c:numRef>
          </c:val>
          <c:extLst>
            <c:ext xmlns:c16="http://schemas.microsoft.com/office/drawing/2014/chart" uri="{C3380CC4-5D6E-409C-BE32-E72D297353CC}">
              <c16:uniqueId val="{00000000-8058-45A4-BEB1-854CBBE164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65.39</c:v>
                </c:pt>
              </c:numCache>
            </c:numRef>
          </c:val>
          <c:smooth val="0"/>
          <c:extLst>
            <c:ext xmlns:c16="http://schemas.microsoft.com/office/drawing/2014/chart" uri="{C3380CC4-5D6E-409C-BE32-E72D297353CC}">
              <c16:uniqueId val="{00000001-8058-45A4-BEB1-854CBBE164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240.28</c:v>
                </c:pt>
              </c:numCache>
            </c:numRef>
          </c:val>
          <c:extLst>
            <c:ext xmlns:c16="http://schemas.microsoft.com/office/drawing/2014/chart" uri="{C3380CC4-5D6E-409C-BE32-E72D297353CC}">
              <c16:uniqueId val="{00000000-7918-4F12-9C38-745B20D5A7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230.88</c:v>
                </c:pt>
              </c:numCache>
            </c:numRef>
          </c:val>
          <c:smooth val="0"/>
          <c:extLst>
            <c:ext xmlns:c16="http://schemas.microsoft.com/office/drawing/2014/chart" uri="{C3380CC4-5D6E-409C-BE32-E72D297353CC}">
              <c16:uniqueId val="{00000001-7918-4F12-9C38-745B20D5A7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駒ケ根市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32828</v>
      </c>
      <c r="AM8" s="50"/>
      <c r="AN8" s="50"/>
      <c r="AO8" s="50"/>
      <c r="AP8" s="50"/>
      <c r="AQ8" s="50"/>
      <c r="AR8" s="50"/>
      <c r="AS8" s="50"/>
      <c r="AT8" s="45">
        <f>データ!T6</f>
        <v>165.86</v>
      </c>
      <c r="AU8" s="45"/>
      <c r="AV8" s="45"/>
      <c r="AW8" s="45"/>
      <c r="AX8" s="45"/>
      <c r="AY8" s="45"/>
      <c r="AZ8" s="45"/>
      <c r="BA8" s="45"/>
      <c r="BB8" s="45">
        <f>データ!U6</f>
        <v>197.93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55.92</v>
      </c>
      <c r="J10" s="45"/>
      <c r="K10" s="45"/>
      <c r="L10" s="45"/>
      <c r="M10" s="45"/>
      <c r="N10" s="45"/>
      <c r="O10" s="45"/>
      <c r="P10" s="45">
        <f>データ!P6</f>
        <v>34.229999999999997</v>
      </c>
      <c r="Q10" s="45"/>
      <c r="R10" s="45"/>
      <c r="S10" s="45"/>
      <c r="T10" s="45"/>
      <c r="U10" s="45"/>
      <c r="V10" s="45"/>
      <c r="W10" s="45">
        <f>データ!Q6</f>
        <v>100</v>
      </c>
      <c r="X10" s="45"/>
      <c r="Y10" s="45"/>
      <c r="Z10" s="45"/>
      <c r="AA10" s="45"/>
      <c r="AB10" s="45"/>
      <c r="AC10" s="45"/>
      <c r="AD10" s="50">
        <f>データ!R6</f>
        <v>2800</v>
      </c>
      <c r="AE10" s="50"/>
      <c r="AF10" s="50"/>
      <c r="AG10" s="50"/>
      <c r="AH10" s="50"/>
      <c r="AI10" s="50"/>
      <c r="AJ10" s="50"/>
      <c r="AK10" s="2"/>
      <c r="AL10" s="50">
        <f>データ!V6</f>
        <v>11204</v>
      </c>
      <c r="AM10" s="50"/>
      <c r="AN10" s="50"/>
      <c r="AO10" s="50"/>
      <c r="AP10" s="50"/>
      <c r="AQ10" s="50"/>
      <c r="AR10" s="50"/>
      <c r="AS10" s="50"/>
      <c r="AT10" s="45">
        <f>データ!W6</f>
        <v>4</v>
      </c>
      <c r="AU10" s="45"/>
      <c r="AV10" s="45"/>
      <c r="AW10" s="45"/>
      <c r="AX10" s="45"/>
      <c r="AY10" s="45"/>
      <c r="AZ10" s="45"/>
      <c r="BA10" s="45"/>
      <c r="BB10" s="45">
        <f>データ!X6</f>
        <v>2801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LqFX6Xj5qzqZ4sdbusP6NIxUbj70sZq5EEb7FQMQg5i7dHVjgM5mDVjXuDXVHaaSeVjv7SxtYLVvutB7//dx8g==" saltValue="cMBeUniwuV/RvsDQZEp5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202100</v>
      </c>
      <c r="D6" s="33">
        <f t="shared" si="3"/>
        <v>46</v>
      </c>
      <c r="E6" s="33">
        <f t="shared" si="3"/>
        <v>17</v>
      </c>
      <c r="F6" s="33">
        <f t="shared" si="3"/>
        <v>5</v>
      </c>
      <c r="G6" s="33">
        <f t="shared" si="3"/>
        <v>0</v>
      </c>
      <c r="H6" s="33" t="str">
        <f t="shared" si="3"/>
        <v>長野県　駒ケ根市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55.92</v>
      </c>
      <c r="P6" s="34">
        <f t="shared" si="3"/>
        <v>34.229999999999997</v>
      </c>
      <c r="Q6" s="34">
        <f t="shared" si="3"/>
        <v>100</v>
      </c>
      <c r="R6" s="34">
        <f t="shared" si="3"/>
        <v>2800</v>
      </c>
      <c r="S6" s="34">
        <f t="shared" si="3"/>
        <v>32828</v>
      </c>
      <c r="T6" s="34">
        <f t="shared" si="3"/>
        <v>165.86</v>
      </c>
      <c r="U6" s="34">
        <f t="shared" si="3"/>
        <v>197.93</v>
      </c>
      <c r="V6" s="34">
        <f t="shared" si="3"/>
        <v>11204</v>
      </c>
      <c r="W6" s="34">
        <f t="shared" si="3"/>
        <v>4</v>
      </c>
      <c r="X6" s="34">
        <f t="shared" si="3"/>
        <v>2801</v>
      </c>
      <c r="Y6" s="35" t="str">
        <f>IF(Y7="",NA(),Y7)</f>
        <v>-</v>
      </c>
      <c r="Z6" s="35" t="str">
        <f t="shared" ref="Z6:AH6" si="4">IF(Z7="",NA(),Z7)</f>
        <v>-</v>
      </c>
      <c r="AA6" s="35" t="str">
        <f t="shared" si="4"/>
        <v>-</v>
      </c>
      <c r="AB6" s="35" t="str">
        <f t="shared" si="4"/>
        <v>-</v>
      </c>
      <c r="AC6" s="35">
        <f t="shared" si="4"/>
        <v>115.04</v>
      </c>
      <c r="AD6" s="35" t="str">
        <f t="shared" si="4"/>
        <v>-</v>
      </c>
      <c r="AE6" s="35" t="str">
        <f t="shared" si="4"/>
        <v>-</v>
      </c>
      <c r="AF6" s="35" t="str">
        <f t="shared" si="4"/>
        <v>-</v>
      </c>
      <c r="AG6" s="35" t="str">
        <f t="shared" si="4"/>
        <v>-</v>
      </c>
      <c r="AH6" s="35">
        <f t="shared" si="4"/>
        <v>101.27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137.09</v>
      </c>
      <c r="AT6" s="34" t="str">
        <f>IF(AT7="","",IF(AT7="-","【-】","【"&amp;SUBSTITUTE(TEXT(AT7,"#,##0.00"),"-","△")&amp;"】"))</f>
        <v>【195.44】</v>
      </c>
      <c r="AU6" s="35" t="str">
        <f>IF(AU7="",NA(),AU7)</f>
        <v>-</v>
      </c>
      <c r="AV6" s="35" t="str">
        <f t="shared" ref="AV6:BD6" si="6">IF(AV7="",NA(),AV7)</f>
        <v>-</v>
      </c>
      <c r="AW6" s="35" t="str">
        <f t="shared" si="6"/>
        <v>-</v>
      </c>
      <c r="AX6" s="35" t="str">
        <f t="shared" si="6"/>
        <v>-</v>
      </c>
      <c r="AY6" s="35">
        <f t="shared" si="6"/>
        <v>299.89</v>
      </c>
      <c r="AZ6" s="35" t="str">
        <f t="shared" si="6"/>
        <v>-</v>
      </c>
      <c r="BA6" s="35" t="str">
        <f t="shared" si="6"/>
        <v>-</v>
      </c>
      <c r="BB6" s="35" t="str">
        <f t="shared" si="6"/>
        <v>-</v>
      </c>
      <c r="BC6" s="35" t="str">
        <f t="shared" si="6"/>
        <v>-</v>
      </c>
      <c r="BD6" s="35">
        <f t="shared" si="6"/>
        <v>43.5</v>
      </c>
      <c r="BE6" s="34" t="str">
        <f>IF(BE7="","",IF(BE7="-","【-】","【"&amp;SUBSTITUTE(TEXT(BE7,"#,##0.00"),"-","△")&amp;"】"))</f>
        <v>【34.27】</v>
      </c>
      <c r="BF6" s="35" t="str">
        <f>IF(BF7="",NA(),BF7)</f>
        <v>-</v>
      </c>
      <c r="BG6" s="35" t="str">
        <f t="shared" ref="BG6:BO6" si="7">IF(BG7="",NA(),BG7)</f>
        <v>-</v>
      </c>
      <c r="BH6" s="35" t="str">
        <f t="shared" si="7"/>
        <v>-</v>
      </c>
      <c r="BI6" s="35" t="str">
        <f t="shared" si="7"/>
        <v>-</v>
      </c>
      <c r="BJ6" s="35">
        <f t="shared" si="7"/>
        <v>3183.17</v>
      </c>
      <c r="BK6" s="35" t="str">
        <f t="shared" si="7"/>
        <v>-</v>
      </c>
      <c r="BL6" s="35" t="str">
        <f t="shared" si="7"/>
        <v>-</v>
      </c>
      <c r="BM6" s="35" t="str">
        <f t="shared" si="7"/>
        <v>-</v>
      </c>
      <c r="BN6" s="35" t="str">
        <f t="shared" si="7"/>
        <v>-</v>
      </c>
      <c r="BO6" s="35">
        <f t="shared" si="7"/>
        <v>654.91999999999996</v>
      </c>
      <c r="BP6" s="34" t="str">
        <f>IF(BP7="","",IF(BP7="-","【-】","【"&amp;SUBSTITUTE(TEXT(BP7,"#,##0.00"),"-","△")&amp;"】"))</f>
        <v>【747.76】</v>
      </c>
      <c r="BQ6" s="35" t="str">
        <f>IF(BQ7="",NA(),BQ7)</f>
        <v>-</v>
      </c>
      <c r="BR6" s="35" t="str">
        <f t="shared" ref="BR6:BZ6" si="8">IF(BR7="",NA(),BR7)</f>
        <v>-</v>
      </c>
      <c r="BS6" s="35" t="str">
        <f t="shared" si="8"/>
        <v>-</v>
      </c>
      <c r="BT6" s="35" t="str">
        <f t="shared" si="8"/>
        <v>-</v>
      </c>
      <c r="BU6" s="35">
        <f t="shared" si="8"/>
        <v>63.87</v>
      </c>
      <c r="BV6" s="35" t="str">
        <f t="shared" si="8"/>
        <v>-</v>
      </c>
      <c r="BW6" s="35" t="str">
        <f t="shared" si="8"/>
        <v>-</v>
      </c>
      <c r="BX6" s="35" t="str">
        <f t="shared" si="8"/>
        <v>-</v>
      </c>
      <c r="BY6" s="35" t="str">
        <f t="shared" si="8"/>
        <v>-</v>
      </c>
      <c r="BZ6" s="35">
        <f t="shared" si="8"/>
        <v>65.39</v>
      </c>
      <c r="CA6" s="34" t="str">
        <f>IF(CA7="","",IF(CA7="-","【-】","【"&amp;SUBSTITUTE(TEXT(CA7,"#,##0.00"),"-","△")&amp;"】"))</f>
        <v>【59.51】</v>
      </c>
      <c r="CB6" s="35" t="str">
        <f>IF(CB7="",NA(),CB7)</f>
        <v>-</v>
      </c>
      <c r="CC6" s="35" t="str">
        <f t="shared" ref="CC6:CK6" si="9">IF(CC7="",NA(),CC7)</f>
        <v>-</v>
      </c>
      <c r="CD6" s="35" t="str">
        <f t="shared" si="9"/>
        <v>-</v>
      </c>
      <c r="CE6" s="35" t="str">
        <f t="shared" si="9"/>
        <v>-</v>
      </c>
      <c r="CF6" s="35">
        <f t="shared" si="9"/>
        <v>240.28</v>
      </c>
      <c r="CG6" s="35" t="str">
        <f t="shared" si="9"/>
        <v>-</v>
      </c>
      <c r="CH6" s="35" t="str">
        <f t="shared" si="9"/>
        <v>-</v>
      </c>
      <c r="CI6" s="35" t="str">
        <f t="shared" si="9"/>
        <v>-</v>
      </c>
      <c r="CJ6" s="35" t="str">
        <f t="shared" si="9"/>
        <v>-</v>
      </c>
      <c r="CK6" s="35">
        <f t="shared" si="9"/>
        <v>230.88</v>
      </c>
      <c r="CL6" s="34" t="str">
        <f>IF(CL7="","",IF(CL7="-","【-】","【"&amp;SUBSTITUTE(TEXT(CL7,"#,##0.00"),"-","△")&amp;"】"))</f>
        <v>【261.46】</v>
      </c>
      <c r="CM6" s="35" t="str">
        <f>IF(CM7="",NA(),CM7)</f>
        <v>-</v>
      </c>
      <c r="CN6" s="35" t="str">
        <f t="shared" ref="CN6:CV6" si="10">IF(CN7="",NA(),CN7)</f>
        <v>-</v>
      </c>
      <c r="CO6" s="35" t="str">
        <f t="shared" si="10"/>
        <v>-</v>
      </c>
      <c r="CP6" s="35" t="str">
        <f t="shared" si="10"/>
        <v>-</v>
      </c>
      <c r="CQ6" s="35">
        <f t="shared" si="10"/>
        <v>54.52</v>
      </c>
      <c r="CR6" s="35" t="str">
        <f t="shared" si="10"/>
        <v>-</v>
      </c>
      <c r="CS6" s="35" t="str">
        <f t="shared" si="10"/>
        <v>-</v>
      </c>
      <c r="CT6" s="35" t="str">
        <f t="shared" si="10"/>
        <v>-</v>
      </c>
      <c r="CU6" s="35" t="str">
        <f t="shared" si="10"/>
        <v>-</v>
      </c>
      <c r="CV6" s="35">
        <f t="shared" si="10"/>
        <v>56.72</v>
      </c>
      <c r="CW6" s="34" t="str">
        <f>IF(CW7="","",IF(CW7="-","【-】","【"&amp;SUBSTITUTE(TEXT(CW7,"#,##0.00"),"-","△")&amp;"】"))</f>
        <v>【52.23】</v>
      </c>
      <c r="CX6" s="35" t="str">
        <f>IF(CX7="",NA(),CX7)</f>
        <v>-</v>
      </c>
      <c r="CY6" s="35" t="str">
        <f t="shared" ref="CY6:DG6" si="11">IF(CY7="",NA(),CY7)</f>
        <v>-</v>
      </c>
      <c r="CZ6" s="35" t="str">
        <f t="shared" si="11"/>
        <v>-</v>
      </c>
      <c r="DA6" s="35" t="str">
        <f t="shared" si="11"/>
        <v>-</v>
      </c>
      <c r="DB6" s="35">
        <f t="shared" si="11"/>
        <v>93.64</v>
      </c>
      <c r="DC6" s="35" t="str">
        <f t="shared" si="11"/>
        <v>-</v>
      </c>
      <c r="DD6" s="35" t="str">
        <f t="shared" si="11"/>
        <v>-</v>
      </c>
      <c r="DE6" s="35" t="str">
        <f t="shared" si="11"/>
        <v>-</v>
      </c>
      <c r="DF6" s="35" t="str">
        <f t="shared" si="11"/>
        <v>-</v>
      </c>
      <c r="DG6" s="35">
        <f t="shared" si="11"/>
        <v>90.04</v>
      </c>
      <c r="DH6" s="34" t="str">
        <f>IF(DH7="","",IF(DH7="-","【-】","【"&amp;SUBSTITUTE(TEXT(DH7,"#,##0.00"),"-","△")&amp;"】"))</f>
        <v>【85.82】</v>
      </c>
      <c r="DI6" s="35" t="str">
        <f>IF(DI7="",NA(),DI7)</f>
        <v>-</v>
      </c>
      <c r="DJ6" s="35" t="str">
        <f t="shared" ref="DJ6:DR6" si="12">IF(DJ7="",NA(),DJ7)</f>
        <v>-</v>
      </c>
      <c r="DK6" s="35" t="str">
        <f t="shared" si="12"/>
        <v>-</v>
      </c>
      <c r="DL6" s="35" t="str">
        <f t="shared" si="12"/>
        <v>-</v>
      </c>
      <c r="DM6" s="35">
        <f t="shared" si="12"/>
        <v>3.82</v>
      </c>
      <c r="DN6" s="35" t="str">
        <f t="shared" si="12"/>
        <v>-</v>
      </c>
      <c r="DO6" s="35" t="str">
        <f t="shared" si="12"/>
        <v>-</v>
      </c>
      <c r="DP6" s="35" t="str">
        <f t="shared" si="12"/>
        <v>-</v>
      </c>
      <c r="DQ6" s="35" t="str">
        <f t="shared" si="12"/>
        <v>-</v>
      </c>
      <c r="DR6" s="35">
        <f t="shared" si="12"/>
        <v>24.32</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【0.02】</v>
      </c>
    </row>
    <row r="7" spans="1:148" s="36" customFormat="1" x14ac:dyDescent="0.15">
      <c r="A7" s="28"/>
      <c r="B7" s="37">
        <v>2018</v>
      </c>
      <c r="C7" s="37">
        <v>202100</v>
      </c>
      <c r="D7" s="37">
        <v>46</v>
      </c>
      <c r="E7" s="37">
        <v>17</v>
      </c>
      <c r="F7" s="37">
        <v>5</v>
      </c>
      <c r="G7" s="37">
        <v>0</v>
      </c>
      <c r="H7" s="37" t="s">
        <v>95</v>
      </c>
      <c r="I7" s="37" t="s">
        <v>96</v>
      </c>
      <c r="J7" s="37" t="s">
        <v>97</v>
      </c>
      <c r="K7" s="37" t="s">
        <v>98</v>
      </c>
      <c r="L7" s="37" t="s">
        <v>99</v>
      </c>
      <c r="M7" s="37" t="s">
        <v>100</v>
      </c>
      <c r="N7" s="38" t="s">
        <v>101</v>
      </c>
      <c r="O7" s="38">
        <v>55.92</v>
      </c>
      <c r="P7" s="38">
        <v>34.229999999999997</v>
      </c>
      <c r="Q7" s="38">
        <v>100</v>
      </c>
      <c r="R7" s="38">
        <v>2800</v>
      </c>
      <c r="S7" s="38">
        <v>32828</v>
      </c>
      <c r="T7" s="38">
        <v>165.86</v>
      </c>
      <c r="U7" s="38">
        <v>197.93</v>
      </c>
      <c r="V7" s="38">
        <v>11204</v>
      </c>
      <c r="W7" s="38">
        <v>4</v>
      </c>
      <c r="X7" s="38">
        <v>2801</v>
      </c>
      <c r="Y7" s="38" t="s">
        <v>101</v>
      </c>
      <c r="Z7" s="38" t="s">
        <v>101</v>
      </c>
      <c r="AA7" s="38" t="s">
        <v>101</v>
      </c>
      <c r="AB7" s="38" t="s">
        <v>101</v>
      </c>
      <c r="AC7" s="38">
        <v>115.04</v>
      </c>
      <c r="AD7" s="38" t="s">
        <v>101</v>
      </c>
      <c r="AE7" s="38" t="s">
        <v>101</v>
      </c>
      <c r="AF7" s="38" t="s">
        <v>101</v>
      </c>
      <c r="AG7" s="38" t="s">
        <v>101</v>
      </c>
      <c r="AH7" s="38">
        <v>101.27</v>
      </c>
      <c r="AI7" s="38">
        <v>101.6</v>
      </c>
      <c r="AJ7" s="38" t="s">
        <v>101</v>
      </c>
      <c r="AK7" s="38" t="s">
        <v>101</v>
      </c>
      <c r="AL7" s="38" t="s">
        <v>101</v>
      </c>
      <c r="AM7" s="38" t="s">
        <v>101</v>
      </c>
      <c r="AN7" s="38">
        <v>0</v>
      </c>
      <c r="AO7" s="38" t="s">
        <v>101</v>
      </c>
      <c r="AP7" s="38" t="s">
        <v>101</v>
      </c>
      <c r="AQ7" s="38" t="s">
        <v>101</v>
      </c>
      <c r="AR7" s="38" t="s">
        <v>101</v>
      </c>
      <c r="AS7" s="38">
        <v>137.09</v>
      </c>
      <c r="AT7" s="38">
        <v>195.44</v>
      </c>
      <c r="AU7" s="38" t="s">
        <v>101</v>
      </c>
      <c r="AV7" s="38" t="s">
        <v>101</v>
      </c>
      <c r="AW7" s="38" t="s">
        <v>101</v>
      </c>
      <c r="AX7" s="38" t="s">
        <v>101</v>
      </c>
      <c r="AY7" s="38">
        <v>299.89</v>
      </c>
      <c r="AZ7" s="38" t="s">
        <v>101</v>
      </c>
      <c r="BA7" s="38" t="s">
        <v>101</v>
      </c>
      <c r="BB7" s="38" t="s">
        <v>101</v>
      </c>
      <c r="BC7" s="38" t="s">
        <v>101</v>
      </c>
      <c r="BD7" s="38">
        <v>43.5</v>
      </c>
      <c r="BE7" s="38">
        <v>34.270000000000003</v>
      </c>
      <c r="BF7" s="38" t="s">
        <v>101</v>
      </c>
      <c r="BG7" s="38" t="s">
        <v>101</v>
      </c>
      <c r="BH7" s="38" t="s">
        <v>101</v>
      </c>
      <c r="BI7" s="38" t="s">
        <v>101</v>
      </c>
      <c r="BJ7" s="38">
        <v>3183.17</v>
      </c>
      <c r="BK7" s="38" t="s">
        <v>101</v>
      </c>
      <c r="BL7" s="38" t="s">
        <v>101</v>
      </c>
      <c r="BM7" s="38" t="s">
        <v>101</v>
      </c>
      <c r="BN7" s="38" t="s">
        <v>101</v>
      </c>
      <c r="BO7" s="38">
        <v>654.91999999999996</v>
      </c>
      <c r="BP7" s="38">
        <v>747.76</v>
      </c>
      <c r="BQ7" s="38" t="s">
        <v>101</v>
      </c>
      <c r="BR7" s="38" t="s">
        <v>101</v>
      </c>
      <c r="BS7" s="38" t="s">
        <v>101</v>
      </c>
      <c r="BT7" s="38" t="s">
        <v>101</v>
      </c>
      <c r="BU7" s="38">
        <v>63.87</v>
      </c>
      <c r="BV7" s="38" t="s">
        <v>101</v>
      </c>
      <c r="BW7" s="38" t="s">
        <v>101</v>
      </c>
      <c r="BX7" s="38" t="s">
        <v>101</v>
      </c>
      <c r="BY7" s="38" t="s">
        <v>101</v>
      </c>
      <c r="BZ7" s="38">
        <v>65.39</v>
      </c>
      <c r="CA7" s="38">
        <v>59.51</v>
      </c>
      <c r="CB7" s="38" t="s">
        <v>101</v>
      </c>
      <c r="CC7" s="38" t="s">
        <v>101</v>
      </c>
      <c r="CD7" s="38" t="s">
        <v>101</v>
      </c>
      <c r="CE7" s="38" t="s">
        <v>101</v>
      </c>
      <c r="CF7" s="38">
        <v>240.28</v>
      </c>
      <c r="CG7" s="38" t="s">
        <v>101</v>
      </c>
      <c r="CH7" s="38" t="s">
        <v>101</v>
      </c>
      <c r="CI7" s="38" t="s">
        <v>101</v>
      </c>
      <c r="CJ7" s="38" t="s">
        <v>101</v>
      </c>
      <c r="CK7" s="38">
        <v>230.88</v>
      </c>
      <c r="CL7" s="38">
        <v>261.45999999999998</v>
      </c>
      <c r="CM7" s="38" t="s">
        <v>101</v>
      </c>
      <c r="CN7" s="38" t="s">
        <v>101</v>
      </c>
      <c r="CO7" s="38" t="s">
        <v>101</v>
      </c>
      <c r="CP7" s="38" t="s">
        <v>101</v>
      </c>
      <c r="CQ7" s="38">
        <v>54.52</v>
      </c>
      <c r="CR7" s="38" t="s">
        <v>101</v>
      </c>
      <c r="CS7" s="38" t="s">
        <v>101</v>
      </c>
      <c r="CT7" s="38" t="s">
        <v>101</v>
      </c>
      <c r="CU7" s="38" t="s">
        <v>101</v>
      </c>
      <c r="CV7" s="38">
        <v>56.72</v>
      </c>
      <c r="CW7" s="38">
        <v>52.23</v>
      </c>
      <c r="CX7" s="38" t="s">
        <v>101</v>
      </c>
      <c r="CY7" s="38" t="s">
        <v>101</v>
      </c>
      <c r="CZ7" s="38" t="s">
        <v>101</v>
      </c>
      <c r="DA7" s="38" t="s">
        <v>101</v>
      </c>
      <c r="DB7" s="38">
        <v>93.64</v>
      </c>
      <c r="DC7" s="38" t="s">
        <v>101</v>
      </c>
      <c r="DD7" s="38" t="s">
        <v>101</v>
      </c>
      <c r="DE7" s="38" t="s">
        <v>101</v>
      </c>
      <c r="DF7" s="38" t="s">
        <v>101</v>
      </c>
      <c r="DG7" s="38">
        <v>90.04</v>
      </c>
      <c r="DH7" s="38">
        <v>85.82</v>
      </c>
      <c r="DI7" s="38" t="s">
        <v>101</v>
      </c>
      <c r="DJ7" s="38" t="s">
        <v>101</v>
      </c>
      <c r="DK7" s="38" t="s">
        <v>101</v>
      </c>
      <c r="DL7" s="38" t="s">
        <v>101</v>
      </c>
      <c r="DM7" s="38">
        <v>3.82</v>
      </c>
      <c r="DN7" s="38" t="s">
        <v>101</v>
      </c>
      <c r="DO7" s="38" t="s">
        <v>101</v>
      </c>
      <c r="DP7" s="38" t="s">
        <v>101</v>
      </c>
      <c r="DQ7" s="38" t="s">
        <v>101</v>
      </c>
      <c r="DR7" s="38">
        <v>24.32</v>
      </c>
      <c r="DS7" s="38">
        <v>24.12</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2020-01-21T00:18:59Z</cp:lastPrinted>
  <dcterms:created xsi:type="dcterms:W3CDTF">2019-12-05T04:53:50Z</dcterms:created>
  <dcterms:modified xsi:type="dcterms:W3CDTF">2020-02-20T02:34:30Z</dcterms:modified>
  <cp:category/>
</cp:coreProperties>
</file>