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ka52\市町村課\001財政係\005公営企業\H31\001公営企業一般\001公営企業一般\経営比較分析表\水道・下水・交通・電気・休養宿泊・駐車場・病院\07経営比較分析表（公表用）\04　上伊那地域振興局\202100 駒ヶ根市\"/>
    </mc:Choice>
  </mc:AlternateContent>
  <workbookProtection workbookAlgorithmName="SHA-512" workbookHashValue="Rg25aQLRk+5d/k3x5SHkHHgJb8YtnwqyBTv0WubtiRC6bi0xmNjL09vU3kwaeF8sOBCLvFVb4adVdbb+xrr2UA==" workbookSaltValue="oHzkw94HgmOqRFv6qpCek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<sst xmlns="http://schemas.openxmlformats.org/spreadsheetml/2006/main" count="220" uniqueCount="108">
  <si>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</si>
  <si>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</si>
  <si>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</si>
  <si>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</si>
  <si>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</si>
  <si>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</si>
  <si>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</si>
  <si>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</si>
  <si>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</si>
  <si>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</si>
  <si>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</si>
  <si>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</si>
  <si>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</si>
  <si>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</si>
  <si>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</si>
  <si>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</si>
  <si>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</si>
  <si>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</si>
  <si>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</si>
  <si>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</si>
  <si>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</si>
  <si>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</si>
  <si>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</si>
  <si>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</si>
  <si>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</si>
  <si>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</si>
  <si>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</si>
  <si>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</si>
  <si>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</si>
  <si>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</si>
  <si>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</si>
  <si>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</si>
  <si>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</si>
  <si>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</si>
  <si>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</si>
  <si>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</si>
  <si>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</si>
  <si>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</si>
  <si>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</si>
  <si>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</si>
  <si>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</si>
  <si>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</si>
  <si>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</si>
  <si>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</si>
  <si>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</si>
  <si>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</si>
  <si>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</si>
  <si>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</si>
  <si>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</si>
  <si>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</si>
  <si>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</si>
  <si>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</si>
  <si>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</si>
  <si>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</si>
  <si>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</si>
  <si>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</si>
  <si>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</si>
  <si>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</si>
  <si>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</si>
  <si>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</si>
  <si>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</si>
  <si>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</si>
  <si>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</si>
  <si>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</si>
  <si>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</si>
  <si>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</si>
  <si>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</si>
  <si>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</si>
  <si>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</si>
  <si>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</si>
  <si>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</si>
  <si>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</si>
  <si>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</si>
  <si>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</si>
  <si>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</si>
  <si>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</si>
  <si>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</si>
  <si>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</si>
  <si>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</si>
  <si>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</si>
  <si>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</si>
  <si>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</si>
  <si>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</si>
  <si>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</si>
  <si>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</si>
  <si>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</si>
  <si>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</si>
  <si>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</si>
  <si>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</si>
  <si>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</si>
  <si>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</si>
  <si>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</si>
  <si>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</si>
  <si>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駒ケ根市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</si>
  <si>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</si>
  <si>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</si>
  <si>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</si>
  <si>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</si>
  <si>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</si>
  <si>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</si>
  <si>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</si>
  <si>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</si>
  <si>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</si>
  <si>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</si>
  <si>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</si>
  <si>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・有形固定資産減価償却率は、類似団体平均値より低く推移しているが、年々増加傾向にあり資産の老朽化は進んでいる。
・管路経年化率は、類似団体平均値よりも低く、老朽管の更新を早期に実施してきた結果が出ている。
・管路更新率は、H27から類似団体平均値より低い水準で推移しており、布設替工事より新設工事の割合が増えている状況である。</t>
    <rPh sb="1" eb="3">
      <t>ユウケイ</t>
    </rPh>
    <rPh sb="3" eb="5">
      <t>コテイ</t>
    </rPh>
    <rPh sb="5" eb="7">
      <t>シサン</t>
    </rPh>
    <rPh sb="33" eb="35">
      <t>ネンネン</t>
    </rPh>
    <rPh sb="35" eb="37">
      <t>ゾウカ</t>
    </rPh>
    <rPh sb="37" eb="39">
      <t>ケイコウ</t>
    </rPh>
    <rPh sb="42" eb="44">
      <t>シサン</t>
    </rPh>
    <rPh sb="45" eb="48">
      <t>ロウキュウカ</t>
    </rPh>
    <rPh sb="49" eb="50">
      <t>スス</t>
    </rPh>
    <rPh sb="66" eb="68">
      <t>ルイジ</t>
    </rPh>
    <rPh sb="68" eb="70">
      <t>ダンタイ</t>
    </rPh>
    <rPh sb="70" eb="73">
      <t>ヘイキンチ</t>
    </rPh>
    <rPh sb="118" eb="120">
      <t>ルイジ</t>
    </rPh>
    <rPh sb="120" eb="122">
      <t>ダンタイ</t>
    </rPh>
    <rPh sb="122" eb="125">
      <t>ヘイキンチ</t>
    </rPh>
    <rPh sb="127" eb="128">
      <t>ヒク</t>
    </rPh>
    <rPh sb="129" eb="131">
      <t>スイジュン</t>
    </rPh>
    <rPh sb="132" eb="134">
      <t>スイイ</t>
    </rPh>
    <rPh sb="139" eb="141">
      <t>フセツ</t>
    </rPh>
    <rPh sb="141" eb="142">
      <t>ガ</t>
    </rPh>
    <rPh sb="142" eb="144">
      <t>コウジ</t>
    </rPh>
    <rPh sb="146" eb="148">
      <t>シンセツ</t>
    </rPh>
    <rPh sb="148" eb="150">
      <t>コウジ</t>
    </rPh>
    <rPh sb="151" eb="153">
      <t>ワリアイ</t>
    </rPh>
    <rPh sb="154" eb="155">
      <t>フ</t>
    </rPh>
    <rPh sb="159" eb="161">
      <t>ジョウキョウ</t>
    </rPh>
    <phoneticPr fontId="16"/>
  </si>
  <si>
    <t>・経常収支比率は、H26からは類似団体平均を上回る数値を維持しており、100％を超えていることから経営の健全性は保たれている。
・累積欠損金は発生していない。また、流動比率の割合は類似団体平均値より低いが、望ましいとされる200は超えているため、短期的な支払い能力はあるといえる。
・企業債残高対給水収益比率は類似団体平均値より高いが、これは企業債に依存し固定資産の更新を早期に実施してきた結果であり、企業債残高は順調に減少している。
・料金回収率は類似団体平均値より高く、100％を超えていることから、経営に必要な経費を水道料金で賄えている状況である。
・給水原価は類似団体平均値より高い水準であったが、H29から有収水量の増加、受水費等の減少により概ね類似団体平均値となっている。
・施設利用率は問題ないと思われる。有収率は、H29に急激に減少し類似団体平均値より低い水準となったが、H30は若干上昇した。漏水等が疑われるため、有収率向上に向けて対策を検討する必要がある。</t>
    <rPh sb="15" eb="17">
      <t>ルイジ</t>
    </rPh>
    <rPh sb="17" eb="19">
      <t>ダンタイ</t>
    </rPh>
    <rPh sb="19" eb="21">
      <t>ヘイキン</t>
    </rPh>
    <rPh sb="22" eb="24">
      <t>ウワマワ</t>
    </rPh>
    <rPh sb="25" eb="27">
      <t>スウチ</t>
    </rPh>
    <rPh sb="28" eb="30">
      <t>イジ</t>
    </rPh>
    <rPh sb="40" eb="41">
      <t>コ</t>
    </rPh>
    <rPh sb="49" eb="51">
      <t>ケイエイ</t>
    </rPh>
    <rPh sb="52" eb="55">
      <t>ケンゼンセイ</t>
    </rPh>
    <rPh sb="56" eb="57">
      <t>タモ</t>
    </rPh>
    <rPh sb="72" eb="74">
      <t>ハッセイ</t>
    </rPh>
    <rPh sb="124" eb="127">
      <t>タンキテキ</t>
    </rPh>
    <rPh sb="128" eb="130">
      <t>シハラ</t>
    </rPh>
    <rPh sb="131" eb="133">
      <t>ノウリョク</t>
    </rPh>
    <rPh sb="144" eb="146">
      <t>キギョウ</t>
    </rPh>
    <rPh sb="146" eb="147">
      <t>サイ</t>
    </rPh>
    <rPh sb="147" eb="149">
      <t>ザンダカ</t>
    </rPh>
    <rPh sb="149" eb="150">
      <t>タイ</t>
    </rPh>
    <rPh sb="154" eb="156">
      <t>ヒリツ</t>
    </rPh>
    <rPh sb="173" eb="175">
      <t>キギョウ</t>
    </rPh>
    <rPh sb="175" eb="176">
      <t>サイ</t>
    </rPh>
    <rPh sb="177" eb="179">
      <t>イゾン</t>
    </rPh>
    <rPh sb="245" eb="246">
      <t>コ</t>
    </rPh>
    <rPh sb="255" eb="257">
      <t>ケイエイ</t>
    </rPh>
    <rPh sb="258" eb="260">
      <t>ヒツヨウ</t>
    </rPh>
    <rPh sb="261" eb="263">
      <t>ケイヒ</t>
    </rPh>
    <rPh sb="264" eb="266">
      <t>スイドウ</t>
    </rPh>
    <rPh sb="266" eb="268">
      <t>リョウキン</t>
    </rPh>
    <rPh sb="269" eb="270">
      <t>マカナ</t>
    </rPh>
    <rPh sb="274" eb="276">
      <t>ジョウキョウ</t>
    </rPh>
    <rPh sb="299" eb="301">
      <t>スイジュン</t>
    </rPh>
    <rPh sb="312" eb="314">
      <t>ユウシュウ</t>
    </rPh>
    <rPh sb="314" eb="316">
      <t>スイリョウ</t>
    </rPh>
    <rPh sb="317" eb="318">
      <t>ゾウ</t>
    </rPh>
    <rPh sb="318" eb="319">
      <t>カ</t>
    </rPh>
    <rPh sb="320" eb="322">
      <t>ジュスイ</t>
    </rPh>
    <rPh sb="322" eb="323">
      <t>ヒ</t>
    </rPh>
    <rPh sb="323" eb="324">
      <t>トウ</t>
    </rPh>
    <rPh sb="325" eb="327">
      <t>ゲンショウ</t>
    </rPh>
    <rPh sb="330" eb="331">
      <t>オオム</t>
    </rPh>
    <rPh sb="332" eb="334">
      <t>ルイジ</t>
    </rPh>
    <rPh sb="334" eb="336">
      <t>ダンタイ</t>
    </rPh>
    <rPh sb="336" eb="339">
      <t>ヘイキンチ</t>
    </rPh>
    <rPh sb="365" eb="367">
      <t>ユウシュウ</t>
    </rPh>
    <rPh sb="367" eb="368">
      <t>リツ</t>
    </rPh>
    <rPh sb="374" eb="376">
      <t>キュウゲキ</t>
    </rPh>
    <rPh sb="377" eb="379">
      <t>ゲンショウ</t>
    </rPh>
    <rPh sb="380" eb="382">
      <t>ルイジ</t>
    </rPh>
    <rPh sb="382" eb="384">
      <t>ダンタイ</t>
    </rPh>
    <rPh sb="384" eb="387">
      <t>ヘイキンチ</t>
    </rPh>
    <rPh sb="389" eb="390">
      <t>ヒク</t>
    </rPh>
    <rPh sb="391" eb="393">
      <t>スイジュン</t>
    </rPh>
    <rPh sb="403" eb="405">
      <t>ジャッカン</t>
    </rPh>
    <rPh sb="405" eb="407">
      <t>ジョウショウ</t>
    </rPh>
    <rPh sb="410" eb="412">
      <t>ロウスイ</t>
    </rPh>
    <rPh sb="412" eb="413">
      <t>トウ</t>
    </rPh>
    <rPh sb="414" eb="415">
      <t>ウタガ</t>
    </rPh>
    <rPh sb="421" eb="424">
      <t>ユウシュウリツ</t>
    </rPh>
    <rPh sb="424" eb="426">
      <t>コウジョウ</t>
    </rPh>
    <rPh sb="427" eb="428">
      <t>ム</t>
    </rPh>
    <rPh sb="430" eb="432">
      <t>タイサク</t>
    </rPh>
    <rPh sb="433" eb="435">
      <t>ケントウ</t>
    </rPh>
    <rPh sb="437" eb="439">
      <t>ヒツヨウ</t>
    </rPh>
    <phoneticPr fontId="16"/>
  </si>
  <si>
    <t>　起債にやや依存して固定資産（管路や浄水施設）の早期更新を実施してきた経緯があり、少なからず財政に影響を及ぼしている。企業債は、近年、超低金利であるため、企業債割合を高め、残高（負債）の減少速度を落としている。
　また、水道ビジョン（第2次）の策定により、経年管路等の更新計画を見直した。1986年以降に布設した管路は60年、2007年以降に布設した管路は、80年の更新サイクルとした。
　有収率向上の対策として漏水調査や効率的な修繕を行う必要がある。
　人口減少や節水意識の高まりによる有収水量の減少や更新費用の増加を考慮すると、現状の料金回収率を維持することが困難になることが想定される。
　また、20～30年後に固定資産の大量更新が見込まれるため、数年以内には料金改定を実施し、内部留保資金を増加してていく必要がある。</t>
    <rPh sb="15" eb="17">
      <t>カンロ</t>
    </rPh>
    <rPh sb="77" eb="79">
      <t>キギョウ</t>
    </rPh>
    <rPh sb="79" eb="80">
      <t>サイ</t>
    </rPh>
    <rPh sb="110" eb="112">
      <t>スイドウ</t>
    </rPh>
    <rPh sb="117" eb="118">
      <t>ダイ</t>
    </rPh>
    <rPh sb="119" eb="120">
      <t>ジ</t>
    </rPh>
    <rPh sb="122" eb="124">
      <t>サクテイ</t>
    </rPh>
    <rPh sb="128" eb="130">
      <t>ケイネン</t>
    </rPh>
    <rPh sb="130" eb="132">
      <t>カンロ</t>
    </rPh>
    <rPh sb="132" eb="133">
      <t>トウ</t>
    </rPh>
    <rPh sb="134" eb="136">
      <t>コウシン</t>
    </rPh>
    <rPh sb="136" eb="138">
      <t>ケイカク</t>
    </rPh>
    <rPh sb="139" eb="141">
      <t>ミナオ</t>
    </rPh>
    <rPh sb="148" eb="149">
      <t>ネン</t>
    </rPh>
    <rPh sb="149" eb="151">
      <t>イコウ</t>
    </rPh>
    <rPh sb="152" eb="154">
      <t>フセツ</t>
    </rPh>
    <rPh sb="156" eb="158">
      <t>カンロ</t>
    </rPh>
    <rPh sb="161" eb="162">
      <t>ネン</t>
    </rPh>
    <rPh sb="167" eb="168">
      <t>ネン</t>
    </rPh>
    <rPh sb="168" eb="170">
      <t>イコウ</t>
    </rPh>
    <rPh sb="171" eb="173">
      <t>フセツ</t>
    </rPh>
    <rPh sb="175" eb="177">
      <t>カンロ</t>
    </rPh>
    <rPh sb="181" eb="182">
      <t>ネン</t>
    </rPh>
    <rPh sb="183" eb="185">
      <t>コウシン</t>
    </rPh>
    <rPh sb="195" eb="197">
      <t>ユウシュウ</t>
    </rPh>
    <rPh sb="197" eb="198">
      <t>リツ</t>
    </rPh>
    <rPh sb="198" eb="200">
      <t>コウジョウ</t>
    </rPh>
    <rPh sb="201" eb="203">
      <t>タイサク</t>
    </rPh>
    <rPh sb="206" eb="208">
      <t>ロウスイ</t>
    </rPh>
    <rPh sb="208" eb="210">
      <t>チョウサ</t>
    </rPh>
    <rPh sb="211" eb="214">
      <t>コウリツテキ</t>
    </rPh>
    <rPh sb="215" eb="217">
      <t>シュウゼン</t>
    </rPh>
    <rPh sb="218" eb="219">
      <t>オコナ</t>
    </rPh>
    <rPh sb="220" eb="222">
      <t>ヒツヨウ</t>
    </rPh>
    <rPh sb="269" eb="271">
      <t>リョウキン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</si>
</sst>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0.88</c:v>
                </c:pt>
                <c:pt idx="1">
                  <c:v>0.43</c:v>
                </c:pt>
                <c:pt idx="2">
                  <c:v>0.2</c:v>
                </c:pt>
                <c:pt idx="3">
                  <c:v>0.35</c:v>
                </c:pt>
                <c:pt idx="4">
                  <c:v>0.23</c:v>
                </c:pt>
              </c:numCache>
            </c:numRef>
          </c:val>
          <c:extLst>
            <c:ext xmlns:c16="http://schemas.microsoft.com/office/drawing/2014/chart" uri="{C3380CC4-5D6E-409C-BE32-E72D297353CC}">
              <c16:uniqueId val="{00000000-29B0-470F-8DAE-3EEC1252456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29B0-470F-8DAE-3EEC1252456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64.36</c:v>
                </c:pt>
                <c:pt idx="1">
                  <c:v>65.510000000000005</c:v>
                </c:pt>
                <c:pt idx="2">
                  <c:v>65.67</c:v>
                </c:pt>
                <c:pt idx="3">
                  <c:v>72.39</c:v>
                </c:pt>
                <c:pt idx="4">
                  <c:v>70.3</c:v>
                </c:pt>
              </c:numCache>
            </c:numRef>
          </c:val>
          <c:extLst>
            <c:ext xmlns:c16="http://schemas.microsoft.com/office/drawing/2014/chart" uri="{C3380CC4-5D6E-409C-BE32-E72D297353CC}">
              <c16:uniqueId val="{00000000-3405-4E1C-89A1-018F0F3AB36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3405-4E1C-89A1-018F0F3AB36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89.33</c:v>
                </c:pt>
                <c:pt idx="1">
                  <c:v>88.23</c:v>
                </c:pt>
                <c:pt idx="2">
                  <c:v>86.24</c:v>
                </c:pt>
                <c:pt idx="3">
                  <c:v>80.56</c:v>
                </c:pt>
                <c:pt idx="4">
                  <c:v>82.87</c:v>
                </c:pt>
              </c:numCache>
            </c:numRef>
          </c:val>
          <c:extLst>
            <c:ext xmlns:c16="http://schemas.microsoft.com/office/drawing/2014/chart" uri="{C3380CC4-5D6E-409C-BE32-E72D297353CC}">
              <c16:uniqueId val="{00000000-56FF-4E2A-B0A6-187916E924C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56FF-4E2A-B0A6-187916E924C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109.34</c:v>
                </c:pt>
                <c:pt idx="1">
                  <c:v>111.78</c:v>
                </c:pt>
                <c:pt idx="2">
                  <c:v>111.84</c:v>
                </c:pt>
                <c:pt idx="3">
                  <c:v>113.03</c:v>
                </c:pt>
                <c:pt idx="4">
                  <c:v>113.05</c:v>
                </c:pt>
              </c:numCache>
            </c:numRef>
          </c:val>
          <c:extLst>
            <c:ext xmlns:c16="http://schemas.microsoft.com/office/drawing/2014/chart" uri="{C3380CC4-5D6E-409C-BE32-E72D297353CC}">
              <c16:uniqueId val="{00000000-D977-4D08-B5F8-97B43E8D2F6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D977-4D08-B5F8-97B43E8D2F6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39.19</c:v>
                </c:pt>
                <c:pt idx="1">
                  <c:v>40.5</c:v>
                </c:pt>
                <c:pt idx="2">
                  <c:v>42.32</c:v>
                </c:pt>
                <c:pt idx="3">
                  <c:v>43.91</c:v>
                </c:pt>
                <c:pt idx="4">
                  <c:v>45.65</c:v>
                </c:pt>
              </c:numCache>
            </c:numRef>
          </c:val>
          <c:extLst>
            <c:ext xmlns:c16="http://schemas.microsoft.com/office/drawing/2014/chart" uri="{C3380CC4-5D6E-409C-BE32-E72D297353CC}">
              <c16:uniqueId val="{00000000-451E-4EFA-A378-072C7E184DC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451E-4EFA-A378-072C7E184DC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1.99</c:v>
                </c:pt>
                <c:pt idx="1">
                  <c:v>1.57</c:v>
                </c:pt>
                <c:pt idx="2">
                  <c:v>2.46</c:v>
                </c:pt>
                <c:pt idx="3">
                  <c:v>2.92</c:v>
                </c:pt>
                <c:pt idx="4">
                  <c:v>4.54</c:v>
                </c:pt>
              </c:numCache>
            </c:numRef>
          </c:val>
          <c:extLst>
            <c:ext xmlns:c16="http://schemas.microsoft.com/office/drawing/2014/chart" uri="{C3380CC4-5D6E-409C-BE32-E72D297353CC}">
              <c16:uniqueId val="{00000000-CBE2-47B1-B091-C26F830D02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CBE2-47B1-B091-C26F830D02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56-4A21-BFCE-F336610E8B0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B656-4A21-BFCE-F336610E8B0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225.01</c:v>
                </c:pt>
                <c:pt idx="1">
                  <c:v>235.91</c:v>
                </c:pt>
                <c:pt idx="2">
                  <c:v>259.89999999999998</c:v>
                </c:pt>
                <c:pt idx="3">
                  <c:v>270.54000000000002</c:v>
                </c:pt>
                <c:pt idx="4">
                  <c:v>275.64</c:v>
                </c:pt>
              </c:numCache>
            </c:numRef>
          </c:val>
          <c:extLst>
            <c:ext xmlns:c16="http://schemas.microsoft.com/office/drawing/2014/chart" uri="{C3380CC4-5D6E-409C-BE32-E72D297353CC}">
              <c16:uniqueId val="{00000000-B7B9-4A2A-BC7E-6E2841A6D6A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B7B9-4A2A-BC7E-6E2841A6D6A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466.47</c:v>
                </c:pt>
                <c:pt idx="1">
                  <c:v>441.51</c:v>
                </c:pt>
                <c:pt idx="2">
                  <c:v>429.76</c:v>
                </c:pt>
                <c:pt idx="3">
                  <c:v>416.84</c:v>
                </c:pt>
                <c:pt idx="4">
                  <c:v>402.95</c:v>
                </c:pt>
              </c:numCache>
            </c:numRef>
          </c:val>
          <c:extLst>
            <c:ext xmlns:c16="http://schemas.microsoft.com/office/drawing/2014/chart" uri="{C3380CC4-5D6E-409C-BE32-E72D297353CC}">
              <c16:uniqueId val="{00000000-D595-4827-8586-AB1B8CCA760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D595-4827-8586-AB1B8CCA760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107.51</c:v>
                </c:pt>
                <c:pt idx="1">
                  <c:v>110.32</c:v>
                </c:pt>
                <c:pt idx="2">
                  <c:v>110.13</c:v>
                </c:pt>
                <c:pt idx="3">
                  <c:v>111.98</c:v>
                </c:pt>
                <c:pt idx="4">
                  <c:v>110.96</c:v>
                </c:pt>
              </c:numCache>
            </c:numRef>
          </c:val>
          <c:extLst>
            <c:ext xmlns:c16="http://schemas.microsoft.com/office/drawing/2014/chart" uri="{C3380CC4-5D6E-409C-BE32-E72D297353CC}">
              <c16:uniqueId val="{00000000-F9AD-42BD-8773-8881D8FD6C8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F9AD-42BD-8773-8881D8FD6C8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179.57</c:v>
                </c:pt>
                <c:pt idx="1">
                  <c:v>175.16</c:v>
                </c:pt>
                <c:pt idx="2">
                  <c:v>176.01</c:v>
                </c:pt>
                <c:pt idx="3">
                  <c:v>170.94</c:v>
                </c:pt>
                <c:pt idx="4">
                  <c:v>172.54</c:v>
                </c:pt>
              </c:numCache>
            </c:numRef>
          </c:val>
          <c:extLst>
            <c:ext xmlns:c16="http://schemas.microsoft.com/office/drawing/2014/chart" uri="{C3380CC4-5D6E-409C-BE32-E72D297353CC}">
              <c16:uniqueId val="{00000000-ABC4-4577-B3F9-22FF58A3725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ABC4-4577-B3F9-22FF58A3725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長野県　駒ケ根市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32828</v>
      </c>
      <c r="AM8" s="70"/>
      <c r="AN8" s="70"/>
      <c r="AO8" s="70"/>
      <c r="AP8" s="70"/>
      <c r="AQ8" s="70"/>
      <c r="AR8" s="70"/>
      <c r="AS8" s="70"/>
      <c r="AT8" s="66">
        <f>データ!$S$6</f>
        <v>165.86</v>
      </c>
      <c r="AU8" s="67"/>
      <c r="AV8" s="67"/>
      <c r="AW8" s="67"/>
      <c r="AX8" s="67"/>
      <c r="AY8" s="67"/>
      <c r="AZ8" s="67"/>
      <c r="BA8" s="67"/>
      <c r="BB8" s="69">
        <f>データ!$T$6</f>
        <v>197.93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65.599999999999994</v>
      </c>
      <c r="J10" s="67"/>
      <c r="K10" s="67"/>
      <c r="L10" s="67"/>
      <c r="M10" s="67"/>
      <c r="N10" s="67"/>
      <c r="O10" s="68"/>
      <c r="P10" s="69">
        <f>データ!$P$6</f>
        <v>99.44</v>
      </c>
      <c r="Q10" s="69"/>
      <c r="R10" s="69"/>
      <c r="S10" s="69"/>
      <c r="T10" s="69"/>
      <c r="U10" s="69"/>
      <c r="V10" s="69"/>
      <c r="W10" s="70">
        <f>データ!$Q$6</f>
        <v>3000</v>
      </c>
      <c r="X10" s="70"/>
      <c r="Y10" s="70"/>
      <c r="Z10" s="70"/>
      <c r="AA10" s="70"/>
      <c r="AB10" s="70"/>
      <c r="AC10" s="70"/>
      <c r="AD10" s="2"/>
      <c r="AE10" s="2"/>
      <c r="AF10" s="2"/>
      <c r="AG10" s="2"/>
      <c r="AH10" s="4"/>
      <c r="AI10" s="4"/>
      <c r="AJ10" s="4"/>
      <c r="AK10" s="4"/>
      <c r="AL10" s="70">
        <f>データ!$U$6</f>
        <v>32550</v>
      </c>
      <c r="AM10" s="70"/>
      <c r="AN10" s="70"/>
      <c r="AO10" s="70"/>
      <c r="AP10" s="70"/>
      <c r="AQ10" s="70"/>
      <c r="AR10" s="70"/>
      <c r="AS10" s="70"/>
      <c r="AT10" s="66">
        <f>データ!$V$6</f>
        <v>46.96</v>
      </c>
      <c r="AU10" s="67"/>
      <c r="AV10" s="67"/>
      <c r="AW10" s="67"/>
      <c r="AX10" s="67"/>
      <c r="AY10" s="67"/>
      <c r="AZ10" s="67"/>
      <c r="BA10" s="67"/>
      <c r="BB10" s="69">
        <f>データ!$W$6</f>
        <v>693.14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qaFpcMrNgHX6XzlP5Kz1B2KURpj3449Sk9qY2ks7e1wRYsXoD1tKzD0nRrZmVdLoOg4xdw9juzcgEzWAr9TI+g==" saltValue="pYPmL/Uym345aOZX24XRL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202100</v>
      </c>
      <c r="D6" s="34">
        <f t="shared" si="3"/>
        <v>46</v>
      </c>
      <c r="E6" s="34">
        <f t="shared" si="3"/>
        <v>1</v>
      </c>
      <c r="F6" s="34">
        <f t="shared" si="3"/>
        <v>0</v>
      </c>
      <c r="G6" s="34">
        <f t="shared" si="3"/>
        <v>1</v>
      </c>
      <c r="H6" s="34" t="str">
        <f t="shared" si="3"/>
        <v>長野県　駒ケ根市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65.599999999999994</v>
      </c>
      <c r="P6" s="35">
        <f t="shared" si="3"/>
        <v>99.44</v>
      </c>
      <c r="Q6" s="35">
        <f t="shared" si="3"/>
        <v>3000</v>
      </c>
      <c r="R6" s="35">
        <f t="shared" si="3"/>
        <v>32828</v>
      </c>
      <c r="S6" s="35">
        <f t="shared" si="3"/>
        <v>165.86</v>
      </c>
      <c r="T6" s="35">
        <f t="shared" si="3"/>
        <v>197.93</v>
      </c>
      <c r="U6" s="35">
        <f t="shared" si="3"/>
        <v>32550</v>
      </c>
      <c r="V6" s="35">
        <f t="shared" si="3"/>
        <v>46.96</v>
      </c>
      <c r="W6" s="35">
        <f t="shared" si="3"/>
        <v>693.14</v>
      </c>
      <c r="X6" s="36">
        <f>IF(X7="",NA(),X7)</f>
        <v>109.34</v>
      </c>
      <c r="Y6" s="36">
        <f t="shared" ref="Y6:AG6" si="4">IF(Y7="",NA(),Y7)</f>
        <v>111.78</v>
      </c>
      <c r="Z6" s="36">
        <f t="shared" si="4"/>
        <v>111.84</v>
      </c>
      <c r="AA6" s="36">
        <f t="shared" si="4"/>
        <v>113.03</v>
      </c>
      <c r="AB6" s="36">
        <f t="shared" si="4"/>
        <v>113.05</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225.01</v>
      </c>
      <c r="AU6" s="36">
        <f t="shared" ref="AU6:BC6" si="6">IF(AU7="",NA(),AU7)</f>
        <v>235.91</v>
      </c>
      <c r="AV6" s="36">
        <f t="shared" si="6"/>
        <v>259.89999999999998</v>
      </c>
      <c r="AW6" s="36">
        <f t="shared" si="6"/>
        <v>270.54000000000002</v>
      </c>
      <c r="AX6" s="36">
        <f t="shared" si="6"/>
        <v>275.64</v>
      </c>
      <c r="AY6" s="36">
        <f t="shared" si="6"/>
        <v>382.09</v>
      </c>
      <c r="AZ6" s="36">
        <f t="shared" si="6"/>
        <v>371.31</v>
      </c>
      <c r="BA6" s="36">
        <f t="shared" si="6"/>
        <v>377.63</v>
      </c>
      <c r="BB6" s="36">
        <f t="shared" si="6"/>
        <v>357.34</v>
      </c>
      <c r="BC6" s="36">
        <f t="shared" si="6"/>
        <v>366.03</v>
      </c>
      <c r="BD6" s="35" t="str">
        <f>IF(BD7="","",IF(BD7="-","【-】","【"&amp;SUBSTITUTE(TEXT(BD7,"#,##0.00"),"-","△")&amp;"】"))</f>
        <v>【261.93】</v>
      </c>
      <c r="BE6" s="36">
        <f>IF(BE7="",NA(),BE7)</f>
        <v>466.47</v>
      </c>
      <c r="BF6" s="36">
        <f t="shared" ref="BF6:BN6" si="7">IF(BF7="",NA(),BF7)</f>
        <v>441.51</v>
      </c>
      <c r="BG6" s="36">
        <f t="shared" si="7"/>
        <v>429.76</v>
      </c>
      <c r="BH6" s="36">
        <f t="shared" si="7"/>
        <v>416.84</v>
      </c>
      <c r="BI6" s="36">
        <f t="shared" si="7"/>
        <v>402.95</v>
      </c>
      <c r="BJ6" s="36">
        <f t="shared" si="7"/>
        <v>385.06</v>
      </c>
      <c r="BK6" s="36">
        <f t="shared" si="7"/>
        <v>373.09</v>
      </c>
      <c r="BL6" s="36">
        <f t="shared" si="7"/>
        <v>364.71</v>
      </c>
      <c r="BM6" s="36">
        <f t="shared" si="7"/>
        <v>373.69</v>
      </c>
      <c r="BN6" s="36">
        <f t="shared" si="7"/>
        <v>370.12</v>
      </c>
      <c r="BO6" s="35" t="str">
        <f>IF(BO7="","",IF(BO7="-","【-】","【"&amp;SUBSTITUTE(TEXT(BO7,"#,##0.00"),"-","△")&amp;"】"))</f>
        <v>【270.46】</v>
      </c>
      <c r="BP6" s="36">
        <f>IF(BP7="",NA(),BP7)</f>
        <v>107.51</v>
      </c>
      <c r="BQ6" s="36">
        <f t="shared" ref="BQ6:BY6" si="8">IF(BQ7="",NA(),BQ7)</f>
        <v>110.32</v>
      </c>
      <c r="BR6" s="36">
        <f t="shared" si="8"/>
        <v>110.13</v>
      </c>
      <c r="BS6" s="36">
        <f t="shared" si="8"/>
        <v>111.98</v>
      </c>
      <c r="BT6" s="36">
        <f t="shared" si="8"/>
        <v>110.96</v>
      </c>
      <c r="BU6" s="36">
        <f t="shared" si="8"/>
        <v>99.07</v>
      </c>
      <c r="BV6" s="36">
        <f t="shared" si="8"/>
        <v>99.99</v>
      </c>
      <c r="BW6" s="36">
        <f t="shared" si="8"/>
        <v>100.65</v>
      </c>
      <c r="BX6" s="36">
        <f t="shared" si="8"/>
        <v>99.87</v>
      </c>
      <c r="BY6" s="36">
        <f t="shared" si="8"/>
        <v>100.42</v>
      </c>
      <c r="BZ6" s="35" t="str">
        <f>IF(BZ7="","",IF(BZ7="-","【-】","【"&amp;SUBSTITUTE(TEXT(BZ7,"#,##0.00"),"-","△")&amp;"】"))</f>
        <v>【103.91】</v>
      </c>
      <c r="CA6" s="36">
        <f>IF(CA7="",NA(),CA7)</f>
        <v>179.57</v>
      </c>
      <c r="CB6" s="36">
        <f t="shared" ref="CB6:CJ6" si="9">IF(CB7="",NA(),CB7)</f>
        <v>175.16</v>
      </c>
      <c r="CC6" s="36">
        <f t="shared" si="9"/>
        <v>176.01</v>
      </c>
      <c r="CD6" s="36">
        <f t="shared" si="9"/>
        <v>170.94</v>
      </c>
      <c r="CE6" s="36">
        <f t="shared" si="9"/>
        <v>172.54</v>
      </c>
      <c r="CF6" s="36">
        <f t="shared" si="9"/>
        <v>173.03</v>
      </c>
      <c r="CG6" s="36">
        <f t="shared" si="9"/>
        <v>171.15</v>
      </c>
      <c r="CH6" s="36">
        <f t="shared" si="9"/>
        <v>170.19</v>
      </c>
      <c r="CI6" s="36">
        <f t="shared" si="9"/>
        <v>171.81</v>
      </c>
      <c r="CJ6" s="36">
        <f t="shared" si="9"/>
        <v>171.67</v>
      </c>
      <c r="CK6" s="35" t="str">
        <f>IF(CK7="","",IF(CK7="-","【-】","【"&amp;SUBSTITUTE(TEXT(CK7,"#,##0.00"),"-","△")&amp;"】"))</f>
        <v>【167.11】</v>
      </c>
      <c r="CL6" s="36">
        <f>IF(CL7="",NA(),CL7)</f>
        <v>64.36</v>
      </c>
      <c r="CM6" s="36">
        <f t="shared" ref="CM6:CU6" si="10">IF(CM7="",NA(),CM7)</f>
        <v>65.510000000000005</v>
      </c>
      <c r="CN6" s="36">
        <f t="shared" si="10"/>
        <v>65.67</v>
      </c>
      <c r="CO6" s="36">
        <f t="shared" si="10"/>
        <v>72.39</v>
      </c>
      <c r="CP6" s="36">
        <f t="shared" si="10"/>
        <v>70.3</v>
      </c>
      <c r="CQ6" s="36">
        <f t="shared" si="10"/>
        <v>58.58</v>
      </c>
      <c r="CR6" s="36">
        <f t="shared" si="10"/>
        <v>58.53</v>
      </c>
      <c r="CS6" s="36">
        <f t="shared" si="10"/>
        <v>59.01</v>
      </c>
      <c r="CT6" s="36">
        <f t="shared" si="10"/>
        <v>60.03</v>
      </c>
      <c r="CU6" s="36">
        <f t="shared" si="10"/>
        <v>59.74</v>
      </c>
      <c r="CV6" s="35" t="str">
        <f>IF(CV7="","",IF(CV7="-","【-】","【"&amp;SUBSTITUTE(TEXT(CV7,"#,##0.00"),"-","△")&amp;"】"))</f>
        <v>【60.27】</v>
      </c>
      <c r="CW6" s="36">
        <f>IF(CW7="",NA(),CW7)</f>
        <v>89.33</v>
      </c>
      <c r="CX6" s="36">
        <f t="shared" ref="CX6:DF6" si="11">IF(CX7="",NA(),CX7)</f>
        <v>88.23</v>
      </c>
      <c r="CY6" s="36">
        <f t="shared" si="11"/>
        <v>86.24</v>
      </c>
      <c r="CZ6" s="36">
        <f t="shared" si="11"/>
        <v>80.56</v>
      </c>
      <c r="DA6" s="36">
        <f t="shared" si="11"/>
        <v>82.87</v>
      </c>
      <c r="DB6" s="36">
        <f t="shared" si="11"/>
        <v>85.23</v>
      </c>
      <c r="DC6" s="36">
        <f t="shared" si="11"/>
        <v>85.26</v>
      </c>
      <c r="DD6" s="36">
        <f t="shared" si="11"/>
        <v>85.37</v>
      </c>
      <c r="DE6" s="36">
        <f t="shared" si="11"/>
        <v>84.81</v>
      </c>
      <c r="DF6" s="36">
        <f t="shared" si="11"/>
        <v>84.8</v>
      </c>
      <c r="DG6" s="35" t="str">
        <f>IF(DG7="","",IF(DG7="-","【-】","【"&amp;SUBSTITUTE(TEXT(DG7,"#,##0.00"),"-","△")&amp;"】"))</f>
        <v>【89.92】</v>
      </c>
      <c r="DH6" s="36">
        <f>IF(DH7="",NA(),DH7)</f>
        <v>39.19</v>
      </c>
      <c r="DI6" s="36">
        <f t="shared" ref="DI6:DQ6" si="12">IF(DI7="",NA(),DI7)</f>
        <v>40.5</v>
      </c>
      <c r="DJ6" s="36">
        <f t="shared" si="12"/>
        <v>42.32</v>
      </c>
      <c r="DK6" s="36">
        <f t="shared" si="12"/>
        <v>43.91</v>
      </c>
      <c r="DL6" s="36">
        <f t="shared" si="12"/>
        <v>45.65</v>
      </c>
      <c r="DM6" s="36">
        <f t="shared" si="12"/>
        <v>44.31</v>
      </c>
      <c r="DN6" s="36">
        <f t="shared" si="12"/>
        <v>45.75</v>
      </c>
      <c r="DO6" s="36">
        <f t="shared" si="12"/>
        <v>46.9</v>
      </c>
      <c r="DP6" s="36">
        <f t="shared" si="12"/>
        <v>47.28</v>
      </c>
      <c r="DQ6" s="36">
        <f t="shared" si="12"/>
        <v>47.66</v>
      </c>
      <c r="DR6" s="35" t="str">
        <f>IF(DR7="","",IF(DR7="-","【-】","【"&amp;SUBSTITUTE(TEXT(DR7,"#,##0.00"),"-","△")&amp;"】"))</f>
        <v>【48.85】</v>
      </c>
      <c r="DS6" s="36">
        <f>IF(DS7="",NA(),DS7)</f>
        <v>1.99</v>
      </c>
      <c r="DT6" s="36">
        <f t="shared" ref="DT6:EB6" si="13">IF(DT7="",NA(),DT7)</f>
        <v>1.57</v>
      </c>
      <c r="DU6" s="36">
        <f t="shared" si="13"/>
        <v>2.46</v>
      </c>
      <c r="DV6" s="36">
        <f t="shared" si="13"/>
        <v>2.92</v>
      </c>
      <c r="DW6" s="36">
        <f t="shared" si="13"/>
        <v>4.54</v>
      </c>
      <c r="DX6" s="36">
        <f t="shared" si="13"/>
        <v>10.09</v>
      </c>
      <c r="DY6" s="36">
        <f t="shared" si="13"/>
        <v>10.54</v>
      </c>
      <c r="DZ6" s="36">
        <f t="shared" si="13"/>
        <v>12.03</v>
      </c>
      <c r="EA6" s="36">
        <f t="shared" si="13"/>
        <v>12.19</v>
      </c>
      <c r="EB6" s="36">
        <f t="shared" si="13"/>
        <v>15.1</v>
      </c>
      <c r="EC6" s="35" t="str">
        <f>IF(EC7="","",IF(EC7="-","【-】","【"&amp;SUBSTITUTE(TEXT(EC7,"#,##0.00"),"-","△")&amp;"】"))</f>
        <v>【17.80】</v>
      </c>
      <c r="ED6" s="36">
        <f>IF(ED7="",NA(),ED7)</f>
        <v>0.88</v>
      </c>
      <c r="EE6" s="36">
        <f t="shared" ref="EE6:EM6" si="14">IF(EE7="",NA(),EE7)</f>
        <v>0.43</v>
      </c>
      <c r="EF6" s="36">
        <f t="shared" si="14"/>
        <v>0.2</v>
      </c>
      <c r="EG6" s="36">
        <f t="shared" si="14"/>
        <v>0.35</v>
      </c>
      <c r="EH6" s="36">
        <f t="shared" si="14"/>
        <v>0.23</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202100</v>
      </c>
      <c r="D7" s="38">
        <v>46</v>
      </c>
      <c r="E7" s="38">
        <v>1</v>
      </c>
      <c r="F7" s="38">
        <v>0</v>
      </c>
      <c r="G7" s="38">
        <v>1</v>
      </c>
      <c r="H7" s="38" t="s">
        <v>93</v>
      </c>
      <c r="I7" s="38" t="s">
        <v>94</v>
      </c>
      <c r="J7" s="38" t="s">
        <v>95</v>
      </c>
      <c r="K7" s="38" t="s">
        <v>96</v>
      </c>
      <c r="L7" s="38" t="s">
        <v>97</v>
      </c>
      <c r="M7" s="38" t="s">
        <v>98</v>
      </c>
      <c r="N7" s="39" t="s">
        <v>99</v>
      </c>
      <c r="O7" s="39">
        <v>65.599999999999994</v>
      </c>
      <c r="P7" s="39">
        <v>99.44</v>
      </c>
      <c r="Q7" s="39">
        <v>3000</v>
      </c>
      <c r="R7" s="39">
        <v>32828</v>
      </c>
      <c r="S7" s="39">
        <v>165.86</v>
      </c>
      <c r="T7" s="39">
        <v>197.93</v>
      </c>
      <c r="U7" s="39">
        <v>32550</v>
      </c>
      <c r="V7" s="39">
        <v>46.96</v>
      </c>
      <c r="W7" s="39">
        <v>693.14</v>
      </c>
      <c r="X7" s="39">
        <v>109.34</v>
      </c>
      <c r="Y7" s="39">
        <v>111.78</v>
      </c>
      <c r="Z7" s="39">
        <v>111.84</v>
      </c>
      <c r="AA7" s="39">
        <v>113.03</v>
      </c>
      <c r="AB7" s="39">
        <v>113.05</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225.01</v>
      </c>
      <c r="AU7" s="39">
        <v>235.91</v>
      </c>
      <c r="AV7" s="39">
        <v>259.89999999999998</v>
      </c>
      <c r="AW7" s="39">
        <v>270.54000000000002</v>
      </c>
      <c r="AX7" s="39">
        <v>275.64</v>
      </c>
      <c r="AY7" s="39">
        <v>382.09</v>
      </c>
      <c r="AZ7" s="39">
        <v>371.31</v>
      </c>
      <c r="BA7" s="39">
        <v>377.63</v>
      </c>
      <c r="BB7" s="39">
        <v>357.34</v>
      </c>
      <c r="BC7" s="39">
        <v>366.03</v>
      </c>
      <c r="BD7" s="39">
        <v>261.93</v>
      </c>
      <c r="BE7" s="39">
        <v>466.47</v>
      </c>
      <c r="BF7" s="39">
        <v>441.51</v>
      </c>
      <c r="BG7" s="39">
        <v>429.76</v>
      </c>
      <c r="BH7" s="39">
        <v>416.84</v>
      </c>
      <c r="BI7" s="39">
        <v>402.95</v>
      </c>
      <c r="BJ7" s="39">
        <v>385.06</v>
      </c>
      <c r="BK7" s="39">
        <v>373.09</v>
      </c>
      <c r="BL7" s="39">
        <v>364.71</v>
      </c>
      <c r="BM7" s="39">
        <v>373.69</v>
      </c>
      <c r="BN7" s="39">
        <v>370.12</v>
      </c>
      <c r="BO7" s="39">
        <v>270.45999999999998</v>
      </c>
      <c r="BP7" s="39">
        <v>107.51</v>
      </c>
      <c r="BQ7" s="39">
        <v>110.32</v>
      </c>
      <c r="BR7" s="39">
        <v>110.13</v>
      </c>
      <c r="BS7" s="39">
        <v>111.98</v>
      </c>
      <c r="BT7" s="39">
        <v>110.96</v>
      </c>
      <c r="BU7" s="39">
        <v>99.07</v>
      </c>
      <c r="BV7" s="39">
        <v>99.99</v>
      </c>
      <c r="BW7" s="39">
        <v>100.65</v>
      </c>
      <c r="BX7" s="39">
        <v>99.87</v>
      </c>
      <c r="BY7" s="39">
        <v>100.42</v>
      </c>
      <c r="BZ7" s="39">
        <v>103.91</v>
      </c>
      <c r="CA7" s="39">
        <v>179.57</v>
      </c>
      <c r="CB7" s="39">
        <v>175.16</v>
      </c>
      <c r="CC7" s="39">
        <v>176.01</v>
      </c>
      <c r="CD7" s="39">
        <v>170.94</v>
      </c>
      <c r="CE7" s="39">
        <v>172.54</v>
      </c>
      <c r="CF7" s="39">
        <v>173.03</v>
      </c>
      <c r="CG7" s="39">
        <v>171.15</v>
      </c>
      <c r="CH7" s="39">
        <v>170.19</v>
      </c>
      <c r="CI7" s="39">
        <v>171.81</v>
      </c>
      <c r="CJ7" s="39">
        <v>171.67</v>
      </c>
      <c r="CK7" s="39">
        <v>167.11</v>
      </c>
      <c r="CL7" s="39">
        <v>64.36</v>
      </c>
      <c r="CM7" s="39">
        <v>65.510000000000005</v>
      </c>
      <c r="CN7" s="39">
        <v>65.67</v>
      </c>
      <c r="CO7" s="39">
        <v>72.39</v>
      </c>
      <c r="CP7" s="39">
        <v>70.3</v>
      </c>
      <c r="CQ7" s="39">
        <v>58.58</v>
      </c>
      <c r="CR7" s="39">
        <v>58.53</v>
      </c>
      <c r="CS7" s="39">
        <v>59.01</v>
      </c>
      <c r="CT7" s="39">
        <v>60.03</v>
      </c>
      <c r="CU7" s="39">
        <v>59.74</v>
      </c>
      <c r="CV7" s="39">
        <v>60.27</v>
      </c>
      <c r="CW7" s="39">
        <v>89.33</v>
      </c>
      <c r="CX7" s="39">
        <v>88.23</v>
      </c>
      <c r="CY7" s="39">
        <v>86.24</v>
      </c>
      <c r="CZ7" s="39">
        <v>80.56</v>
      </c>
      <c r="DA7" s="39">
        <v>82.87</v>
      </c>
      <c r="DB7" s="39">
        <v>85.23</v>
      </c>
      <c r="DC7" s="39">
        <v>85.26</v>
      </c>
      <c r="DD7" s="39">
        <v>85.37</v>
      </c>
      <c r="DE7" s="39">
        <v>84.81</v>
      </c>
      <c r="DF7" s="39">
        <v>84.8</v>
      </c>
      <c r="DG7" s="39">
        <v>89.92</v>
      </c>
      <c r="DH7" s="39">
        <v>39.19</v>
      </c>
      <c r="DI7" s="39">
        <v>40.5</v>
      </c>
      <c r="DJ7" s="39">
        <v>42.32</v>
      </c>
      <c r="DK7" s="39">
        <v>43.91</v>
      </c>
      <c r="DL7" s="39">
        <v>45.65</v>
      </c>
      <c r="DM7" s="39">
        <v>44.31</v>
      </c>
      <c r="DN7" s="39">
        <v>45.75</v>
      </c>
      <c r="DO7" s="39">
        <v>46.9</v>
      </c>
      <c r="DP7" s="39">
        <v>47.28</v>
      </c>
      <c r="DQ7" s="39">
        <v>47.66</v>
      </c>
      <c r="DR7" s="39">
        <v>48.85</v>
      </c>
      <c r="DS7" s="39">
        <v>1.99</v>
      </c>
      <c r="DT7" s="39">
        <v>1.57</v>
      </c>
      <c r="DU7" s="39">
        <v>2.46</v>
      </c>
      <c r="DV7" s="39">
        <v>2.92</v>
      </c>
      <c r="DW7" s="39">
        <v>4.54</v>
      </c>
      <c r="DX7" s="39">
        <v>10.09</v>
      </c>
      <c r="DY7" s="39">
        <v>10.54</v>
      </c>
      <c r="DZ7" s="39">
        <v>12.03</v>
      </c>
      <c r="EA7" s="39">
        <v>12.19</v>
      </c>
      <c r="EB7" s="39">
        <v>15.1</v>
      </c>
      <c r="EC7" s="39">
        <v>17.8</v>
      </c>
      <c r="ED7" s="39">
        <v>0.88</v>
      </c>
      <c r="EE7" s="39">
        <v>0.43</v>
      </c>
      <c r="EF7" s="39">
        <v>0.2</v>
      </c>
      <c r="EG7" s="39">
        <v>0.35</v>
      </c>
      <c r="EH7" s="39">
        <v>0.23</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2019-12-05T04:15:48Z</dcterms:created>
  <dcterms:modified xsi:type="dcterms:W3CDTF">2020-03-02T03:01:04Z</dcterms:modified>
  <cp:category/>
</cp:coreProperties>
</file>