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OhfqVlSgso/Cmdb7j884hzXLXkrsMNZLZPO0/f5SzA9ws0JEBOfKLYERO18hQ/BOiL39UtS/xCrAT41kFcRMrQ==" workbookSaltValue="fRoQaKrz/eSH46YDw2VxDQ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A51" i="4" l="1"/>
  <c r="MI76" i="4"/>
  <c r="HJ51" i="4"/>
  <c r="MA30" i="4"/>
  <c r="IT76" i="4"/>
  <c r="CS51" i="4"/>
  <c r="HJ30" i="4"/>
  <c r="CS30" i="4"/>
  <c r="BZ76" i="4"/>
  <c r="C11" i="5"/>
  <c r="D11" i="5"/>
  <c r="E11" i="5"/>
  <c r="B11" i="5"/>
  <c r="BK76" i="4" l="1"/>
  <c r="LH51" i="4"/>
  <c r="GQ30" i="4"/>
  <c r="LT76" i="4"/>
  <c r="GQ51" i="4"/>
  <c r="LH30" i="4"/>
  <c r="BZ51" i="4"/>
  <c r="BZ30" i="4"/>
  <c r="IE76" i="4"/>
  <c r="BG30" i="4"/>
  <c r="LE76" i="4"/>
  <c r="FX51" i="4"/>
  <c r="BG51" i="4"/>
  <c r="FX30" i="4"/>
  <c r="AV76" i="4"/>
  <c r="KO51" i="4"/>
  <c r="KO30" i="4"/>
  <c r="HP76" i="4"/>
  <c r="HA76" i="4"/>
  <c r="AN51" i="4"/>
  <c r="FE30" i="4"/>
  <c r="AN30" i="4"/>
  <c r="AG76" i="4"/>
  <c r="JV51" i="4"/>
  <c r="KP76" i="4"/>
  <c r="FE51" i="4"/>
  <c r="JV30" i="4"/>
  <c r="KA76" i="4"/>
  <c r="EL51" i="4"/>
  <c r="JC30" i="4"/>
  <c r="GL76" i="4"/>
  <c r="U51" i="4"/>
  <c r="EL30" i="4"/>
  <c r="JC51" i="4"/>
  <c r="U30" i="4"/>
  <c r="R76" i="4"/>
</calcChain>
</file>

<file path=xl/sharedStrings.xml><?xml version="1.0" encoding="utf-8"?>
<sst xmlns="http://schemas.openxmlformats.org/spreadsheetml/2006/main" count="278" uniqueCount="138">
  <si>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</si>
  <si>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</si>
  <si>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</si>
  <si>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</si>
  <si>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</si>
  <si>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</si>
  <si>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</si>
  <si>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</si>
  <si>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</si>
  <si>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</si>
  <si>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</si>
  <si>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</si>
  <si>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</si>
  <si>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</si>
  <si>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</si>
  <si>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</si>
  <si>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</si>
  <si>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</si>
  <si>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</si>
  <si>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</si>
  <si>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</si>
  <si>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</si>
  <si>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</si>
  <si>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</si>
  <si>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</si>
  <si>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</si>
  <si>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</si>
  <si>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</si>
  <si>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</si>
  <si>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</si>
  <si>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</si>
  <si>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</si>
  <si>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</si>
  <si>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</si>
  <si>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</si>
  <si>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</si>
  <si>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</si>
  <si>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</si>
  <si>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</si>
  <si>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</si>
  <si>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</si>
  <si>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</si>
  <si>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</si>
  <si>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</si>
  <si>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</si>
  <si>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</si>
  <si>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</si>
  <si>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</si>
  <si>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</si>
  <si>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</si>
  <si>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</si>
  <si>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</si>
  <si>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</si>
  <si>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</si>
  <si>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</si>
  <si>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</si>
  <si>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</si>
  <si>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</si>
  <si>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</si>
  <si>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</si>
  <si>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</si>
  <si>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</si>
  <si>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</si>
  <si>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</si>
  <si>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</si>
  <si>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</si>
  <si>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</si>
  <si>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</si>
  <si>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</si>
  <si>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</si>
  <si>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</si>
  <si>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</si>
  <si>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</si>
  <si>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</si>
  <si>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</si>
  <si>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</si>
  <si>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</si>
  <si>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</si>
  <si>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</si>
  <si>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</si>
  <si>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</si>
  <si>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</si>
  <si>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</si>
  <si>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</si>
  <si>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</si>
  <si>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</si>
  <si>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</si>
  <si>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</si>
  <si>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</si>
  <si>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</si>
  <si>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</si>
  <si>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</si>
  <si>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</si>
  <si>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</si>
  <si>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</si>
  <si>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</si>
  <si>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</si>
  <si>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</si>
  <si>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</si>
  <si>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</si>
  <si>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</si>
  <si>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</si>
  <si>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</si>
  <si>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当該値(N-3)</t>
    <phoneticPr fontId="5"/>
  </si>
  <si>
    <t>当該値(N)</t>
    <phoneticPr fontId="5"/>
  </si>
  <si>
    <t>当該値(N-2)</t>
    <phoneticPr fontId="5"/>
  </si>
  <si>
    <t>当該値(N-3)</t>
    <phoneticPr fontId="5"/>
  </si>
  <si>
    <t>当該値(N)</t>
    <phoneticPr fontId="5"/>
  </si>
  <si>
    <t>当該値(N-1)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</si>
  <si>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</si>
  <si>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</si>
  <si>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</si>
  <si>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</si>
  <si>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</si>
  <si>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</si>
  <si>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</si>
  <si>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長野県　伊那市</t>
  </si>
  <si>
    <t>伊那市中央駐車場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</si>
  <si>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</si>
  <si>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</si>
  <si>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</si>
  <si>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</si>
  <si>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</si>
  <si>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</si>
  <si>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</si>
  <si>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</si>
  <si>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</si>
  <si>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</si>
  <si>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</si>
  <si>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</si>
  <si>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</si>
  <si>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</si>
  <si>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</si>
  <si>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</si>
  <si>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市立図書館に隣接した駐車場。収益的収支比率は類似施設の平均を上回り、他会計からの繰り入れはない。今後、設備の更新を計画的に行いながら安定的に収益を確保したい。</t>
    <rPh sb="0" eb="2">
      <t>シリツ</t>
    </rPh>
    <rPh sb="2" eb="5">
      <t>トショカン</t>
    </rPh>
    <rPh sb="6" eb="8">
      <t>リンセツ</t>
    </rPh>
    <rPh sb="10" eb="13">
      <t>チュウシャジョウ</t>
    </rPh>
    <rPh sb="14" eb="17">
      <t>シュウエキテキ</t>
    </rPh>
    <rPh sb="17" eb="19">
      <t>シュウシ</t>
    </rPh>
    <rPh sb="19" eb="21">
      <t>ヒリツ</t>
    </rPh>
    <rPh sb="22" eb="24">
      <t>ルイジ</t>
    </rPh>
    <rPh sb="24" eb="26">
      <t>シセツ</t>
    </rPh>
    <rPh sb="27" eb="29">
      <t>ヘイキン</t>
    </rPh>
    <rPh sb="30" eb="32">
      <t>ウワマワ</t>
    </rPh>
    <rPh sb="34" eb="35">
      <t>タ</t>
    </rPh>
    <rPh sb="35" eb="37">
      <t>カイケイ</t>
    </rPh>
    <rPh sb="40" eb="41">
      <t>ク</t>
    </rPh>
    <rPh sb="42" eb="43">
      <t>イ</t>
    </rPh>
    <rPh sb="48" eb="50">
      <t>コンゴ</t>
    </rPh>
    <rPh sb="51" eb="53">
      <t>セツビ</t>
    </rPh>
    <rPh sb="54" eb="56">
      <t>コウシン</t>
    </rPh>
    <rPh sb="57" eb="60">
      <t>ケイカクテキ</t>
    </rPh>
    <rPh sb="61" eb="62">
      <t>オコナ</t>
    </rPh>
    <rPh sb="66" eb="69">
      <t>アンテイテキ</t>
    </rPh>
    <rPh sb="70" eb="72">
      <t>シュウエキ</t>
    </rPh>
    <rPh sb="73" eb="75">
      <t>カクホ</t>
    </rPh>
    <phoneticPr fontId="5"/>
  </si>
  <si>
    <t>当駐車場の回転率は、４．５４台。平均駐車時間は１．４０時間となっており１日平均３８０台ほど利用しており利用者は増えている。</t>
    <rPh sb="0" eb="1">
      <t>トウ</t>
    </rPh>
    <rPh sb="1" eb="4">
      <t>チュウシャジョウ</t>
    </rPh>
    <rPh sb="5" eb="7">
      <t>カイテン</t>
    </rPh>
    <rPh sb="7" eb="8">
      <t>リツ</t>
    </rPh>
    <rPh sb="14" eb="15">
      <t>ダイ</t>
    </rPh>
    <rPh sb="16" eb="18">
      <t>ヘイキン</t>
    </rPh>
    <rPh sb="18" eb="20">
      <t>チュウシャ</t>
    </rPh>
    <rPh sb="20" eb="22">
      <t>ジカン</t>
    </rPh>
    <rPh sb="27" eb="29">
      <t>ジカン</t>
    </rPh>
    <rPh sb="36" eb="37">
      <t>ニチ</t>
    </rPh>
    <rPh sb="37" eb="39">
      <t>ヘイキン</t>
    </rPh>
    <rPh sb="42" eb="43">
      <t>ダイ</t>
    </rPh>
    <rPh sb="45" eb="47">
      <t>リヨウ</t>
    </rPh>
    <rPh sb="51" eb="54">
      <t>リヨウシャ</t>
    </rPh>
    <rPh sb="55" eb="56">
      <t>フ</t>
    </rPh>
    <phoneticPr fontId="5"/>
  </si>
  <si>
    <t>利用者が増加傾向にあり、計画的な更新を行いながら安定した運営を行っていきたい。</t>
    <rPh sb="0" eb="3">
      <t>リヨウシャ</t>
    </rPh>
    <rPh sb="4" eb="6">
      <t>ゾウカ</t>
    </rPh>
    <rPh sb="6" eb="8">
      <t>ケイコウ</t>
    </rPh>
    <rPh sb="12" eb="15">
      <t>ケイカクテキ</t>
    </rPh>
    <rPh sb="16" eb="18">
      <t>コウシン</t>
    </rPh>
    <rPh sb="19" eb="20">
      <t>オコナ</t>
    </rPh>
    <rPh sb="24" eb="26">
      <t>アンテイ</t>
    </rPh>
    <rPh sb="28" eb="30">
      <t>ウンエイ</t>
    </rPh>
    <rPh sb="31" eb="32">
      <t>オコナ</t>
    </rPh>
    <phoneticPr fontId="5"/>
  </si>
  <si>
    <t>設備投資見込額
R2　ゲート装置更新　　1,500千円
R3　自動発券機更新　　3,024千円
R4　監視カメラ更新　　　432千円
R9  自動精算機更新　　8,100千円
売上高GOP比率は、数値誤りで99.2％</t>
    <rPh sb="0" eb="2">
      <t>セツビ</t>
    </rPh>
    <rPh sb="2" eb="4">
      <t>トウシ</t>
    </rPh>
    <rPh sb="4" eb="6">
      <t>ミコミ</t>
    </rPh>
    <rPh sb="6" eb="7">
      <t>ガク</t>
    </rPh>
    <rPh sb="14" eb="16">
      <t>ソウチ</t>
    </rPh>
    <rPh sb="16" eb="18">
      <t>コウシン</t>
    </rPh>
    <rPh sb="25" eb="27">
      <t>センエン</t>
    </rPh>
    <rPh sb="31" eb="33">
      <t>ジドウ</t>
    </rPh>
    <rPh sb="33" eb="36">
      <t>ハッケンキ</t>
    </rPh>
    <rPh sb="36" eb="38">
      <t>コウシン</t>
    </rPh>
    <rPh sb="45" eb="47">
      <t>センエン</t>
    </rPh>
    <rPh sb="51" eb="53">
      <t>カンシ</t>
    </rPh>
    <rPh sb="56" eb="58">
      <t>コウシン</t>
    </rPh>
    <rPh sb="64" eb="66">
      <t>センエン</t>
    </rPh>
    <rPh sb="71" eb="73">
      <t>ジドウ</t>
    </rPh>
    <rPh sb="73" eb="75">
      <t>セイサン</t>
    </rPh>
    <rPh sb="75" eb="76">
      <t>キ</t>
    </rPh>
    <rPh sb="76" eb="78">
      <t>コウシン</t>
    </rPh>
    <rPh sb="85" eb="87">
      <t>センエン</t>
    </rPh>
    <rPh sb="89" eb="91">
      <t>ウリアゲ</t>
    </rPh>
    <rPh sb="91" eb="92">
      <t>ダカ</t>
    </rPh>
    <rPh sb="95" eb="97">
      <t>ヒリツ</t>
    </rPh>
    <rPh sb="99" eb="101">
      <t>スウチ</t>
    </rPh>
    <rPh sb="101" eb="102">
      <t>アヤマ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</si>
</sst>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459.3</c:v>
                </c:pt>
                <c:pt idx="1">
                  <c:v>4848.6000000000004</c:v>
                </c:pt>
                <c:pt idx="2">
                  <c:v>24.8</c:v>
                </c:pt>
                <c:pt idx="3">
                  <c:v>4227.5</c:v>
                </c:pt>
                <c:pt idx="4">
                  <c:v>7622.2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0B-4197-AF66-820DE625A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240128"/>
        <c:axId val="112242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385.5</c:v>
                </c:pt>
                <c:pt idx="1">
                  <c:v>419.4</c:v>
                </c:pt>
                <c:pt idx="2">
                  <c:v>371</c:v>
                </c:pt>
                <c:pt idx="3">
                  <c:v>509.2</c:v>
                </c:pt>
                <c:pt idx="4">
                  <c:v>449.1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20B-4197-AF66-820DE625A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240128"/>
        <c:axId val="112242048"/>
      </c:lineChart>
      <c:dateAx>
        <c:axId val="112240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2242048"/>
        <c:crosses val="autoZero"/>
        <c:auto val="1"/>
        <c:lblOffset val="100"/>
        <c:baseTimeUnit val="years"/>
      </c:dateAx>
      <c:valAx>
        <c:axId val="112242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22401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44-44E3-893A-85148F031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244864"/>
        <c:axId val="54246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78.400000000000006</c:v>
                </c:pt>
                <c:pt idx="1">
                  <c:v>70.5</c:v>
                </c:pt>
                <c:pt idx="2">
                  <c:v>59.2</c:v>
                </c:pt>
                <c:pt idx="3">
                  <c:v>62.4</c:v>
                </c:pt>
                <c:pt idx="4">
                  <c:v>82.7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444-44E3-893A-85148F031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44864"/>
        <c:axId val="54246784"/>
      </c:lineChart>
      <c:dateAx>
        <c:axId val="54244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4246784"/>
        <c:crosses val="autoZero"/>
        <c:auto val="1"/>
        <c:lblOffset val="100"/>
        <c:baseTimeUnit val="years"/>
      </c:dateAx>
      <c:valAx>
        <c:axId val="54246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42448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EC-4617-8DCB-F9430A822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46048"/>
        <c:axId val="5294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EC-4617-8DCB-F9430A822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46048"/>
        <c:axId val="52947968"/>
      </c:lineChart>
      <c:dateAx>
        <c:axId val="52946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2947968"/>
        <c:crosses val="autoZero"/>
        <c:auto val="1"/>
        <c:lblOffset val="100"/>
        <c:baseTimeUnit val="years"/>
      </c:dateAx>
      <c:valAx>
        <c:axId val="5294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29460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ED-46E2-A3D9-FFCC3AAD5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650752"/>
        <c:axId val="52652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3ED-46E2-A3D9-FFCC3AAD5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50752"/>
        <c:axId val="52652672"/>
      </c:lineChart>
      <c:dateAx>
        <c:axId val="52650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2652672"/>
        <c:crosses val="autoZero"/>
        <c:auto val="1"/>
        <c:lblOffset val="100"/>
        <c:baseTimeUnit val="years"/>
      </c:dateAx>
      <c:valAx>
        <c:axId val="52652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26507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B4-4CA1-AB2B-872386D97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687232"/>
        <c:axId val="52689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3.5</c:v>
                </c:pt>
                <c:pt idx="1">
                  <c:v>3.2</c:v>
                </c:pt>
                <c:pt idx="2">
                  <c:v>2.9</c:v>
                </c:pt>
                <c:pt idx="3">
                  <c:v>6</c:v>
                </c:pt>
                <c:pt idx="4">
                  <c:v>3.8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0B4-4CA1-AB2B-872386D97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87232"/>
        <c:axId val="52689152"/>
      </c:lineChart>
      <c:dateAx>
        <c:axId val="52687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2689152"/>
        <c:crosses val="autoZero"/>
        <c:auto val="1"/>
        <c:lblOffset val="100"/>
        <c:baseTimeUnit val="years"/>
      </c:dateAx>
      <c:valAx>
        <c:axId val="52689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268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7D-4FDE-8EB6-9695BAC57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07552"/>
        <c:axId val="5281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23</c:v>
                </c:pt>
                <c:pt idx="1">
                  <c:v>22</c:v>
                </c:pt>
                <c:pt idx="2">
                  <c:v>16</c:v>
                </c:pt>
                <c:pt idx="3">
                  <c:v>21</c:v>
                </c:pt>
                <c:pt idx="4">
                  <c:v>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47D-4FDE-8EB6-9695BAC57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07552"/>
        <c:axId val="52813824"/>
      </c:lineChart>
      <c:dateAx>
        <c:axId val="52807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2813824"/>
        <c:crosses val="autoZero"/>
        <c:auto val="1"/>
        <c:lblOffset val="100"/>
        <c:baseTimeUnit val="years"/>
      </c:dateAx>
      <c:valAx>
        <c:axId val="5281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28075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437.5</c:v>
                </c:pt>
                <c:pt idx="1">
                  <c:v>436.4</c:v>
                </c:pt>
                <c:pt idx="2">
                  <c:v>444.3</c:v>
                </c:pt>
                <c:pt idx="3">
                  <c:v>430.7</c:v>
                </c:pt>
                <c:pt idx="4">
                  <c:v>454.1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36-4D3E-AB9F-DB46D2BD9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72704"/>
        <c:axId val="52874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252.8</c:v>
                </c:pt>
                <c:pt idx="1">
                  <c:v>269</c:v>
                </c:pt>
                <c:pt idx="2">
                  <c:v>276.60000000000002</c:v>
                </c:pt>
                <c:pt idx="3">
                  <c:v>274.8</c:v>
                </c:pt>
                <c:pt idx="4">
                  <c:v>277.2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F36-4D3E-AB9F-DB46D2BD9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72704"/>
        <c:axId val="52874624"/>
      </c:lineChart>
      <c:dateAx>
        <c:axId val="52872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2874624"/>
        <c:crosses val="autoZero"/>
        <c:auto val="1"/>
        <c:lblOffset val="100"/>
        <c:baseTimeUnit val="years"/>
      </c:dateAx>
      <c:valAx>
        <c:axId val="52874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28727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78.2</c:v>
                </c:pt>
                <c:pt idx="1">
                  <c:v>97.9</c:v>
                </c:pt>
                <c:pt idx="2">
                  <c:v>-303.89999999999998</c:v>
                </c:pt>
                <c:pt idx="3">
                  <c:v>-303.89999999999998</c:v>
                </c:pt>
                <c:pt idx="4">
                  <c:v>98.7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66-4D22-850A-18287A5EC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640"/>
        <c:axId val="52975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40.700000000000003</c:v>
                </c:pt>
                <c:pt idx="1">
                  <c:v>38.200000000000003</c:v>
                </c:pt>
                <c:pt idx="2">
                  <c:v>34.6</c:v>
                </c:pt>
                <c:pt idx="3">
                  <c:v>37.6</c:v>
                </c:pt>
                <c:pt idx="4">
                  <c:v>33.200000000000003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166-4D22-850A-18287A5EC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640"/>
        <c:axId val="52975104"/>
      </c:lineChart>
      <c:dateAx>
        <c:axId val="52960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2975104"/>
        <c:crosses val="autoZero"/>
        <c:auto val="1"/>
        <c:lblOffset val="100"/>
        <c:baseTimeUnit val="years"/>
      </c:dateAx>
      <c:valAx>
        <c:axId val="52975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296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1279</c:v>
                </c:pt>
                <c:pt idx="1">
                  <c:v>1662</c:v>
                </c:pt>
                <c:pt idx="2">
                  <c:v>-5804</c:v>
                </c:pt>
                <c:pt idx="3">
                  <c:v>2141</c:v>
                </c:pt>
                <c:pt idx="4">
                  <c:v>2031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46-4029-AEF1-CDCD0D32A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017216"/>
        <c:axId val="53089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7496</c:v>
                </c:pt>
                <c:pt idx="1">
                  <c:v>6967</c:v>
                </c:pt>
                <c:pt idx="2">
                  <c:v>7138</c:v>
                </c:pt>
                <c:pt idx="3">
                  <c:v>8131</c:v>
                </c:pt>
                <c:pt idx="4">
                  <c:v>8024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A46-4029-AEF1-CDCD0D32A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17216"/>
        <c:axId val="53089024"/>
      </c:lineChart>
      <c:dateAx>
        <c:axId val="53017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089024"/>
        <c:crosses val="autoZero"/>
        <c:auto val="1"/>
        <c:lblOffset val="100"/>
        <c:baseTimeUnit val="years"/>
      </c:dateAx>
      <c:valAx>
        <c:axId val="53089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30172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55" zoomScaleNormal="55" zoomScaleSheetLayoutView="70" workbookViewId="0">
      <selection activeCell="ND48" sqref="ND48:NR48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長野県伊那市　伊那市中央駐車場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公共施設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2349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124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47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85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100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利用料金制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134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>
        <f>データ!$B$11</f>
        <v>41640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>
        <f>データ!$C$11</f>
        <v>42005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>
        <f>データ!$D$11</f>
        <v>42370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>
        <f>データ!$E$11</f>
        <v>42736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>
        <f>データ!$F$11</f>
        <v>43101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>
        <f>データ!$B$11</f>
        <v>41640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>
        <f>データ!$C$11</f>
        <v>42005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>
        <f>データ!$D$11</f>
        <v>42370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>
        <f>データ!$E$11</f>
        <v>42736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>
        <f>データ!$F$11</f>
        <v>43101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>
        <f>データ!$B$11</f>
        <v>41640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>
        <f>データ!$C$11</f>
        <v>42005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>
        <f>データ!$D$11</f>
        <v>42370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>
        <f>データ!$E$11</f>
        <v>42736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>
        <f>データ!$F$11</f>
        <v>43101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459.3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4848.6000000000004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24.8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4227.5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7622.2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437.5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436.4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444.3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430.7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454.1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385.5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419.4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371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509.2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449.1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3.5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3.2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2.9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6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3.8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252.8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269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276.60000000000002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274.8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277.2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137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135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>
        <f>データ!$B$11</f>
        <v>41640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>
        <f>データ!$C$11</f>
        <v>42005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>
        <f>データ!$D$11</f>
        <v>42370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>
        <f>データ!$E$11</f>
        <v>42736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>
        <f>データ!$F$11</f>
        <v>43101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>
        <f>データ!$B$11</f>
        <v>41640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>
        <f>データ!$C$11</f>
        <v>42005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>
        <f>データ!$D$11</f>
        <v>42370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>
        <f>データ!$E$11</f>
        <v>42736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>
        <f>データ!$F$11</f>
        <v>43101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>
        <f>データ!$B$11</f>
        <v>41640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>
        <f>データ!$C$11</f>
        <v>42005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>
        <f>データ!$D$11</f>
        <v>42370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>
        <f>データ!$E$11</f>
        <v>42736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>
        <f>データ!$F$11</f>
        <v>43101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78.2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97.9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-303.89999999999998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-303.89999999999998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98.7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1279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1662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-5804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2141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2031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23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22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16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21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17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40.700000000000003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38.200000000000003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34.6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37.6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33.200000000000003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7496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6967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7138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8131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8024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136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55963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>
        <f>データ!$B$11</f>
        <v>41640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>
        <f>データ!$C$11</f>
        <v>42005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>
        <f>データ!$D$11</f>
        <v>42370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>
        <f>データ!$E$11</f>
        <v>42736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>
        <f>データ!$F$11</f>
        <v>43101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4524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>
        <f>データ!$B$11</f>
        <v>41640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>
        <f>データ!$C$11</f>
        <v>42005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>
        <f>データ!$D$11</f>
        <v>42370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>
        <f>データ!$E$11</f>
        <v>42736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>
        <f>データ!$F$11</f>
        <v>43101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>
        <f>データ!$B$11</f>
        <v>41640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>
        <f>データ!$C$11</f>
        <v>42005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>
        <f>データ!$D$11</f>
        <v>42370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>
        <f>データ!$E$11</f>
        <v>42736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>
        <f>データ!$F$11</f>
        <v>43101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78.400000000000006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70.5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59.2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62.4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82.7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k1SaKCJ3shRvop6XU1FplPcEoA914pa3mmjLjmZ/cldvErI1g1sYOnMBtZy+k6HRGh5F2LZZioNVerC5bCpcgw==" saltValue="3ZfN3ZkU0zFhGW3k+H1GCA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100</v>
      </c>
      <c r="AK5" s="59" t="s">
        <v>90</v>
      </c>
      <c r="AL5" s="59" t="s">
        <v>101</v>
      </c>
      <c r="AM5" s="59" t="s">
        <v>102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100</v>
      </c>
      <c r="AV5" s="59" t="s">
        <v>103</v>
      </c>
      <c r="AW5" s="59" t="s">
        <v>91</v>
      </c>
      <c r="AX5" s="59" t="s">
        <v>102</v>
      </c>
      <c r="AY5" s="59" t="s">
        <v>104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100</v>
      </c>
      <c r="BG5" s="59" t="s">
        <v>90</v>
      </c>
      <c r="BH5" s="59" t="s">
        <v>105</v>
      </c>
      <c r="BI5" s="59" t="s">
        <v>92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90</v>
      </c>
      <c r="BS5" s="59" t="s">
        <v>105</v>
      </c>
      <c r="BT5" s="59" t="s">
        <v>102</v>
      </c>
      <c r="BU5" s="59" t="s">
        <v>104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100</v>
      </c>
      <c r="CC5" s="59" t="s">
        <v>106</v>
      </c>
      <c r="CD5" s="59" t="s">
        <v>91</v>
      </c>
      <c r="CE5" s="59" t="s">
        <v>102</v>
      </c>
      <c r="CF5" s="59" t="s">
        <v>107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100</v>
      </c>
      <c r="CP5" s="59" t="s">
        <v>103</v>
      </c>
      <c r="CQ5" s="59" t="s">
        <v>91</v>
      </c>
      <c r="CR5" s="59" t="s">
        <v>102</v>
      </c>
      <c r="CS5" s="59" t="s">
        <v>107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100</v>
      </c>
      <c r="DA5" s="59" t="s">
        <v>103</v>
      </c>
      <c r="DB5" s="59" t="s">
        <v>101</v>
      </c>
      <c r="DC5" s="59" t="s">
        <v>108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109</v>
      </c>
      <c r="DL5" s="59" t="s">
        <v>106</v>
      </c>
      <c r="DM5" s="59" t="s">
        <v>101</v>
      </c>
      <c r="DN5" s="59" t="s">
        <v>92</v>
      </c>
      <c r="DO5" s="59" t="s">
        <v>107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110</v>
      </c>
      <c r="B6" s="60">
        <f>B8</f>
        <v>2018</v>
      </c>
      <c r="C6" s="60">
        <f t="shared" ref="C6:X6" si="1">C8</f>
        <v>202096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2</v>
      </c>
      <c r="H6" s="60" t="str">
        <f>SUBSTITUTE(H8,"　","")</f>
        <v>長野県伊那市</v>
      </c>
      <c r="I6" s="60" t="str">
        <f t="shared" si="1"/>
        <v>伊那市中央駐車場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47</v>
      </c>
      <c r="S6" s="62" t="str">
        <f t="shared" si="1"/>
        <v>公共施設</v>
      </c>
      <c r="T6" s="62" t="str">
        <f t="shared" si="1"/>
        <v>無</v>
      </c>
      <c r="U6" s="63">
        <f t="shared" si="1"/>
        <v>2349</v>
      </c>
      <c r="V6" s="63">
        <f t="shared" si="1"/>
        <v>85</v>
      </c>
      <c r="W6" s="63">
        <f t="shared" si="1"/>
        <v>100</v>
      </c>
      <c r="X6" s="62" t="str">
        <f t="shared" si="1"/>
        <v>利用料金制</v>
      </c>
      <c r="Y6" s="64">
        <f>IF(Y8="-",NA(),Y8)</f>
        <v>459.3</v>
      </c>
      <c r="Z6" s="64">
        <f t="shared" ref="Z6:AH6" si="2">IF(Z8="-",NA(),Z8)</f>
        <v>4848.6000000000004</v>
      </c>
      <c r="AA6" s="64">
        <f t="shared" si="2"/>
        <v>24.8</v>
      </c>
      <c r="AB6" s="64">
        <f t="shared" si="2"/>
        <v>4227.5</v>
      </c>
      <c r="AC6" s="64">
        <f t="shared" si="2"/>
        <v>7622.2</v>
      </c>
      <c r="AD6" s="64">
        <f t="shared" si="2"/>
        <v>385.5</v>
      </c>
      <c r="AE6" s="64">
        <f t="shared" si="2"/>
        <v>419.4</v>
      </c>
      <c r="AF6" s="64">
        <f t="shared" si="2"/>
        <v>371</v>
      </c>
      <c r="AG6" s="64">
        <f t="shared" si="2"/>
        <v>509.2</v>
      </c>
      <c r="AH6" s="64">
        <f t="shared" si="2"/>
        <v>449.1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3.5</v>
      </c>
      <c r="AP6" s="64">
        <f t="shared" si="3"/>
        <v>3.2</v>
      </c>
      <c r="AQ6" s="64">
        <f t="shared" si="3"/>
        <v>2.9</v>
      </c>
      <c r="AR6" s="64">
        <f t="shared" si="3"/>
        <v>6</v>
      </c>
      <c r="AS6" s="64">
        <f t="shared" si="3"/>
        <v>3.8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23</v>
      </c>
      <c r="BA6" s="65">
        <f t="shared" si="4"/>
        <v>22</v>
      </c>
      <c r="BB6" s="65">
        <f t="shared" si="4"/>
        <v>16</v>
      </c>
      <c r="BC6" s="65">
        <f t="shared" si="4"/>
        <v>21</v>
      </c>
      <c r="BD6" s="65">
        <f t="shared" si="4"/>
        <v>17</v>
      </c>
      <c r="BE6" s="63" t="str">
        <f>IF(BE8="-","",IF(BE8="-","【-】","【"&amp;SUBSTITUTE(TEXT(BE8,"#,##0"),"-","△")&amp;"】"))</f>
        <v>【30】</v>
      </c>
      <c r="BF6" s="64">
        <f>IF(BF8="-",NA(),BF8)</f>
        <v>78.2</v>
      </c>
      <c r="BG6" s="64">
        <f t="shared" ref="BG6:BO6" si="5">IF(BG8="-",NA(),BG8)</f>
        <v>97.9</v>
      </c>
      <c r="BH6" s="64">
        <f t="shared" si="5"/>
        <v>-303.89999999999998</v>
      </c>
      <c r="BI6" s="64">
        <f t="shared" si="5"/>
        <v>-303.89999999999998</v>
      </c>
      <c r="BJ6" s="64">
        <f t="shared" si="5"/>
        <v>98.7</v>
      </c>
      <c r="BK6" s="64">
        <f t="shared" si="5"/>
        <v>40.700000000000003</v>
      </c>
      <c r="BL6" s="64">
        <f t="shared" si="5"/>
        <v>38.200000000000003</v>
      </c>
      <c r="BM6" s="64">
        <f t="shared" si="5"/>
        <v>34.6</v>
      </c>
      <c r="BN6" s="64">
        <f t="shared" si="5"/>
        <v>37.6</v>
      </c>
      <c r="BO6" s="64">
        <f t="shared" si="5"/>
        <v>33.200000000000003</v>
      </c>
      <c r="BP6" s="61" t="str">
        <f>IF(BP8="-","",IF(BP8="-","【-】","【"&amp;SUBSTITUTE(TEXT(BP8,"#,##0.0"),"-","△")&amp;"】"))</f>
        <v>【26.3】</v>
      </c>
      <c r="BQ6" s="65">
        <f>IF(BQ8="-",NA(),BQ8)</f>
        <v>1279</v>
      </c>
      <c r="BR6" s="65">
        <f t="shared" ref="BR6:BZ6" si="6">IF(BR8="-",NA(),BR8)</f>
        <v>1662</v>
      </c>
      <c r="BS6" s="65">
        <f t="shared" si="6"/>
        <v>-5804</v>
      </c>
      <c r="BT6" s="65">
        <f t="shared" si="6"/>
        <v>2141</v>
      </c>
      <c r="BU6" s="65">
        <f t="shared" si="6"/>
        <v>2031</v>
      </c>
      <c r="BV6" s="65">
        <f t="shared" si="6"/>
        <v>7496</v>
      </c>
      <c r="BW6" s="65">
        <f t="shared" si="6"/>
        <v>6967</v>
      </c>
      <c r="BX6" s="65">
        <f t="shared" si="6"/>
        <v>7138</v>
      </c>
      <c r="BY6" s="65">
        <f t="shared" si="6"/>
        <v>8131</v>
      </c>
      <c r="BZ6" s="65">
        <f t="shared" si="6"/>
        <v>8024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111</v>
      </c>
      <c r="CM6" s="63">
        <f t="shared" ref="CM6:CN6" si="7">CM8</f>
        <v>55963</v>
      </c>
      <c r="CN6" s="63">
        <f t="shared" si="7"/>
        <v>4524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112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78.400000000000006</v>
      </c>
      <c r="DF6" s="64">
        <f t="shared" si="8"/>
        <v>70.5</v>
      </c>
      <c r="DG6" s="64">
        <f t="shared" si="8"/>
        <v>59.2</v>
      </c>
      <c r="DH6" s="64">
        <f t="shared" si="8"/>
        <v>62.4</v>
      </c>
      <c r="DI6" s="64">
        <f t="shared" si="8"/>
        <v>82.7</v>
      </c>
      <c r="DJ6" s="61" t="str">
        <f>IF(DJ8="-","",IF(DJ8="-","【-】","【"&amp;SUBSTITUTE(TEXT(DJ8,"#,##0.0"),"-","△")&amp;"】"))</f>
        <v>【103.6】</v>
      </c>
      <c r="DK6" s="64">
        <f>IF(DK8="-",NA(),DK8)</f>
        <v>437.5</v>
      </c>
      <c r="DL6" s="64">
        <f t="shared" ref="DL6:DT6" si="9">IF(DL8="-",NA(),DL8)</f>
        <v>436.4</v>
      </c>
      <c r="DM6" s="64">
        <f t="shared" si="9"/>
        <v>444.3</v>
      </c>
      <c r="DN6" s="64">
        <f t="shared" si="9"/>
        <v>430.7</v>
      </c>
      <c r="DO6" s="64">
        <f t="shared" si="9"/>
        <v>454.1</v>
      </c>
      <c r="DP6" s="64">
        <f t="shared" si="9"/>
        <v>252.8</v>
      </c>
      <c r="DQ6" s="64">
        <f t="shared" si="9"/>
        <v>269</v>
      </c>
      <c r="DR6" s="64">
        <f t="shared" si="9"/>
        <v>276.60000000000002</v>
      </c>
      <c r="DS6" s="64">
        <f t="shared" si="9"/>
        <v>274.8</v>
      </c>
      <c r="DT6" s="64">
        <f t="shared" si="9"/>
        <v>277.2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113</v>
      </c>
      <c r="B7" s="60">
        <f t="shared" ref="B7:X7" si="10">B8</f>
        <v>2018</v>
      </c>
      <c r="C7" s="60">
        <f t="shared" si="10"/>
        <v>202096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2</v>
      </c>
      <c r="H7" s="60" t="str">
        <f t="shared" si="10"/>
        <v>長野県　伊那市</v>
      </c>
      <c r="I7" s="60" t="str">
        <f t="shared" si="10"/>
        <v>伊那市中央駐車場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47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2349</v>
      </c>
      <c r="V7" s="63">
        <f t="shared" si="10"/>
        <v>85</v>
      </c>
      <c r="W7" s="63">
        <f t="shared" si="10"/>
        <v>100</v>
      </c>
      <c r="X7" s="62" t="str">
        <f t="shared" si="10"/>
        <v>利用料金制</v>
      </c>
      <c r="Y7" s="64">
        <f>Y8</f>
        <v>459.3</v>
      </c>
      <c r="Z7" s="64">
        <f t="shared" ref="Z7:AH7" si="11">Z8</f>
        <v>4848.6000000000004</v>
      </c>
      <c r="AA7" s="64">
        <f t="shared" si="11"/>
        <v>24.8</v>
      </c>
      <c r="AB7" s="64">
        <f t="shared" si="11"/>
        <v>4227.5</v>
      </c>
      <c r="AC7" s="64">
        <f t="shared" si="11"/>
        <v>7622.2</v>
      </c>
      <c r="AD7" s="64">
        <f t="shared" si="11"/>
        <v>385.5</v>
      </c>
      <c r="AE7" s="64">
        <f t="shared" si="11"/>
        <v>419.4</v>
      </c>
      <c r="AF7" s="64">
        <f t="shared" si="11"/>
        <v>371</v>
      </c>
      <c r="AG7" s="64">
        <f t="shared" si="11"/>
        <v>509.2</v>
      </c>
      <c r="AH7" s="64">
        <f t="shared" si="11"/>
        <v>449.1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3.5</v>
      </c>
      <c r="AP7" s="64">
        <f t="shared" si="12"/>
        <v>3.2</v>
      </c>
      <c r="AQ7" s="64">
        <f t="shared" si="12"/>
        <v>2.9</v>
      </c>
      <c r="AR7" s="64">
        <f t="shared" si="12"/>
        <v>6</v>
      </c>
      <c r="AS7" s="64">
        <f t="shared" si="12"/>
        <v>3.8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23</v>
      </c>
      <c r="BA7" s="65">
        <f t="shared" si="13"/>
        <v>22</v>
      </c>
      <c r="BB7" s="65">
        <f t="shared" si="13"/>
        <v>16</v>
      </c>
      <c r="BC7" s="65">
        <f t="shared" si="13"/>
        <v>21</v>
      </c>
      <c r="BD7" s="65">
        <f t="shared" si="13"/>
        <v>17</v>
      </c>
      <c r="BE7" s="63"/>
      <c r="BF7" s="64">
        <f>BF8</f>
        <v>78.2</v>
      </c>
      <c r="BG7" s="64">
        <f t="shared" ref="BG7:BO7" si="14">BG8</f>
        <v>97.9</v>
      </c>
      <c r="BH7" s="64">
        <f t="shared" si="14"/>
        <v>-303.89999999999998</v>
      </c>
      <c r="BI7" s="64">
        <f t="shared" si="14"/>
        <v>-303.89999999999998</v>
      </c>
      <c r="BJ7" s="64">
        <f t="shared" si="14"/>
        <v>98.7</v>
      </c>
      <c r="BK7" s="64">
        <f t="shared" si="14"/>
        <v>40.700000000000003</v>
      </c>
      <c r="BL7" s="64">
        <f t="shared" si="14"/>
        <v>38.200000000000003</v>
      </c>
      <c r="BM7" s="64">
        <f t="shared" si="14"/>
        <v>34.6</v>
      </c>
      <c r="BN7" s="64">
        <f t="shared" si="14"/>
        <v>37.6</v>
      </c>
      <c r="BO7" s="64">
        <f t="shared" si="14"/>
        <v>33.200000000000003</v>
      </c>
      <c r="BP7" s="61"/>
      <c r="BQ7" s="65">
        <f>BQ8</f>
        <v>1279</v>
      </c>
      <c r="BR7" s="65">
        <f t="shared" ref="BR7:BZ7" si="15">BR8</f>
        <v>1662</v>
      </c>
      <c r="BS7" s="65">
        <f t="shared" si="15"/>
        <v>-5804</v>
      </c>
      <c r="BT7" s="65">
        <f t="shared" si="15"/>
        <v>2141</v>
      </c>
      <c r="BU7" s="65">
        <f t="shared" si="15"/>
        <v>2031</v>
      </c>
      <c r="BV7" s="65">
        <f t="shared" si="15"/>
        <v>7496</v>
      </c>
      <c r="BW7" s="65">
        <f t="shared" si="15"/>
        <v>6967</v>
      </c>
      <c r="BX7" s="65">
        <f t="shared" si="15"/>
        <v>7138</v>
      </c>
      <c r="BY7" s="65">
        <f t="shared" si="15"/>
        <v>8131</v>
      </c>
      <c r="BZ7" s="65">
        <f t="shared" si="15"/>
        <v>8024</v>
      </c>
      <c r="CA7" s="63"/>
      <c r="CB7" s="64" t="s">
        <v>114</v>
      </c>
      <c r="CC7" s="64" t="s">
        <v>114</v>
      </c>
      <c r="CD7" s="64" t="s">
        <v>114</v>
      </c>
      <c r="CE7" s="64" t="s">
        <v>114</v>
      </c>
      <c r="CF7" s="64" t="s">
        <v>114</v>
      </c>
      <c r="CG7" s="64" t="s">
        <v>114</v>
      </c>
      <c r="CH7" s="64" t="s">
        <v>114</v>
      </c>
      <c r="CI7" s="64" t="s">
        <v>114</v>
      </c>
      <c r="CJ7" s="64" t="s">
        <v>114</v>
      </c>
      <c r="CK7" s="64" t="s">
        <v>115</v>
      </c>
      <c r="CL7" s="61"/>
      <c r="CM7" s="63">
        <f>CM8</f>
        <v>55963</v>
      </c>
      <c r="CN7" s="63">
        <f>CN8</f>
        <v>4524</v>
      </c>
      <c r="CO7" s="64" t="s">
        <v>114</v>
      </c>
      <c r="CP7" s="64" t="s">
        <v>114</v>
      </c>
      <c r="CQ7" s="64" t="s">
        <v>114</v>
      </c>
      <c r="CR7" s="64" t="s">
        <v>114</v>
      </c>
      <c r="CS7" s="64" t="s">
        <v>114</v>
      </c>
      <c r="CT7" s="64" t="s">
        <v>114</v>
      </c>
      <c r="CU7" s="64" t="s">
        <v>114</v>
      </c>
      <c r="CV7" s="64" t="s">
        <v>114</v>
      </c>
      <c r="CW7" s="64" t="s">
        <v>114</v>
      </c>
      <c r="CX7" s="64" t="s">
        <v>115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78.400000000000006</v>
      </c>
      <c r="DF7" s="64">
        <f t="shared" si="16"/>
        <v>70.5</v>
      </c>
      <c r="DG7" s="64">
        <f t="shared" si="16"/>
        <v>59.2</v>
      </c>
      <c r="DH7" s="64">
        <f t="shared" si="16"/>
        <v>62.4</v>
      </c>
      <c r="DI7" s="64">
        <f t="shared" si="16"/>
        <v>82.7</v>
      </c>
      <c r="DJ7" s="61"/>
      <c r="DK7" s="64">
        <f>DK8</f>
        <v>437.5</v>
      </c>
      <c r="DL7" s="64">
        <f t="shared" ref="DL7:DT7" si="17">DL8</f>
        <v>436.4</v>
      </c>
      <c r="DM7" s="64">
        <f t="shared" si="17"/>
        <v>444.3</v>
      </c>
      <c r="DN7" s="64">
        <f t="shared" si="17"/>
        <v>430.7</v>
      </c>
      <c r="DO7" s="64">
        <f t="shared" si="17"/>
        <v>454.1</v>
      </c>
      <c r="DP7" s="64">
        <f t="shared" si="17"/>
        <v>252.8</v>
      </c>
      <c r="DQ7" s="64">
        <f t="shared" si="17"/>
        <v>269</v>
      </c>
      <c r="DR7" s="64">
        <f t="shared" si="17"/>
        <v>276.60000000000002</v>
      </c>
      <c r="DS7" s="64">
        <f t="shared" si="17"/>
        <v>274.8</v>
      </c>
      <c r="DT7" s="64">
        <f t="shared" si="17"/>
        <v>277.2</v>
      </c>
      <c r="DU7" s="61"/>
    </row>
    <row r="8" spans="1:125" s="66" customFormat="1" x14ac:dyDescent="0.15">
      <c r="A8" s="49"/>
      <c r="B8" s="67">
        <v>2018</v>
      </c>
      <c r="C8" s="67">
        <v>202096</v>
      </c>
      <c r="D8" s="67">
        <v>47</v>
      </c>
      <c r="E8" s="67">
        <v>14</v>
      </c>
      <c r="F8" s="67">
        <v>0</v>
      </c>
      <c r="G8" s="67">
        <v>2</v>
      </c>
      <c r="H8" s="67" t="s">
        <v>116</v>
      </c>
      <c r="I8" s="67" t="s">
        <v>117</v>
      </c>
      <c r="J8" s="67" t="s">
        <v>118</v>
      </c>
      <c r="K8" s="67" t="s">
        <v>119</v>
      </c>
      <c r="L8" s="67" t="s">
        <v>120</v>
      </c>
      <c r="M8" s="67" t="s">
        <v>121</v>
      </c>
      <c r="N8" s="67" t="s">
        <v>122</v>
      </c>
      <c r="O8" s="68" t="s">
        <v>123</v>
      </c>
      <c r="P8" s="69" t="s">
        <v>124</v>
      </c>
      <c r="Q8" s="69" t="s">
        <v>125</v>
      </c>
      <c r="R8" s="70">
        <v>47</v>
      </c>
      <c r="S8" s="69" t="s">
        <v>126</v>
      </c>
      <c r="T8" s="69" t="s">
        <v>127</v>
      </c>
      <c r="U8" s="70">
        <v>2349</v>
      </c>
      <c r="V8" s="70">
        <v>85</v>
      </c>
      <c r="W8" s="70">
        <v>100</v>
      </c>
      <c r="X8" s="69" t="s">
        <v>128</v>
      </c>
      <c r="Y8" s="71">
        <v>459.3</v>
      </c>
      <c r="Z8" s="71">
        <v>4848.6000000000004</v>
      </c>
      <c r="AA8" s="71">
        <v>24.8</v>
      </c>
      <c r="AB8" s="71">
        <v>4227.5</v>
      </c>
      <c r="AC8" s="71">
        <v>7622.2</v>
      </c>
      <c r="AD8" s="71">
        <v>385.5</v>
      </c>
      <c r="AE8" s="71">
        <v>419.4</v>
      </c>
      <c r="AF8" s="71">
        <v>371</v>
      </c>
      <c r="AG8" s="71">
        <v>509.2</v>
      </c>
      <c r="AH8" s="71">
        <v>449.1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3.5</v>
      </c>
      <c r="AP8" s="71">
        <v>3.2</v>
      </c>
      <c r="AQ8" s="71">
        <v>2.9</v>
      </c>
      <c r="AR8" s="71">
        <v>6</v>
      </c>
      <c r="AS8" s="71">
        <v>3.8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23</v>
      </c>
      <c r="BA8" s="72">
        <v>22</v>
      </c>
      <c r="BB8" s="72">
        <v>16</v>
      </c>
      <c r="BC8" s="72">
        <v>21</v>
      </c>
      <c r="BD8" s="72">
        <v>17</v>
      </c>
      <c r="BE8" s="72">
        <v>30</v>
      </c>
      <c r="BF8" s="71">
        <v>78.2</v>
      </c>
      <c r="BG8" s="71">
        <v>97.9</v>
      </c>
      <c r="BH8" s="71">
        <v>-303.89999999999998</v>
      </c>
      <c r="BI8" s="71">
        <v>-303.89999999999998</v>
      </c>
      <c r="BJ8" s="71">
        <v>98.7</v>
      </c>
      <c r="BK8" s="71">
        <v>40.700000000000003</v>
      </c>
      <c r="BL8" s="71">
        <v>38.200000000000003</v>
      </c>
      <c r="BM8" s="71">
        <v>34.6</v>
      </c>
      <c r="BN8" s="71">
        <v>37.6</v>
      </c>
      <c r="BO8" s="71">
        <v>33.200000000000003</v>
      </c>
      <c r="BP8" s="68">
        <v>26.3</v>
      </c>
      <c r="BQ8" s="72">
        <v>1279</v>
      </c>
      <c r="BR8" s="72">
        <v>1662</v>
      </c>
      <c r="BS8" s="72">
        <v>-5804</v>
      </c>
      <c r="BT8" s="73">
        <v>2141</v>
      </c>
      <c r="BU8" s="73">
        <v>2031</v>
      </c>
      <c r="BV8" s="72">
        <v>7496</v>
      </c>
      <c r="BW8" s="72">
        <v>6967</v>
      </c>
      <c r="BX8" s="72">
        <v>7138</v>
      </c>
      <c r="BY8" s="72">
        <v>8131</v>
      </c>
      <c r="BZ8" s="72">
        <v>8024</v>
      </c>
      <c r="CA8" s="70">
        <v>16102</v>
      </c>
      <c r="CB8" s="71" t="s">
        <v>120</v>
      </c>
      <c r="CC8" s="71" t="s">
        <v>120</v>
      </c>
      <c r="CD8" s="71" t="s">
        <v>120</v>
      </c>
      <c r="CE8" s="71" t="s">
        <v>120</v>
      </c>
      <c r="CF8" s="71" t="s">
        <v>120</v>
      </c>
      <c r="CG8" s="71" t="s">
        <v>120</v>
      </c>
      <c r="CH8" s="71" t="s">
        <v>120</v>
      </c>
      <c r="CI8" s="71" t="s">
        <v>120</v>
      </c>
      <c r="CJ8" s="71" t="s">
        <v>120</v>
      </c>
      <c r="CK8" s="71" t="s">
        <v>120</v>
      </c>
      <c r="CL8" s="68" t="s">
        <v>120</v>
      </c>
      <c r="CM8" s="70">
        <v>55963</v>
      </c>
      <c r="CN8" s="70">
        <v>4524</v>
      </c>
      <c r="CO8" s="71" t="s">
        <v>120</v>
      </c>
      <c r="CP8" s="71" t="s">
        <v>120</v>
      </c>
      <c r="CQ8" s="71" t="s">
        <v>120</v>
      </c>
      <c r="CR8" s="71" t="s">
        <v>120</v>
      </c>
      <c r="CS8" s="71" t="s">
        <v>120</v>
      </c>
      <c r="CT8" s="71" t="s">
        <v>120</v>
      </c>
      <c r="CU8" s="71" t="s">
        <v>120</v>
      </c>
      <c r="CV8" s="71" t="s">
        <v>120</v>
      </c>
      <c r="CW8" s="71" t="s">
        <v>120</v>
      </c>
      <c r="CX8" s="71" t="s">
        <v>120</v>
      </c>
      <c r="CY8" s="68" t="s">
        <v>120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78.400000000000006</v>
      </c>
      <c r="DF8" s="71">
        <v>70.5</v>
      </c>
      <c r="DG8" s="71">
        <v>59.2</v>
      </c>
      <c r="DH8" s="71">
        <v>62.4</v>
      </c>
      <c r="DI8" s="71">
        <v>82.7</v>
      </c>
      <c r="DJ8" s="68">
        <v>103.6</v>
      </c>
      <c r="DK8" s="71">
        <v>437.5</v>
      </c>
      <c r="DL8" s="71">
        <v>436.4</v>
      </c>
      <c r="DM8" s="71">
        <v>444.3</v>
      </c>
      <c r="DN8" s="71">
        <v>430.7</v>
      </c>
      <c r="DO8" s="71">
        <v>454.1</v>
      </c>
      <c r="DP8" s="71">
        <v>252.8</v>
      </c>
      <c r="DQ8" s="71">
        <v>269</v>
      </c>
      <c r="DR8" s="71">
        <v>276.60000000000002</v>
      </c>
      <c r="DS8" s="71">
        <v>274.8</v>
      </c>
      <c r="DT8" s="71">
        <v>277.2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129</v>
      </c>
      <c r="C10" s="78" t="s">
        <v>130</v>
      </c>
      <c r="D10" s="78" t="s">
        <v>131</v>
      </c>
      <c r="E10" s="78" t="s">
        <v>132</v>
      </c>
      <c r="F10" s="78" t="s">
        <v>133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2020-01-24T07:41:55Z</cp:lastPrinted>
  <dcterms:created xsi:type="dcterms:W3CDTF">2019-12-05T07:22:48Z</dcterms:created>
  <dcterms:modified xsi:type="dcterms:W3CDTF">2020-02-27T06:11:47Z</dcterms:modified>
  <cp:category/>
</cp:coreProperties>
</file>