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1　佐久地域振興局\202088 小諸市\"/>
    </mc:Choice>
  </mc:AlternateContent>
  <workbookProtection workbookAlgorithmName="SHA-512" workbookHashValue="UpgqXHxn6hPDgXNdTwuhp0hw6g4pV4IRG4XIYtpWjcPgl4eH10PJE5dr0oZUpjAHJD8DDYksg+h8eXgaBRC8rg==" workbookSaltValue="Tgy9lFwh7UCbyIsadpCtOA==" workbookSpinCount="100000" lockStructure="1"/>
  <bookViews>
    <workbookView xWindow="930" yWindow="0" windowWidth="192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O6" i="5"/>
  <c r="N6" i="5"/>
  <c r="B10" i="4" s="1"/>
  <c r="M6" i="5"/>
  <c r="L6" i="5"/>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AT10" i="4"/>
  <c r="W10" i="4"/>
  <c r="P10" i="4"/>
  <c r="I10" i="4"/>
  <c r="BB8" i="4"/>
  <c r="AL8" i="4"/>
  <c r="AD8" i="4"/>
  <c r="W8" i="4"/>
  <c r="P8" i="4"/>
  <c r="B8"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<sst xmlns="http://schemas.openxmlformats.org/spreadsheetml/2006/main" count="223" uniqueCount="110">
  <si>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</si>
  <si>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</si>
  <si>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</si>
  <si>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</si>
  <si>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</si>
  <si>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</si>
  <si>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</si>
  <si>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</si>
  <si>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</si>
  <si>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</si>
  <si>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</si>
  <si>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</si>
  <si>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</si>
  <si>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</si>
  <si>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</si>
  <si>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</si>
  <si>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</si>
  <si>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</si>
  <si>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</si>
  <si>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</si>
  <si>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</si>
  <si>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</si>
  <si>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</si>
  <si>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</si>
  <si>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</si>
  <si>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</si>
  <si>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</si>
  <si>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</si>
  <si>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</si>
  <si>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</si>
  <si>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</si>
  <si>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</si>
  <si>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</si>
  <si>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</si>
  <si>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</si>
  <si>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</si>
  <si>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</si>
  <si>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</si>
  <si>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</si>
  <si>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</si>
  <si>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</si>
  <si>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</si>
  <si>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</si>
  <si>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</si>
  <si>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</si>
  <si>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</si>
  <si>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</si>
  <si>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</si>
  <si>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</si>
  <si>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</si>
  <si>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</si>
  <si>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</si>
  <si>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</si>
  <si>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</si>
  <si>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</si>
  <si>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</si>
  <si>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</si>
  <si>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</si>
  <si>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</si>
  <si>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</si>
  <si>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</si>
  <si>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</si>
  <si>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</si>
  <si>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</si>
  <si>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</si>
  <si>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</si>
  <si>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</si>
  <si>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</si>
  <si>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</si>
  <si>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</si>
  <si>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</si>
  <si>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</si>
  <si>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</si>
  <si>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</si>
  <si>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</si>
  <si>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</si>
  <si>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</si>
  <si>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</si>
  <si>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</si>
  <si>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</si>
  <si>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</si>
  <si>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</si>
  <si>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</si>
  <si>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</si>
  <si>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</si>
  <si>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</si>
  <si>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</si>
  <si>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</si>
  <si>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</si>
  <si>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</si>
  <si>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</si>
  <si>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</si>
  <si>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</si>
  <si>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</si>
  <si>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</si>
  <si>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小諸市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</si>
  <si>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</si>
  <si>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</si>
  <si>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</si>
  <si>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</si>
  <si>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</si>
  <si>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</si>
  <si>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</si>
  <si>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</si>
  <si>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</si>
  <si>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</si>
  <si>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</si>
  <si>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24年4月に公営企業会計に移行しているため、①有形固定資産減価償却率は類似団体の平均値に比べて低く算定されていましたが、減価償却の進行により、本年度においては類似団体の平均値を上回っています。
　平成2年に供用開始以来、平成30年度で28年が経過しましたが、管渠の耐用年数50年を経過していないため、②管渠老朽化率は0％となっています。
　今後は、平成30年度から31年度でストックマネジメント計画を策定し、優先順位を考慮した施設の改築更新及び適切な維持管理を実施することで、資産の延命化及び資産管理の最適化を図っていきます。</t>
    <rPh sb="63" eb="65">
      <t>ゲンカ</t>
    </rPh>
    <rPh sb="65" eb="67">
      <t>ショウキャク</t>
    </rPh>
    <rPh sb="68" eb="70">
      <t>シンコウ</t>
    </rPh>
    <rPh sb="74" eb="77">
      <t>ホンネンド</t>
    </rPh>
    <rPh sb="82" eb="84">
      <t>ルイジ</t>
    </rPh>
    <rPh sb="84" eb="86">
      <t>ダンタイ</t>
    </rPh>
    <rPh sb="87" eb="89">
      <t>ヘイキン</t>
    </rPh>
    <rPh sb="89" eb="90">
      <t>チ</t>
    </rPh>
    <rPh sb="91" eb="93">
      <t>ウワマワ</t>
    </rPh>
    <rPh sb="173" eb="175">
      <t>コンゴ</t>
    </rPh>
    <rPh sb="177" eb="179">
      <t>ヘイセイ</t>
    </rPh>
    <rPh sb="181" eb="183">
      <t>ネンド</t>
    </rPh>
    <rPh sb="187" eb="189">
      <t>ネンド</t>
    </rPh>
    <rPh sb="203" eb="205">
      <t>サクテイ</t>
    </rPh>
    <phoneticPr fontId="4"/>
  </si>
  <si>
    <t>　小諸市公共下水道事業は、平成24年4月に地方公営企業法を一部適用して公営企業会計を導入しました。
　平成24年度以降、下水道施設への接続勧奨や維持管理費等の削減により、経常損益の改善に努めており、①経常収支比率、⑤経費回収率ともに100％以上を維持していますが、⑧水洗化率は年々増加しているものの水需要の減少等により平成29年度から引き続き、⑦施設利用率と下水道使用料は減少となっています。また⑥汚水処理原価は、前述の有収水量の減少等によって増加し、類似団体の平均値に近づきつつあるので、更なる維持管理経費の削減に努めていく必要があります。
　③流動比率は、平成26年度の会計制度の見直しにより、1年以内に償還予定の企業債元金が流動負債に計上されたことから、それ以降の比率は大きく低下しましたが、流動負債の減少と流動資産の増加により前年度に引き続き改善しています。しかし、企業債元金の償還は一般会計繰入金に依存しているため、引き続き自主財源である使用料収入の確保及び一般会計繰入金の確実な受入が課題となります。
　④企業債残高対事業規模比率は、企業債元金の償還が進んだことによる企業債残高の減少及び使用料収入の増加により年々比率は減少していますが、企業債を活用し管渠布設等を行っていることから、比率は類似団体の平均値より高くなっています。
　今後も引き続き投資効果の高い管渠整備を優先し、かつ、公共下水道への接続促進により経営基盤の安定化に努めていきます。</t>
    <rPh sb="17" eb="18">
      <t>ネン</t>
    </rPh>
    <rPh sb="19" eb="20">
      <t>ツキ</t>
    </rPh>
    <rPh sb="69" eb="71">
      <t>カンショウ</t>
    </rPh>
    <rPh sb="120" eb="122">
      <t>イジョウ</t>
    </rPh>
    <rPh sb="123" eb="125">
      <t>イジ</t>
    </rPh>
    <rPh sb="138" eb="140">
      <t>ネンネン</t>
    </rPh>
    <rPh sb="140" eb="142">
      <t>ゾウカ</t>
    </rPh>
    <rPh sb="173" eb="175">
      <t>シセツ</t>
    </rPh>
    <rPh sb="175" eb="178">
      <t>リヨウリツ</t>
    </rPh>
    <rPh sb="179" eb="182">
      <t>ゲスイドウ</t>
    </rPh>
    <rPh sb="182" eb="185">
      <t>シヨウリョウ</t>
    </rPh>
    <rPh sb="186" eb="188">
      <t>ゲンショウ</t>
    </rPh>
    <rPh sb="207" eb="209">
      <t>ゼンジュツ</t>
    </rPh>
    <rPh sb="210" eb="212">
      <t>ユウシュウ</t>
    </rPh>
    <rPh sb="212" eb="214">
      <t>スイリョウ</t>
    </rPh>
    <rPh sb="215" eb="217">
      <t>ゲンショウ</t>
    </rPh>
    <rPh sb="217" eb="218">
      <t>トウ</t>
    </rPh>
    <rPh sb="222" eb="224">
      <t>ゾウカ</t>
    </rPh>
    <rPh sb="235" eb="236">
      <t>チカ</t>
    </rPh>
    <rPh sb="245" eb="246">
      <t>サラ</t>
    </rPh>
    <rPh sb="248" eb="250">
      <t>イジ</t>
    </rPh>
    <rPh sb="250" eb="252">
      <t>カンリ</t>
    </rPh>
    <rPh sb="252" eb="254">
      <t>ケイヒ</t>
    </rPh>
    <rPh sb="255" eb="257">
      <t>サクゲン</t>
    </rPh>
    <rPh sb="258" eb="259">
      <t>ツト</t>
    </rPh>
    <rPh sb="263" eb="265">
      <t>ヒツヨウ</t>
    </rPh>
    <rPh sb="328" eb="330">
      <t>イコウ</t>
    </rPh>
    <rPh sb="349" eb="351">
      <t>リュウドウ</t>
    </rPh>
    <rPh sb="351" eb="353">
      <t>フサイ</t>
    </rPh>
    <rPh sb="354" eb="356">
      <t>ゲンショウ</t>
    </rPh>
    <rPh sb="357" eb="359">
      <t>リュウドウ</t>
    </rPh>
    <rPh sb="359" eb="361">
      <t>シサン</t>
    </rPh>
    <rPh sb="362" eb="364">
      <t>ゾウカ</t>
    </rPh>
    <rPh sb="367" eb="369">
      <t>ゼンネン</t>
    </rPh>
    <rPh sb="369" eb="370">
      <t>ド</t>
    </rPh>
    <rPh sb="371" eb="372">
      <t>ヒ</t>
    </rPh>
    <rPh sb="373" eb="374">
      <t>ツヅ</t>
    </rPh>
    <rPh sb="375" eb="377">
      <t>カイゼン</t>
    </rPh>
    <rPh sb="409" eb="410">
      <t>ヒ</t>
    </rPh>
    <rPh sb="411" eb="412">
      <t>ツヅ</t>
    </rPh>
    <rPh sb="512" eb="514">
      <t>ゲンショウ</t>
    </rPh>
    <rPh sb="532" eb="533">
      <t>トウ</t>
    </rPh>
    <rPh sb="572" eb="574">
      <t>コンゴ</t>
    </rPh>
    <phoneticPr fontId="4"/>
  </si>
  <si>
    <t>　経営状況について類似団体と比較すると、経費回収率や施設利用率及び水洗化率は平均値を上回っている一方で、管渠整備に多額の企業債を発行したことにより、財政状態の健全性に関する指標である④企業債残高対事業規模比率は、年々減少してきてはいるものの平均値より高く、企業会計を圧迫している状況にあります。
　今後、人口減少や水需要の減少等により使用料収入の伸びは期待できないことから、経営環境はより厳しい状況に陥ることが予測されます。計画的かつ効率的に施設整備を行っていくとともに、効果的な資産の維持管理を実施することで、更なる経営指標の改善に努めていきます。また農業集落排水事業の統合など汚水処理事業全体の効率化に向けた取り組みを実施します。</t>
    <rPh sb="106" eb="108">
      <t>ネンネン</t>
    </rPh>
    <rPh sb="108" eb="110">
      <t>ゲンショウ</t>
    </rPh>
    <rPh sb="139" eb="141">
      <t>ジョウキョウ</t>
    </rPh>
    <rPh sb="152" eb="154">
      <t>ジンコウ</t>
    </rPh>
    <rPh sb="154" eb="156">
      <t>ゲンショウ</t>
    </rPh>
    <rPh sb="197" eb="199">
      <t>ジョウキョウ</t>
    </rPh>
    <rPh sb="200" eb="201">
      <t>オチイ</t>
    </rPh>
    <rPh sb="221" eb="223">
      <t>シセツ</t>
    </rPh>
    <rPh sb="267" eb="268">
      <t>ツト</t>
    </rPh>
    <rPh sb="311" eb="31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</si>
</sst>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0.24</c:v>
                </c:pt>
                <c:pt idx="4">
                  <c:v>0</c:v>
                </c:pt>
              </c:numCache>
            </c:numRef>
          </c:val>
          <c:extLst>
            <c:ext xmlns:c16="http://schemas.microsoft.com/office/drawing/2014/chart" uri="{C3380CC4-5D6E-409C-BE32-E72D297353CC}">
              <c16:uniqueId val="{00000000-4A33-418A-BFDB-8DEA8770BFFC}"/>
            </c:ext>
          </c:extLst>
        </c:ser>
        <c:dLbls>
          <c:showLegendKey val="0"/>
          <c:showVal val="0"/>
          <c:showCatName val="0"/>
          <c:showSerName val="0"/>
          <c:showPercent val="0"/>
          <c:showBubbleSize val="0"/>
        </c:dLbls>
        <c:gapWidth val="150"/>
        <c:axId val="373377736"/>
        <c:axId val="37337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4A33-418A-BFDB-8DEA8770BFFC}"/>
            </c:ext>
          </c:extLst>
        </c:ser>
        <c:dLbls>
          <c:showLegendKey val="0"/>
          <c:showVal val="0"/>
          <c:showCatName val="0"/>
          <c:showSerName val="0"/>
          <c:showPercent val="0"/>
          <c:showBubbleSize val="0"/>
        </c:dLbls>
        <c:marker val="1"/>
        <c:smooth val="0"/>
        <c:axId val="373377736"/>
        <c:axId val="373377344"/>
      </c:lineChart>
      <c:dateAx>
        <c:axId val="373377736"/>
        <c:scaling>
          <c:orientation val="minMax"/>
        </c:scaling>
        <c:delete val="1"/>
        <c:axPos val="b"/>
        <c:numFmt formatCode="ge" sourceLinked="1"/>
        <c:majorTickMark val="none"/>
        <c:minorTickMark val="none"/>
        <c:tickLblPos val="none"/>
        <c:crossAx val="373377344"/>
        <c:crosses val="autoZero"/>
        <c:auto val="1"/>
        <c:lblOffset val="100"/>
        <c:baseTimeUnit val="years"/>
      </c:dateAx>
      <c:valAx>
        <c:axId val="3733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37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65.489999999999995</c:v>
                </c:pt>
                <c:pt idx="1">
                  <c:v>64.430000000000007</c:v>
                </c:pt>
                <c:pt idx="2">
                  <c:v>65.16</c:v>
                </c:pt>
                <c:pt idx="3">
                  <c:v>63.51</c:v>
                </c:pt>
                <c:pt idx="4">
                  <c:v>62.35</c:v>
                </c:pt>
              </c:numCache>
            </c:numRef>
          </c:val>
          <c:extLst>
            <c:ext xmlns:c16="http://schemas.microsoft.com/office/drawing/2014/chart" uri="{C3380CC4-5D6E-409C-BE32-E72D297353CC}">
              <c16:uniqueId val="{00000000-E995-4D5B-8FAF-C0C22C304912}"/>
            </c:ext>
          </c:extLst>
        </c:ser>
        <c:dLbls>
          <c:showLegendKey val="0"/>
          <c:showVal val="0"/>
          <c:showCatName val="0"/>
          <c:showSerName val="0"/>
          <c:showPercent val="0"/>
          <c:showBubbleSize val="0"/>
        </c:dLbls>
        <c:gapWidth val="150"/>
        <c:axId val="162798528"/>
        <c:axId val="16279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E995-4D5B-8FAF-C0C22C304912}"/>
            </c:ext>
          </c:extLst>
        </c:ser>
        <c:dLbls>
          <c:showLegendKey val="0"/>
          <c:showVal val="0"/>
          <c:showCatName val="0"/>
          <c:showSerName val="0"/>
          <c:showPercent val="0"/>
          <c:showBubbleSize val="0"/>
        </c:dLbls>
        <c:marker val="1"/>
        <c:smooth val="0"/>
        <c:axId val="162798528"/>
        <c:axId val="162798920"/>
      </c:lineChart>
      <c:dateAx>
        <c:axId val="162798528"/>
        <c:scaling>
          <c:orientation val="minMax"/>
        </c:scaling>
        <c:delete val="1"/>
        <c:axPos val="b"/>
        <c:numFmt formatCode="ge" sourceLinked="1"/>
        <c:majorTickMark val="none"/>
        <c:minorTickMark val="none"/>
        <c:tickLblPos val="none"/>
        <c:crossAx val="162798920"/>
        <c:crosses val="autoZero"/>
        <c:auto val="1"/>
        <c:lblOffset val="100"/>
        <c:baseTimeUnit val="years"/>
      </c:dateAx>
      <c:valAx>
        <c:axId val="16279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7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86.9</c:v>
                </c:pt>
                <c:pt idx="1">
                  <c:v>87.97</c:v>
                </c:pt>
                <c:pt idx="2">
                  <c:v>88.97</c:v>
                </c:pt>
                <c:pt idx="3">
                  <c:v>90.23</c:v>
                </c:pt>
                <c:pt idx="4">
                  <c:v>91.15</c:v>
                </c:pt>
              </c:numCache>
            </c:numRef>
          </c:val>
          <c:extLst>
            <c:ext xmlns:c16="http://schemas.microsoft.com/office/drawing/2014/chart" uri="{C3380CC4-5D6E-409C-BE32-E72D297353CC}">
              <c16:uniqueId val="{00000000-328A-4DFA-BBE5-B769756E3274}"/>
            </c:ext>
          </c:extLst>
        </c:ser>
        <c:dLbls>
          <c:showLegendKey val="0"/>
          <c:showVal val="0"/>
          <c:showCatName val="0"/>
          <c:showSerName val="0"/>
          <c:showPercent val="0"/>
          <c:showBubbleSize val="0"/>
        </c:dLbls>
        <c:gapWidth val="150"/>
        <c:axId val="162800096"/>
        <c:axId val="38606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328A-4DFA-BBE5-B769756E3274}"/>
            </c:ext>
          </c:extLst>
        </c:ser>
        <c:dLbls>
          <c:showLegendKey val="0"/>
          <c:showVal val="0"/>
          <c:showCatName val="0"/>
          <c:showSerName val="0"/>
          <c:showPercent val="0"/>
          <c:showBubbleSize val="0"/>
        </c:dLbls>
        <c:marker val="1"/>
        <c:smooth val="0"/>
        <c:axId val="162800096"/>
        <c:axId val="386068136"/>
      </c:lineChart>
      <c:dateAx>
        <c:axId val="162800096"/>
        <c:scaling>
          <c:orientation val="minMax"/>
        </c:scaling>
        <c:delete val="1"/>
        <c:axPos val="b"/>
        <c:numFmt formatCode="ge" sourceLinked="1"/>
        <c:majorTickMark val="none"/>
        <c:minorTickMark val="none"/>
        <c:tickLblPos val="none"/>
        <c:crossAx val="386068136"/>
        <c:crosses val="autoZero"/>
        <c:auto val="1"/>
        <c:lblOffset val="100"/>
        <c:baseTimeUnit val="years"/>
      </c:dateAx>
      <c:valAx>
        <c:axId val="38606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125.48</c:v>
                </c:pt>
                <c:pt idx="1">
                  <c:v>124.69</c:v>
                </c:pt>
                <c:pt idx="2">
                  <c:v>106.77</c:v>
                </c:pt>
                <c:pt idx="3">
                  <c:v>107.42</c:v>
                </c:pt>
                <c:pt idx="4">
                  <c:v>104.04</c:v>
                </c:pt>
              </c:numCache>
            </c:numRef>
          </c:val>
          <c:extLst>
            <c:ext xmlns:c16="http://schemas.microsoft.com/office/drawing/2014/chart" uri="{C3380CC4-5D6E-409C-BE32-E72D297353CC}">
              <c16:uniqueId val="{00000000-4097-4C97-BE41-3A395FE1712D}"/>
            </c:ext>
          </c:extLst>
        </c:ser>
        <c:dLbls>
          <c:showLegendKey val="0"/>
          <c:showVal val="0"/>
          <c:showCatName val="0"/>
          <c:showSerName val="0"/>
          <c:showPercent val="0"/>
          <c:showBubbleSize val="0"/>
        </c:dLbls>
        <c:gapWidth val="150"/>
        <c:axId val="373380088"/>
        <c:axId val="37338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108.56</c:v>
                </c:pt>
                <c:pt idx="1">
                  <c:v>109.12</c:v>
                </c:pt>
                <c:pt idx="2">
                  <c:v>106.85</c:v>
                </c:pt>
                <c:pt idx="3">
                  <c:v>108.11</c:v>
                </c:pt>
                <c:pt idx="4">
                  <c:v>104.14</c:v>
                </c:pt>
              </c:numCache>
            </c:numRef>
          </c:val>
          <c:smooth val="0"/>
          <c:extLst>
            <c:ext xmlns:c16="http://schemas.microsoft.com/office/drawing/2014/chart" uri="{C3380CC4-5D6E-409C-BE32-E72D297353CC}">
              <c16:uniqueId val="{00000001-4097-4C97-BE41-3A395FE1712D}"/>
            </c:ext>
          </c:extLst>
        </c:ser>
        <c:dLbls>
          <c:showLegendKey val="0"/>
          <c:showVal val="0"/>
          <c:showCatName val="0"/>
          <c:showSerName val="0"/>
          <c:showPercent val="0"/>
          <c:showBubbleSize val="0"/>
        </c:dLbls>
        <c:marker val="1"/>
        <c:smooth val="0"/>
        <c:axId val="373380088"/>
        <c:axId val="373380480"/>
      </c:lineChart>
      <c:dateAx>
        <c:axId val="373380088"/>
        <c:scaling>
          <c:orientation val="minMax"/>
        </c:scaling>
        <c:delete val="1"/>
        <c:axPos val="b"/>
        <c:numFmt formatCode="ge" sourceLinked="1"/>
        <c:majorTickMark val="none"/>
        <c:minorTickMark val="none"/>
        <c:tickLblPos val="none"/>
        <c:crossAx val="373380480"/>
        <c:crosses val="autoZero"/>
        <c:auto val="1"/>
        <c:lblOffset val="100"/>
        <c:baseTimeUnit val="years"/>
      </c:dateAx>
      <c:valAx>
        <c:axId val="37338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38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10.29</c:v>
                </c:pt>
                <c:pt idx="1">
                  <c:v>13.74</c:v>
                </c:pt>
                <c:pt idx="2">
                  <c:v>16.690000000000001</c:v>
                </c:pt>
                <c:pt idx="3">
                  <c:v>19.579999999999998</c:v>
                </c:pt>
                <c:pt idx="4">
                  <c:v>22.47</c:v>
                </c:pt>
              </c:numCache>
            </c:numRef>
          </c:val>
          <c:extLst>
            <c:ext xmlns:c16="http://schemas.microsoft.com/office/drawing/2014/chart" uri="{C3380CC4-5D6E-409C-BE32-E72D297353CC}">
              <c16:uniqueId val="{00000000-2959-43F1-9176-766744A1CED0}"/>
            </c:ext>
          </c:extLst>
        </c:ser>
        <c:dLbls>
          <c:showLegendKey val="0"/>
          <c:showVal val="0"/>
          <c:showCatName val="0"/>
          <c:showSerName val="0"/>
          <c:showPercent val="0"/>
          <c:showBubbleSize val="0"/>
        </c:dLbls>
        <c:gapWidth val="150"/>
        <c:axId val="491062128"/>
        <c:axId val="49106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21.28</c:v>
                </c:pt>
                <c:pt idx="1">
                  <c:v>23.95</c:v>
                </c:pt>
                <c:pt idx="2">
                  <c:v>21.09</c:v>
                </c:pt>
                <c:pt idx="3">
                  <c:v>21.16</c:v>
                </c:pt>
                <c:pt idx="4">
                  <c:v>15.95</c:v>
                </c:pt>
              </c:numCache>
            </c:numRef>
          </c:val>
          <c:smooth val="0"/>
          <c:extLst>
            <c:ext xmlns:c16="http://schemas.microsoft.com/office/drawing/2014/chart" uri="{C3380CC4-5D6E-409C-BE32-E72D297353CC}">
              <c16:uniqueId val="{00000001-2959-43F1-9176-766744A1CED0}"/>
            </c:ext>
          </c:extLst>
        </c:ser>
        <c:dLbls>
          <c:showLegendKey val="0"/>
          <c:showVal val="0"/>
          <c:showCatName val="0"/>
          <c:showSerName val="0"/>
          <c:showPercent val="0"/>
          <c:showBubbleSize val="0"/>
        </c:dLbls>
        <c:marker val="1"/>
        <c:smooth val="0"/>
        <c:axId val="491062128"/>
        <c:axId val="491062520"/>
      </c:lineChart>
      <c:dateAx>
        <c:axId val="491062128"/>
        <c:scaling>
          <c:orientation val="minMax"/>
        </c:scaling>
        <c:delete val="1"/>
        <c:axPos val="b"/>
        <c:numFmt formatCode="ge" sourceLinked="1"/>
        <c:majorTickMark val="none"/>
        <c:minorTickMark val="none"/>
        <c:tickLblPos val="none"/>
        <c:crossAx val="491062520"/>
        <c:crosses val="autoZero"/>
        <c:auto val="1"/>
        <c:lblOffset val="100"/>
        <c:baseTimeUnit val="years"/>
      </c:dateAx>
      <c:valAx>
        <c:axId val="49106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06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81-4DB9-9C06-E4FB18346E87}"/>
            </c:ext>
          </c:extLst>
        </c:ser>
        <c:dLbls>
          <c:showLegendKey val="0"/>
          <c:showVal val="0"/>
          <c:showCatName val="0"/>
          <c:showSerName val="0"/>
          <c:showPercent val="0"/>
          <c:showBubbleSize val="0"/>
        </c:dLbls>
        <c:gapWidth val="150"/>
        <c:axId val="383178200"/>
        <c:axId val="38317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181-4DB9-9C06-E4FB18346E87}"/>
            </c:ext>
          </c:extLst>
        </c:ser>
        <c:dLbls>
          <c:showLegendKey val="0"/>
          <c:showVal val="0"/>
          <c:showCatName val="0"/>
          <c:showSerName val="0"/>
          <c:showPercent val="0"/>
          <c:showBubbleSize val="0"/>
        </c:dLbls>
        <c:marker val="1"/>
        <c:smooth val="0"/>
        <c:axId val="383178200"/>
        <c:axId val="383178592"/>
      </c:lineChart>
      <c:dateAx>
        <c:axId val="383178200"/>
        <c:scaling>
          <c:orientation val="minMax"/>
        </c:scaling>
        <c:delete val="1"/>
        <c:axPos val="b"/>
        <c:numFmt formatCode="ge" sourceLinked="1"/>
        <c:majorTickMark val="none"/>
        <c:minorTickMark val="none"/>
        <c:tickLblPos val="none"/>
        <c:crossAx val="383178592"/>
        <c:crosses val="autoZero"/>
        <c:auto val="1"/>
        <c:lblOffset val="100"/>
        <c:baseTimeUnit val="years"/>
      </c:dateAx>
      <c:valAx>
        <c:axId val="3831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17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3F-4DF5-9ED2-1303089F7307}"/>
            </c:ext>
          </c:extLst>
        </c:ser>
        <c:dLbls>
          <c:showLegendKey val="0"/>
          <c:showVal val="0"/>
          <c:showCatName val="0"/>
          <c:showSerName val="0"/>
          <c:showPercent val="0"/>
          <c:showBubbleSize val="0"/>
        </c:dLbls>
        <c:gapWidth val="150"/>
        <c:axId val="208696432"/>
        <c:axId val="20869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100.32</c:v>
                </c:pt>
                <c:pt idx="1">
                  <c:v>116.49</c:v>
                </c:pt>
                <c:pt idx="2">
                  <c:v>92.92</c:v>
                </c:pt>
                <c:pt idx="3">
                  <c:v>86.54</c:v>
                </c:pt>
                <c:pt idx="4">
                  <c:v>73.180000000000007</c:v>
                </c:pt>
              </c:numCache>
            </c:numRef>
          </c:val>
          <c:smooth val="0"/>
          <c:extLst>
            <c:ext xmlns:c16="http://schemas.microsoft.com/office/drawing/2014/chart" uri="{C3380CC4-5D6E-409C-BE32-E72D297353CC}">
              <c16:uniqueId val="{00000001-C23F-4DF5-9ED2-1303089F7307}"/>
            </c:ext>
          </c:extLst>
        </c:ser>
        <c:dLbls>
          <c:showLegendKey val="0"/>
          <c:showVal val="0"/>
          <c:showCatName val="0"/>
          <c:showSerName val="0"/>
          <c:showPercent val="0"/>
          <c:showBubbleSize val="0"/>
        </c:dLbls>
        <c:marker val="1"/>
        <c:smooth val="0"/>
        <c:axId val="208696432"/>
        <c:axId val="208696824"/>
      </c:lineChart>
      <c:dateAx>
        <c:axId val="208696432"/>
        <c:scaling>
          <c:orientation val="minMax"/>
        </c:scaling>
        <c:delete val="1"/>
        <c:axPos val="b"/>
        <c:numFmt formatCode="ge" sourceLinked="1"/>
        <c:majorTickMark val="none"/>
        <c:minorTickMark val="none"/>
        <c:tickLblPos val="none"/>
        <c:crossAx val="208696824"/>
        <c:crosses val="autoZero"/>
        <c:auto val="1"/>
        <c:lblOffset val="100"/>
        <c:baseTimeUnit val="years"/>
      </c:dateAx>
      <c:valAx>
        <c:axId val="20869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9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62.25</c:v>
                </c:pt>
                <c:pt idx="1">
                  <c:v>68.819999999999993</c:v>
                </c:pt>
                <c:pt idx="2">
                  <c:v>67.430000000000007</c:v>
                </c:pt>
                <c:pt idx="3">
                  <c:v>84.94</c:v>
                </c:pt>
                <c:pt idx="4">
                  <c:v>94.57</c:v>
                </c:pt>
              </c:numCache>
            </c:numRef>
          </c:val>
          <c:extLst>
            <c:ext xmlns:c16="http://schemas.microsoft.com/office/drawing/2014/chart" uri="{C3380CC4-5D6E-409C-BE32-E72D297353CC}">
              <c16:uniqueId val="{00000000-361A-4AF7-A1BC-C131D08E56C4}"/>
            </c:ext>
          </c:extLst>
        </c:ser>
        <c:dLbls>
          <c:showLegendKey val="0"/>
          <c:showVal val="0"/>
          <c:showCatName val="0"/>
          <c:showSerName val="0"/>
          <c:showPercent val="0"/>
          <c:showBubbleSize val="0"/>
        </c:dLbls>
        <c:gapWidth val="150"/>
        <c:axId val="208698000"/>
        <c:axId val="38317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49.23</c:v>
                </c:pt>
                <c:pt idx="1">
                  <c:v>44.37</c:v>
                </c:pt>
                <c:pt idx="2">
                  <c:v>50.66</c:v>
                </c:pt>
                <c:pt idx="3">
                  <c:v>62.25</c:v>
                </c:pt>
                <c:pt idx="4">
                  <c:v>52.32</c:v>
                </c:pt>
              </c:numCache>
            </c:numRef>
          </c:val>
          <c:smooth val="0"/>
          <c:extLst>
            <c:ext xmlns:c16="http://schemas.microsoft.com/office/drawing/2014/chart" uri="{C3380CC4-5D6E-409C-BE32-E72D297353CC}">
              <c16:uniqueId val="{00000001-361A-4AF7-A1BC-C131D08E56C4}"/>
            </c:ext>
          </c:extLst>
        </c:ser>
        <c:dLbls>
          <c:showLegendKey val="0"/>
          <c:showVal val="0"/>
          <c:showCatName val="0"/>
          <c:showSerName val="0"/>
          <c:showPercent val="0"/>
          <c:showBubbleSize val="0"/>
        </c:dLbls>
        <c:marker val="1"/>
        <c:smooth val="0"/>
        <c:axId val="208698000"/>
        <c:axId val="383179856"/>
      </c:lineChart>
      <c:dateAx>
        <c:axId val="208698000"/>
        <c:scaling>
          <c:orientation val="minMax"/>
        </c:scaling>
        <c:delete val="1"/>
        <c:axPos val="b"/>
        <c:numFmt formatCode="ge" sourceLinked="1"/>
        <c:majorTickMark val="none"/>
        <c:minorTickMark val="none"/>
        <c:tickLblPos val="none"/>
        <c:crossAx val="383179856"/>
        <c:crosses val="autoZero"/>
        <c:auto val="1"/>
        <c:lblOffset val="100"/>
        <c:baseTimeUnit val="years"/>
      </c:dateAx>
      <c:valAx>
        <c:axId val="38317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9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2160.69</c:v>
                </c:pt>
                <c:pt idx="1">
                  <c:v>2007.53</c:v>
                </c:pt>
                <c:pt idx="2">
                  <c:v>1854.3</c:v>
                </c:pt>
                <c:pt idx="3">
                  <c:v>1825.7</c:v>
                </c:pt>
                <c:pt idx="4">
                  <c:v>1739.34</c:v>
                </c:pt>
              </c:numCache>
            </c:numRef>
          </c:val>
          <c:extLst>
            <c:ext xmlns:c16="http://schemas.microsoft.com/office/drawing/2014/chart" uri="{C3380CC4-5D6E-409C-BE32-E72D297353CC}">
              <c16:uniqueId val="{00000000-797F-428B-AD6E-33067ECF85F7}"/>
            </c:ext>
          </c:extLst>
        </c:ser>
        <c:dLbls>
          <c:showLegendKey val="0"/>
          <c:showVal val="0"/>
          <c:showCatName val="0"/>
          <c:showSerName val="0"/>
          <c:showPercent val="0"/>
          <c:showBubbleSize val="0"/>
        </c:dLbls>
        <c:gapWidth val="150"/>
        <c:axId val="383181032"/>
        <c:axId val="38318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797F-428B-AD6E-33067ECF85F7}"/>
            </c:ext>
          </c:extLst>
        </c:ser>
        <c:dLbls>
          <c:showLegendKey val="0"/>
          <c:showVal val="0"/>
          <c:showCatName val="0"/>
          <c:showSerName val="0"/>
          <c:showPercent val="0"/>
          <c:showBubbleSize val="0"/>
        </c:dLbls>
        <c:marker val="1"/>
        <c:smooth val="0"/>
        <c:axId val="383181032"/>
        <c:axId val="383181424"/>
      </c:lineChart>
      <c:dateAx>
        <c:axId val="383181032"/>
        <c:scaling>
          <c:orientation val="minMax"/>
        </c:scaling>
        <c:delete val="1"/>
        <c:axPos val="b"/>
        <c:numFmt formatCode="ge" sourceLinked="1"/>
        <c:majorTickMark val="none"/>
        <c:minorTickMark val="none"/>
        <c:tickLblPos val="none"/>
        <c:crossAx val="383181424"/>
        <c:crosses val="autoZero"/>
        <c:auto val="1"/>
        <c:lblOffset val="100"/>
        <c:baseTimeUnit val="years"/>
      </c:dateAx>
      <c:valAx>
        <c:axId val="38318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18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130.94</c:v>
                </c:pt>
                <c:pt idx="1">
                  <c:v>131.72</c:v>
                </c:pt>
                <c:pt idx="2">
                  <c:v>113.18</c:v>
                </c:pt>
                <c:pt idx="3">
                  <c:v>114.78</c:v>
                </c:pt>
                <c:pt idx="4">
                  <c:v>104.44</c:v>
                </c:pt>
              </c:numCache>
            </c:numRef>
          </c:val>
          <c:extLst>
            <c:ext xmlns:c16="http://schemas.microsoft.com/office/drawing/2014/chart" uri="{C3380CC4-5D6E-409C-BE32-E72D297353CC}">
              <c16:uniqueId val="{00000000-4C30-4174-BC79-B57BFCA73D94}"/>
            </c:ext>
          </c:extLst>
        </c:ser>
        <c:dLbls>
          <c:showLegendKey val="0"/>
          <c:showVal val="0"/>
          <c:showCatName val="0"/>
          <c:showSerName val="0"/>
          <c:showPercent val="0"/>
          <c:showBubbleSize val="0"/>
        </c:dLbls>
        <c:gapWidth val="150"/>
        <c:axId val="164225816"/>
        <c:axId val="16422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4C30-4174-BC79-B57BFCA73D94}"/>
            </c:ext>
          </c:extLst>
        </c:ser>
        <c:dLbls>
          <c:showLegendKey val="0"/>
          <c:showVal val="0"/>
          <c:showCatName val="0"/>
          <c:showSerName val="0"/>
          <c:showPercent val="0"/>
          <c:showBubbleSize val="0"/>
        </c:dLbls>
        <c:marker val="1"/>
        <c:smooth val="0"/>
        <c:axId val="164225816"/>
        <c:axId val="164226208"/>
      </c:lineChart>
      <c:dateAx>
        <c:axId val="164225816"/>
        <c:scaling>
          <c:orientation val="minMax"/>
        </c:scaling>
        <c:delete val="1"/>
        <c:axPos val="b"/>
        <c:numFmt formatCode="ge" sourceLinked="1"/>
        <c:majorTickMark val="none"/>
        <c:minorTickMark val="none"/>
        <c:tickLblPos val="none"/>
        <c:crossAx val="164226208"/>
        <c:crosses val="autoZero"/>
        <c:auto val="1"/>
        <c:lblOffset val="100"/>
        <c:baseTimeUnit val="years"/>
      </c:dateAx>
      <c:valAx>
        <c:axId val="1642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2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148.82</c:v>
                </c:pt>
                <c:pt idx="1">
                  <c:v>146.52000000000001</c:v>
                </c:pt>
                <c:pt idx="2">
                  <c:v>171.99</c:v>
                </c:pt>
                <c:pt idx="3">
                  <c:v>168.74</c:v>
                </c:pt>
                <c:pt idx="4">
                  <c:v>185.2</c:v>
                </c:pt>
              </c:numCache>
            </c:numRef>
          </c:val>
          <c:extLst>
            <c:ext xmlns:c16="http://schemas.microsoft.com/office/drawing/2014/chart" uri="{C3380CC4-5D6E-409C-BE32-E72D297353CC}">
              <c16:uniqueId val="{00000000-F9DC-4DE1-8F55-4AF4E0200460}"/>
            </c:ext>
          </c:extLst>
        </c:ser>
        <c:dLbls>
          <c:showLegendKey val="0"/>
          <c:showVal val="0"/>
          <c:showCatName val="0"/>
          <c:showSerName val="0"/>
          <c:showPercent val="0"/>
          <c:showBubbleSize val="0"/>
        </c:dLbls>
        <c:gapWidth val="150"/>
        <c:axId val="229116088"/>
        <c:axId val="22911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F9DC-4DE1-8F55-4AF4E0200460}"/>
            </c:ext>
          </c:extLst>
        </c:ser>
        <c:dLbls>
          <c:showLegendKey val="0"/>
          <c:showVal val="0"/>
          <c:showCatName val="0"/>
          <c:showSerName val="0"/>
          <c:showPercent val="0"/>
          <c:showBubbleSize val="0"/>
        </c:dLbls>
        <c:marker val="1"/>
        <c:smooth val="0"/>
        <c:axId val="229116088"/>
        <c:axId val="229116480"/>
      </c:lineChart>
      <c:dateAx>
        <c:axId val="229116088"/>
        <c:scaling>
          <c:orientation val="minMax"/>
        </c:scaling>
        <c:delete val="1"/>
        <c:axPos val="b"/>
        <c:numFmt formatCode="ge" sourceLinked="1"/>
        <c:majorTickMark val="none"/>
        <c:minorTickMark val="none"/>
        <c:tickLblPos val="none"/>
        <c:crossAx val="229116480"/>
        <c:crosses val="autoZero"/>
        <c:auto val="1"/>
        <c:lblOffset val="100"/>
        <c:baseTimeUnit val="years"/>
      </c:dateAx>
      <c:valAx>
        <c:axId val="2291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1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M89" sqref="BM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長野県　小諸市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Cc2</v>
      </c>
      <c r="X8" s="77"/>
      <c r="Y8" s="77"/>
      <c r="Z8" s="77"/>
      <c r="AA8" s="77"/>
      <c r="AB8" s="77"/>
      <c r="AC8" s="77"/>
      <c r="AD8" s="78" t="str">
        <f>データ!$M$6</f>
        <v>非設置</v>
      </c>
      <c r="AE8" s="78"/>
      <c r="AF8" s="78"/>
      <c r="AG8" s="78"/>
      <c r="AH8" s="78"/>
      <c r="AI8" s="78"/>
      <c r="AJ8" s="78"/>
      <c r="AK8" s="3"/>
      <c r="AL8" s="74">
        <f>データ!S6</f>
        <v>42471</v>
      </c>
      <c r="AM8" s="74"/>
      <c r="AN8" s="74"/>
      <c r="AO8" s="74"/>
      <c r="AP8" s="74"/>
      <c r="AQ8" s="74"/>
      <c r="AR8" s="74"/>
      <c r="AS8" s="74"/>
      <c r="AT8" s="73">
        <f>データ!T6</f>
        <v>98.55</v>
      </c>
      <c r="AU8" s="73"/>
      <c r="AV8" s="73"/>
      <c r="AW8" s="73"/>
      <c r="AX8" s="73"/>
      <c r="AY8" s="73"/>
      <c r="AZ8" s="73"/>
      <c r="BA8" s="73"/>
      <c r="BB8" s="73">
        <f>データ!U6</f>
        <v>430.96</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47.96</v>
      </c>
      <c r="J10" s="73"/>
      <c r="K10" s="73"/>
      <c r="L10" s="73"/>
      <c r="M10" s="73"/>
      <c r="N10" s="73"/>
      <c r="O10" s="73"/>
      <c r="P10" s="73">
        <f>データ!P6</f>
        <v>52.17</v>
      </c>
      <c r="Q10" s="73"/>
      <c r="R10" s="73"/>
      <c r="S10" s="73"/>
      <c r="T10" s="73"/>
      <c r="U10" s="73"/>
      <c r="V10" s="73"/>
      <c r="W10" s="73">
        <f>データ!Q6</f>
        <v>87.11</v>
      </c>
      <c r="X10" s="73"/>
      <c r="Y10" s="73"/>
      <c r="Z10" s="73"/>
      <c r="AA10" s="73"/>
      <c r="AB10" s="73"/>
      <c r="AC10" s="73"/>
      <c r="AD10" s="74">
        <f>データ!R6</f>
        <v>3680</v>
      </c>
      <c r="AE10" s="74"/>
      <c r="AF10" s="74"/>
      <c r="AG10" s="74"/>
      <c r="AH10" s="74"/>
      <c r="AI10" s="74"/>
      <c r="AJ10" s="74"/>
      <c r="AK10" s="2"/>
      <c r="AL10" s="74">
        <f>データ!V6</f>
        <v>22089</v>
      </c>
      <c r="AM10" s="74"/>
      <c r="AN10" s="74"/>
      <c r="AO10" s="74"/>
      <c r="AP10" s="74"/>
      <c r="AQ10" s="74"/>
      <c r="AR10" s="74"/>
      <c r="AS10" s="74"/>
      <c r="AT10" s="73">
        <f>データ!W6</f>
        <v>8.73</v>
      </c>
      <c r="AU10" s="73"/>
      <c r="AV10" s="73"/>
      <c r="AW10" s="73"/>
      <c r="AX10" s="73"/>
      <c r="AY10" s="73"/>
      <c r="AZ10" s="73"/>
      <c r="BA10" s="73"/>
      <c r="BB10" s="73">
        <f>データ!X6</f>
        <v>2530.2399999999998</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108</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107</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2Zm19T+m1NPmqHUE3KMbEFLYiRiKCmLMEDCWBjoD16YBY9LQTDRi0+ZwJ1KGg6062k1aV4Utu7YBNFhnIgBQzA==" saltValue="zcJ32tjXkPxvQYg52AYbb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54</v>
      </c>
      <c r="B4" s="30"/>
      <c r="C4" s="30"/>
      <c r="D4" s="30"/>
      <c r="E4" s="30"/>
      <c r="F4" s="30"/>
      <c r="G4" s="30"/>
      <c r="H4" s="85"/>
      <c r="I4" s="86"/>
      <c r="J4" s="86"/>
      <c r="K4" s="86"/>
      <c r="L4" s="86"/>
      <c r="M4" s="86"/>
      <c r="N4" s="86"/>
      <c r="O4" s="86"/>
      <c r="P4" s="86"/>
      <c r="Q4" s="86"/>
      <c r="R4" s="86"/>
      <c r="S4" s="86"/>
      <c r="T4" s="86"/>
      <c r="U4" s="86"/>
      <c r="V4" s="86"/>
      <c r="W4" s="86"/>
      <c r="X4" s="87"/>
      <c r="Y4" s="81" t="s">
        <v>55</v>
      </c>
      <c r="Z4" s="81"/>
      <c r="AA4" s="81"/>
      <c r="AB4" s="81"/>
      <c r="AC4" s="81"/>
      <c r="AD4" s="81"/>
      <c r="AE4" s="81"/>
      <c r="AF4" s="81"/>
      <c r="AG4" s="81"/>
      <c r="AH4" s="81"/>
      <c r="AI4" s="81"/>
      <c r="AJ4" s="81" t="s">
        <v>56</v>
      </c>
      <c r="AK4" s="81"/>
      <c r="AL4" s="81"/>
      <c r="AM4" s="81"/>
      <c r="AN4" s="81"/>
      <c r="AO4" s="81"/>
      <c r="AP4" s="81"/>
      <c r="AQ4" s="81"/>
      <c r="AR4" s="81"/>
      <c r="AS4" s="81"/>
      <c r="AT4" s="81"/>
      <c r="AU4" s="81" t="s">
        <v>57</v>
      </c>
      <c r="AV4" s="81"/>
      <c r="AW4" s="81"/>
      <c r="AX4" s="81"/>
      <c r="AY4" s="81"/>
      <c r="AZ4" s="81"/>
      <c r="BA4" s="81"/>
      <c r="BB4" s="81"/>
      <c r="BC4" s="81"/>
      <c r="BD4" s="81"/>
      <c r="BE4" s="81"/>
      <c r="BF4" s="81" t="s">
        <v>58</v>
      </c>
      <c r="BG4" s="81"/>
      <c r="BH4" s="81"/>
      <c r="BI4" s="81"/>
      <c r="BJ4" s="81"/>
      <c r="BK4" s="81"/>
      <c r="BL4" s="81"/>
      <c r="BM4" s="81"/>
      <c r="BN4" s="81"/>
      <c r="BO4" s="81"/>
      <c r="BP4" s="81"/>
      <c r="BQ4" s="81" t="s">
        <v>59</v>
      </c>
      <c r="BR4" s="81"/>
      <c r="BS4" s="81"/>
      <c r="BT4" s="81"/>
      <c r="BU4" s="81"/>
      <c r="BV4" s="81"/>
      <c r="BW4" s="81"/>
      <c r="BX4" s="81"/>
      <c r="BY4" s="81"/>
      <c r="BZ4" s="81"/>
      <c r="CA4" s="81"/>
      <c r="CB4" s="81" t="s">
        <v>60</v>
      </c>
      <c r="CC4" s="81"/>
      <c r="CD4" s="81"/>
      <c r="CE4" s="81"/>
      <c r="CF4" s="81"/>
      <c r="CG4" s="81"/>
      <c r="CH4" s="81"/>
      <c r="CI4" s="81"/>
      <c r="CJ4" s="81"/>
      <c r="CK4" s="81"/>
      <c r="CL4" s="81"/>
      <c r="CM4" s="81" t="s">
        <v>61</v>
      </c>
      <c r="CN4" s="81"/>
      <c r="CO4" s="81"/>
      <c r="CP4" s="81"/>
      <c r="CQ4" s="81"/>
      <c r="CR4" s="81"/>
      <c r="CS4" s="81"/>
      <c r="CT4" s="81"/>
      <c r="CU4" s="81"/>
      <c r="CV4" s="81"/>
      <c r="CW4" s="81"/>
      <c r="CX4" s="81" t="s">
        <v>62</v>
      </c>
      <c r="CY4" s="81"/>
      <c r="CZ4" s="81"/>
      <c r="DA4" s="81"/>
      <c r="DB4" s="81"/>
      <c r="DC4" s="81"/>
      <c r="DD4" s="81"/>
      <c r="DE4" s="81"/>
      <c r="DF4" s="81"/>
      <c r="DG4" s="81"/>
      <c r="DH4" s="81"/>
      <c r="DI4" s="81" t="s">
        <v>63</v>
      </c>
      <c r="DJ4" s="81"/>
      <c r="DK4" s="81"/>
      <c r="DL4" s="81"/>
      <c r="DM4" s="81"/>
      <c r="DN4" s="81"/>
      <c r="DO4" s="81"/>
      <c r="DP4" s="81"/>
      <c r="DQ4" s="81"/>
      <c r="DR4" s="81"/>
      <c r="DS4" s="81"/>
      <c r="DT4" s="81" t="s">
        <v>64</v>
      </c>
      <c r="DU4" s="81"/>
      <c r="DV4" s="81"/>
      <c r="DW4" s="81"/>
      <c r="DX4" s="81"/>
      <c r="DY4" s="81"/>
      <c r="DZ4" s="81"/>
      <c r="EA4" s="81"/>
      <c r="EB4" s="81"/>
      <c r="EC4" s="81"/>
      <c r="ED4" s="81"/>
      <c r="EE4" s="81" t="s">
        <v>65</v>
      </c>
      <c r="EF4" s="81"/>
      <c r="EG4" s="81"/>
      <c r="EH4" s="81"/>
      <c r="EI4" s="81"/>
      <c r="EJ4" s="81"/>
      <c r="EK4" s="81"/>
      <c r="EL4" s="81"/>
      <c r="EM4" s="81"/>
      <c r="EN4" s="81"/>
      <c r="EO4" s="81"/>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202088</v>
      </c>
      <c r="D6" s="33">
        <f t="shared" si="3"/>
        <v>46</v>
      </c>
      <c r="E6" s="33">
        <f t="shared" si="3"/>
        <v>17</v>
      </c>
      <c r="F6" s="33">
        <f t="shared" si="3"/>
        <v>1</v>
      </c>
      <c r="G6" s="33">
        <f t="shared" si="3"/>
        <v>0</v>
      </c>
      <c r="H6" s="33" t="str">
        <f t="shared" si="3"/>
        <v>長野県　小諸市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47.96</v>
      </c>
      <c r="P6" s="34">
        <f t="shared" si="3"/>
        <v>52.17</v>
      </c>
      <c r="Q6" s="34">
        <f t="shared" si="3"/>
        <v>87.11</v>
      </c>
      <c r="R6" s="34">
        <f t="shared" si="3"/>
        <v>3680</v>
      </c>
      <c r="S6" s="34">
        <f t="shared" si="3"/>
        <v>42471</v>
      </c>
      <c r="T6" s="34">
        <f t="shared" si="3"/>
        <v>98.55</v>
      </c>
      <c r="U6" s="34">
        <f t="shared" si="3"/>
        <v>430.96</v>
      </c>
      <c r="V6" s="34">
        <f t="shared" si="3"/>
        <v>22089</v>
      </c>
      <c r="W6" s="34">
        <f t="shared" si="3"/>
        <v>8.73</v>
      </c>
      <c r="X6" s="34">
        <f t="shared" si="3"/>
        <v>2530.2399999999998</v>
      </c>
      <c r="Y6" s="35">
        <f>IF(Y7="",NA(),Y7)</f>
        <v>125.48</v>
      </c>
      <c r="Z6" s="35">
        <f t="shared" ref="Z6:AH6" si="4">IF(Z7="",NA(),Z7)</f>
        <v>124.69</v>
      </c>
      <c r="AA6" s="35">
        <f t="shared" si="4"/>
        <v>106.77</v>
      </c>
      <c r="AB6" s="35">
        <f t="shared" si="4"/>
        <v>107.42</v>
      </c>
      <c r="AC6" s="35">
        <f t="shared" si="4"/>
        <v>104.04</v>
      </c>
      <c r="AD6" s="35">
        <f t="shared" si="4"/>
        <v>108.56</v>
      </c>
      <c r="AE6" s="35">
        <f t="shared" si="4"/>
        <v>109.12</v>
      </c>
      <c r="AF6" s="35">
        <f t="shared" si="4"/>
        <v>106.85</v>
      </c>
      <c r="AG6" s="35">
        <f t="shared" si="4"/>
        <v>108.11</v>
      </c>
      <c r="AH6" s="35">
        <f t="shared" si="4"/>
        <v>104.14</v>
      </c>
      <c r="AI6" s="34" t="str">
        <f>IF(AI7="","",IF(AI7="-","【-】","【"&amp;SUBSTITUTE(TEXT(AI7,"#,##0.00"),"-","△")&amp;"】"))</f>
        <v>【108.69】</v>
      </c>
      <c r="AJ6" s="34">
        <f>IF(AJ7="",NA(),AJ7)</f>
        <v>0</v>
      </c>
      <c r="AK6" s="34">
        <f t="shared" ref="AK6:AS6" si="5">IF(AK7="",NA(),AK7)</f>
        <v>0</v>
      </c>
      <c r="AL6" s="34">
        <f t="shared" si="5"/>
        <v>0</v>
      </c>
      <c r="AM6" s="34">
        <f t="shared" si="5"/>
        <v>0</v>
      </c>
      <c r="AN6" s="34">
        <f t="shared" si="5"/>
        <v>0</v>
      </c>
      <c r="AO6" s="35">
        <f t="shared" si="5"/>
        <v>100.32</v>
      </c>
      <c r="AP6" s="35">
        <f t="shared" si="5"/>
        <v>116.49</v>
      </c>
      <c r="AQ6" s="35">
        <f t="shared" si="5"/>
        <v>92.92</v>
      </c>
      <c r="AR6" s="35">
        <f t="shared" si="5"/>
        <v>86.54</v>
      </c>
      <c r="AS6" s="35">
        <f t="shared" si="5"/>
        <v>73.180000000000007</v>
      </c>
      <c r="AT6" s="34" t="str">
        <f>IF(AT7="","",IF(AT7="-","【-】","【"&amp;SUBSTITUTE(TEXT(AT7,"#,##0.00"),"-","△")&amp;"】"))</f>
        <v>【3.28】</v>
      </c>
      <c r="AU6" s="35">
        <f>IF(AU7="",NA(),AU7)</f>
        <v>62.25</v>
      </c>
      <c r="AV6" s="35">
        <f t="shared" ref="AV6:BD6" si="6">IF(AV7="",NA(),AV7)</f>
        <v>68.819999999999993</v>
      </c>
      <c r="AW6" s="35">
        <f t="shared" si="6"/>
        <v>67.430000000000007</v>
      </c>
      <c r="AX6" s="35">
        <f t="shared" si="6"/>
        <v>84.94</v>
      </c>
      <c r="AY6" s="35">
        <f t="shared" si="6"/>
        <v>94.57</v>
      </c>
      <c r="AZ6" s="35">
        <f t="shared" si="6"/>
        <v>49.23</v>
      </c>
      <c r="BA6" s="35">
        <f t="shared" si="6"/>
        <v>44.37</v>
      </c>
      <c r="BB6" s="35">
        <f t="shared" si="6"/>
        <v>50.66</v>
      </c>
      <c r="BC6" s="35">
        <f t="shared" si="6"/>
        <v>62.25</v>
      </c>
      <c r="BD6" s="35">
        <f t="shared" si="6"/>
        <v>52.32</v>
      </c>
      <c r="BE6" s="34" t="str">
        <f>IF(BE7="","",IF(BE7="-","【-】","【"&amp;SUBSTITUTE(TEXT(BE7,"#,##0.00"),"-","△")&amp;"】"))</f>
        <v>【69.49】</v>
      </c>
      <c r="BF6" s="35">
        <f>IF(BF7="",NA(),BF7)</f>
        <v>2160.69</v>
      </c>
      <c r="BG6" s="35">
        <f t="shared" ref="BG6:BO6" si="7">IF(BG7="",NA(),BG7)</f>
        <v>2007.53</v>
      </c>
      <c r="BH6" s="35">
        <f t="shared" si="7"/>
        <v>1854.3</v>
      </c>
      <c r="BI6" s="35">
        <f t="shared" si="7"/>
        <v>1825.7</v>
      </c>
      <c r="BJ6" s="35">
        <f t="shared" si="7"/>
        <v>1739.34</v>
      </c>
      <c r="BK6" s="35">
        <f t="shared" si="7"/>
        <v>1136.5</v>
      </c>
      <c r="BL6" s="35">
        <f t="shared" si="7"/>
        <v>1118.56</v>
      </c>
      <c r="BM6" s="35">
        <f t="shared" si="7"/>
        <v>1111.31</v>
      </c>
      <c r="BN6" s="35">
        <f t="shared" si="7"/>
        <v>966.33</v>
      </c>
      <c r="BO6" s="35">
        <f t="shared" si="7"/>
        <v>958.81</v>
      </c>
      <c r="BP6" s="34" t="str">
        <f>IF(BP7="","",IF(BP7="-","【-】","【"&amp;SUBSTITUTE(TEXT(BP7,"#,##0.00"),"-","△")&amp;"】"))</f>
        <v>【682.78】</v>
      </c>
      <c r="BQ6" s="35">
        <f>IF(BQ7="",NA(),BQ7)</f>
        <v>130.94</v>
      </c>
      <c r="BR6" s="35">
        <f t="shared" ref="BR6:BZ6" si="8">IF(BR7="",NA(),BR7)</f>
        <v>131.72</v>
      </c>
      <c r="BS6" s="35">
        <f t="shared" si="8"/>
        <v>113.18</v>
      </c>
      <c r="BT6" s="35">
        <f t="shared" si="8"/>
        <v>114.78</v>
      </c>
      <c r="BU6" s="35">
        <f t="shared" si="8"/>
        <v>104.44</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148.82</v>
      </c>
      <c r="CC6" s="35">
        <f t="shared" ref="CC6:CK6" si="9">IF(CC7="",NA(),CC7)</f>
        <v>146.52000000000001</v>
      </c>
      <c r="CD6" s="35">
        <f t="shared" si="9"/>
        <v>171.99</v>
      </c>
      <c r="CE6" s="35">
        <f t="shared" si="9"/>
        <v>168.74</v>
      </c>
      <c r="CF6" s="35">
        <f t="shared" si="9"/>
        <v>185.2</v>
      </c>
      <c r="CG6" s="35">
        <f t="shared" si="9"/>
        <v>217.82</v>
      </c>
      <c r="CH6" s="35">
        <f t="shared" si="9"/>
        <v>215.28</v>
      </c>
      <c r="CI6" s="35">
        <f t="shared" si="9"/>
        <v>207.96</v>
      </c>
      <c r="CJ6" s="35">
        <f t="shared" si="9"/>
        <v>194.31</v>
      </c>
      <c r="CK6" s="35">
        <f t="shared" si="9"/>
        <v>190.99</v>
      </c>
      <c r="CL6" s="34" t="str">
        <f>IF(CL7="","",IF(CL7="-","【-】","【"&amp;SUBSTITUTE(TEXT(CL7,"#,##0.00"),"-","△")&amp;"】"))</f>
        <v>【136.86】</v>
      </c>
      <c r="CM6" s="35">
        <f>IF(CM7="",NA(),CM7)</f>
        <v>65.489999999999995</v>
      </c>
      <c r="CN6" s="35">
        <f t="shared" ref="CN6:CV6" si="10">IF(CN7="",NA(),CN7)</f>
        <v>64.430000000000007</v>
      </c>
      <c r="CO6" s="35">
        <f t="shared" si="10"/>
        <v>65.16</v>
      </c>
      <c r="CP6" s="35">
        <f t="shared" si="10"/>
        <v>63.51</v>
      </c>
      <c r="CQ6" s="35">
        <f t="shared" si="10"/>
        <v>62.35</v>
      </c>
      <c r="CR6" s="35">
        <f t="shared" si="10"/>
        <v>54.44</v>
      </c>
      <c r="CS6" s="35">
        <f t="shared" si="10"/>
        <v>54.67</v>
      </c>
      <c r="CT6" s="35">
        <f t="shared" si="10"/>
        <v>53.51</v>
      </c>
      <c r="CU6" s="35">
        <f t="shared" si="10"/>
        <v>53.5</v>
      </c>
      <c r="CV6" s="35">
        <f t="shared" si="10"/>
        <v>52.58</v>
      </c>
      <c r="CW6" s="34" t="str">
        <f>IF(CW7="","",IF(CW7="-","【-】","【"&amp;SUBSTITUTE(TEXT(CW7,"#,##0.00"),"-","△")&amp;"】"))</f>
        <v>【58.98】</v>
      </c>
      <c r="CX6" s="35">
        <f>IF(CX7="",NA(),CX7)</f>
        <v>86.9</v>
      </c>
      <c r="CY6" s="35">
        <f t="shared" ref="CY6:DG6" si="11">IF(CY7="",NA(),CY7)</f>
        <v>87.97</v>
      </c>
      <c r="CZ6" s="35">
        <f t="shared" si="11"/>
        <v>88.97</v>
      </c>
      <c r="DA6" s="35">
        <f t="shared" si="11"/>
        <v>90.23</v>
      </c>
      <c r="DB6" s="35">
        <f t="shared" si="11"/>
        <v>91.15</v>
      </c>
      <c r="DC6" s="35">
        <f t="shared" si="11"/>
        <v>84.2</v>
      </c>
      <c r="DD6" s="35">
        <f t="shared" si="11"/>
        <v>83.8</v>
      </c>
      <c r="DE6" s="35">
        <f t="shared" si="11"/>
        <v>83.91</v>
      </c>
      <c r="DF6" s="35">
        <f t="shared" si="11"/>
        <v>83.51</v>
      </c>
      <c r="DG6" s="35">
        <f t="shared" si="11"/>
        <v>83.02</v>
      </c>
      <c r="DH6" s="34" t="str">
        <f>IF(DH7="","",IF(DH7="-","【-】","【"&amp;SUBSTITUTE(TEXT(DH7,"#,##0.00"),"-","△")&amp;"】"))</f>
        <v>【95.20】</v>
      </c>
      <c r="DI6" s="35">
        <f>IF(DI7="",NA(),DI7)</f>
        <v>10.29</v>
      </c>
      <c r="DJ6" s="35">
        <f t="shared" ref="DJ6:DR6" si="12">IF(DJ7="",NA(),DJ7)</f>
        <v>13.74</v>
      </c>
      <c r="DK6" s="35">
        <f t="shared" si="12"/>
        <v>16.690000000000001</v>
      </c>
      <c r="DL6" s="35">
        <f t="shared" si="12"/>
        <v>19.579999999999998</v>
      </c>
      <c r="DM6" s="35">
        <f t="shared" si="12"/>
        <v>22.47</v>
      </c>
      <c r="DN6" s="35">
        <f t="shared" si="12"/>
        <v>21.28</v>
      </c>
      <c r="DO6" s="35">
        <f t="shared" si="12"/>
        <v>23.95</v>
      </c>
      <c r="DP6" s="35">
        <f t="shared" si="12"/>
        <v>21.09</v>
      </c>
      <c r="DQ6" s="35">
        <f t="shared" si="12"/>
        <v>21.16</v>
      </c>
      <c r="DR6" s="35">
        <f t="shared" si="12"/>
        <v>15.95</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【5.64】</v>
      </c>
      <c r="EE6" s="34">
        <f>IF(EE7="",NA(),EE7)</f>
        <v>0</v>
      </c>
      <c r="EF6" s="34">
        <f t="shared" ref="EF6:EN6" si="14">IF(EF7="",NA(),EF7)</f>
        <v>0</v>
      </c>
      <c r="EG6" s="34">
        <f t="shared" si="14"/>
        <v>0</v>
      </c>
      <c r="EH6" s="35">
        <f t="shared" si="14"/>
        <v>0.24</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8" s="36" customFormat="1" x14ac:dyDescent="0.15">
      <c r="A7" s="28"/>
      <c r="B7" s="37">
        <v>2018</v>
      </c>
      <c r="C7" s="37">
        <v>202088</v>
      </c>
      <c r="D7" s="37">
        <v>46</v>
      </c>
      <c r="E7" s="37">
        <v>17</v>
      </c>
      <c r="F7" s="37">
        <v>1</v>
      </c>
      <c r="G7" s="37">
        <v>0</v>
      </c>
      <c r="H7" s="37" t="s">
        <v>95</v>
      </c>
      <c r="I7" s="37" t="s">
        <v>96</v>
      </c>
      <c r="J7" s="37" t="s">
        <v>97</v>
      </c>
      <c r="K7" s="37" t="s">
        <v>98</v>
      </c>
      <c r="L7" s="37" t="s">
        <v>99</v>
      </c>
      <c r="M7" s="37" t="s">
        <v>100</v>
      </c>
      <c r="N7" s="38" t="s">
        <v>101</v>
      </c>
      <c r="O7" s="38">
        <v>47.96</v>
      </c>
      <c r="P7" s="38">
        <v>52.17</v>
      </c>
      <c r="Q7" s="38">
        <v>87.11</v>
      </c>
      <c r="R7" s="38">
        <v>3680</v>
      </c>
      <c r="S7" s="38">
        <v>42471</v>
      </c>
      <c r="T7" s="38">
        <v>98.55</v>
      </c>
      <c r="U7" s="38">
        <v>430.96</v>
      </c>
      <c r="V7" s="38">
        <v>22089</v>
      </c>
      <c r="W7" s="38">
        <v>8.73</v>
      </c>
      <c r="X7" s="38">
        <v>2530.2399999999998</v>
      </c>
      <c r="Y7" s="38">
        <v>125.48</v>
      </c>
      <c r="Z7" s="38">
        <v>124.69</v>
      </c>
      <c r="AA7" s="38">
        <v>106.77</v>
      </c>
      <c r="AB7" s="38">
        <v>107.42</v>
      </c>
      <c r="AC7" s="38">
        <v>104.04</v>
      </c>
      <c r="AD7" s="38">
        <v>108.56</v>
      </c>
      <c r="AE7" s="38">
        <v>109.12</v>
      </c>
      <c r="AF7" s="38">
        <v>106.85</v>
      </c>
      <c r="AG7" s="38">
        <v>108.11</v>
      </c>
      <c r="AH7" s="38">
        <v>104.14</v>
      </c>
      <c r="AI7" s="38">
        <v>108.69</v>
      </c>
      <c r="AJ7" s="38">
        <v>0</v>
      </c>
      <c r="AK7" s="38">
        <v>0</v>
      </c>
      <c r="AL7" s="38">
        <v>0</v>
      </c>
      <c r="AM7" s="38">
        <v>0</v>
      </c>
      <c r="AN7" s="38">
        <v>0</v>
      </c>
      <c r="AO7" s="38">
        <v>100.32</v>
      </c>
      <c r="AP7" s="38">
        <v>116.49</v>
      </c>
      <c r="AQ7" s="38">
        <v>92.92</v>
      </c>
      <c r="AR7" s="38">
        <v>86.54</v>
      </c>
      <c r="AS7" s="38">
        <v>73.180000000000007</v>
      </c>
      <c r="AT7" s="38">
        <v>3.28</v>
      </c>
      <c r="AU7" s="38">
        <v>62.25</v>
      </c>
      <c r="AV7" s="38">
        <v>68.819999999999993</v>
      </c>
      <c r="AW7" s="38">
        <v>67.430000000000007</v>
      </c>
      <c r="AX7" s="38">
        <v>84.94</v>
      </c>
      <c r="AY7" s="38">
        <v>94.57</v>
      </c>
      <c r="AZ7" s="38">
        <v>49.23</v>
      </c>
      <c r="BA7" s="38">
        <v>44.37</v>
      </c>
      <c r="BB7" s="38">
        <v>50.66</v>
      </c>
      <c r="BC7" s="38">
        <v>62.25</v>
      </c>
      <c r="BD7" s="38">
        <v>52.32</v>
      </c>
      <c r="BE7" s="38">
        <v>69.489999999999995</v>
      </c>
      <c r="BF7" s="38">
        <v>2160.69</v>
      </c>
      <c r="BG7" s="38">
        <v>2007.53</v>
      </c>
      <c r="BH7" s="38">
        <v>1854.3</v>
      </c>
      <c r="BI7" s="38">
        <v>1825.7</v>
      </c>
      <c r="BJ7" s="38">
        <v>1739.34</v>
      </c>
      <c r="BK7" s="38">
        <v>1136.5</v>
      </c>
      <c r="BL7" s="38">
        <v>1118.56</v>
      </c>
      <c r="BM7" s="38">
        <v>1111.31</v>
      </c>
      <c r="BN7" s="38">
        <v>966.33</v>
      </c>
      <c r="BO7" s="38">
        <v>958.81</v>
      </c>
      <c r="BP7" s="38">
        <v>682.78</v>
      </c>
      <c r="BQ7" s="38">
        <v>130.94</v>
      </c>
      <c r="BR7" s="38">
        <v>131.72</v>
      </c>
      <c r="BS7" s="38">
        <v>113.18</v>
      </c>
      <c r="BT7" s="38">
        <v>114.78</v>
      </c>
      <c r="BU7" s="38">
        <v>104.44</v>
      </c>
      <c r="BV7" s="38">
        <v>71.650000000000006</v>
      </c>
      <c r="BW7" s="38">
        <v>72.33</v>
      </c>
      <c r="BX7" s="38">
        <v>75.540000000000006</v>
      </c>
      <c r="BY7" s="38">
        <v>81.739999999999995</v>
      </c>
      <c r="BZ7" s="38">
        <v>82.88</v>
      </c>
      <c r="CA7" s="38">
        <v>100.91</v>
      </c>
      <c r="CB7" s="38">
        <v>148.82</v>
      </c>
      <c r="CC7" s="38">
        <v>146.52000000000001</v>
      </c>
      <c r="CD7" s="38">
        <v>171.99</v>
      </c>
      <c r="CE7" s="38">
        <v>168.74</v>
      </c>
      <c r="CF7" s="38">
        <v>185.2</v>
      </c>
      <c r="CG7" s="38">
        <v>217.82</v>
      </c>
      <c r="CH7" s="38">
        <v>215.28</v>
      </c>
      <c r="CI7" s="38">
        <v>207.96</v>
      </c>
      <c r="CJ7" s="38">
        <v>194.31</v>
      </c>
      <c r="CK7" s="38">
        <v>190.99</v>
      </c>
      <c r="CL7" s="38">
        <v>136.86000000000001</v>
      </c>
      <c r="CM7" s="38">
        <v>65.489999999999995</v>
      </c>
      <c r="CN7" s="38">
        <v>64.430000000000007</v>
      </c>
      <c r="CO7" s="38">
        <v>65.16</v>
      </c>
      <c r="CP7" s="38">
        <v>63.51</v>
      </c>
      <c r="CQ7" s="38">
        <v>62.35</v>
      </c>
      <c r="CR7" s="38">
        <v>54.44</v>
      </c>
      <c r="CS7" s="38">
        <v>54.67</v>
      </c>
      <c r="CT7" s="38">
        <v>53.51</v>
      </c>
      <c r="CU7" s="38">
        <v>53.5</v>
      </c>
      <c r="CV7" s="38">
        <v>52.58</v>
      </c>
      <c r="CW7" s="38">
        <v>58.98</v>
      </c>
      <c r="CX7" s="38">
        <v>86.9</v>
      </c>
      <c r="CY7" s="38">
        <v>87.97</v>
      </c>
      <c r="CZ7" s="38">
        <v>88.97</v>
      </c>
      <c r="DA7" s="38">
        <v>90.23</v>
      </c>
      <c r="DB7" s="38">
        <v>91.15</v>
      </c>
      <c r="DC7" s="38">
        <v>84.2</v>
      </c>
      <c r="DD7" s="38">
        <v>83.8</v>
      </c>
      <c r="DE7" s="38">
        <v>83.91</v>
      </c>
      <c r="DF7" s="38">
        <v>83.51</v>
      </c>
      <c r="DG7" s="38">
        <v>83.02</v>
      </c>
      <c r="DH7" s="38">
        <v>95.2</v>
      </c>
      <c r="DI7" s="38">
        <v>10.29</v>
      </c>
      <c r="DJ7" s="38">
        <v>13.74</v>
      </c>
      <c r="DK7" s="38">
        <v>16.690000000000001</v>
      </c>
      <c r="DL7" s="38">
        <v>19.579999999999998</v>
      </c>
      <c r="DM7" s="38">
        <v>22.47</v>
      </c>
      <c r="DN7" s="38">
        <v>21.28</v>
      </c>
      <c r="DO7" s="38">
        <v>23.95</v>
      </c>
      <c r="DP7" s="38">
        <v>21.09</v>
      </c>
      <c r="DQ7" s="38">
        <v>21.16</v>
      </c>
      <c r="DR7" s="38">
        <v>15.95</v>
      </c>
      <c r="DS7" s="38">
        <v>38.6</v>
      </c>
      <c r="DT7" s="38">
        <v>0</v>
      </c>
      <c r="DU7" s="38">
        <v>0</v>
      </c>
      <c r="DV7" s="38">
        <v>0</v>
      </c>
      <c r="DW7" s="38">
        <v>0</v>
      </c>
      <c r="DX7" s="38">
        <v>0</v>
      </c>
      <c r="DY7" s="38">
        <v>0</v>
      </c>
      <c r="DZ7" s="38">
        <v>0</v>
      </c>
      <c r="EA7" s="38">
        <v>0</v>
      </c>
      <c r="EB7" s="38">
        <v>0</v>
      </c>
      <c r="EC7" s="38">
        <v>0</v>
      </c>
      <c r="ED7" s="38">
        <v>5.64</v>
      </c>
      <c r="EE7" s="38">
        <v>0</v>
      </c>
      <c r="EF7" s="38">
        <v>0</v>
      </c>
      <c r="EG7" s="38">
        <v>0</v>
      </c>
      <c r="EH7" s="38">
        <v>0.24</v>
      </c>
      <c r="EI7" s="38">
        <v>0</v>
      </c>
      <c r="EJ7" s="38">
        <v>0.04</v>
      </c>
      <c r="EK7" s="38">
        <v>0.11</v>
      </c>
      <c r="EL7" s="38">
        <v>0.15</v>
      </c>
      <c r="EM7" s="38">
        <v>0.16</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2020-01-27T10:26:48Z</cp:lastPrinted>
  <dcterms:created xsi:type="dcterms:W3CDTF">2019-12-05T04:44:20Z</dcterms:created>
  <dcterms:modified xsi:type="dcterms:W3CDTF">2020-02-20T02:15:05Z</dcterms:modified>
  <cp:category/>
</cp:coreProperties>
</file>