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7経営比較分析表（公表用）\09　長野地域振興局\202070 須坂市\"/>
    </mc:Choice>
  </mc:AlternateContent>
  <workbookProtection workbookAlgorithmName="SHA-512" workbookHashValue="kKsQ9/zAazt3yIrlOxXSeFHhXJkCWtHM4MfcNVRd/xLHj1V+6VBLN8nZ7SmK0UfsX5/9YPl4UTLm2JiUmRC8Yw==" workbookSaltValue="KZeXuiajWzUI0vDyDuSDsw==" workbookSpinCount="100000" lockStructure="1"/>
  <bookViews>
    <workbookView xWindow="930" yWindow="0" windowWidth="15360" windowHeight="7635"/>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<sst xmlns="http://schemas.openxmlformats.org/spreadsheetml/2006/main" count="228" uniqueCount="111">
  <si>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</si>
  <si>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</si>
  <si>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</si>
  <si>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</si>
  <si>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</si>
  <si>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</si>
  <si>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</si>
  <si>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</si>
  <si>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</si>
  <si>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</si>
  <si>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</si>
  <si>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</si>
  <si>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</si>
  <si>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</si>
  <si>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</si>
  <si>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</si>
  <si>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</si>
  <si>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</si>
  <si>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</si>
  <si>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</si>
  <si>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</si>
  <si>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</si>
  <si>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</si>
  <si>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</si>
  <si>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</si>
  <si>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</si>
  <si>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</si>
  <si>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</si>
  <si>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</si>
  <si>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</si>
  <si>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</si>
  <si>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</si>
  <si>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</si>
  <si>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</si>
  <si>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</si>
  <si>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</si>
  <si>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</si>
  <si>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</si>
  <si>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</si>
  <si>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</si>
  <si>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</si>
  <si>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</si>
  <si>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</si>
  <si>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</si>
  <si>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</si>
  <si>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</si>
  <si>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</si>
  <si>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</si>
  <si>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</si>
  <si>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</si>
  <si>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</si>
  <si>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</si>
  <si>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</si>
  <si>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</si>
  <si>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</si>
  <si>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</si>
  <si>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</si>
  <si>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</si>
  <si>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</si>
  <si>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</si>
  <si>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</si>
  <si>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</si>
  <si>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</si>
  <si>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</si>
  <si>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</si>
  <si>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</si>
  <si>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</si>
  <si>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</si>
  <si>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</si>
  <si>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</si>
  <si>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</si>
  <si>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</si>
  <si>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</si>
  <si>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</si>
  <si>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</si>
  <si>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</si>
  <si>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</si>
  <si>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</si>
  <si>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</si>
  <si>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</si>
  <si>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</si>
  <si>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</si>
  <si>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</si>
  <si>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</si>
  <si>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</si>
  <si>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</si>
  <si>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</si>
  <si>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</si>
  <si>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</si>
  <si>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</si>
  <si>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</si>
  <si>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</si>
  <si>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</si>
  <si>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</si>
  <si>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</si>
  <si>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</si>
  <si>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須坂市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</si>
  <si>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</si>
  <si>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</si>
  <si>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</si>
  <si>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</si>
  <si>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</si>
  <si>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</si>
  <si>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</si>
  <si>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</si>
  <si>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</si>
  <si>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</si>
  <si>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</si>
  <si>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経営に関しては、例年並みの経常利益が見られ、現況では健全と言えるが、管渠更新等の将来計画と経営戦略を併せて適切に推進を図る必要がある。</t>
    <phoneticPr fontId="4"/>
  </si>
  <si>
    <t>①有形固定資産減価償却率は、施設が耐用年数中のため微増傾向にある。
②管渠老朽化率は、耐用年数を経過したものがないため該当しない。
③管渠改善率は、平均を上回っている。</t>
    <rPh sb="74" eb="76">
      <t>ヘイキン</t>
    </rPh>
    <rPh sb="77" eb="79">
      <t>ウワマワ</t>
    </rPh>
    <phoneticPr fontId="4"/>
  </si>
  <si>
    <t>①維持管理費等の費用を使用料や一般会計からの繰入金等で賄えているため、経常収支比率が100％以上であり、経営の健全性が示されている。
②適正な料金設定による使用料収入や、経費削減により、健全経営を継続しているので、累積欠損金は計上していない。
③料金収入の設定及び起債の償還の平準化による効率的な経営をすることで現金・預金も収支に見合う額を確保している。
④企業債残高対事業規模比率は、施設整備が完了に近づいたことと併せ計画的な起債の償還により平均値を下回っている。
⑤経費回収率は、100％以上を確保し、適正な料金設定といえる。
⑥汚染処理原価は、類似団体平均値を下回っている。
⑧水洗化率は、下水道整備が完了に近づいていることから、高い率で推移している。
現在は健全な経営となっているが、今後は人口減少による有収水量の減少に伴い、使用料収入も減っていくことが考えられることから、これらの指標を注視し、経営状況を見極めていく必要がある。</t>
    <rPh sb="222" eb="225">
      <t>ヘイキンチ</t>
    </rPh>
    <rPh sb="226" eb="228">
      <t>シタマワ</t>
    </rPh>
    <rPh sb="298" eb="301">
      <t>ゲスイドウ</t>
    </rPh>
    <rPh sb="301" eb="303">
      <t>セイビ</t>
    </rPh>
    <rPh sb="304" eb="306">
      <t>カンリョウ</t>
    </rPh>
    <rPh sb="307" eb="308">
      <t>チカ</t>
    </rPh>
    <rPh sb="318" eb="319">
      <t>タカ</t>
    </rPh>
    <rPh sb="320" eb="321">
      <t>リツ</t>
    </rPh>
    <rPh sb="322" eb="324">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</si>
</sst>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0.12</c:v>
                </c:pt>
              </c:numCache>
            </c:numRef>
          </c:val>
          <c:extLst>
            <c:ext xmlns:c16="http://schemas.microsoft.com/office/drawing/2014/chart" uri="{C3380CC4-5D6E-409C-BE32-E72D297353CC}">
              <c16:uniqueId val="{00000000-3097-4EDD-A44F-58AABC4EB2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3097-4EDD-A44F-58AABC4EB2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D-4A47-8154-484E543ACF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606D-4A47-8154-484E543ACF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97.05</c:v>
                </c:pt>
                <c:pt idx="1">
                  <c:v>97.28</c:v>
                </c:pt>
                <c:pt idx="2">
                  <c:v>97.52</c:v>
                </c:pt>
                <c:pt idx="3">
                  <c:v>91.45</c:v>
                </c:pt>
                <c:pt idx="4">
                  <c:v>91.07</c:v>
                </c:pt>
              </c:numCache>
            </c:numRef>
          </c:val>
          <c:extLst>
            <c:ext xmlns:c16="http://schemas.microsoft.com/office/drawing/2014/chart" uri="{C3380CC4-5D6E-409C-BE32-E72D297353CC}">
              <c16:uniqueId val="{00000000-28F6-40D3-8905-08EE6F84FB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28F6-40D3-8905-08EE6F84FB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119.84</c:v>
                </c:pt>
                <c:pt idx="1">
                  <c:v>120.48</c:v>
                </c:pt>
                <c:pt idx="2">
                  <c:v>120.79</c:v>
                </c:pt>
                <c:pt idx="3">
                  <c:v>122.59</c:v>
                </c:pt>
                <c:pt idx="4">
                  <c:v>122.37</c:v>
                </c:pt>
              </c:numCache>
            </c:numRef>
          </c:val>
          <c:extLst>
            <c:ext xmlns:c16="http://schemas.microsoft.com/office/drawing/2014/chart" uri="{C3380CC4-5D6E-409C-BE32-E72D297353CC}">
              <c16:uniqueId val="{00000000-1AD9-4915-9354-4868DEC8DF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105.73</c:v>
                </c:pt>
                <c:pt idx="3">
                  <c:v>108.38</c:v>
                </c:pt>
                <c:pt idx="4">
                  <c:v>108.43</c:v>
                </c:pt>
              </c:numCache>
            </c:numRef>
          </c:val>
          <c:smooth val="0"/>
          <c:extLst>
            <c:ext xmlns:c16="http://schemas.microsoft.com/office/drawing/2014/chart" uri="{C3380CC4-5D6E-409C-BE32-E72D297353CC}">
              <c16:uniqueId val="{00000001-1AD9-4915-9354-4868DEC8DF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13.83</c:v>
                </c:pt>
                <c:pt idx="1">
                  <c:v>16.14</c:v>
                </c:pt>
                <c:pt idx="2">
                  <c:v>18.420000000000002</c:v>
                </c:pt>
                <c:pt idx="3">
                  <c:v>20.72</c:v>
                </c:pt>
                <c:pt idx="4">
                  <c:v>23</c:v>
                </c:pt>
              </c:numCache>
            </c:numRef>
          </c:val>
          <c:extLst>
            <c:ext xmlns:c16="http://schemas.microsoft.com/office/drawing/2014/chart" uri="{C3380CC4-5D6E-409C-BE32-E72D297353CC}">
              <c16:uniqueId val="{00000000-BACF-4B9B-9B0D-B0F06D295E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14.26</c:v>
                </c:pt>
                <c:pt idx="3">
                  <c:v>15.21</c:v>
                </c:pt>
                <c:pt idx="4">
                  <c:v>17.350000000000001</c:v>
                </c:pt>
              </c:numCache>
            </c:numRef>
          </c:val>
          <c:smooth val="0"/>
          <c:extLst>
            <c:ext xmlns:c16="http://schemas.microsoft.com/office/drawing/2014/chart" uri="{C3380CC4-5D6E-409C-BE32-E72D297353CC}">
              <c16:uniqueId val="{00000001-BACF-4B9B-9B0D-B0F06D295E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F6-43EF-9F5C-516D1B1BE6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F2F6-43EF-9F5C-516D1B1BE6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52-4803-9E54-262D992CAE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14.68</c:v>
                </c:pt>
                <c:pt idx="3">
                  <c:v>12.78</c:v>
                </c:pt>
                <c:pt idx="4">
                  <c:v>12.89</c:v>
                </c:pt>
              </c:numCache>
            </c:numRef>
          </c:val>
          <c:smooth val="0"/>
          <c:extLst>
            <c:ext xmlns:c16="http://schemas.microsoft.com/office/drawing/2014/chart" uri="{C3380CC4-5D6E-409C-BE32-E72D297353CC}">
              <c16:uniqueId val="{00000001-D152-4803-9E54-262D992CAE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65.790000000000006</c:v>
                </c:pt>
                <c:pt idx="1">
                  <c:v>75.510000000000005</c:v>
                </c:pt>
                <c:pt idx="2">
                  <c:v>88.69</c:v>
                </c:pt>
                <c:pt idx="3">
                  <c:v>99.99</c:v>
                </c:pt>
                <c:pt idx="4">
                  <c:v>111.41</c:v>
                </c:pt>
              </c:numCache>
            </c:numRef>
          </c:val>
          <c:extLst>
            <c:ext xmlns:c16="http://schemas.microsoft.com/office/drawing/2014/chart" uri="{C3380CC4-5D6E-409C-BE32-E72D297353CC}">
              <c16:uniqueId val="{00000000-CAF9-46B1-AD42-EAE15AC64A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50.78</c:v>
                </c:pt>
                <c:pt idx="3">
                  <c:v>57.48</c:v>
                </c:pt>
                <c:pt idx="4">
                  <c:v>54.32</c:v>
                </c:pt>
              </c:numCache>
            </c:numRef>
          </c:val>
          <c:smooth val="0"/>
          <c:extLst>
            <c:ext xmlns:c16="http://schemas.microsoft.com/office/drawing/2014/chart" uri="{C3380CC4-5D6E-409C-BE32-E72D297353CC}">
              <c16:uniqueId val="{00000001-CAF9-46B1-AD42-EAE15AC64A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537.19000000000005</c:v>
                </c:pt>
                <c:pt idx="1">
                  <c:v>556.65</c:v>
                </c:pt>
                <c:pt idx="2">
                  <c:v>422.23</c:v>
                </c:pt>
                <c:pt idx="3">
                  <c:v>441.28</c:v>
                </c:pt>
                <c:pt idx="4">
                  <c:v>401.09</c:v>
                </c:pt>
              </c:numCache>
            </c:numRef>
          </c:val>
          <c:extLst>
            <c:ext xmlns:c16="http://schemas.microsoft.com/office/drawing/2014/chart" uri="{C3380CC4-5D6E-409C-BE32-E72D297353CC}">
              <c16:uniqueId val="{00000000-A392-437D-9292-6FAF309847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A392-437D-9292-6FAF309847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151.13999999999999</c:v>
                </c:pt>
                <c:pt idx="1">
                  <c:v>106.89</c:v>
                </c:pt>
                <c:pt idx="2">
                  <c:v>108.59</c:v>
                </c:pt>
                <c:pt idx="3">
                  <c:v>122.33</c:v>
                </c:pt>
                <c:pt idx="4">
                  <c:v>157.31</c:v>
                </c:pt>
              </c:numCache>
            </c:numRef>
          </c:val>
          <c:extLst>
            <c:ext xmlns:c16="http://schemas.microsoft.com/office/drawing/2014/chart" uri="{C3380CC4-5D6E-409C-BE32-E72D297353CC}">
              <c16:uniqueId val="{00000000-5E9F-4762-A85C-72117E04F6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5E9F-4762-A85C-72117E04F6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124.93</c:v>
                </c:pt>
                <c:pt idx="1">
                  <c:v>174.31</c:v>
                </c:pt>
                <c:pt idx="2">
                  <c:v>171.41</c:v>
                </c:pt>
                <c:pt idx="3">
                  <c:v>151.93</c:v>
                </c:pt>
                <c:pt idx="4">
                  <c:v>118.05</c:v>
                </c:pt>
              </c:numCache>
            </c:numRef>
          </c:val>
          <c:extLst>
            <c:ext xmlns:c16="http://schemas.microsoft.com/office/drawing/2014/chart" uri="{C3380CC4-5D6E-409C-BE32-E72D297353CC}">
              <c16:uniqueId val="{00000000-9C93-4774-82D6-3BEC8C1CA4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9C93-4774-82D6-3BEC8C1CA4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CC18" sqref="CC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長野県　須坂市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50849</v>
      </c>
      <c r="AM8" s="50"/>
      <c r="AN8" s="50"/>
      <c r="AO8" s="50"/>
      <c r="AP8" s="50"/>
      <c r="AQ8" s="50"/>
      <c r="AR8" s="50"/>
      <c r="AS8" s="50"/>
      <c r="AT8" s="45">
        <f>データ!T6</f>
        <v>149.66999999999999</v>
      </c>
      <c r="AU8" s="45"/>
      <c r="AV8" s="45"/>
      <c r="AW8" s="45"/>
      <c r="AX8" s="45"/>
      <c r="AY8" s="45"/>
      <c r="AZ8" s="45"/>
      <c r="BA8" s="45"/>
      <c r="BB8" s="45">
        <f>データ!U6</f>
        <v>339.74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38.99</v>
      </c>
      <c r="J10" s="45"/>
      <c r="K10" s="45"/>
      <c r="L10" s="45"/>
      <c r="M10" s="45"/>
      <c r="N10" s="45"/>
      <c r="O10" s="45"/>
      <c r="P10" s="45">
        <f>データ!P6</f>
        <v>82.33</v>
      </c>
      <c r="Q10" s="45"/>
      <c r="R10" s="45"/>
      <c r="S10" s="45"/>
      <c r="T10" s="45"/>
      <c r="U10" s="45"/>
      <c r="V10" s="45"/>
      <c r="W10" s="45">
        <f>データ!Q6</f>
        <v>100</v>
      </c>
      <c r="X10" s="45"/>
      <c r="Y10" s="45"/>
      <c r="Z10" s="45"/>
      <c r="AA10" s="45"/>
      <c r="AB10" s="45"/>
      <c r="AC10" s="45"/>
      <c r="AD10" s="50">
        <f>データ!R6</f>
        <v>3570</v>
      </c>
      <c r="AE10" s="50"/>
      <c r="AF10" s="50"/>
      <c r="AG10" s="50"/>
      <c r="AH10" s="50"/>
      <c r="AI10" s="50"/>
      <c r="AJ10" s="50"/>
      <c r="AK10" s="2"/>
      <c r="AL10" s="50">
        <f>データ!V6</f>
        <v>41769</v>
      </c>
      <c r="AM10" s="50"/>
      <c r="AN10" s="50"/>
      <c r="AO10" s="50"/>
      <c r="AP10" s="50"/>
      <c r="AQ10" s="50"/>
      <c r="AR10" s="50"/>
      <c r="AS10" s="50"/>
      <c r="AT10" s="45">
        <f>データ!W6</f>
        <v>12.73</v>
      </c>
      <c r="AU10" s="45"/>
      <c r="AV10" s="45"/>
      <c r="AW10" s="45"/>
      <c r="AX10" s="45"/>
      <c r="AY10" s="45"/>
      <c r="AZ10" s="45"/>
      <c r="BA10" s="45"/>
      <c r="BB10" s="45">
        <f>データ!X6</f>
        <v>3281.15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WRsF2I7Md9RYRYm9ldlzKyETrCgGq7DFZuACjCQo0tOi7rQ3NDD+qrd5cI7RhgdSf/+/thswC4k8H9jpBVV1tA==" saltValue="Zj0IWkhXydtijlG1iWAH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202070</v>
      </c>
      <c r="D6" s="33">
        <f t="shared" si="3"/>
        <v>46</v>
      </c>
      <c r="E6" s="33">
        <f t="shared" si="3"/>
        <v>17</v>
      </c>
      <c r="F6" s="33">
        <f t="shared" si="3"/>
        <v>1</v>
      </c>
      <c r="G6" s="33">
        <f t="shared" si="3"/>
        <v>0</v>
      </c>
      <c r="H6" s="33" t="str">
        <f t="shared" si="3"/>
        <v>長野県　須坂市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38.99</v>
      </c>
      <c r="P6" s="34">
        <f t="shared" si="3"/>
        <v>82.33</v>
      </c>
      <c r="Q6" s="34">
        <f t="shared" si="3"/>
        <v>100</v>
      </c>
      <c r="R6" s="34">
        <f t="shared" si="3"/>
        <v>3570</v>
      </c>
      <c r="S6" s="34">
        <f t="shared" si="3"/>
        <v>50849</v>
      </c>
      <c r="T6" s="34">
        <f t="shared" si="3"/>
        <v>149.66999999999999</v>
      </c>
      <c r="U6" s="34">
        <f t="shared" si="3"/>
        <v>339.74</v>
      </c>
      <c r="V6" s="34">
        <f t="shared" si="3"/>
        <v>41769</v>
      </c>
      <c r="W6" s="34">
        <f t="shared" si="3"/>
        <v>12.73</v>
      </c>
      <c r="X6" s="34">
        <f t="shared" si="3"/>
        <v>3281.15</v>
      </c>
      <c r="Y6" s="35">
        <f>IF(Y7="",NA(),Y7)</f>
        <v>119.84</v>
      </c>
      <c r="Z6" s="35">
        <f t="shared" ref="Z6:AH6" si="4">IF(Z7="",NA(),Z7)</f>
        <v>120.48</v>
      </c>
      <c r="AA6" s="35">
        <f t="shared" si="4"/>
        <v>120.79</v>
      </c>
      <c r="AB6" s="35">
        <f t="shared" si="4"/>
        <v>122.59</v>
      </c>
      <c r="AC6" s="35">
        <f t="shared" si="4"/>
        <v>122.37</v>
      </c>
      <c r="AD6" s="35">
        <f t="shared" si="4"/>
        <v>106.59</v>
      </c>
      <c r="AE6" s="35">
        <f t="shared" si="4"/>
        <v>107.4</v>
      </c>
      <c r="AF6" s="35">
        <f t="shared" si="4"/>
        <v>105.73</v>
      </c>
      <c r="AG6" s="35">
        <f t="shared" si="4"/>
        <v>108.38</v>
      </c>
      <c r="AH6" s="35">
        <f t="shared" si="4"/>
        <v>108.43</v>
      </c>
      <c r="AI6" s="34" t="str">
        <f>IF(AI7="","",IF(AI7="-","【-】","【"&amp;SUBSTITUTE(TEXT(AI7,"#,##0.00"),"-","△")&amp;"】"))</f>
        <v>【108.69】</v>
      </c>
      <c r="AJ6" s="34">
        <f>IF(AJ7="",NA(),AJ7)</f>
        <v>0</v>
      </c>
      <c r="AK6" s="34">
        <f t="shared" ref="AK6:AS6" si="5">IF(AK7="",NA(),AK7)</f>
        <v>0</v>
      </c>
      <c r="AL6" s="34">
        <f t="shared" si="5"/>
        <v>0</v>
      </c>
      <c r="AM6" s="34">
        <f t="shared" si="5"/>
        <v>0</v>
      </c>
      <c r="AN6" s="34">
        <f t="shared" si="5"/>
        <v>0</v>
      </c>
      <c r="AO6" s="35">
        <f t="shared" si="5"/>
        <v>23.51</v>
      </c>
      <c r="AP6" s="35">
        <f t="shared" si="5"/>
        <v>18.920000000000002</v>
      </c>
      <c r="AQ6" s="35">
        <f t="shared" si="5"/>
        <v>14.68</v>
      </c>
      <c r="AR6" s="35">
        <f t="shared" si="5"/>
        <v>12.78</v>
      </c>
      <c r="AS6" s="35">
        <f t="shared" si="5"/>
        <v>12.89</v>
      </c>
      <c r="AT6" s="34" t="str">
        <f>IF(AT7="","",IF(AT7="-","【-】","【"&amp;SUBSTITUTE(TEXT(AT7,"#,##0.00"),"-","△")&amp;"】"))</f>
        <v>【3.28】</v>
      </c>
      <c r="AU6" s="35">
        <f>IF(AU7="",NA(),AU7)</f>
        <v>65.790000000000006</v>
      </c>
      <c r="AV6" s="35">
        <f t="shared" ref="AV6:BD6" si="6">IF(AV7="",NA(),AV7)</f>
        <v>75.510000000000005</v>
      </c>
      <c r="AW6" s="35">
        <f t="shared" si="6"/>
        <v>88.69</v>
      </c>
      <c r="AX6" s="35">
        <f t="shared" si="6"/>
        <v>99.99</v>
      </c>
      <c r="AY6" s="35">
        <f t="shared" si="6"/>
        <v>111.41</v>
      </c>
      <c r="AZ6" s="35">
        <f t="shared" si="6"/>
        <v>57.3</v>
      </c>
      <c r="BA6" s="35">
        <f t="shared" si="6"/>
        <v>57.35</v>
      </c>
      <c r="BB6" s="35">
        <f t="shared" si="6"/>
        <v>50.78</v>
      </c>
      <c r="BC6" s="35">
        <f t="shared" si="6"/>
        <v>57.48</v>
      </c>
      <c r="BD6" s="35">
        <f t="shared" si="6"/>
        <v>54.32</v>
      </c>
      <c r="BE6" s="34" t="str">
        <f>IF(BE7="","",IF(BE7="-","【-】","【"&amp;SUBSTITUTE(TEXT(BE7,"#,##0.00"),"-","△")&amp;"】"))</f>
        <v>【69.49】</v>
      </c>
      <c r="BF6" s="35">
        <f>IF(BF7="",NA(),BF7)</f>
        <v>537.19000000000005</v>
      </c>
      <c r="BG6" s="35">
        <f t="shared" ref="BG6:BO6" si="7">IF(BG7="",NA(),BG7)</f>
        <v>556.65</v>
      </c>
      <c r="BH6" s="35">
        <f t="shared" si="7"/>
        <v>422.23</v>
      </c>
      <c r="BI6" s="35">
        <f t="shared" si="7"/>
        <v>441.28</v>
      </c>
      <c r="BJ6" s="35">
        <f t="shared" si="7"/>
        <v>401.09</v>
      </c>
      <c r="BK6" s="35">
        <f t="shared" si="7"/>
        <v>1010.51</v>
      </c>
      <c r="BL6" s="35">
        <f t="shared" si="7"/>
        <v>1031.56</v>
      </c>
      <c r="BM6" s="35">
        <f t="shared" si="7"/>
        <v>1053.93</v>
      </c>
      <c r="BN6" s="35">
        <f t="shared" si="7"/>
        <v>1046.25</v>
      </c>
      <c r="BO6" s="35">
        <f t="shared" si="7"/>
        <v>1000.94</v>
      </c>
      <c r="BP6" s="34" t="str">
        <f>IF(BP7="","",IF(BP7="-","【-】","【"&amp;SUBSTITUTE(TEXT(BP7,"#,##0.00"),"-","△")&amp;"】"))</f>
        <v>【682.78】</v>
      </c>
      <c r="BQ6" s="35">
        <f>IF(BQ7="",NA(),BQ7)</f>
        <v>151.13999999999999</v>
      </c>
      <c r="BR6" s="35">
        <f t="shared" ref="BR6:BZ6" si="8">IF(BR7="",NA(),BR7)</f>
        <v>106.89</v>
      </c>
      <c r="BS6" s="35">
        <f t="shared" si="8"/>
        <v>108.59</v>
      </c>
      <c r="BT6" s="35">
        <f t="shared" si="8"/>
        <v>122.33</v>
      </c>
      <c r="BU6" s="35">
        <f t="shared" si="8"/>
        <v>157.31</v>
      </c>
      <c r="BV6" s="35">
        <f t="shared" si="8"/>
        <v>83</v>
      </c>
      <c r="BW6" s="35">
        <f t="shared" si="8"/>
        <v>84.32</v>
      </c>
      <c r="BX6" s="35">
        <f t="shared" si="8"/>
        <v>85.23</v>
      </c>
      <c r="BY6" s="35">
        <f t="shared" si="8"/>
        <v>88.37</v>
      </c>
      <c r="BZ6" s="35">
        <f t="shared" si="8"/>
        <v>93.77</v>
      </c>
      <c r="CA6" s="34" t="str">
        <f>IF(CA7="","",IF(CA7="-","【-】","【"&amp;SUBSTITUTE(TEXT(CA7,"#,##0.00"),"-","△")&amp;"】"))</f>
        <v>【100.91】</v>
      </c>
      <c r="CB6" s="35">
        <f>IF(CB7="",NA(),CB7)</f>
        <v>124.93</v>
      </c>
      <c r="CC6" s="35">
        <f t="shared" ref="CC6:CK6" si="9">IF(CC7="",NA(),CC7)</f>
        <v>174.31</v>
      </c>
      <c r="CD6" s="35">
        <f t="shared" si="9"/>
        <v>171.41</v>
      </c>
      <c r="CE6" s="35">
        <f t="shared" si="9"/>
        <v>151.93</v>
      </c>
      <c r="CF6" s="35">
        <f t="shared" si="9"/>
        <v>118.05</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97.05</v>
      </c>
      <c r="CY6" s="35">
        <f t="shared" ref="CY6:DG6" si="11">IF(CY7="",NA(),CY7)</f>
        <v>97.28</v>
      </c>
      <c r="CZ6" s="35">
        <f t="shared" si="11"/>
        <v>97.52</v>
      </c>
      <c r="DA6" s="35">
        <f t="shared" si="11"/>
        <v>91.45</v>
      </c>
      <c r="DB6" s="35">
        <f t="shared" si="11"/>
        <v>91.07</v>
      </c>
      <c r="DC6" s="35">
        <f t="shared" si="11"/>
        <v>86.56</v>
      </c>
      <c r="DD6" s="35">
        <f t="shared" si="11"/>
        <v>86.78</v>
      </c>
      <c r="DE6" s="35">
        <f t="shared" si="11"/>
        <v>86.83</v>
      </c>
      <c r="DF6" s="35">
        <f t="shared" si="11"/>
        <v>87.14</v>
      </c>
      <c r="DG6" s="35">
        <f t="shared" si="11"/>
        <v>86.66</v>
      </c>
      <c r="DH6" s="34" t="str">
        <f>IF(DH7="","",IF(DH7="-","【-】","【"&amp;SUBSTITUTE(TEXT(DH7,"#,##0.00"),"-","△")&amp;"】"))</f>
        <v>【95.20】</v>
      </c>
      <c r="DI6" s="35">
        <f>IF(DI7="",NA(),DI7)</f>
        <v>13.83</v>
      </c>
      <c r="DJ6" s="35">
        <f t="shared" ref="DJ6:DR6" si="12">IF(DJ7="",NA(),DJ7)</f>
        <v>16.14</v>
      </c>
      <c r="DK6" s="35">
        <f t="shared" si="12"/>
        <v>18.420000000000002</v>
      </c>
      <c r="DL6" s="35">
        <f t="shared" si="12"/>
        <v>20.72</v>
      </c>
      <c r="DM6" s="35">
        <f t="shared" si="12"/>
        <v>23</v>
      </c>
      <c r="DN6" s="35">
        <f t="shared" si="12"/>
        <v>15.82</v>
      </c>
      <c r="DO6" s="35">
        <f t="shared" si="12"/>
        <v>18.29</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【5.64】</v>
      </c>
      <c r="EE6" s="34">
        <f>IF(EE7="",NA(),EE7)</f>
        <v>0</v>
      </c>
      <c r="EF6" s="34">
        <f t="shared" ref="EF6:EN6" si="14">IF(EF7="",NA(),EF7)</f>
        <v>0</v>
      </c>
      <c r="EG6" s="34">
        <f t="shared" si="14"/>
        <v>0</v>
      </c>
      <c r="EH6" s="34">
        <f t="shared" si="14"/>
        <v>0</v>
      </c>
      <c r="EI6" s="35">
        <f t="shared" si="14"/>
        <v>0.12</v>
      </c>
      <c r="EJ6" s="35">
        <f t="shared" si="14"/>
        <v>0.04</v>
      </c>
      <c r="EK6" s="35">
        <f t="shared" si="14"/>
        <v>0.38</v>
      </c>
      <c r="EL6" s="35">
        <f t="shared" si="14"/>
        <v>0.01</v>
      </c>
      <c r="EM6" s="35">
        <f t="shared" si="14"/>
        <v>0.11</v>
      </c>
      <c r="EN6" s="35">
        <f t="shared" si="14"/>
        <v>0.09</v>
      </c>
      <c r="EO6" s="34" t="str">
        <f>IF(EO7="","",IF(EO7="-","【-】","【"&amp;SUBSTITUTE(TEXT(EO7,"#,##0.00"),"-","△")&amp;"】"))</f>
        <v>【0.23】</v>
      </c>
    </row>
    <row r="7" spans="1:148" s="36" customFormat="1" x14ac:dyDescent="0.15">
      <c r="A7" s="28"/>
      <c r="B7" s="37">
        <v>2018</v>
      </c>
      <c r="C7" s="37">
        <v>202070</v>
      </c>
      <c r="D7" s="37">
        <v>46</v>
      </c>
      <c r="E7" s="37">
        <v>17</v>
      </c>
      <c r="F7" s="37">
        <v>1</v>
      </c>
      <c r="G7" s="37">
        <v>0</v>
      </c>
      <c r="H7" s="37" t="s">
        <v>96</v>
      </c>
      <c r="I7" s="37" t="s">
        <v>97</v>
      </c>
      <c r="J7" s="37" t="s">
        <v>98</v>
      </c>
      <c r="K7" s="37" t="s">
        <v>99</v>
      </c>
      <c r="L7" s="37" t="s">
        <v>100</v>
      </c>
      <c r="M7" s="37" t="s">
        <v>101</v>
      </c>
      <c r="N7" s="38" t="s">
        <v>102</v>
      </c>
      <c r="O7" s="38">
        <v>38.99</v>
      </c>
      <c r="P7" s="38">
        <v>82.33</v>
      </c>
      <c r="Q7" s="38">
        <v>100</v>
      </c>
      <c r="R7" s="38">
        <v>3570</v>
      </c>
      <c r="S7" s="38">
        <v>50849</v>
      </c>
      <c r="T7" s="38">
        <v>149.66999999999999</v>
      </c>
      <c r="U7" s="38">
        <v>339.74</v>
      </c>
      <c r="V7" s="38">
        <v>41769</v>
      </c>
      <c r="W7" s="38">
        <v>12.73</v>
      </c>
      <c r="X7" s="38">
        <v>3281.15</v>
      </c>
      <c r="Y7" s="38">
        <v>119.84</v>
      </c>
      <c r="Z7" s="38">
        <v>120.48</v>
      </c>
      <c r="AA7" s="38">
        <v>120.79</v>
      </c>
      <c r="AB7" s="38">
        <v>122.59</v>
      </c>
      <c r="AC7" s="38">
        <v>122.37</v>
      </c>
      <c r="AD7" s="38">
        <v>106.59</v>
      </c>
      <c r="AE7" s="38">
        <v>107.4</v>
      </c>
      <c r="AF7" s="38">
        <v>105.73</v>
      </c>
      <c r="AG7" s="38">
        <v>108.38</v>
      </c>
      <c r="AH7" s="38">
        <v>108.43</v>
      </c>
      <c r="AI7" s="38">
        <v>108.69</v>
      </c>
      <c r="AJ7" s="38">
        <v>0</v>
      </c>
      <c r="AK7" s="38">
        <v>0</v>
      </c>
      <c r="AL7" s="38">
        <v>0</v>
      </c>
      <c r="AM7" s="38">
        <v>0</v>
      </c>
      <c r="AN7" s="38">
        <v>0</v>
      </c>
      <c r="AO7" s="38">
        <v>23.51</v>
      </c>
      <c r="AP7" s="38">
        <v>18.920000000000002</v>
      </c>
      <c r="AQ7" s="38">
        <v>14.68</v>
      </c>
      <c r="AR7" s="38">
        <v>12.78</v>
      </c>
      <c r="AS7" s="38">
        <v>12.89</v>
      </c>
      <c r="AT7" s="38">
        <v>3.28</v>
      </c>
      <c r="AU7" s="38">
        <v>65.790000000000006</v>
      </c>
      <c r="AV7" s="38">
        <v>75.510000000000005</v>
      </c>
      <c r="AW7" s="38">
        <v>88.69</v>
      </c>
      <c r="AX7" s="38">
        <v>99.99</v>
      </c>
      <c r="AY7" s="38">
        <v>111.41</v>
      </c>
      <c r="AZ7" s="38">
        <v>57.3</v>
      </c>
      <c r="BA7" s="38">
        <v>57.35</v>
      </c>
      <c r="BB7" s="38">
        <v>50.78</v>
      </c>
      <c r="BC7" s="38">
        <v>57.48</v>
      </c>
      <c r="BD7" s="38">
        <v>54.32</v>
      </c>
      <c r="BE7" s="38">
        <v>69.489999999999995</v>
      </c>
      <c r="BF7" s="38">
        <v>537.19000000000005</v>
      </c>
      <c r="BG7" s="38">
        <v>556.65</v>
      </c>
      <c r="BH7" s="38">
        <v>422.23</v>
      </c>
      <c r="BI7" s="38">
        <v>441.28</v>
      </c>
      <c r="BJ7" s="38">
        <v>401.09</v>
      </c>
      <c r="BK7" s="38">
        <v>1010.51</v>
      </c>
      <c r="BL7" s="38">
        <v>1031.56</v>
      </c>
      <c r="BM7" s="38">
        <v>1053.93</v>
      </c>
      <c r="BN7" s="38">
        <v>1046.25</v>
      </c>
      <c r="BO7" s="38">
        <v>1000.94</v>
      </c>
      <c r="BP7" s="38">
        <v>682.78</v>
      </c>
      <c r="BQ7" s="38">
        <v>151.13999999999999</v>
      </c>
      <c r="BR7" s="38">
        <v>106.89</v>
      </c>
      <c r="BS7" s="38">
        <v>108.59</v>
      </c>
      <c r="BT7" s="38">
        <v>122.33</v>
      </c>
      <c r="BU7" s="38">
        <v>157.31</v>
      </c>
      <c r="BV7" s="38">
        <v>83</v>
      </c>
      <c r="BW7" s="38">
        <v>84.32</v>
      </c>
      <c r="BX7" s="38">
        <v>85.23</v>
      </c>
      <c r="BY7" s="38">
        <v>88.37</v>
      </c>
      <c r="BZ7" s="38">
        <v>93.77</v>
      </c>
      <c r="CA7" s="38">
        <v>100.91</v>
      </c>
      <c r="CB7" s="38">
        <v>124.93</v>
      </c>
      <c r="CC7" s="38">
        <v>174.31</v>
      </c>
      <c r="CD7" s="38">
        <v>171.41</v>
      </c>
      <c r="CE7" s="38">
        <v>151.93</v>
      </c>
      <c r="CF7" s="38">
        <v>118.05</v>
      </c>
      <c r="CG7" s="38">
        <v>193.74</v>
      </c>
      <c r="CH7" s="38">
        <v>188.12</v>
      </c>
      <c r="CI7" s="38">
        <v>185.7</v>
      </c>
      <c r="CJ7" s="38">
        <v>178.11</v>
      </c>
      <c r="CK7" s="38">
        <v>165.57</v>
      </c>
      <c r="CL7" s="38">
        <v>136.86000000000001</v>
      </c>
      <c r="CM7" s="38" t="s">
        <v>102</v>
      </c>
      <c r="CN7" s="38" t="s">
        <v>102</v>
      </c>
      <c r="CO7" s="38" t="s">
        <v>102</v>
      </c>
      <c r="CP7" s="38" t="s">
        <v>102</v>
      </c>
      <c r="CQ7" s="38" t="s">
        <v>102</v>
      </c>
      <c r="CR7" s="38">
        <v>62.23</v>
      </c>
      <c r="CS7" s="38">
        <v>60</v>
      </c>
      <c r="CT7" s="38">
        <v>61.03</v>
      </c>
      <c r="CU7" s="38">
        <v>59.55</v>
      </c>
      <c r="CV7" s="38">
        <v>59.19</v>
      </c>
      <c r="CW7" s="38">
        <v>58.98</v>
      </c>
      <c r="CX7" s="38">
        <v>97.05</v>
      </c>
      <c r="CY7" s="38">
        <v>97.28</v>
      </c>
      <c r="CZ7" s="38">
        <v>97.52</v>
      </c>
      <c r="DA7" s="38">
        <v>91.45</v>
      </c>
      <c r="DB7" s="38">
        <v>91.07</v>
      </c>
      <c r="DC7" s="38">
        <v>86.56</v>
      </c>
      <c r="DD7" s="38">
        <v>86.78</v>
      </c>
      <c r="DE7" s="38">
        <v>86.83</v>
      </c>
      <c r="DF7" s="38">
        <v>87.14</v>
      </c>
      <c r="DG7" s="38">
        <v>86.66</v>
      </c>
      <c r="DH7" s="38">
        <v>95.2</v>
      </c>
      <c r="DI7" s="38">
        <v>13.83</v>
      </c>
      <c r="DJ7" s="38">
        <v>16.14</v>
      </c>
      <c r="DK7" s="38">
        <v>18.420000000000002</v>
      </c>
      <c r="DL7" s="38">
        <v>20.72</v>
      </c>
      <c r="DM7" s="38">
        <v>23</v>
      </c>
      <c r="DN7" s="38">
        <v>15.82</v>
      </c>
      <c r="DO7" s="38">
        <v>18.29</v>
      </c>
      <c r="DP7" s="38">
        <v>14.26</v>
      </c>
      <c r="DQ7" s="38">
        <v>15.21</v>
      </c>
      <c r="DR7" s="38">
        <v>17.350000000000001</v>
      </c>
      <c r="DS7" s="38">
        <v>38.6</v>
      </c>
      <c r="DT7" s="38">
        <v>0</v>
      </c>
      <c r="DU7" s="38">
        <v>0</v>
      </c>
      <c r="DV7" s="38">
        <v>0</v>
      </c>
      <c r="DW7" s="38">
        <v>0</v>
      </c>
      <c r="DX7" s="38">
        <v>0</v>
      </c>
      <c r="DY7" s="38">
        <v>0.01</v>
      </c>
      <c r="DZ7" s="38">
        <v>0.01</v>
      </c>
      <c r="EA7" s="38">
        <v>0.01</v>
      </c>
      <c r="EB7" s="38">
        <v>0.01</v>
      </c>
      <c r="EC7" s="38">
        <v>0.01</v>
      </c>
      <c r="ED7" s="38">
        <v>5.64</v>
      </c>
      <c r="EE7" s="38">
        <v>0</v>
      </c>
      <c r="EF7" s="38">
        <v>0</v>
      </c>
      <c r="EG7" s="38">
        <v>0</v>
      </c>
      <c r="EH7" s="38">
        <v>0</v>
      </c>
      <c r="EI7" s="38">
        <v>0.12</v>
      </c>
      <c r="EJ7" s="38">
        <v>0.04</v>
      </c>
      <c r="EK7" s="38">
        <v>0.38</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2020-02-04T00:05:44Z</cp:lastPrinted>
  <dcterms:created xsi:type="dcterms:W3CDTF">2019-12-05T04:44:19Z</dcterms:created>
  <dcterms:modified xsi:type="dcterms:W3CDTF">2020-02-20T04:25:24Z</dcterms:modified>
  <cp:category/>
</cp:coreProperties>
</file>