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2061 諏訪市\"/>
    </mc:Choice>
  </mc:AlternateContent>
  <workbookProtection workbookAlgorithmName="SHA-512" workbookHashValue="7S9v6G5fUWXpKGxt70beEf3Yy0CZwDIliO+nzzfy62PCdRjuj0Dpsts/dyN6zhrl+GojmmMAkkexuSToc7DPyw==" workbookSaltValue="Mo9LmJxiA3VlYO3YmoBg+g=="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51" i="4" l="1"/>
  <c r="MI76" i="4"/>
  <c r="HJ51" i="4"/>
  <c r="MA30" i="4"/>
  <c r="IT76" i="4"/>
  <c r="CS51" i="4"/>
  <c r="HJ30" i="4"/>
  <c r="CS30" i="4"/>
  <c r="BZ76" i="4"/>
  <c r="C11" i="5"/>
  <c r="D11" i="5"/>
  <c r="E11" i="5"/>
  <c r="B11" i="5"/>
  <c r="BK76" i="4" l="1"/>
  <c r="LH51" i="4"/>
  <c r="GQ30" i="4"/>
  <c r="BZ30" i="4"/>
  <c r="LT76" i="4"/>
  <c r="GQ51" i="4"/>
  <c r="LH30" i="4"/>
  <c r="IE76" i="4"/>
  <c r="BZ51" i="4"/>
  <c r="HP76" i="4"/>
  <c r="BG51" i="4"/>
  <c r="FX30" i="4"/>
  <c r="BG30" i="4"/>
  <c r="AV76" i="4"/>
  <c r="KO51" i="4"/>
  <c r="FX51" i="4"/>
  <c r="KO30" i="4"/>
  <c r="LE76" i="4"/>
  <c r="KP76" i="4"/>
  <c r="HA76" i="4"/>
  <c r="AN51" i="4"/>
  <c r="FE30" i="4"/>
  <c r="AN30" i="4"/>
  <c r="FE51" i="4"/>
  <c r="JV30" i="4"/>
  <c r="AG76" i="4"/>
  <c r="JV51" i="4"/>
  <c r="KA76" i="4"/>
  <c r="EL51" i="4"/>
  <c r="JC30" i="4"/>
  <c r="U30" i="4"/>
  <c r="GL76" i="4"/>
  <c r="U51" i="4"/>
  <c r="EL30" i="4"/>
  <c r="R76" i="4"/>
  <c r="JC51" i="4"/>
</calcChain>
</file>

<file path=xl/sharedStrings.xml><?xml version="1.0" encoding="utf-8"?>
<sst xmlns="http://schemas.openxmlformats.org/spreadsheetml/2006/main" count="278" uniqueCount="152">
  <si>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</si>
  <si>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</si>
  <si>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</si>
  <si>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</si>
  <si>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</si>
  <si>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</si>
  <si>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</si>
  <si>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</si>
  <si>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</si>
  <si>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</si>
  <si>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</si>
  <si>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</si>
  <si>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</si>
  <si>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</si>
  <si>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</si>
  <si>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</si>
  <si>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</si>
  <si>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</si>
  <si>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</si>
  <si>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</si>
  <si>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</si>
  <si>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</si>
  <si>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</si>
  <si>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</si>
  <si>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</si>
  <si>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</si>
  <si>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</si>
  <si>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</si>
  <si>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</si>
  <si>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</si>
  <si>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</si>
  <si>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</si>
  <si>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</si>
  <si>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</si>
  <si>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</si>
  <si>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</si>
  <si>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</si>
  <si>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</si>
  <si>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</si>
  <si>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</si>
  <si>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</si>
  <si>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</si>
  <si>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</si>
  <si>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</si>
  <si>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</si>
  <si>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</si>
  <si>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</si>
  <si>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</si>
  <si>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</si>
  <si>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</si>
  <si>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</si>
  <si>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</si>
  <si>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</si>
  <si>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</si>
  <si>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</si>
  <si>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</si>
  <si>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</si>
  <si>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</si>
  <si>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</si>
  <si>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</si>
  <si>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</si>
  <si>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</si>
  <si>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</si>
  <si>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</si>
  <si>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</si>
  <si>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</si>
  <si>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</si>
  <si>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</si>
  <si>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</si>
  <si>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</si>
  <si>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</si>
  <si>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</si>
  <si>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</si>
  <si>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</si>
  <si>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</si>
  <si>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</si>
  <si>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</si>
  <si>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</si>
  <si>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</si>
  <si>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</si>
  <si>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</si>
  <si>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</si>
  <si>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</si>
  <si>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</si>
  <si>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</si>
  <si>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</si>
  <si>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</si>
  <si>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</si>
  <si>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</si>
  <si>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</si>
  <si>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</si>
  <si>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</si>
  <si>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</si>
  <si>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</si>
  <si>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</si>
  <si>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</si>
  <si>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</si>
  <si>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</si>
  <si>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</si>
  <si>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</si>
  <si>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</si>
  <si>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</si>
  <si>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</si>
  <si>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</si>
  <si>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</si>
  <si>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</si>
  <si>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</si>
  <si>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</si>
  <si>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</si>
  <si>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</si>
  <si>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</si>
  <si>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</si>
  <si>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当該値(N-3)</t>
    <phoneticPr fontId="5"/>
  </si>
  <si>
    <t>当該値(N-1)</t>
    <phoneticPr fontId="5"/>
  </si>
  <si>
    <t>当該値(N-4)</t>
    <phoneticPr fontId="5"/>
  </si>
  <si>
    <t>当該値(N-3)</t>
    <phoneticPr fontId="5"/>
  </si>
  <si>
    <t>当該値(N)</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</si>
  <si>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</si>
  <si>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</si>
  <si>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</si>
  <si>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</si>
  <si>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</si>
  <si>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</si>
  <si>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</si>
  <si>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</si>
  <si>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</si>
  <si>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</si>
  <si>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</si>
  <si>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</si>
  <si>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</si>
  <si>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諏訪市</t>
  </si>
  <si>
    <t>諏訪市営駅前駐車場</t>
  </si>
  <si>
    <t>法非適用</t>
  </si>
  <si>
    <t>駐車場整備事業</t>
  </si>
  <si>
    <t>-</t>
  </si>
  <si>
    <t>Ａ１Ｂ１</t>
  </si>
  <si>
    <t>非設置</t>
  </si>
  <si>
    <t>該当数値なし</t>
  </si>
  <si>
    <t>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</si>
  <si>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</si>
  <si>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</si>
  <si>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</si>
  <si>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</si>
  <si>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</si>
  <si>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</si>
  <si>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</si>
  <si>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</si>
  <si>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</si>
  <si>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30年度は、精算機の大規模修繕を実施し財源として繰越金を充当したため、単年度収支は赤字となった。類似施設の平均と比較すると大きく下回る結果となっている。令和元年度は、上諏訪駅前の商業施設等の稼働もあり、駐車台数・料金収入ともに前年増で推移しているところである。今後は、施設の修繕計画にもよるが、単年度収支は黒字に転じるものと考えられる。</t>
    <rPh sb="0" eb="2">
      <t>ヘイセイ</t>
    </rPh>
    <rPh sb="4" eb="6">
      <t>ネンド</t>
    </rPh>
    <rPh sb="8" eb="10">
      <t>セイサン</t>
    </rPh>
    <rPh sb="10" eb="11">
      <t>キ</t>
    </rPh>
    <rPh sb="12" eb="15">
      <t>ダイキボ</t>
    </rPh>
    <rPh sb="15" eb="17">
      <t>シュウゼン</t>
    </rPh>
    <rPh sb="18" eb="20">
      <t>ジッシ</t>
    </rPh>
    <rPh sb="21" eb="23">
      <t>ザイゲン</t>
    </rPh>
    <rPh sb="26" eb="28">
      <t>クリコシ</t>
    </rPh>
    <rPh sb="28" eb="29">
      <t>キン</t>
    </rPh>
    <rPh sb="30" eb="32">
      <t>ジュウトウ</t>
    </rPh>
    <rPh sb="37" eb="40">
      <t>タンネンド</t>
    </rPh>
    <rPh sb="40" eb="42">
      <t>シュウシ</t>
    </rPh>
    <rPh sb="43" eb="45">
      <t>アカジ</t>
    </rPh>
    <rPh sb="50" eb="52">
      <t>ルイジ</t>
    </rPh>
    <rPh sb="52" eb="54">
      <t>シセツ</t>
    </rPh>
    <rPh sb="55" eb="57">
      <t>ヘイキン</t>
    </rPh>
    <rPh sb="58" eb="60">
      <t>ヒカク</t>
    </rPh>
    <rPh sb="63" eb="64">
      <t>オオ</t>
    </rPh>
    <rPh sb="66" eb="68">
      <t>シタマワ</t>
    </rPh>
    <rPh sb="69" eb="71">
      <t>ケッカ</t>
    </rPh>
    <rPh sb="78" eb="80">
      <t>レイワ</t>
    </rPh>
    <rPh sb="80" eb="81">
      <t>ガン</t>
    </rPh>
    <rPh sb="81" eb="83">
      <t>ネンド</t>
    </rPh>
    <rPh sb="85" eb="89">
      <t>カミスワエキ</t>
    </rPh>
    <rPh sb="89" eb="90">
      <t>マエ</t>
    </rPh>
    <rPh sb="91" eb="93">
      <t>ショウギョウ</t>
    </rPh>
    <rPh sb="93" eb="95">
      <t>シセツ</t>
    </rPh>
    <rPh sb="95" eb="96">
      <t>トウ</t>
    </rPh>
    <rPh sb="97" eb="99">
      <t>カドウ</t>
    </rPh>
    <rPh sb="103" eb="105">
      <t>チュウシャ</t>
    </rPh>
    <rPh sb="105" eb="107">
      <t>ダイスウ</t>
    </rPh>
    <rPh sb="108" eb="110">
      <t>リョウキン</t>
    </rPh>
    <rPh sb="110" eb="112">
      <t>シュウニュウ</t>
    </rPh>
    <rPh sb="115" eb="117">
      <t>ゼンネン</t>
    </rPh>
    <rPh sb="117" eb="118">
      <t>ゾウ</t>
    </rPh>
    <rPh sb="119" eb="121">
      <t>スイイ</t>
    </rPh>
    <rPh sb="132" eb="134">
      <t>コンゴ</t>
    </rPh>
    <rPh sb="136" eb="138">
      <t>シセツ</t>
    </rPh>
    <rPh sb="139" eb="141">
      <t>シュウゼン</t>
    </rPh>
    <rPh sb="141" eb="143">
      <t>ケイカク</t>
    </rPh>
    <rPh sb="149" eb="152">
      <t>タンネンド</t>
    </rPh>
    <rPh sb="152" eb="154">
      <t>シュウシ</t>
    </rPh>
    <rPh sb="155" eb="157">
      <t>クロジ</t>
    </rPh>
    <rPh sb="158" eb="159">
      <t>テン</t>
    </rPh>
    <rPh sb="164" eb="165">
      <t>カンガ</t>
    </rPh>
    <phoneticPr fontId="5"/>
  </si>
  <si>
    <t>平成30年度は、市民会館前閉鎖により当該駅前駐車場に利用者が流入していることや継続中の3時間無料などの影響により、稼働率は類似施設平均値を上回っている。令和元年度も前述のように、商業施設の稼働により、さらに稼働率は上がるものと考えられる。</t>
    <rPh sb="0" eb="2">
      <t>ヘイセイ</t>
    </rPh>
    <rPh sb="4" eb="6">
      <t>ネンド</t>
    </rPh>
    <rPh sb="8" eb="10">
      <t>シミン</t>
    </rPh>
    <rPh sb="10" eb="12">
      <t>カイカン</t>
    </rPh>
    <rPh sb="12" eb="13">
      <t>マエ</t>
    </rPh>
    <rPh sb="13" eb="15">
      <t>ヘイサ</t>
    </rPh>
    <rPh sb="18" eb="20">
      <t>トウガイ</t>
    </rPh>
    <rPh sb="20" eb="22">
      <t>エキマエ</t>
    </rPh>
    <rPh sb="22" eb="25">
      <t>チュウシャジョウ</t>
    </rPh>
    <rPh sb="26" eb="29">
      <t>リヨウシャ</t>
    </rPh>
    <rPh sb="30" eb="32">
      <t>リュウニュウ</t>
    </rPh>
    <rPh sb="39" eb="42">
      <t>ケイゾクチュウ</t>
    </rPh>
    <rPh sb="51" eb="53">
      <t>エイキョウ</t>
    </rPh>
    <rPh sb="57" eb="59">
      <t>カドウ</t>
    </rPh>
    <rPh sb="59" eb="60">
      <t>リツ</t>
    </rPh>
    <rPh sb="61" eb="63">
      <t>ルイジ</t>
    </rPh>
    <rPh sb="63" eb="65">
      <t>シセツ</t>
    </rPh>
    <rPh sb="65" eb="68">
      <t>ヘイキンチ</t>
    </rPh>
    <rPh sb="69" eb="71">
      <t>ウワマワ</t>
    </rPh>
    <rPh sb="76" eb="78">
      <t>レイワ</t>
    </rPh>
    <rPh sb="78" eb="79">
      <t>ガン</t>
    </rPh>
    <rPh sb="79" eb="81">
      <t>ネンド</t>
    </rPh>
    <rPh sb="82" eb="84">
      <t>ゼンジュツ</t>
    </rPh>
    <rPh sb="89" eb="91">
      <t>ショウギョウ</t>
    </rPh>
    <rPh sb="91" eb="93">
      <t>シセツ</t>
    </rPh>
    <rPh sb="94" eb="96">
      <t>カドウ</t>
    </rPh>
    <rPh sb="103" eb="105">
      <t>カドウ</t>
    </rPh>
    <rPh sb="105" eb="106">
      <t>リツ</t>
    </rPh>
    <rPh sb="107" eb="108">
      <t>ア</t>
    </rPh>
    <rPh sb="113" eb="114">
      <t>カンガ</t>
    </rPh>
    <phoneticPr fontId="5"/>
  </si>
  <si>
    <t>平成30年度は大規模修繕により赤字計上となったが、今後も老朽化した設備等の修繕更新を計画的に実施する必要がある。修繕には、多額の費用がかかる工事も予定されているため、一般会計からの繰入金の調整も必要である。
また、３時間無料の料金体制についても、駅前周辺の民間駐車場の市場動向を注視しながらの検討が必要と考えられる。</t>
    <rPh sb="0" eb="2">
      <t>ヘイセイ</t>
    </rPh>
    <rPh sb="15" eb="17">
      <t>アカジ</t>
    </rPh>
    <rPh sb="56" eb="58">
      <t>シュウゼン</t>
    </rPh>
    <rPh sb="61" eb="63">
      <t>タガク</t>
    </rPh>
    <rPh sb="64" eb="66">
      <t>ヒヨウ</t>
    </rPh>
    <rPh sb="70" eb="72">
      <t>コウジ</t>
    </rPh>
    <rPh sb="73" eb="75">
      <t>ヨテイ</t>
    </rPh>
    <rPh sb="83" eb="85">
      <t>イッパン</t>
    </rPh>
    <rPh sb="85" eb="87">
      <t>カイケイ</t>
    </rPh>
    <rPh sb="90" eb="92">
      <t>クリイレ</t>
    </rPh>
    <rPh sb="92" eb="93">
      <t>キン</t>
    </rPh>
    <rPh sb="94" eb="96">
      <t>チョウセイ</t>
    </rPh>
    <rPh sb="97" eb="99">
      <t>ヒツヨウ</t>
    </rPh>
    <rPh sb="108" eb="110">
      <t>ジカン</t>
    </rPh>
    <rPh sb="110" eb="112">
      <t>ムリョウ</t>
    </rPh>
    <rPh sb="113" eb="115">
      <t>リョウキン</t>
    </rPh>
    <rPh sb="115" eb="117">
      <t>タイセイ</t>
    </rPh>
    <rPh sb="123" eb="125">
      <t>エキマエ</t>
    </rPh>
    <rPh sb="125" eb="127">
      <t>シュウヘン</t>
    </rPh>
    <rPh sb="128" eb="130">
      <t>ミンカン</t>
    </rPh>
    <rPh sb="130" eb="133">
      <t>チュウシャジョウ</t>
    </rPh>
    <rPh sb="134" eb="136">
      <t>シジョウ</t>
    </rPh>
    <rPh sb="136" eb="138">
      <t>ドウコウ</t>
    </rPh>
    <rPh sb="139" eb="141">
      <t>チュウシ</t>
    </rPh>
    <rPh sb="146" eb="148">
      <t>ケントウ</t>
    </rPh>
    <rPh sb="149" eb="151">
      <t>ヒツヨウ</t>
    </rPh>
    <rPh sb="152" eb="153">
      <t>カンガ</t>
    </rPh>
    <phoneticPr fontId="5"/>
  </si>
  <si>
    <t>建設後25年経過していることもあり、各設備の大規模な修繕のため今後10年で8000万円強の設備投資を見込んでいるが、一般会計からの繰入金など修繕に関して検討する必要がある。</t>
    <rPh sb="0" eb="2">
      <t>ケンセツ</t>
    </rPh>
    <rPh sb="2" eb="3">
      <t>ゴ</t>
    </rPh>
    <rPh sb="5" eb="6">
      <t>ネン</t>
    </rPh>
    <rPh sb="6" eb="8">
      <t>ケイカ</t>
    </rPh>
    <rPh sb="18" eb="21">
      <t>カクセツビ</t>
    </rPh>
    <rPh sb="22" eb="25">
      <t>ダイキボ</t>
    </rPh>
    <rPh sb="26" eb="28">
      <t>シュウゼン</t>
    </rPh>
    <rPh sb="31" eb="33">
      <t>コンゴ</t>
    </rPh>
    <rPh sb="35" eb="36">
      <t>ネン</t>
    </rPh>
    <rPh sb="41" eb="43">
      <t>マンエン</t>
    </rPh>
    <rPh sb="43" eb="44">
      <t>キョウ</t>
    </rPh>
    <rPh sb="45" eb="47">
      <t>セツビ</t>
    </rPh>
    <rPh sb="47" eb="49">
      <t>トウシ</t>
    </rPh>
    <rPh sb="50" eb="52">
      <t>ミコ</t>
    </rPh>
    <rPh sb="58" eb="60">
      <t>イッパン</t>
    </rPh>
    <rPh sb="60" eb="62">
      <t>カイケイ</t>
    </rPh>
    <rPh sb="65" eb="67">
      <t>クリイレ</t>
    </rPh>
    <rPh sb="67" eb="68">
      <t>キン</t>
    </rPh>
    <rPh sb="70" eb="72">
      <t>シュウゼン</t>
    </rPh>
    <rPh sb="73" eb="74">
      <t>カン</t>
    </rPh>
    <rPh sb="76" eb="78">
      <t>ケントウ</t>
    </rPh>
    <rPh sb="80" eb="8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</si>
</sst>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102</c:v>
                </c:pt>
                <c:pt idx="2">
                  <c:v>126</c:v>
                </c:pt>
                <c:pt idx="3">
                  <c:v>101.7</c:v>
                </c:pt>
                <c:pt idx="4">
                  <c:v>89.3</c:v>
                </c:pt>
              </c:numCache>
            </c:numRef>
          </c:val>
          <c:extLst>
            <c:ext xmlns:c16="http://schemas.microsoft.com/office/drawing/2014/chart" uri="{C3380CC4-5D6E-409C-BE32-E72D297353CC}">
              <c16:uniqueId val="{00000000-E8FC-49BD-8584-21DC0A3B336E}"/>
            </c:ext>
          </c:extLst>
        </c:ser>
        <c:dLbls>
          <c:showLegendKey val="0"/>
          <c:showVal val="0"/>
          <c:showCatName val="0"/>
          <c:showSerName val="0"/>
          <c:showPercent val="0"/>
          <c:showBubbleSize val="0"/>
        </c:dLbls>
        <c:gapWidth val="150"/>
        <c:axId val="272443432"/>
        <c:axId val="2724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E8FC-49BD-8584-21DC0A3B336E}"/>
            </c:ext>
          </c:extLst>
        </c:ser>
        <c:dLbls>
          <c:showLegendKey val="0"/>
          <c:showVal val="0"/>
          <c:showCatName val="0"/>
          <c:showSerName val="0"/>
          <c:showPercent val="0"/>
          <c:showBubbleSize val="0"/>
        </c:dLbls>
        <c:marker val="1"/>
        <c:smooth val="0"/>
        <c:axId val="272443432"/>
        <c:axId val="272442256"/>
      </c:lineChart>
      <c:dateAx>
        <c:axId val="272443432"/>
        <c:scaling>
          <c:orientation val="minMax"/>
        </c:scaling>
        <c:delete val="1"/>
        <c:axPos val="b"/>
        <c:numFmt formatCode="ge" sourceLinked="1"/>
        <c:majorTickMark val="none"/>
        <c:minorTickMark val="none"/>
        <c:tickLblPos val="none"/>
        <c:crossAx val="272442256"/>
        <c:crosses val="autoZero"/>
        <c:auto val="1"/>
        <c:lblOffset val="100"/>
        <c:baseTimeUnit val="years"/>
      </c:dateAx>
      <c:valAx>
        <c:axId val="27244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44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52-4882-8296-0096F051F5FD}"/>
            </c:ext>
          </c:extLst>
        </c:ser>
        <c:dLbls>
          <c:showLegendKey val="0"/>
          <c:showVal val="0"/>
          <c:showCatName val="0"/>
          <c:showSerName val="0"/>
          <c:showPercent val="0"/>
          <c:showBubbleSize val="0"/>
        </c:dLbls>
        <c:gapWidth val="150"/>
        <c:axId val="272440688"/>
        <c:axId val="27244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A552-4882-8296-0096F051F5FD}"/>
            </c:ext>
          </c:extLst>
        </c:ser>
        <c:dLbls>
          <c:showLegendKey val="0"/>
          <c:showVal val="0"/>
          <c:showCatName val="0"/>
          <c:showSerName val="0"/>
          <c:showPercent val="0"/>
          <c:showBubbleSize val="0"/>
        </c:dLbls>
        <c:marker val="1"/>
        <c:smooth val="0"/>
        <c:axId val="272440688"/>
        <c:axId val="272441864"/>
      </c:lineChart>
      <c:dateAx>
        <c:axId val="272440688"/>
        <c:scaling>
          <c:orientation val="minMax"/>
        </c:scaling>
        <c:delete val="1"/>
        <c:axPos val="b"/>
        <c:numFmt formatCode="ge" sourceLinked="1"/>
        <c:majorTickMark val="none"/>
        <c:minorTickMark val="none"/>
        <c:tickLblPos val="none"/>
        <c:crossAx val="272441864"/>
        <c:crosses val="autoZero"/>
        <c:auto val="1"/>
        <c:lblOffset val="100"/>
        <c:baseTimeUnit val="years"/>
      </c:dateAx>
      <c:valAx>
        <c:axId val="272441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244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D8D-4AFE-8562-08C1F231E109}"/>
            </c:ext>
          </c:extLst>
        </c:ser>
        <c:dLbls>
          <c:showLegendKey val="0"/>
          <c:showVal val="0"/>
          <c:showCatName val="0"/>
          <c:showSerName val="0"/>
          <c:showPercent val="0"/>
          <c:showBubbleSize val="0"/>
        </c:dLbls>
        <c:gapWidth val="150"/>
        <c:axId val="323168928"/>
        <c:axId val="32317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D8D-4AFE-8562-08C1F231E109}"/>
            </c:ext>
          </c:extLst>
        </c:ser>
        <c:dLbls>
          <c:showLegendKey val="0"/>
          <c:showVal val="0"/>
          <c:showCatName val="0"/>
          <c:showSerName val="0"/>
          <c:showPercent val="0"/>
          <c:showBubbleSize val="0"/>
        </c:dLbls>
        <c:marker val="1"/>
        <c:smooth val="0"/>
        <c:axId val="323168928"/>
        <c:axId val="323170104"/>
      </c:lineChart>
      <c:dateAx>
        <c:axId val="323168928"/>
        <c:scaling>
          <c:orientation val="minMax"/>
        </c:scaling>
        <c:delete val="1"/>
        <c:axPos val="b"/>
        <c:numFmt formatCode="ge" sourceLinked="1"/>
        <c:majorTickMark val="none"/>
        <c:minorTickMark val="none"/>
        <c:tickLblPos val="none"/>
        <c:crossAx val="323170104"/>
        <c:crosses val="autoZero"/>
        <c:auto val="1"/>
        <c:lblOffset val="100"/>
        <c:baseTimeUnit val="years"/>
      </c:dateAx>
      <c:valAx>
        <c:axId val="32317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6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A04-46D2-B2DB-99CDB7A828F1}"/>
            </c:ext>
          </c:extLst>
        </c:ser>
        <c:dLbls>
          <c:showLegendKey val="0"/>
          <c:showVal val="0"/>
          <c:showCatName val="0"/>
          <c:showSerName val="0"/>
          <c:showPercent val="0"/>
          <c:showBubbleSize val="0"/>
        </c:dLbls>
        <c:gapWidth val="150"/>
        <c:axId val="323173240"/>
        <c:axId val="32316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A04-46D2-B2DB-99CDB7A828F1}"/>
            </c:ext>
          </c:extLst>
        </c:ser>
        <c:dLbls>
          <c:showLegendKey val="0"/>
          <c:showVal val="0"/>
          <c:showCatName val="0"/>
          <c:showSerName val="0"/>
          <c:showPercent val="0"/>
          <c:showBubbleSize val="0"/>
        </c:dLbls>
        <c:marker val="1"/>
        <c:smooth val="0"/>
        <c:axId val="323173240"/>
        <c:axId val="323166968"/>
      </c:lineChart>
      <c:dateAx>
        <c:axId val="323173240"/>
        <c:scaling>
          <c:orientation val="minMax"/>
        </c:scaling>
        <c:delete val="1"/>
        <c:axPos val="b"/>
        <c:numFmt formatCode="ge" sourceLinked="1"/>
        <c:majorTickMark val="none"/>
        <c:minorTickMark val="none"/>
        <c:tickLblPos val="none"/>
        <c:crossAx val="323166968"/>
        <c:crosses val="autoZero"/>
        <c:auto val="1"/>
        <c:lblOffset val="100"/>
        <c:baseTimeUnit val="years"/>
      </c:dateAx>
      <c:valAx>
        <c:axId val="32316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7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6.8</c:v>
                </c:pt>
                <c:pt idx="1">
                  <c:v>0</c:v>
                </c:pt>
                <c:pt idx="2">
                  <c:v>0</c:v>
                </c:pt>
                <c:pt idx="3">
                  <c:v>0</c:v>
                </c:pt>
                <c:pt idx="4">
                  <c:v>22</c:v>
                </c:pt>
              </c:numCache>
            </c:numRef>
          </c:val>
          <c:extLst>
            <c:ext xmlns:c16="http://schemas.microsoft.com/office/drawing/2014/chart" uri="{C3380CC4-5D6E-409C-BE32-E72D297353CC}">
              <c16:uniqueId val="{00000000-DFEE-4425-AD56-D8163F4109E6}"/>
            </c:ext>
          </c:extLst>
        </c:ser>
        <c:dLbls>
          <c:showLegendKey val="0"/>
          <c:showVal val="0"/>
          <c:showCatName val="0"/>
          <c:showSerName val="0"/>
          <c:showPercent val="0"/>
          <c:showBubbleSize val="0"/>
        </c:dLbls>
        <c:gapWidth val="150"/>
        <c:axId val="323171672"/>
        <c:axId val="32316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DFEE-4425-AD56-D8163F4109E6}"/>
            </c:ext>
          </c:extLst>
        </c:ser>
        <c:dLbls>
          <c:showLegendKey val="0"/>
          <c:showVal val="0"/>
          <c:showCatName val="0"/>
          <c:showSerName val="0"/>
          <c:showPercent val="0"/>
          <c:showBubbleSize val="0"/>
        </c:dLbls>
        <c:marker val="1"/>
        <c:smooth val="0"/>
        <c:axId val="323171672"/>
        <c:axId val="323169712"/>
      </c:lineChart>
      <c:dateAx>
        <c:axId val="323171672"/>
        <c:scaling>
          <c:orientation val="minMax"/>
        </c:scaling>
        <c:delete val="1"/>
        <c:axPos val="b"/>
        <c:numFmt formatCode="ge" sourceLinked="1"/>
        <c:majorTickMark val="none"/>
        <c:minorTickMark val="none"/>
        <c:tickLblPos val="none"/>
        <c:crossAx val="323169712"/>
        <c:crosses val="autoZero"/>
        <c:auto val="1"/>
        <c:lblOffset val="100"/>
        <c:baseTimeUnit val="years"/>
      </c:dateAx>
      <c:valAx>
        <c:axId val="32316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7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16</c:v>
                </c:pt>
                <c:pt idx="1">
                  <c:v>0</c:v>
                </c:pt>
                <c:pt idx="2">
                  <c:v>0</c:v>
                </c:pt>
                <c:pt idx="3">
                  <c:v>0</c:v>
                </c:pt>
                <c:pt idx="4">
                  <c:v>37</c:v>
                </c:pt>
              </c:numCache>
            </c:numRef>
          </c:val>
          <c:extLst>
            <c:ext xmlns:c16="http://schemas.microsoft.com/office/drawing/2014/chart" uri="{C3380CC4-5D6E-409C-BE32-E72D297353CC}">
              <c16:uniqueId val="{00000000-4C6D-48AE-9071-9E9A2732EABB}"/>
            </c:ext>
          </c:extLst>
        </c:ser>
        <c:dLbls>
          <c:showLegendKey val="0"/>
          <c:showVal val="0"/>
          <c:showCatName val="0"/>
          <c:showSerName val="0"/>
          <c:showPercent val="0"/>
          <c:showBubbleSize val="0"/>
        </c:dLbls>
        <c:gapWidth val="150"/>
        <c:axId val="323167360"/>
        <c:axId val="32316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4C6D-48AE-9071-9E9A2732EABB}"/>
            </c:ext>
          </c:extLst>
        </c:ser>
        <c:dLbls>
          <c:showLegendKey val="0"/>
          <c:showVal val="0"/>
          <c:showCatName val="0"/>
          <c:showSerName val="0"/>
          <c:showPercent val="0"/>
          <c:showBubbleSize val="0"/>
        </c:dLbls>
        <c:marker val="1"/>
        <c:smooth val="0"/>
        <c:axId val="323167360"/>
        <c:axId val="323166576"/>
      </c:lineChart>
      <c:dateAx>
        <c:axId val="323167360"/>
        <c:scaling>
          <c:orientation val="minMax"/>
        </c:scaling>
        <c:delete val="1"/>
        <c:axPos val="b"/>
        <c:numFmt formatCode="ge" sourceLinked="1"/>
        <c:majorTickMark val="none"/>
        <c:minorTickMark val="none"/>
        <c:tickLblPos val="none"/>
        <c:crossAx val="323166576"/>
        <c:crosses val="autoZero"/>
        <c:auto val="1"/>
        <c:lblOffset val="100"/>
        <c:baseTimeUnit val="years"/>
      </c:dateAx>
      <c:valAx>
        <c:axId val="32316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1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139</c:v>
                </c:pt>
                <c:pt idx="1">
                  <c:v>159.1</c:v>
                </c:pt>
                <c:pt idx="2">
                  <c:v>162.30000000000001</c:v>
                </c:pt>
                <c:pt idx="3">
                  <c:v>159.1</c:v>
                </c:pt>
                <c:pt idx="4">
                  <c:v>203.9</c:v>
                </c:pt>
              </c:numCache>
            </c:numRef>
          </c:val>
          <c:extLst>
            <c:ext xmlns:c16="http://schemas.microsoft.com/office/drawing/2014/chart" uri="{C3380CC4-5D6E-409C-BE32-E72D297353CC}">
              <c16:uniqueId val="{00000000-2063-4493-9F29-159C8CE0CCC1}"/>
            </c:ext>
          </c:extLst>
        </c:ser>
        <c:dLbls>
          <c:showLegendKey val="0"/>
          <c:showVal val="0"/>
          <c:showCatName val="0"/>
          <c:showSerName val="0"/>
          <c:showPercent val="0"/>
          <c:showBubbleSize val="0"/>
        </c:dLbls>
        <c:gapWidth val="150"/>
        <c:axId val="323170496"/>
        <c:axId val="3231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2063-4493-9F29-159C8CE0CCC1}"/>
            </c:ext>
          </c:extLst>
        </c:ser>
        <c:dLbls>
          <c:showLegendKey val="0"/>
          <c:showVal val="0"/>
          <c:showCatName val="0"/>
          <c:showSerName val="0"/>
          <c:showPercent val="0"/>
          <c:showBubbleSize val="0"/>
        </c:dLbls>
        <c:marker val="1"/>
        <c:smooth val="0"/>
        <c:axId val="323170496"/>
        <c:axId val="323172064"/>
      </c:lineChart>
      <c:dateAx>
        <c:axId val="323170496"/>
        <c:scaling>
          <c:orientation val="minMax"/>
        </c:scaling>
        <c:delete val="1"/>
        <c:axPos val="b"/>
        <c:numFmt formatCode="ge" sourceLinked="1"/>
        <c:majorTickMark val="none"/>
        <c:minorTickMark val="none"/>
        <c:tickLblPos val="none"/>
        <c:crossAx val="323172064"/>
        <c:crosses val="autoZero"/>
        <c:auto val="1"/>
        <c:lblOffset val="100"/>
        <c:baseTimeUnit val="years"/>
      </c:dateAx>
      <c:valAx>
        <c:axId val="32317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-11</c:v>
                </c:pt>
                <c:pt idx="1">
                  <c:v>3</c:v>
                </c:pt>
                <c:pt idx="2">
                  <c:v>19</c:v>
                </c:pt>
                <c:pt idx="3">
                  <c:v>2.5</c:v>
                </c:pt>
                <c:pt idx="4">
                  <c:v>-47.9</c:v>
                </c:pt>
              </c:numCache>
            </c:numRef>
          </c:val>
          <c:extLst>
            <c:ext xmlns:c16="http://schemas.microsoft.com/office/drawing/2014/chart" uri="{C3380CC4-5D6E-409C-BE32-E72D297353CC}">
              <c16:uniqueId val="{00000000-D565-48F5-BA6D-7B05020C6F97}"/>
            </c:ext>
          </c:extLst>
        </c:ser>
        <c:dLbls>
          <c:showLegendKey val="0"/>
          <c:showVal val="0"/>
          <c:showCatName val="0"/>
          <c:showSerName val="0"/>
          <c:showPercent val="0"/>
          <c:showBubbleSize val="0"/>
        </c:dLbls>
        <c:gapWidth val="150"/>
        <c:axId val="323971944"/>
        <c:axId val="32397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D565-48F5-BA6D-7B05020C6F97}"/>
            </c:ext>
          </c:extLst>
        </c:ser>
        <c:dLbls>
          <c:showLegendKey val="0"/>
          <c:showVal val="0"/>
          <c:showCatName val="0"/>
          <c:showSerName val="0"/>
          <c:showPercent val="0"/>
          <c:showBubbleSize val="0"/>
        </c:dLbls>
        <c:marker val="1"/>
        <c:smooth val="0"/>
        <c:axId val="323971944"/>
        <c:axId val="323972728"/>
      </c:lineChart>
      <c:dateAx>
        <c:axId val="323971944"/>
        <c:scaling>
          <c:orientation val="minMax"/>
        </c:scaling>
        <c:delete val="1"/>
        <c:axPos val="b"/>
        <c:numFmt formatCode="ge" sourceLinked="1"/>
        <c:majorTickMark val="none"/>
        <c:minorTickMark val="none"/>
        <c:tickLblPos val="none"/>
        <c:crossAx val="323972728"/>
        <c:crosses val="autoZero"/>
        <c:auto val="1"/>
        <c:lblOffset val="100"/>
        <c:baseTimeUnit val="years"/>
      </c:dateAx>
      <c:valAx>
        <c:axId val="32397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97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-1275</c:v>
                </c:pt>
                <c:pt idx="1">
                  <c:v>225</c:v>
                </c:pt>
                <c:pt idx="2">
                  <c:v>2521</c:v>
                </c:pt>
                <c:pt idx="3">
                  <c:v>280</c:v>
                </c:pt>
                <c:pt idx="4">
                  <c:v>-6265</c:v>
                </c:pt>
              </c:numCache>
            </c:numRef>
          </c:val>
          <c:extLst>
            <c:ext xmlns:c16="http://schemas.microsoft.com/office/drawing/2014/chart" uri="{C3380CC4-5D6E-409C-BE32-E72D297353CC}">
              <c16:uniqueId val="{00000000-2DF8-447B-9046-1AB4CAE91550}"/>
            </c:ext>
          </c:extLst>
        </c:ser>
        <c:dLbls>
          <c:showLegendKey val="0"/>
          <c:showVal val="0"/>
          <c:showCatName val="0"/>
          <c:showSerName val="0"/>
          <c:showPercent val="0"/>
          <c:showBubbleSize val="0"/>
        </c:dLbls>
        <c:gapWidth val="150"/>
        <c:axId val="323976256"/>
        <c:axId val="32397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2DF8-447B-9046-1AB4CAE91550}"/>
            </c:ext>
          </c:extLst>
        </c:ser>
        <c:dLbls>
          <c:showLegendKey val="0"/>
          <c:showVal val="0"/>
          <c:showCatName val="0"/>
          <c:showSerName val="0"/>
          <c:showPercent val="0"/>
          <c:showBubbleSize val="0"/>
        </c:dLbls>
        <c:marker val="1"/>
        <c:smooth val="0"/>
        <c:axId val="323976256"/>
        <c:axId val="323972336"/>
      </c:lineChart>
      <c:dateAx>
        <c:axId val="323976256"/>
        <c:scaling>
          <c:orientation val="minMax"/>
        </c:scaling>
        <c:delete val="1"/>
        <c:axPos val="b"/>
        <c:numFmt formatCode="ge" sourceLinked="1"/>
        <c:majorTickMark val="none"/>
        <c:minorTickMark val="none"/>
        <c:tickLblPos val="none"/>
        <c:crossAx val="323972336"/>
        <c:crosses val="autoZero"/>
        <c:auto val="1"/>
        <c:lblOffset val="100"/>
        <c:baseTimeUnit val="years"/>
      </c:dateAx>
      <c:valAx>
        <c:axId val="32397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97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長野県諏訪市　諏訪市営駅前駐車場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3996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170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102</v>
      </c>
      <c r="AO31" s="118"/>
      <c r="AP31" s="118"/>
      <c r="AQ31" s="118"/>
      <c r="AR31" s="118"/>
      <c r="AS31" s="118"/>
      <c r="AT31" s="118"/>
      <c r="AU31" s="118"/>
      <c r="AV31" s="118"/>
      <c r="AW31" s="118"/>
      <c r="AX31" s="118"/>
      <c r="AY31" s="118"/>
      <c r="AZ31" s="118"/>
      <c r="BA31" s="118"/>
      <c r="BB31" s="118"/>
      <c r="BC31" s="118"/>
      <c r="BD31" s="118"/>
      <c r="BE31" s="118"/>
      <c r="BF31" s="118"/>
      <c r="BG31" s="118">
        <f>データ!AA7</f>
        <v>126</v>
      </c>
      <c r="BH31" s="118"/>
      <c r="BI31" s="118"/>
      <c r="BJ31" s="118"/>
      <c r="BK31" s="118"/>
      <c r="BL31" s="118"/>
      <c r="BM31" s="118"/>
      <c r="BN31" s="118"/>
      <c r="BO31" s="118"/>
      <c r="BP31" s="118"/>
      <c r="BQ31" s="118"/>
      <c r="BR31" s="118"/>
      <c r="BS31" s="118"/>
      <c r="BT31" s="118"/>
      <c r="BU31" s="118"/>
      <c r="BV31" s="118"/>
      <c r="BW31" s="118"/>
      <c r="BX31" s="118"/>
      <c r="BY31" s="118"/>
      <c r="BZ31" s="118">
        <f>データ!AB7</f>
        <v>101.7</v>
      </c>
      <c r="CA31" s="118"/>
      <c r="CB31" s="118"/>
      <c r="CC31" s="118"/>
      <c r="CD31" s="118"/>
      <c r="CE31" s="118"/>
      <c r="CF31" s="118"/>
      <c r="CG31" s="118"/>
      <c r="CH31" s="118"/>
      <c r="CI31" s="118"/>
      <c r="CJ31" s="118"/>
      <c r="CK31" s="118"/>
      <c r="CL31" s="118"/>
      <c r="CM31" s="118"/>
      <c r="CN31" s="118"/>
      <c r="CO31" s="118"/>
      <c r="CP31" s="118"/>
      <c r="CQ31" s="118"/>
      <c r="CR31" s="118"/>
      <c r="CS31" s="118">
        <f>データ!AC7</f>
        <v>89.3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6.8</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22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139</v>
      </c>
      <c r="JD31" s="120"/>
      <c r="JE31" s="120"/>
      <c r="JF31" s="120"/>
      <c r="JG31" s="120"/>
      <c r="JH31" s="120"/>
      <c r="JI31" s="120"/>
      <c r="JJ31" s="120"/>
      <c r="JK31" s="120"/>
      <c r="JL31" s="120"/>
      <c r="JM31" s="120"/>
      <c r="JN31" s="120"/>
      <c r="JO31" s="120"/>
      <c r="JP31" s="120"/>
      <c r="JQ31" s="120"/>
      <c r="JR31" s="120"/>
      <c r="JS31" s="120"/>
      <c r="JT31" s="120"/>
      <c r="JU31" s="121"/>
      <c r="JV31" s="119">
        <f>データ!DL7</f>
        <v>159.1</v>
      </c>
      <c r="JW31" s="120"/>
      <c r="JX31" s="120"/>
      <c r="JY31" s="120"/>
      <c r="JZ31" s="120"/>
      <c r="KA31" s="120"/>
      <c r="KB31" s="120"/>
      <c r="KC31" s="120"/>
      <c r="KD31" s="120"/>
      <c r="KE31" s="120"/>
      <c r="KF31" s="120"/>
      <c r="KG31" s="120"/>
      <c r="KH31" s="120"/>
      <c r="KI31" s="120"/>
      <c r="KJ31" s="120"/>
      <c r="KK31" s="120"/>
      <c r="KL31" s="120"/>
      <c r="KM31" s="120"/>
      <c r="KN31" s="121"/>
      <c r="KO31" s="119">
        <f>データ!DM7</f>
        <v>162.30000000000001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159.1</v>
      </c>
      <c r="LI31" s="120"/>
      <c r="LJ31" s="120"/>
      <c r="LK31" s="120"/>
      <c r="LL31" s="120"/>
      <c r="LM31" s="120"/>
      <c r="LN31" s="120"/>
      <c r="LO31" s="120"/>
      <c r="LP31" s="120"/>
      <c r="LQ31" s="120"/>
      <c r="LR31" s="120"/>
      <c r="LS31" s="120"/>
      <c r="LT31" s="120"/>
      <c r="LU31" s="120"/>
      <c r="LV31" s="120"/>
      <c r="LW31" s="120"/>
      <c r="LX31" s="120"/>
      <c r="LY31" s="120"/>
      <c r="LZ31" s="121"/>
      <c r="MA31" s="119">
        <f>データ!DO7</f>
        <v>203.9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16</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37</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-11</v>
      </c>
      <c r="EM52" s="118"/>
      <c r="EN52" s="118"/>
      <c r="EO52" s="118"/>
      <c r="EP52" s="118"/>
      <c r="EQ52" s="118"/>
      <c r="ER52" s="118"/>
      <c r="ES52" s="118"/>
      <c r="ET52" s="118"/>
      <c r="EU52" s="118"/>
      <c r="EV52" s="118"/>
      <c r="EW52" s="118"/>
      <c r="EX52" s="118"/>
      <c r="EY52" s="118"/>
      <c r="EZ52" s="118"/>
      <c r="FA52" s="118"/>
      <c r="FB52" s="118"/>
      <c r="FC52" s="118"/>
      <c r="FD52" s="118"/>
      <c r="FE52" s="118">
        <f>データ!BG7</f>
        <v>3</v>
      </c>
      <c r="FF52" s="118"/>
      <c r="FG52" s="118"/>
      <c r="FH52" s="118"/>
      <c r="FI52" s="118"/>
      <c r="FJ52" s="118"/>
      <c r="FK52" s="118"/>
      <c r="FL52" s="118"/>
      <c r="FM52" s="118"/>
      <c r="FN52" s="118"/>
      <c r="FO52" s="118"/>
      <c r="FP52" s="118"/>
      <c r="FQ52" s="118"/>
      <c r="FR52" s="118"/>
      <c r="FS52" s="118"/>
      <c r="FT52" s="118"/>
      <c r="FU52" s="118"/>
      <c r="FV52" s="118"/>
      <c r="FW52" s="118"/>
      <c r="FX52" s="118">
        <f>データ!BH7</f>
        <v>19</v>
      </c>
      <c r="FY52" s="118"/>
      <c r="FZ52" s="118"/>
      <c r="GA52" s="118"/>
      <c r="GB52" s="118"/>
      <c r="GC52" s="118"/>
      <c r="GD52" s="118"/>
      <c r="GE52" s="118"/>
      <c r="GF52" s="118"/>
      <c r="GG52" s="118"/>
      <c r="GH52" s="118"/>
      <c r="GI52" s="118"/>
      <c r="GJ52" s="118"/>
      <c r="GK52" s="118"/>
      <c r="GL52" s="118"/>
      <c r="GM52" s="118"/>
      <c r="GN52" s="118"/>
      <c r="GO52" s="118"/>
      <c r="GP52" s="118"/>
      <c r="GQ52" s="118">
        <f>データ!BI7</f>
        <v>2.5</v>
      </c>
      <c r="GR52" s="118"/>
      <c r="GS52" s="118"/>
      <c r="GT52" s="118"/>
      <c r="GU52" s="118"/>
      <c r="GV52" s="118"/>
      <c r="GW52" s="118"/>
      <c r="GX52" s="118"/>
      <c r="GY52" s="118"/>
      <c r="GZ52" s="118"/>
      <c r="HA52" s="118"/>
      <c r="HB52" s="118"/>
      <c r="HC52" s="118"/>
      <c r="HD52" s="118"/>
      <c r="HE52" s="118"/>
      <c r="HF52" s="118"/>
      <c r="HG52" s="118"/>
      <c r="HH52" s="118"/>
      <c r="HI52" s="118"/>
      <c r="HJ52" s="118">
        <f>データ!BJ7</f>
        <v>-47.9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-1275</v>
      </c>
      <c r="JD52" s="125"/>
      <c r="JE52" s="125"/>
      <c r="JF52" s="125"/>
      <c r="JG52" s="125"/>
      <c r="JH52" s="125"/>
      <c r="JI52" s="125"/>
      <c r="JJ52" s="125"/>
      <c r="JK52" s="125"/>
      <c r="JL52" s="125"/>
      <c r="JM52" s="125"/>
      <c r="JN52" s="125"/>
      <c r="JO52" s="125"/>
      <c r="JP52" s="125"/>
      <c r="JQ52" s="125"/>
      <c r="JR52" s="125"/>
      <c r="JS52" s="125"/>
      <c r="JT52" s="125"/>
      <c r="JU52" s="125"/>
      <c r="JV52" s="125">
        <f>データ!BR7</f>
        <v>225</v>
      </c>
      <c r="JW52" s="125"/>
      <c r="JX52" s="125"/>
      <c r="JY52" s="125"/>
      <c r="JZ52" s="125"/>
      <c r="KA52" s="125"/>
      <c r="KB52" s="125"/>
      <c r="KC52" s="125"/>
      <c r="KD52" s="125"/>
      <c r="KE52" s="125"/>
      <c r="KF52" s="125"/>
      <c r="KG52" s="125"/>
      <c r="KH52" s="125"/>
      <c r="KI52" s="125"/>
      <c r="KJ52" s="125"/>
      <c r="KK52" s="125"/>
      <c r="KL52" s="125"/>
      <c r="KM52" s="125"/>
      <c r="KN52" s="125"/>
      <c r="KO52" s="125">
        <f>データ!BS7</f>
        <v>2521</v>
      </c>
      <c r="KP52" s="125"/>
      <c r="KQ52" s="125"/>
      <c r="KR52" s="125"/>
      <c r="KS52" s="125"/>
      <c r="KT52" s="125"/>
      <c r="KU52" s="125"/>
      <c r="KV52" s="125"/>
      <c r="KW52" s="125"/>
      <c r="KX52" s="125"/>
      <c r="KY52" s="125"/>
      <c r="KZ52" s="125"/>
      <c r="LA52" s="125"/>
      <c r="LB52" s="125"/>
      <c r="LC52" s="125"/>
      <c r="LD52" s="125"/>
      <c r="LE52" s="125"/>
      <c r="LF52" s="125"/>
      <c r="LG52" s="125"/>
      <c r="LH52" s="125">
        <f>データ!BT7</f>
        <v>280</v>
      </c>
      <c r="LI52" s="125"/>
      <c r="LJ52" s="125"/>
      <c r="LK52" s="125"/>
      <c r="LL52" s="125"/>
      <c r="LM52" s="125"/>
      <c r="LN52" s="125"/>
      <c r="LO52" s="125"/>
      <c r="LP52" s="125"/>
      <c r="LQ52" s="125"/>
      <c r="LR52" s="125"/>
      <c r="LS52" s="125"/>
      <c r="LT52" s="125"/>
      <c r="LU52" s="125"/>
      <c r="LV52" s="125"/>
      <c r="LW52" s="125"/>
      <c r="LX52" s="125"/>
      <c r="LY52" s="125"/>
      <c r="LZ52" s="125"/>
      <c r="MA52" s="125">
        <f>データ!BU7</f>
        <v>-6265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83083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r1Huz/ISrQ8YJc21fhChKqnpVHiP5gtojzjbMnC9qV8arLHlHgSye2qm5bz4Oet34ouOr1E9k0J7FQ2dioMNA==" saltValue="UwaLj5yZKAt3Sfv/vqWtM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105</v>
      </c>
      <c r="AW5" s="59" t="s">
        <v>106</v>
      </c>
      <c r="AX5" s="59" t="s">
        <v>103</v>
      </c>
      <c r="AY5" s="59" t="s">
        <v>107</v>
      </c>
      <c r="AZ5" s="59" t="s">
        <v>94</v>
      </c>
      <c r="BA5" s="59" t="s">
        <v>95</v>
      </c>
      <c r="BB5" s="59" t="s">
        <v>96</v>
      </c>
      <c r="BC5" s="59" t="s">
        <v>97</v>
      </c>
      <c r="BD5" s="59" t="s">
        <v>98</v>
      </c>
      <c r="BE5" s="59" t="s">
        <v>99</v>
      </c>
      <c r="BF5" s="59" t="s">
        <v>108</v>
      </c>
      <c r="BG5" s="59" t="s">
        <v>109</v>
      </c>
      <c r="BH5" s="59" t="s">
        <v>106</v>
      </c>
      <c r="BI5" s="59" t="s">
        <v>110</v>
      </c>
      <c r="BJ5" s="59" t="s">
        <v>104</v>
      </c>
      <c r="BK5" s="59" t="s">
        <v>94</v>
      </c>
      <c r="BL5" s="59" t="s">
        <v>95</v>
      </c>
      <c r="BM5" s="59" t="s">
        <v>96</v>
      </c>
      <c r="BN5" s="59" t="s">
        <v>97</v>
      </c>
      <c r="BO5" s="59" t="s">
        <v>98</v>
      </c>
      <c r="BP5" s="59" t="s">
        <v>99</v>
      </c>
      <c r="BQ5" s="59" t="s">
        <v>111</v>
      </c>
      <c r="BR5" s="59" t="s">
        <v>112</v>
      </c>
      <c r="BS5" s="59" t="s">
        <v>102</v>
      </c>
      <c r="BT5" s="59" t="s">
        <v>113</v>
      </c>
      <c r="BU5" s="59" t="s">
        <v>107</v>
      </c>
      <c r="BV5" s="59" t="s">
        <v>94</v>
      </c>
      <c r="BW5" s="59" t="s">
        <v>95</v>
      </c>
      <c r="BX5" s="59" t="s">
        <v>96</v>
      </c>
      <c r="BY5" s="59" t="s">
        <v>97</v>
      </c>
      <c r="BZ5" s="59" t="s">
        <v>98</v>
      </c>
      <c r="CA5" s="59" t="s">
        <v>99</v>
      </c>
      <c r="CB5" s="59" t="s">
        <v>114</v>
      </c>
      <c r="CC5" s="59" t="s">
        <v>115</v>
      </c>
      <c r="CD5" s="59" t="s">
        <v>106</v>
      </c>
      <c r="CE5" s="59" t="s">
        <v>103</v>
      </c>
      <c r="CF5" s="59" t="s">
        <v>116</v>
      </c>
      <c r="CG5" s="59" t="s">
        <v>94</v>
      </c>
      <c r="CH5" s="59" t="s">
        <v>95</v>
      </c>
      <c r="CI5" s="59" t="s">
        <v>96</v>
      </c>
      <c r="CJ5" s="59" t="s">
        <v>97</v>
      </c>
      <c r="CK5" s="59" t="s">
        <v>98</v>
      </c>
      <c r="CL5" s="59" t="s">
        <v>99</v>
      </c>
      <c r="CM5" s="150"/>
      <c r="CN5" s="150"/>
      <c r="CO5" s="59" t="s">
        <v>114</v>
      </c>
      <c r="CP5" s="59" t="s">
        <v>105</v>
      </c>
      <c r="CQ5" s="59" t="s">
        <v>117</v>
      </c>
      <c r="CR5" s="59" t="s">
        <v>118</v>
      </c>
      <c r="CS5" s="59" t="s">
        <v>119</v>
      </c>
      <c r="CT5" s="59" t="s">
        <v>94</v>
      </c>
      <c r="CU5" s="59" t="s">
        <v>95</v>
      </c>
      <c r="CV5" s="59" t="s">
        <v>96</v>
      </c>
      <c r="CW5" s="59" t="s">
        <v>97</v>
      </c>
      <c r="CX5" s="59" t="s">
        <v>98</v>
      </c>
      <c r="CY5" s="59" t="s">
        <v>99</v>
      </c>
      <c r="CZ5" s="59" t="s">
        <v>120</v>
      </c>
      <c r="DA5" s="59" t="s">
        <v>105</v>
      </c>
      <c r="DB5" s="59" t="s">
        <v>121</v>
      </c>
      <c r="DC5" s="59" t="s">
        <v>118</v>
      </c>
      <c r="DD5" s="59" t="s">
        <v>107</v>
      </c>
      <c r="DE5" s="59" t="s">
        <v>94</v>
      </c>
      <c r="DF5" s="59" t="s">
        <v>95</v>
      </c>
      <c r="DG5" s="59" t="s">
        <v>96</v>
      </c>
      <c r="DH5" s="59" t="s">
        <v>97</v>
      </c>
      <c r="DI5" s="59" t="s">
        <v>98</v>
      </c>
      <c r="DJ5" s="59" t="s">
        <v>35</v>
      </c>
      <c r="DK5" s="59" t="s">
        <v>122</v>
      </c>
      <c r="DL5" s="59" t="s">
        <v>123</v>
      </c>
      <c r="DM5" s="59" t="s">
        <v>102</v>
      </c>
      <c r="DN5" s="59" t="s">
        <v>92</v>
      </c>
      <c r="DO5" s="59" t="s">
        <v>93</v>
      </c>
      <c r="DP5" s="59" t="s">
        <v>94</v>
      </c>
      <c r="DQ5" s="59" t="s">
        <v>95</v>
      </c>
      <c r="DR5" s="59" t="s">
        <v>96</v>
      </c>
      <c r="DS5" s="59" t="s">
        <v>97</v>
      </c>
      <c r="DT5" s="59" t="s">
        <v>98</v>
      </c>
      <c r="DU5" s="59" t="s">
        <v>99</v>
      </c>
    </row>
    <row r="6" spans="1:125" s="66" customFormat="1" x14ac:dyDescent="0.15">
      <c r="A6" s="49" t="s">
        <v>124</v>
      </c>
      <c r="B6" s="60">
        <f>B8</f>
        <v>2018</v>
      </c>
      <c r="C6" s="60">
        <f t="shared" ref="C6:X6" si="1">C8</f>
        <v>202061</v>
      </c>
      <c r="D6" s="60">
        <f t="shared" si="1"/>
        <v>47</v>
      </c>
      <c r="E6" s="60">
        <f t="shared" si="1"/>
        <v>14</v>
      </c>
      <c r="F6" s="60">
        <f t="shared" si="1"/>
        <v>0</v>
      </c>
      <c r="G6" s="60">
        <f t="shared" si="1"/>
        <v>2</v>
      </c>
      <c r="H6" s="60" t="str">
        <f>SUBSTITUTE(H8,"　","")</f>
        <v>長野県諏訪市</v>
      </c>
      <c r="I6" s="60" t="str">
        <f t="shared" si="1"/>
        <v>諏訪市営駅前駐車場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25</v>
      </c>
      <c r="S6" s="62" t="str">
        <f t="shared" si="1"/>
        <v>駅</v>
      </c>
      <c r="T6" s="62" t="str">
        <f t="shared" si="1"/>
        <v>無</v>
      </c>
      <c r="U6" s="63">
        <f t="shared" si="1"/>
        <v>3996</v>
      </c>
      <c r="V6" s="63">
        <f t="shared" si="1"/>
        <v>154</v>
      </c>
      <c r="W6" s="63">
        <f t="shared" si="1"/>
        <v>170</v>
      </c>
      <c r="X6" s="62" t="str">
        <f t="shared" si="1"/>
        <v>導入なし</v>
      </c>
      <c r="Y6" s="64">
        <f>IF(Y8="-",NA(),Y8)</f>
        <v>100</v>
      </c>
      <c r="Z6" s="64">
        <f t="shared" ref="Z6:AH6" si="2">IF(Z8="-",NA(),Z8)</f>
        <v>102</v>
      </c>
      <c r="AA6" s="64">
        <f t="shared" si="2"/>
        <v>126</v>
      </c>
      <c r="AB6" s="64">
        <f t="shared" si="2"/>
        <v>101.7</v>
      </c>
      <c r="AC6" s="64">
        <f t="shared" si="2"/>
        <v>89.3</v>
      </c>
      <c r="AD6" s="64">
        <f t="shared" si="2"/>
        <v>172.3</v>
      </c>
      <c r="AE6" s="64">
        <f t="shared" si="2"/>
        <v>218.5</v>
      </c>
      <c r="AF6" s="64">
        <f t="shared" si="2"/>
        <v>151.19999999999999</v>
      </c>
      <c r="AG6" s="64">
        <f t="shared" si="2"/>
        <v>212.4</v>
      </c>
      <c r="AH6" s="64">
        <f t="shared" si="2"/>
        <v>241.8</v>
      </c>
      <c r="AI6" s="61" t="str">
        <f>IF(AI8="-","",IF(AI8="-","【-】","【"&amp;SUBSTITUTE(TEXT(AI8,"#,##0.0"),"-","△")&amp;"】"))</f>
        <v>【297.1】</v>
      </c>
      <c r="AJ6" s="64">
        <f>IF(AJ8="-",NA(),AJ8)</f>
        <v>6.8</v>
      </c>
      <c r="AK6" s="64">
        <f t="shared" ref="AK6:AS6" si="3">IF(AK8="-",NA(),AK8)</f>
        <v>0</v>
      </c>
      <c r="AL6" s="64">
        <f t="shared" si="3"/>
        <v>0</v>
      </c>
      <c r="AM6" s="64">
        <f t="shared" si="3"/>
        <v>0</v>
      </c>
      <c r="AN6" s="64">
        <f t="shared" si="3"/>
        <v>22</v>
      </c>
      <c r="AO6" s="64">
        <f t="shared" si="3"/>
        <v>5.7</v>
      </c>
      <c r="AP6" s="64">
        <f t="shared" si="3"/>
        <v>4.7</v>
      </c>
      <c r="AQ6" s="64">
        <f t="shared" si="3"/>
        <v>4</v>
      </c>
      <c r="AR6" s="64">
        <f t="shared" si="3"/>
        <v>2.4</v>
      </c>
      <c r="AS6" s="64">
        <f t="shared" si="3"/>
        <v>2.2999999999999998</v>
      </c>
      <c r="AT6" s="61" t="str">
        <f>IF(AT8="-","",IF(AT8="-","【-】","【"&amp;SUBSTITUTE(TEXT(AT8,"#,##0.0"),"-","△")&amp;"】"))</f>
        <v>【5.3】</v>
      </c>
      <c r="AU6" s="65">
        <f>IF(AU8="-",NA(),AU8)</f>
        <v>16</v>
      </c>
      <c r="AV6" s="65">
        <f t="shared" ref="AV6:BD6" si="4">IF(AV8="-",NA(),AV8)</f>
        <v>0</v>
      </c>
      <c r="AW6" s="65">
        <f t="shared" si="4"/>
        <v>0</v>
      </c>
      <c r="AX6" s="65">
        <f t="shared" si="4"/>
        <v>0</v>
      </c>
      <c r="AY6" s="65">
        <f t="shared" si="4"/>
        <v>37</v>
      </c>
      <c r="AZ6" s="65">
        <f t="shared" si="4"/>
        <v>48</v>
      </c>
      <c r="BA6" s="65">
        <f t="shared" si="4"/>
        <v>46</v>
      </c>
      <c r="BB6" s="65">
        <f t="shared" si="4"/>
        <v>39</v>
      </c>
      <c r="BC6" s="65">
        <f t="shared" si="4"/>
        <v>25</v>
      </c>
      <c r="BD6" s="65">
        <f t="shared" si="4"/>
        <v>24</v>
      </c>
      <c r="BE6" s="63" t="str">
        <f>IF(BE8="-","",IF(BE8="-","【-】","【"&amp;SUBSTITUTE(TEXT(BE8,"#,##0"),"-","△")&amp;"】"))</f>
        <v>【30】</v>
      </c>
      <c r="BF6" s="64">
        <f>IF(BF8="-",NA(),BF8)</f>
        <v>-11</v>
      </c>
      <c r="BG6" s="64">
        <f t="shared" ref="BG6:BO6" si="5">IF(BG8="-",NA(),BG8)</f>
        <v>3</v>
      </c>
      <c r="BH6" s="64">
        <f t="shared" si="5"/>
        <v>19</v>
      </c>
      <c r="BI6" s="64">
        <f t="shared" si="5"/>
        <v>2.5</v>
      </c>
      <c r="BJ6" s="64">
        <f t="shared" si="5"/>
        <v>-47.9</v>
      </c>
      <c r="BK6" s="64">
        <f t="shared" si="5"/>
        <v>33.6</v>
      </c>
      <c r="BL6" s="64">
        <f t="shared" si="5"/>
        <v>33.200000000000003</v>
      </c>
      <c r="BM6" s="64">
        <f t="shared" si="5"/>
        <v>29.6</v>
      </c>
      <c r="BN6" s="64">
        <f t="shared" si="5"/>
        <v>29.2</v>
      </c>
      <c r="BO6" s="64">
        <f t="shared" si="5"/>
        <v>30.4</v>
      </c>
      <c r="BP6" s="61" t="str">
        <f>IF(BP8="-","",IF(BP8="-","【-】","【"&amp;SUBSTITUTE(TEXT(BP8,"#,##0.0"),"-","△")&amp;"】"))</f>
        <v>【26.3】</v>
      </c>
      <c r="BQ6" s="65">
        <f>IF(BQ8="-",NA(),BQ8)</f>
        <v>-1275</v>
      </c>
      <c r="BR6" s="65">
        <f t="shared" ref="BR6:BZ6" si="6">IF(BR8="-",NA(),BR8)</f>
        <v>225</v>
      </c>
      <c r="BS6" s="65">
        <f t="shared" si="6"/>
        <v>2521</v>
      </c>
      <c r="BT6" s="65">
        <f t="shared" si="6"/>
        <v>280</v>
      </c>
      <c r="BU6" s="65">
        <f t="shared" si="6"/>
        <v>-6265</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125</v>
      </c>
      <c r="CM6" s="63">
        <f t="shared" ref="CM6:CN6" si="7">CM8</f>
        <v>73</v>
      </c>
      <c r="CN6" s="63">
        <f t="shared" si="7"/>
        <v>83083</v>
      </c>
      <c r="CO6" s="64"/>
      <c r="CP6" s="64"/>
      <c r="CQ6" s="64"/>
      <c r="CR6" s="64"/>
      <c r="CS6" s="64"/>
      <c r="CT6" s="64"/>
      <c r="CU6" s="64"/>
      <c r="CV6" s="64"/>
      <c r="CW6" s="64"/>
      <c r="CX6" s="64"/>
      <c r="CY6" s="61" t="s">
        <v>126</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139</v>
      </c>
      <c r="DL6" s="64">
        <f t="shared" ref="DL6:DT6" si="9">IF(DL8="-",NA(),DL8)</f>
        <v>159.1</v>
      </c>
      <c r="DM6" s="64">
        <f t="shared" si="9"/>
        <v>162.30000000000001</v>
      </c>
      <c r="DN6" s="64">
        <f t="shared" si="9"/>
        <v>159.1</v>
      </c>
      <c r="DO6" s="64">
        <f t="shared" si="9"/>
        <v>203.9</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127</v>
      </c>
      <c r="B7" s="60">
        <f t="shared" ref="B7:X7" si="10">B8</f>
        <v>2018</v>
      </c>
      <c r="C7" s="60">
        <f t="shared" si="10"/>
        <v>202061</v>
      </c>
      <c r="D7" s="60">
        <f t="shared" si="10"/>
        <v>47</v>
      </c>
      <c r="E7" s="60">
        <f t="shared" si="10"/>
        <v>14</v>
      </c>
      <c r="F7" s="60">
        <f t="shared" si="10"/>
        <v>0</v>
      </c>
      <c r="G7" s="60">
        <f t="shared" si="10"/>
        <v>2</v>
      </c>
      <c r="H7" s="60" t="str">
        <f t="shared" si="10"/>
        <v>長野県　諏訪市</v>
      </c>
      <c r="I7" s="60" t="str">
        <f t="shared" si="10"/>
        <v>諏訪市営駅前駐車場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25</v>
      </c>
      <c r="S7" s="62" t="str">
        <f t="shared" si="10"/>
        <v>駅</v>
      </c>
      <c r="T7" s="62" t="str">
        <f t="shared" si="10"/>
        <v>無</v>
      </c>
      <c r="U7" s="63">
        <f t="shared" si="10"/>
        <v>3996</v>
      </c>
      <c r="V7" s="63">
        <f t="shared" si="10"/>
        <v>154</v>
      </c>
      <c r="W7" s="63">
        <f t="shared" si="10"/>
        <v>170</v>
      </c>
      <c r="X7" s="62" t="str">
        <f t="shared" si="10"/>
        <v>導入なし</v>
      </c>
      <c r="Y7" s="64">
        <f>Y8</f>
        <v>100</v>
      </c>
      <c r="Z7" s="64">
        <f t="shared" ref="Z7:AH7" si="11">Z8</f>
        <v>102</v>
      </c>
      <c r="AA7" s="64">
        <f t="shared" si="11"/>
        <v>126</v>
      </c>
      <c r="AB7" s="64">
        <f t="shared" si="11"/>
        <v>101.7</v>
      </c>
      <c r="AC7" s="64">
        <f t="shared" si="11"/>
        <v>89.3</v>
      </c>
      <c r="AD7" s="64">
        <f t="shared" si="11"/>
        <v>172.3</v>
      </c>
      <c r="AE7" s="64">
        <f t="shared" si="11"/>
        <v>218.5</v>
      </c>
      <c r="AF7" s="64">
        <f t="shared" si="11"/>
        <v>151.19999999999999</v>
      </c>
      <c r="AG7" s="64">
        <f t="shared" si="11"/>
        <v>212.4</v>
      </c>
      <c r="AH7" s="64">
        <f t="shared" si="11"/>
        <v>241.8</v>
      </c>
      <c r="AI7" s="61"/>
      <c r="AJ7" s="64">
        <f>AJ8</f>
        <v>6.8</v>
      </c>
      <c r="AK7" s="64">
        <f t="shared" ref="AK7:AS7" si="12">AK8</f>
        <v>0</v>
      </c>
      <c r="AL7" s="64">
        <f t="shared" si="12"/>
        <v>0</v>
      </c>
      <c r="AM7" s="64">
        <f t="shared" si="12"/>
        <v>0</v>
      </c>
      <c r="AN7" s="64">
        <f t="shared" si="12"/>
        <v>22</v>
      </c>
      <c r="AO7" s="64">
        <f t="shared" si="12"/>
        <v>5.7</v>
      </c>
      <c r="AP7" s="64">
        <f t="shared" si="12"/>
        <v>4.7</v>
      </c>
      <c r="AQ7" s="64">
        <f t="shared" si="12"/>
        <v>4</v>
      </c>
      <c r="AR7" s="64">
        <f t="shared" si="12"/>
        <v>2.4</v>
      </c>
      <c r="AS7" s="64">
        <f t="shared" si="12"/>
        <v>2.2999999999999998</v>
      </c>
      <c r="AT7" s="61"/>
      <c r="AU7" s="65">
        <f>AU8</f>
        <v>16</v>
      </c>
      <c r="AV7" s="65">
        <f t="shared" ref="AV7:BD7" si="13">AV8</f>
        <v>0</v>
      </c>
      <c r="AW7" s="65">
        <f t="shared" si="13"/>
        <v>0</v>
      </c>
      <c r="AX7" s="65">
        <f t="shared" si="13"/>
        <v>0</v>
      </c>
      <c r="AY7" s="65">
        <f t="shared" si="13"/>
        <v>37</v>
      </c>
      <c r="AZ7" s="65">
        <f t="shared" si="13"/>
        <v>48</v>
      </c>
      <c r="BA7" s="65">
        <f t="shared" si="13"/>
        <v>46</v>
      </c>
      <c r="BB7" s="65">
        <f t="shared" si="13"/>
        <v>39</v>
      </c>
      <c r="BC7" s="65">
        <f t="shared" si="13"/>
        <v>25</v>
      </c>
      <c r="BD7" s="65">
        <f t="shared" si="13"/>
        <v>24</v>
      </c>
      <c r="BE7" s="63"/>
      <c r="BF7" s="64">
        <f>BF8</f>
        <v>-11</v>
      </c>
      <c r="BG7" s="64">
        <f t="shared" ref="BG7:BO7" si="14">BG8</f>
        <v>3</v>
      </c>
      <c r="BH7" s="64">
        <f t="shared" si="14"/>
        <v>19</v>
      </c>
      <c r="BI7" s="64">
        <f t="shared" si="14"/>
        <v>2.5</v>
      </c>
      <c r="BJ7" s="64">
        <f t="shared" si="14"/>
        <v>-47.9</v>
      </c>
      <c r="BK7" s="64">
        <f t="shared" si="14"/>
        <v>33.6</v>
      </c>
      <c r="BL7" s="64">
        <f t="shared" si="14"/>
        <v>33.200000000000003</v>
      </c>
      <c r="BM7" s="64">
        <f t="shared" si="14"/>
        <v>29.6</v>
      </c>
      <c r="BN7" s="64">
        <f t="shared" si="14"/>
        <v>29.2</v>
      </c>
      <c r="BO7" s="64">
        <f t="shared" si="14"/>
        <v>30.4</v>
      </c>
      <c r="BP7" s="61"/>
      <c r="BQ7" s="65">
        <f>BQ8</f>
        <v>-1275</v>
      </c>
      <c r="BR7" s="65">
        <f t="shared" ref="BR7:BZ7" si="15">BR8</f>
        <v>225</v>
      </c>
      <c r="BS7" s="65">
        <f t="shared" si="15"/>
        <v>2521</v>
      </c>
      <c r="BT7" s="65">
        <f t="shared" si="15"/>
        <v>280</v>
      </c>
      <c r="BU7" s="65">
        <f t="shared" si="15"/>
        <v>-6265</v>
      </c>
      <c r="BV7" s="65">
        <f t="shared" si="15"/>
        <v>44860</v>
      </c>
      <c r="BW7" s="65">
        <f t="shared" si="15"/>
        <v>37496</v>
      </c>
      <c r="BX7" s="65">
        <f t="shared" si="15"/>
        <v>31888</v>
      </c>
      <c r="BY7" s="65">
        <f t="shared" si="15"/>
        <v>13314</v>
      </c>
      <c r="BZ7" s="65">
        <f t="shared" si="15"/>
        <v>23300</v>
      </c>
      <c r="CA7" s="63"/>
      <c r="CB7" s="64" t="s">
        <v>128</v>
      </c>
      <c r="CC7" s="64" t="s">
        <v>128</v>
      </c>
      <c r="CD7" s="64" t="s">
        <v>128</v>
      </c>
      <c r="CE7" s="64" t="s">
        <v>128</v>
      </c>
      <c r="CF7" s="64" t="s">
        <v>128</v>
      </c>
      <c r="CG7" s="64" t="s">
        <v>128</v>
      </c>
      <c r="CH7" s="64" t="s">
        <v>128</v>
      </c>
      <c r="CI7" s="64" t="s">
        <v>128</v>
      </c>
      <c r="CJ7" s="64" t="s">
        <v>128</v>
      </c>
      <c r="CK7" s="64" t="s">
        <v>129</v>
      </c>
      <c r="CL7" s="61"/>
      <c r="CM7" s="63">
        <f>CM8</f>
        <v>73</v>
      </c>
      <c r="CN7" s="63">
        <f>CN8</f>
        <v>83083</v>
      </c>
      <c r="CO7" s="64" t="s">
        <v>128</v>
      </c>
      <c r="CP7" s="64" t="s">
        <v>128</v>
      </c>
      <c r="CQ7" s="64" t="s">
        <v>128</v>
      </c>
      <c r="CR7" s="64" t="s">
        <v>128</v>
      </c>
      <c r="CS7" s="64" t="s">
        <v>128</v>
      </c>
      <c r="CT7" s="64" t="s">
        <v>128</v>
      </c>
      <c r="CU7" s="64" t="s">
        <v>128</v>
      </c>
      <c r="CV7" s="64" t="s">
        <v>128</v>
      </c>
      <c r="CW7" s="64" t="s">
        <v>128</v>
      </c>
      <c r="CX7" s="64" t="s">
        <v>129</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139</v>
      </c>
      <c r="DL7" s="64">
        <f t="shared" ref="DL7:DT7" si="17">DL8</f>
        <v>159.1</v>
      </c>
      <c r="DM7" s="64">
        <f t="shared" si="17"/>
        <v>162.30000000000001</v>
      </c>
      <c r="DN7" s="64">
        <f t="shared" si="17"/>
        <v>159.1</v>
      </c>
      <c r="DO7" s="64">
        <f t="shared" si="17"/>
        <v>203.9</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202061</v>
      </c>
      <c r="D8" s="67">
        <v>47</v>
      </c>
      <c r="E8" s="67">
        <v>14</v>
      </c>
      <c r="F8" s="67">
        <v>0</v>
      </c>
      <c r="G8" s="67">
        <v>2</v>
      </c>
      <c r="H8" s="67" t="s">
        <v>130</v>
      </c>
      <c r="I8" s="67" t="s">
        <v>131</v>
      </c>
      <c r="J8" s="67" t="s">
        <v>132</v>
      </c>
      <c r="K8" s="67" t="s">
        <v>133</v>
      </c>
      <c r="L8" s="67" t="s">
        <v>134</v>
      </c>
      <c r="M8" s="67" t="s">
        <v>135</v>
      </c>
      <c r="N8" s="67" t="s">
        <v>136</v>
      </c>
      <c r="O8" s="68" t="s">
        <v>137</v>
      </c>
      <c r="P8" s="69" t="s">
        <v>138</v>
      </c>
      <c r="Q8" s="69" t="s">
        <v>139</v>
      </c>
      <c r="R8" s="70">
        <v>25</v>
      </c>
      <c r="S8" s="69" t="s">
        <v>140</v>
      </c>
      <c r="T8" s="69" t="s">
        <v>141</v>
      </c>
      <c r="U8" s="70">
        <v>3996</v>
      </c>
      <c r="V8" s="70">
        <v>154</v>
      </c>
      <c r="W8" s="70">
        <v>170</v>
      </c>
      <c r="X8" s="69" t="s">
        <v>142</v>
      </c>
      <c r="Y8" s="71">
        <v>100</v>
      </c>
      <c r="Z8" s="71">
        <v>102</v>
      </c>
      <c r="AA8" s="71">
        <v>126</v>
      </c>
      <c r="AB8" s="71">
        <v>101.7</v>
      </c>
      <c r="AC8" s="71">
        <v>89.3</v>
      </c>
      <c r="AD8" s="71">
        <v>172.3</v>
      </c>
      <c r="AE8" s="71">
        <v>218.5</v>
      </c>
      <c r="AF8" s="71">
        <v>151.19999999999999</v>
      </c>
      <c r="AG8" s="71">
        <v>212.4</v>
      </c>
      <c r="AH8" s="71">
        <v>241.8</v>
      </c>
      <c r="AI8" s="68">
        <v>297.10000000000002</v>
      </c>
      <c r="AJ8" s="71">
        <v>6.8</v>
      </c>
      <c r="AK8" s="71">
        <v>0</v>
      </c>
      <c r="AL8" s="71">
        <v>0</v>
      </c>
      <c r="AM8" s="71">
        <v>0</v>
      </c>
      <c r="AN8" s="71">
        <v>22</v>
      </c>
      <c r="AO8" s="71">
        <v>5.7</v>
      </c>
      <c r="AP8" s="71">
        <v>4.7</v>
      </c>
      <c r="AQ8" s="71">
        <v>4</v>
      </c>
      <c r="AR8" s="71">
        <v>2.4</v>
      </c>
      <c r="AS8" s="71">
        <v>2.2999999999999998</v>
      </c>
      <c r="AT8" s="68">
        <v>5.3</v>
      </c>
      <c r="AU8" s="72">
        <v>16</v>
      </c>
      <c r="AV8" s="72">
        <v>0</v>
      </c>
      <c r="AW8" s="72">
        <v>0</v>
      </c>
      <c r="AX8" s="72">
        <v>0</v>
      </c>
      <c r="AY8" s="72">
        <v>37</v>
      </c>
      <c r="AZ8" s="72">
        <v>48</v>
      </c>
      <c r="BA8" s="72">
        <v>46</v>
      </c>
      <c r="BB8" s="72">
        <v>39</v>
      </c>
      <c r="BC8" s="72">
        <v>25</v>
      </c>
      <c r="BD8" s="72">
        <v>24</v>
      </c>
      <c r="BE8" s="72">
        <v>30</v>
      </c>
      <c r="BF8" s="71">
        <v>-11</v>
      </c>
      <c r="BG8" s="71">
        <v>3</v>
      </c>
      <c r="BH8" s="71">
        <v>19</v>
      </c>
      <c r="BI8" s="71">
        <v>2.5</v>
      </c>
      <c r="BJ8" s="71">
        <v>-47.9</v>
      </c>
      <c r="BK8" s="71">
        <v>33.6</v>
      </c>
      <c r="BL8" s="71">
        <v>33.200000000000003</v>
      </c>
      <c r="BM8" s="71">
        <v>29.6</v>
      </c>
      <c r="BN8" s="71">
        <v>29.2</v>
      </c>
      <c r="BO8" s="71">
        <v>30.4</v>
      </c>
      <c r="BP8" s="68">
        <v>26.3</v>
      </c>
      <c r="BQ8" s="72">
        <v>-1275</v>
      </c>
      <c r="BR8" s="72">
        <v>225</v>
      </c>
      <c r="BS8" s="72">
        <v>2521</v>
      </c>
      <c r="BT8" s="73">
        <v>280</v>
      </c>
      <c r="BU8" s="73">
        <v>-6265</v>
      </c>
      <c r="BV8" s="72">
        <v>44860</v>
      </c>
      <c r="BW8" s="72">
        <v>37496</v>
      </c>
      <c r="BX8" s="72">
        <v>31888</v>
      </c>
      <c r="BY8" s="72">
        <v>13314</v>
      </c>
      <c r="BZ8" s="72">
        <v>23300</v>
      </c>
      <c r="CA8" s="70">
        <v>16102</v>
      </c>
      <c r="CB8" s="71" t="s">
        <v>134</v>
      </c>
      <c r="CC8" s="71" t="s">
        <v>134</v>
      </c>
      <c r="CD8" s="71" t="s">
        <v>134</v>
      </c>
      <c r="CE8" s="71" t="s">
        <v>134</v>
      </c>
      <c r="CF8" s="71" t="s">
        <v>134</v>
      </c>
      <c r="CG8" s="71" t="s">
        <v>134</v>
      </c>
      <c r="CH8" s="71" t="s">
        <v>134</v>
      </c>
      <c r="CI8" s="71" t="s">
        <v>134</v>
      </c>
      <c r="CJ8" s="71" t="s">
        <v>134</v>
      </c>
      <c r="CK8" s="71" t="s">
        <v>134</v>
      </c>
      <c r="CL8" s="68" t="s">
        <v>134</v>
      </c>
      <c r="CM8" s="70">
        <v>73</v>
      </c>
      <c r="CN8" s="70">
        <v>83083</v>
      </c>
      <c r="CO8" s="71" t="s">
        <v>134</v>
      </c>
      <c r="CP8" s="71" t="s">
        <v>134</v>
      </c>
      <c r="CQ8" s="71" t="s">
        <v>134</v>
      </c>
      <c r="CR8" s="71" t="s">
        <v>134</v>
      </c>
      <c r="CS8" s="71" t="s">
        <v>134</v>
      </c>
      <c r="CT8" s="71" t="s">
        <v>134</v>
      </c>
      <c r="CU8" s="71" t="s">
        <v>134</v>
      </c>
      <c r="CV8" s="71" t="s">
        <v>134</v>
      </c>
      <c r="CW8" s="71" t="s">
        <v>134</v>
      </c>
      <c r="CX8" s="71" t="s">
        <v>134</v>
      </c>
      <c r="CY8" s="68" t="s">
        <v>134</v>
      </c>
      <c r="CZ8" s="71">
        <v>0</v>
      </c>
      <c r="DA8" s="71">
        <v>0</v>
      </c>
      <c r="DB8" s="71">
        <v>0</v>
      </c>
      <c r="DC8" s="71">
        <v>0</v>
      </c>
      <c r="DD8" s="71">
        <v>0</v>
      </c>
      <c r="DE8" s="71">
        <v>254</v>
      </c>
      <c r="DF8" s="71">
        <v>280</v>
      </c>
      <c r="DG8" s="71">
        <v>239.6</v>
      </c>
      <c r="DH8" s="71">
        <v>224.1</v>
      </c>
      <c r="DI8" s="71">
        <v>155.19999999999999</v>
      </c>
      <c r="DJ8" s="68">
        <v>103.6</v>
      </c>
      <c r="DK8" s="71">
        <v>139</v>
      </c>
      <c r="DL8" s="71">
        <v>159.1</v>
      </c>
      <c r="DM8" s="71">
        <v>162.30000000000001</v>
      </c>
      <c r="DN8" s="71">
        <v>159.1</v>
      </c>
      <c r="DO8" s="71">
        <v>203.9</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143</v>
      </c>
      <c r="C10" s="78" t="s">
        <v>144</v>
      </c>
      <c r="D10" s="78" t="s">
        <v>145</v>
      </c>
      <c r="E10" s="78" t="s">
        <v>146</v>
      </c>
      <c r="F10" s="78" t="s">
        <v>147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2020-02-04T06:32:44Z</cp:lastPrinted>
  <dcterms:created xsi:type="dcterms:W3CDTF">2019-12-05T07:22:46Z</dcterms:created>
  <dcterms:modified xsi:type="dcterms:W3CDTF">2020-02-20T02:31:02Z</dcterms:modified>
  <cp:category/>
</cp:coreProperties>
</file>