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ZD/qVbhVsM53nvbA7RDc3JIwslTDhjIPtSGJDYjw8LuJal/jb5ixiesdZlHK6FkT1tu3R7Ic4r9C2261xZlbkA==" workbookSaltValue="ol2+vbwtHKJd9AK5IfCL/A==" workbookSpinCount="100000" lockStructure="1"/>
  <bookViews>
    <workbookView xWindow="930" yWindow="0" windowWidth="18510" windowHeight="82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<sst xmlns="http://schemas.openxmlformats.org/spreadsheetml/2006/main" count="267" uniqueCount="111">
  <si>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</si>
  <si>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</si>
  <si>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</si>
  <si>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</si>
  <si>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</si>
  <si>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</si>
  <si>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</si>
  <si>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</si>
  <si>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</si>
  <si>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</si>
  <si>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</si>
  <si>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</si>
  <si>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</si>
  <si>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</si>
  <si>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</si>
  <si>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</si>
  <si>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</si>
  <si>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</si>
  <si>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</si>
  <si>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</si>
  <si>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</si>
  <si>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</si>
  <si>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</si>
  <si>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</si>
  <si>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</si>
  <si>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</si>
  <si>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</si>
  <si>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</si>
  <si>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</si>
  <si>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</si>
  <si>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</si>
  <si>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</si>
  <si>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</si>
  <si>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</si>
  <si>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</si>
  <si>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</si>
  <si>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</si>
  <si>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</si>
  <si>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</si>
  <si>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</si>
  <si>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</si>
  <si>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</si>
  <si>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</si>
  <si>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</si>
  <si>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</si>
  <si>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</si>
  <si>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</si>
  <si>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</si>
  <si>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</si>
  <si>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</si>
  <si>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</si>
  <si>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</si>
  <si>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</si>
  <si>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</si>
  <si>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</si>
  <si>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</si>
  <si>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</si>
  <si>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</si>
  <si>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</si>
  <si>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</si>
  <si>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</si>
  <si>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</si>
  <si>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</si>
  <si>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</si>
  <si>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</si>
  <si>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</si>
  <si>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</si>
  <si>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</si>
  <si>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</si>
  <si>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</si>
  <si>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</si>
  <si>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</si>
  <si>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</si>
  <si>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</si>
  <si>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</si>
  <si>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</si>
  <si>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</si>
  <si>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</si>
  <si>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</si>
  <si>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</si>
  <si>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</si>
  <si>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</si>
  <si>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</si>
  <si>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</si>
  <si>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</si>
  <si>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</si>
  <si>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</si>
  <si>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</si>
  <si>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</si>
  <si>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</si>
  <si>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</si>
  <si>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</si>
  <si>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</si>
  <si>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</si>
  <si>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</si>
  <si>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</si>
  <si>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</si>
  <si>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</si>
  <si>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</si>
  <si>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</si>
  <si>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</si>
  <si>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</si>
  <si>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</si>
  <si>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</si>
  <si>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</si>
  <si>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</si>
  <si>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</si>
  <si>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</si>
  <si>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・平成28年度から企業会計方式に移行したため、H27以前の表示がありません。
・当事業は、事業規模が小規模であり、維持修繕等により年度間の増減が大きくなりますが、計画的な施設の維持管理に努めます。
・①経常収支比率、②累積欠損金比率、⑤経費回収率、⑥汚水処理原価及び⑦施設利用率については類似団体平均より良い状態ですが、引き続き健全経営に努めます。
・③流動比率についてはH28に企業会計へ移行して間もないため、流動資産が少ない状態です。経費削減を進めるとともに、施設の老朽化への対策を計画的に進め、健全経営に努めます。
・④企業債残高対事業規模比率は類似団体平均を上回っていますが、計画的に企業債残高の削減を進めます。
・⑧水洗化率は100%です。</t>
  </si>
  <si>
    <t>・事業着手が平成８年度以降であるため下水道施設は比較的新しく、現時点では大規模な改修は有りません。</t>
  </si>
  <si>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平成29年３月に飯田市下水道事業経営戦略を策定し下水道施設の維持を図ると共に安定した経営を確保することを進め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</si>
</sst>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6C-4864-B61F-8627A62C1D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formatCode="#,##0.00;&quot;△&quot;#,##0.00">
                  <c:v>0</c:v>
                </c:pt>
                <c:pt idx="4" formatCode="#,##0.00;&quot;△&quot;#,##0.00">
                  <c:v>0</c:v>
                </c:pt>
              </c:numCache>
            </c:numRef>
          </c:val>
          <c:smooth val="0"/>
          <c:extLst>
            <c:ext xmlns:c16="http://schemas.microsoft.com/office/drawing/2014/chart" uri="{C3380CC4-5D6E-409C-BE32-E72D297353CC}">
              <c16:uniqueId val="{00000001-376C-4864-B61F-8627A62C1D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42.5</c:v>
                </c:pt>
                <c:pt idx="3">
                  <c:v>42.5</c:v>
                </c:pt>
                <c:pt idx="4">
                  <c:v>42.5</c:v>
                </c:pt>
              </c:numCache>
            </c:numRef>
          </c:val>
          <c:extLst>
            <c:ext xmlns:c16="http://schemas.microsoft.com/office/drawing/2014/chart" uri="{C3380CC4-5D6E-409C-BE32-E72D297353CC}">
              <c16:uniqueId val="{00000000-D6F7-49DE-9106-249DCBE6C8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36.44</c:v>
                </c:pt>
                <c:pt idx="3">
                  <c:v>34.29</c:v>
                </c:pt>
                <c:pt idx="4">
                  <c:v>35.340000000000003</c:v>
                </c:pt>
              </c:numCache>
            </c:numRef>
          </c:val>
          <c:smooth val="0"/>
          <c:extLst>
            <c:ext xmlns:c16="http://schemas.microsoft.com/office/drawing/2014/chart" uri="{C3380CC4-5D6E-409C-BE32-E72D297353CC}">
              <c16:uniqueId val="{00000001-D6F7-49DE-9106-249DCBE6C8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008A-4A0A-B647-1AD2EBA346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89.93</c:v>
                </c:pt>
                <c:pt idx="3">
                  <c:v>89.88</c:v>
                </c:pt>
                <c:pt idx="4">
                  <c:v>91.52</c:v>
                </c:pt>
              </c:numCache>
            </c:numRef>
          </c:val>
          <c:smooth val="0"/>
          <c:extLst>
            <c:ext xmlns:c16="http://schemas.microsoft.com/office/drawing/2014/chart" uri="{C3380CC4-5D6E-409C-BE32-E72D297353CC}">
              <c16:uniqueId val="{00000001-008A-4A0A-B647-1AD2EBA346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112.76</c:v>
                </c:pt>
                <c:pt idx="3">
                  <c:v>103.36</c:v>
                </c:pt>
                <c:pt idx="4">
                  <c:v>150.9</c:v>
                </c:pt>
              </c:numCache>
            </c:numRef>
          </c:val>
          <c:extLst>
            <c:ext xmlns:c16="http://schemas.microsoft.com/office/drawing/2014/chart" uri="{C3380CC4-5D6E-409C-BE32-E72D297353CC}">
              <c16:uniqueId val="{00000000-E89C-4BDB-B34A-73AA111465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c:v>
                </c:pt>
                <c:pt idx="3">
                  <c:v>97.69</c:v>
                </c:pt>
                <c:pt idx="4">
                  <c:v>91.26</c:v>
                </c:pt>
              </c:numCache>
            </c:numRef>
          </c:val>
          <c:smooth val="0"/>
          <c:extLst>
            <c:ext xmlns:c16="http://schemas.microsoft.com/office/drawing/2014/chart" uri="{C3380CC4-5D6E-409C-BE32-E72D297353CC}">
              <c16:uniqueId val="{00000001-E89C-4BDB-B34A-73AA111465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5.21</c:v>
                </c:pt>
                <c:pt idx="3">
                  <c:v>10.3</c:v>
                </c:pt>
                <c:pt idx="4">
                  <c:v>13.99</c:v>
                </c:pt>
              </c:numCache>
            </c:numRef>
          </c:val>
          <c:extLst>
            <c:ext xmlns:c16="http://schemas.microsoft.com/office/drawing/2014/chart" uri="{C3380CC4-5D6E-409C-BE32-E72D297353CC}">
              <c16:uniqueId val="{00000000-85C4-44EE-A9BD-FF83CFD83D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32.36</c:v>
                </c:pt>
                <c:pt idx="3">
                  <c:v>31.73</c:v>
                </c:pt>
                <c:pt idx="4">
                  <c:v>30.28</c:v>
                </c:pt>
              </c:numCache>
            </c:numRef>
          </c:val>
          <c:smooth val="0"/>
          <c:extLst>
            <c:ext xmlns:c16="http://schemas.microsoft.com/office/drawing/2014/chart" uri="{C3380CC4-5D6E-409C-BE32-E72D297353CC}">
              <c16:uniqueId val="{00000001-85C4-44EE-A9BD-FF83CFD83D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E1-44DE-A3AE-2C342F342B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7E1-44DE-A3AE-2C342F342B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932-406C-B157-8656AFFAE1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929.29</c:v>
                </c:pt>
                <c:pt idx="3">
                  <c:v>1037.73</c:v>
                </c:pt>
                <c:pt idx="4">
                  <c:v>1597.09</c:v>
                </c:pt>
              </c:numCache>
            </c:numRef>
          </c:val>
          <c:smooth val="0"/>
          <c:extLst>
            <c:ext xmlns:c16="http://schemas.microsoft.com/office/drawing/2014/chart" uri="{C3380CC4-5D6E-409C-BE32-E72D297353CC}">
              <c16:uniqueId val="{00000001-3932-406C-B157-8656AFFAE1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2.5299999999999998</c:v>
                </c:pt>
                <c:pt idx="3">
                  <c:v>1.03</c:v>
                </c:pt>
                <c:pt idx="4">
                  <c:v>16.84</c:v>
                </c:pt>
              </c:numCache>
            </c:numRef>
          </c:val>
          <c:extLst>
            <c:ext xmlns:c16="http://schemas.microsoft.com/office/drawing/2014/chart" uri="{C3380CC4-5D6E-409C-BE32-E72D297353CC}">
              <c16:uniqueId val="{00000000-8307-4BCC-B797-FF933CC107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216.89</c:v>
                </c:pt>
                <c:pt idx="3">
                  <c:v>89.03</c:v>
                </c:pt>
                <c:pt idx="4">
                  <c:v>88.56</c:v>
                </c:pt>
              </c:numCache>
            </c:numRef>
          </c:val>
          <c:smooth val="0"/>
          <c:extLst>
            <c:ext xmlns:c16="http://schemas.microsoft.com/office/drawing/2014/chart" uri="{C3380CC4-5D6E-409C-BE32-E72D297353CC}">
              <c16:uniqueId val="{00000001-8307-4BCC-B797-FF933CC107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2541.25</c:v>
                </c:pt>
                <c:pt idx="3">
                  <c:v>2365.38</c:v>
                </c:pt>
                <c:pt idx="4">
                  <c:v>2198.7199999999998</c:v>
                </c:pt>
              </c:numCache>
            </c:numRef>
          </c:val>
          <c:extLst>
            <c:ext xmlns:c16="http://schemas.microsoft.com/office/drawing/2014/chart" uri="{C3380CC4-5D6E-409C-BE32-E72D297353CC}">
              <c16:uniqueId val="{00000000-9D50-419C-A745-E26D409959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1914.94</c:v>
                </c:pt>
                <c:pt idx="3">
                  <c:v>1759.36</c:v>
                </c:pt>
                <c:pt idx="4">
                  <c:v>1837.88</c:v>
                </c:pt>
              </c:numCache>
            </c:numRef>
          </c:val>
          <c:smooth val="0"/>
          <c:extLst>
            <c:ext xmlns:c16="http://schemas.microsoft.com/office/drawing/2014/chart" uri="{C3380CC4-5D6E-409C-BE32-E72D297353CC}">
              <c16:uniqueId val="{00000001-9D50-419C-A745-E26D409959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52.95</c:v>
                </c:pt>
                <c:pt idx="3">
                  <c:v>56.07</c:v>
                </c:pt>
                <c:pt idx="4">
                  <c:v>38.619999999999997</c:v>
                </c:pt>
              </c:numCache>
            </c:numRef>
          </c:val>
          <c:extLst>
            <c:ext xmlns:c16="http://schemas.microsoft.com/office/drawing/2014/chart" uri="{C3380CC4-5D6E-409C-BE32-E72D297353CC}">
              <c16:uniqueId val="{00000000-48C1-421A-AA52-47353C5F34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34.020000000000003</c:v>
                </c:pt>
                <c:pt idx="3">
                  <c:v>37.200000000000003</c:v>
                </c:pt>
                <c:pt idx="4">
                  <c:v>35.03</c:v>
                </c:pt>
              </c:numCache>
            </c:numRef>
          </c:val>
          <c:smooth val="0"/>
          <c:extLst>
            <c:ext xmlns:c16="http://schemas.microsoft.com/office/drawing/2014/chart" uri="{C3380CC4-5D6E-409C-BE32-E72D297353CC}">
              <c16:uniqueId val="{00000001-48C1-421A-AA52-47353C5F34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369.51</c:v>
                </c:pt>
                <c:pt idx="3">
                  <c:v>345.64</c:v>
                </c:pt>
                <c:pt idx="4">
                  <c:v>497.98</c:v>
                </c:pt>
              </c:numCache>
            </c:numRef>
          </c:val>
          <c:extLst>
            <c:ext xmlns:c16="http://schemas.microsoft.com/office/drawing/2014/chart" uri="{C3380CC4-5D6E-409C-BE32-E72D297353CC}">
              <c16:uniqueId val="{00000000-8497-4178-A7C5-C513C30B0D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553.77</c:v>
                </c:pt>
                <c:pt idx="3">
                  <c:v>508.64</c:v>
                </c:pt>
                <c:pt idx="4">
                  <c:v>525.22</c:v>
                </c:pt>
              </c:numCache>
            </c:numRef>
          </c:val>
          <c:smooth val="0"/>
          <c:extLst>
            <c:ext xmlns:c16="http://schemas.microsoft.com/office/drawing/2014/chart" uri="{C3380CC4-5D6E-409C-BE32-E72D297353CC}">
              <c16:uniqueId val="{00000001-8497-4178-A7C5-C513C30B0D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101848</v>
      </c>
      <c r="AM8" s="50"/>
      <c r="AN8" s="50"/>
      <c r="AO8" s="50"/>
      <c r="AP8" s="50"/>
      <c r="AQ8" s="50"/>
      <c r="AR8" s="50"/>
      <c r="AS8" s="50"/>
      <c r="AT8" s="45">
        <f>データ!T6</f>
        <v>658.66</v>
      </c>
      <c r="AU8" s="45"/>
      <c r="AV8" s="45"/>
      <c r="AW8" s="45"/>
      <c r="AX8" s="45"/>
      <c r="AY8" s="45"/>
      <c r="AZ8" s="45"/>
      <c r="BA8" s="45"/>
      <c r="BB8" s="45">
        <f>データ!U6</f>
        <v>154.63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35.799999999999997</v>
      </c>
      <c r="J10" s="45"/>
      <c r="K10" s="45"/>
      <c r="L10" s="45"/>
      <c r="M10" s="45"/>
      <c r="N10" s="45"/>
      <c r="O10" s="45"/>
      <c r="P10" s="45">
        <f>データ!P6</f>
        <v>7.0000000000000007E-2</v>
      </c>
      <c r="Q10" s="45"/>
      <c r="R10" s="45"/>
      <c r="S10" s="45"/>
      <c r="T10" s="45"/>
      <c r="U10" s="45"/>
      <c r="V10" s="45"/>
      <c r="W10" s="45">
        <f>データ!Q6</f>
        <v>95.42</v>
      </c>
      <c r="X10" s="45"/>
      <c r="Y10" s="45"/>
      <c r="Z10" s="45"/>
      <c r="AA10" s="45"/>
      <c r="AB10" s="45"/>
      <c r="AC10" s="45"/>
      <c r="AD10" s="50">
        <f>データ!R6</f>
        <v>3727</v>
      </c>
      <c r="AE10" s="50"/>
      <c r="AF10" s="50"/>
      <c r="AG10" s="50"/>
      <c r="AH10" s="50"/>
      <c r="AI10" s="50"/>
      <c r="AJ10" s="50"/>
      <c r="AK10" s="2"/>
      <c r="AL10" s="50">
        <f>データ!V6</f>
        <v>75</v>
      </c>
      <c r="AM10" s="50"/>
      <c r="AN10" s="50"/>
      <c r="AO10" s="50"/>
      <c r="AP10" s="50"/>
      <c r="AQ10" s="50"/>
      <c r="AR10" s="50"/>
      <c r="AS10" s="50"/>
      <c r="AT10" s="45">
        <f>データ!W6</f>
        <v>0.03</v>
      </c>
      <c r="AU10" s="45"/>
      <c r="AV10" s="45"/>
      <c r="AW10" s="45"/>
      <c r="AX10" s="45"/>
      <c r="AY10" s="45"/>
      <c r="AZ10" s="45"/>
      <c r="BA10" s="45"/>
      <c r="BB10" s="45">
        <f>データ!X6</f>
        <v>2500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83GaYDC13C+LhEunqlzMj9EhjTG9b7tyvt7jkgbYiWQqs1rF6XlSOSu7XpC0NgHsX76lcIdZsLk0XE4jtYClvg==" saltValue="qTsDuivWtpKAQTgNaEl/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202053</v>
      </c>
      <c r="D6" s="33">
        <f t="shared" si="3"/>
        <v>46</v>
      </c>
      <c r="E6" s="33">
        <f t="shared" si="3"/>
        <v>17</v>
      </c>
      <c r="F6" s="33">
        <f t="shared" si="3"/>
        <v>9</v>
      </c>
      <c r="G6" s="33">
        <f t="shared" si="3"/>
        <v>0</v>
      </c>
      <c r="H6" s="33" t="str">
        <f t="shared" si="3"/>
        <v>長野県　飯田市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35.799999999999997</v>
      </c>
      <c r="P6" s="34">
        <f t="shared" si="3"/>
        <v>7.0000000000000007E-2</v>
      </c>
      <c r="Q6" s="34">
        <f t="shared" si="3"/>
        <v>95.42</v>
      </c>
      <c r="R6" s="34">
        <f t="shared" si="3"/>
        <v>3727</v>
      </c>
      <c r="S6" s="34">
        <f t="shared" si="3"/>
        <v>101848</v>
      </c>
      <c r="T6" s="34">
        <f t="shared" si="3"/>
        <v>658.66</v>
      </c>
      <c r="U6" s="34">
        <f t="shared" si="3"/>
        <v>154.63</v>
      </c>
      <c r="V6" s="34">
        <f t="shared" si="3"/>
        <v>75</v>
      </c>
      <c r="W6" s="34">
        <f t="shared" si="3"/>
        <v>0.03</v>
      </c>
      <c r="X6" s="34">
        <f t="shared" si="3"/>
        <v>2500</v>
      </c>
      <c r="Y6" s="35" t="str">
        <f>IF(Y7="",NA(),Y7)</f>
        <v>-</v>
      </c>
      <c r="Z6" s="35" t="str">
        <f t="shared" ref="Z6:AH6" si="4">IF(Z7="",NA(),Z7)</f>
        <v>-</v>
      </c>
      <c r="AA6" s="35">
        <f t="shared" si="4"/>
        <v>112.76</v>
      </c>
      <c r="AB6" s="35">
        <f t="shared" si="4"/>
        <v>103.36</v>
      </c>
      <c r="AC6" s="35">
        <f t="shared" si="4"/>
        <v>150.9</v>
      </c>
      <c r="AD6" s="35" t="str">
        <f t="shared" si="4"/>
        <v>-</v>
      </c>
      <c r="AE6" s="35" t="str">
        <f t="shared" si="4"/>
        <v>-</v>
      </c>
      <c r="AF6" s="35">
        <f t="shared" si="4"/>
        <v>96.1</v>
      </c>
      <c r="AG6" s="35">
        <f t="shared" si="4"/>
        <v>97.69</v>
      </c>
      <c r="AH6" s="35">
        <f t="shared" si="4"/>
        <v>91.26</v>
      </c>
      <c r="AI6" s="34" t="str">
        <f>IF(AI7="","",IF(AI7="-","【-】","【"&amp;SUBSTITUTE(TEXT(AI7,"#,##0.00"),"-","△")&amp;"】"))</f>
        <v>【91.74】</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929.29</v>
      </c>
      <c r="AR6" s="35">
        <f t="shared" si="5"/>
        <v>1037.73</v>
      </c>
      <c r="AS6" s="35">
        <f t="shared" si="5"/>
        <v>1597.09</v>
      </c>
      <c r="AT6" s="34" t="str">
        <f>IF(AT7="","",IF(AT7="-","【-】","【"&amp;SUBSTITUTE(TEXT(AT7,"#,##0.00"),"-","△")&amp;"】"))</f>
        <v>【1,484.74】</v>
      </c>
      <c r="AU6" s="35" t="str">
        <f>IF(AU7="",NA(),AU7)</f>
        <v>-</v>
      </c>
      <c r="AV6" s="35" t="str">
        <f t="shared" ref="AV6:BD6" si="6">IF(AV7="",NA(),AV7)</f>
        <v>-</v>
      </c>
      <c r="AW6" s="35">
        <f t="shared" si="6"/>
        <v>2.5299999999999998</v>
      </c>
      <c r="AX6" s="35">
        <f t="shared" si="6"/>
        <v>1.03</v>
      </c>
      <c r="AY6" s="35">
        <f t="shared" si="6"/>
        <v>16.84</v>
      </c>
      <c r="AZ6" s="35" t="str">
        <f t="shared" si="6"/>
        <v>-</v>
      </c>
      <c r="BA6" s="35" t="str">
        <f t="shared" si="6"/>
        <v>-</v>
      </c>
      <c r="BB6" s="35">
        <f t="shared" si="6"/>
        <v>216.89</v>
      </c>
      <c r="BC6" s="35">
        <f t="shared" si="6"/>
        <v>89.03</v>
      </c>
      <c r="BD6" s="35">
        <f t="shared" si="6"/>
        <v>88.56</v>
      </c>
      <c r="BE6" s="34" t="str">
        <f>IF(BE7="","",IF(BE7="-","【-】","【"&amp;SUBSTITUTE(TEXT(BE7,"#,##0.00"),"-","△")&amp;"】"))</f>
        <v>【91.02】</v>
      </c>
      <c r="BF6" s="35" t="str">
        <f>IF(BF7="",NA(),BF7)</f>
        <v>-</v>
      </c>
      <c r="BG6" s="35" t="str">
        <f t="shared" ref="BG6:BO6" si="7">IF(BG7="",NA(),BG7)</f>
        <v>-</v>
      </c>
      <c r="BH6" s="35">
        <f t="shared" si="7"/>
        <v>2541.25</v>
      </c>
      <c r="BI6" s="35">
        <f t="shared" si="7"/>
        <v>2365.38</v>
      </c>
      <c r="BJ6" s="35">
        <f t="shared" si="7"/>
        <v>2198.7199999999998</v>
      </c>
      <c r="BK6" s="35" t="str">
        <f t="shared" si="7"/>
        <v>-</v>
      </c>
      <c r="BL6" s="35" t="str">
        <f t="shared" si="7"/>
        <v>-</v>
      </c>
      <c r="BM6" s="35">
        <f t="shared" si="7"/>
        <v>1914.94</v>
      </c>
      <c r="BN6" s="35">
        <f t="shared" si="7"/>
        <v>1759.36</v>
      </c>
      <c r="BO6" s="35">
        <f t="shared" si="7"/>
        <v>1837.88</v>
      </c>
      <c r="BP6" s="34" t="str">
        <f>IF(BP7="","",IF(BP7="-","【-】","【"&amp;SUBSTITUTE(TEXT(BP7,"#,##0.00"),"-","△")&amp;"】"))</f>
        <v>【1,937.22】</v>
      </c>
      <c r="BQ6" s="35" t="str">
        <f>IF(BQ7="",NA(),BQ7)</f>
        <v>-</v>
      </c>
      <c r="BR6" s="35" t="str">
        <f t="shared" ref="BR6:BZ6" si="8">IF(BR7="",NA(),BR7)</f>
        <v>-</v>
      </c>
      <c r="BS6" s="35">
        <f t="shared" si="8"/>
        <v>52.95</v>
      </c>
      <c r="BT6" s="35">
        <f t="shared" si="8"/>
        <v>56.07</v>
      </c>
      <c r="BU6" s="35">
        <f t="shared" si="8"/>
        <v>38.619999999999997</v>
      </c>
      <c r="BV6" s="35" t="str">
        <f t="shared" si="8"/>
        <v>-</v>
      </c>
      <c r="BW6" s="35" t="str">
        <f t="shared" si="8"/>
        <v>-</v>
      </c>
      <c r="BX6" s="35">
        <f t="shared" si="8"/>
        <v>34.020000000000003</v>
      </c>
      <c r="BY6" s="35">
        <f t="shared" si="8"/>
        <v>37.200000000000003</v>
      </c>
      <c r="BZ6" s="35">
        <f t="shared" si="8"/>
        <v>35.03</v>
      </c>
      <c r="CA6" s="34" t="str">
        <f>IF(CA7="","",IF(CA7="-","【-】","【"&amp;SUBSTITUTE(TEXT(CA7,"#,##0.00"),"-","△")&amp;"】"))</f>
        <v>【35.30】</v>
      </c>
      <c r="CB6" s="35" t="str">
        <f>IF(CB7="",NA(),CB7)</f>
        <v>-</v>
      </c>
      <c r="CC6" s="35" t="str">
        <f t="shared" ref="CC6:CK6" si="9">IF(CC7="",NA(),CC7)</f>
        <v>-</v>
      </c>
      <c r="CD6" s="35">
        <f t="shared" si="9"/>
        <v>369.51</v>
      </c>
      <c r="CE6" s="35">
        <f t="shared" si="9"/>
        <v>345.64</v>
      </c>
      <c r="CF6" s="35">
        <f t="shared" si="9"/>
        <v>497.98</v>
      </c>
      <c r="CG6" s="35" t="str">
        <f t="shared" si="9"/>
        <v>-</v>
      </c>
      <c r="CH6" s="35" t="str">
        <f t="shared" si="9"/>
        <v>-</v>
      </c>
      <c r="CI6" s="35">
        <f t="shared" si="9"/>
        <v>553.77</v>
      </c>
      <c r="CJ6" s="35">
        <f t="shared" si="9"/>
        <v>508.64</v>
      </c>
      <c r="CK6" s="35">
        <f t="shared" si="9"/>
        <v>525.22</v>
      </c>
      <c r="CL6" s="34" t="str">
        <f>IF(CL7="","",IF(CL7="-","【-】","【"&amp;SUBSTITUTE(TEXT(CL7,"#,##0.00"),"-","△")&amp;"】"))</f>
        <v>【521.14】</v>
      </c>
      <c r="CM6" s="35" t="str">
        <f>IF(CM7="",NA(),CM7)</f>
        <v>-</v>
      </c>
      <c r="CN6" s="35" t="str">
        <f t="shared" ref="CN6:CV6" si="10">IF(CN7="",NA(),CN7)</f>
        <v>-</v>
      </c>
      <c r="CO6" s="35">
        <f t="shared" si="10"/>
        <v>42.5</v>
      </c>
      <c r="CP6" s="35">
        <f t="shared" si="10"/>
        <v>42.5</v>
      </c>
      <c r="CQ6" s="35">
        <f t="shared" si="10"/>
        <v>42.5</v>
      </c>
      <c r="CR6" s="35" t="str">
        <f t="shared" si="10"/>
        <v>-</v>
      </c>
      <c r="CS6" s="35" t="str">
        <f t="shared" si="10"/>
        <v>-</v>
      </c>
      <c r="CT6" s="35">
        <f t="shared" si="10"/>
        <v>36.44</v>
      </c>
      <c r="CU6" s="35">
        <f t="shared" si="10"/>
        <v>34.29</v>
      </c>
      <c r="CV6" s="35">
        <f t="shared" si="10"/>
        <v>35.340000000000003</v>
      </c>
      <c r="CW6" s="34" t="str">
        <f>IF(CW7="","",IF(CW7="-","【-】","【"&amp;SUBSTITUTE(TEXT(CW7,"#,##0.00"),"-","△")&amp;"】"))</f>
        <v>【35.75】</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89.93</v>
      </c>
      <c r="DF6" s="35">
        <f t="shared" si="11"/>
        <v>89.88</v>
      </c>
      <c r="DG6" s="35">
        <f t="shared" si="11"/>
        <v>91.52</v>
      </c>
      <c r="DH6" s="34" t="str">
        <f>IF(DH7="","",IF(DH7="-","【-】","【"&amp;SUBSTITUTE(TEXT(DH7,"#,##0.00"),"-","△")&amp;"】"))</f>
        <v>【90.51】</v>
      </c>
      <c r="DI6" s="35" t="str">
        <f>IF(DI7="",NA(),DI7)</f>
        <v>-</v>
      </c>
      <c r="DJ6" s="35" t="str">
        <f t="shared" ref="DJ6:DR6" si="12">IF(DJ7="",NA(),DJ7)</f>
        <v>-</v>
      </c>
      <c r="DK6" s="35">
        <f t="shared" si="12"/>
        <v>5.21</v>
      </c>
      <c r="DL6" s="35">
        <f t="shared" si="12"/>
        <v>10.3</v>
      </c>
      <c r="DM6" s="35">
        <f t="shared" si="12"/>
        <v>13.99</v>
      </c>
      <c r="DN6" s="35" t="str">
        <f t="shared" si="12"/>
        <v>-</v>
      </c>
      <c r="DO6" s="35" t="str">
        <f t="shared" si="12"/>
        <v>-</v>
      </c>
      <c r="DP6" s="35">
        <f t="shared" si="12"/>
        <v>32.36</v>
      </c>
      <c r="DQ6" s="35">
        <f t="shared" si="12"/>
        <v>31.73</v>
      </c>
      <c r="DR6" s="35">
        <f t="shared" si="12"/>
        <v>30.28</v>
      </c>
      <c r="DS6" s="34" t="str">
        <f>IF(DS7="","",IF(DS7="-","【-】","【"&amp;SUBSTITUTE(TEXT(DS7,"#,##0.00"),"-","△")&amp;"】"))</f>
        <v>【30.23】</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4">
        <f t="shared" si="14"/>
        <v>0</v>
      </c>
      <c r="EN6" s="34">
        <f t="shared" si="14"/>
        <v>0</v>
      </c>
      <c r="EO6" s="34" t="str">
        <f>IF(EO7="","",IF(EO7="-","【-】","【"&amp;SUBSTITUTE(TEXT(EO7,"#,##0.00"),"-","△")&amp;"】"))</f>
        <v>【0.00】</v>
      </c>
    </row>
    <row r="7" spans="1:148" s="36" customFormat="1" x14ac:dyDescent="0.15">
      <c r="A7" s="28"/>
      <c r="B7" s="37">
        <v>2018</v>
      </c>
      <c r="C7" s="37">
        <v>202053</v>
      </c>
      <c r="D7" s="37">
        <v>46</v>
      </c>
      <c r="E7" s="37">
        <v>17</v>
      </c>
      <c r="F7" s="37">
        <v>9</v>
      </c>
      <c r="G7" s="37">
        <v>0</v>
      </c>
      <c r="H7" s="37" t="s">
        <v>96</v>
      </c>
      <c r="I7" s="37" t="s">
        <v>97</v>
      </c>
      <c r="J7" s="37" t="s">
        <v>98</v>
      </c>
      <c r="K7" s="37" t="s">
        <v>99</v>
      </c>
      <c r="L7" s="37" t="s">
        <v>100</v>
      </c>
      <c r="M7" s="37" t="s">
        <v>101</v>
      </c>
      <c r="N7" s="38" t="s">
        <v>102</v>
      </c>
      <c r="O7" s="38">
        <v>35.799999999999997</v>
      </c>
      <c r="P7" s="38">
        <v>7.0000000000000007E-2</v>
      </c>
      <c r="Q7" s="38">
        <v>95.42</v>
      </c>
      <c r="R7" s="38">
        <v>3727</v>
      </c>
      <c r="S7" s="38">
        <v>101848</v>
      </c>
      <c r="T7" s="38">
        <v>658.66</v>
      </c>
      <c r="U7" s="38">
        <v>154.63</v>
      </c>
      <c r="V7" s="38">
        <v>75</v>
      </c>
      <c r="W7" s="38">
        <v>0.03</v>
      </c>
      <c r="X7" s="38">
        <v>2500</v>
      </c>
      <c r="Y7" s="38" t="s">
        <v>102</v>
      </c>
      <c r="Z7" s="38" t="s">
        <v>102</v>
      </c>
      <c r="AA7" s="38">
        <v>112.76</v>
      </c>
      <c r="AB7" s="38">
        <v>103.36</v>
      </c>
      <c r="AC7" s="38">
        <v>150.9</v>
      </c>
      <c r="AD7" s="38" t="s">
        <v>102</v>
      </c>
      <c r="AE7" s="38" t="s">
        <v>102</v>
      </c>
      <c r="AF7" s="38">
        <v>96.1</v>
      </c>
      <c r="AG7" s="38">
        <v>97.69</v>
      </c>
      <c r="AH7" s="38">
        <v>91.26</v>
      </c>
      <c r="AI7" s="38">
        <v>91.74</v>
      </c>
      <c r="AJ7" s="38" t="s">
        <v>102</v>
      </c>
      <c r="AK7" s="38" t="s">
        <v>102</v>
      </c>
      <c r="AL7" s="38">
        <v>0</v>
      </c>
      <c r="AM7" s="38">
        <v>0</v>
      </c>
      <c r="AN7" s="38">
        <v>0</v>
      </c>
      <c r="AO7" s="38" t="s">
        <v>102</v>
      </c>
      <c r="AP7" s="38" t="s">
        <v>102</v>
      </c>
      <c r="AQ7" s="38">
        <v>929.29</v>
      </c>
      <c r="AR7" s="38">
        <v>1037.73</v>
      </c>
      <c r="AS7" s="38">
        <v>1597.09</v>
      </c>
      <c r="AT7" s="38">
        <v>1484.74</v>
      </c>
      <c r="AU7" s="38" t="s">
        <v>102</v>
      </c>
      <c r="AV7" s="38" t="s">
        <v>102</v>
      </c>
      <c r="AW7" s="38">
        <v>2.5299999999999998</v>
      </c>
      <c r="AX7" s="38">
        <v>1.03</v>
      </c>
      <c r="AY7" s="38">
        <v>16.84</v>
      </c>
      <c r="AZ7" s="38" t="s">
        <v>102</v>
      </c>
      <c r="BA7" s="38" t="s">
        <v>102</v>
      </c>
      <c r="BB7" s="38">
        <v>216.89</v>
      </c>
      <c r="BC7" s="38">
        <v>89.03</v>
      </c>
      <c r="BD7" s="38">
        <v>88.56</v>
      </c>
      <c r="BE7" s="38">
        <v>91.02</v>
      </c>
      <c r="BF7" s="38" t="s">
        <v>102</v>
      </c>
      <c r="BG7" s="38" t="s">
        <v>102</v>
      </c>
      <c r="BH7" s="38">
        <v>2541.25</v>
      </c>
      <c r="BI7" s="38">
        <v>2365.38</v>
      </c>
      <c r="BJ7" s="38">
        <v>2198.7199999999998</v>
      </c>
      <c r="BK7" s="38" t="s">
        <v>102</v>
      </c>
      <c r="BL7" s="38" t="s">
        <v>102</v>
      </c>
      <c r="BM7" s="38">
        <v>1914.94</v>
      </c>
      <c r="BN7" s="38">
        <v>1759.36</v>
      </c>
      <c r="BO7" s="38">
        <v>1837.88</v>
      </c>
      <c r="BP7" s="38">
        <v>1937.22</v>
      </c>
      <c r="BQ7" s="38" t="s">
        <v>102</v>
      </c>
      <c r="BR7" s="38" t="s">
        <v>102</v>
      </c>
      <c r="BS7" s="38">
        <v>52.95</v>
      </c>
      <c r="BT7" s="38">
        <v>56.07</v>
      </c>
      <c r="BU7" s="38">
        <v>38.619999999999997</v>
      </c>
      <c r="BV7" s="38" t="s">
        <v>102</v>
      </c>
      <c r="BW7" s="38" t="s">
        <v>102</v>
      </c>
      <c r="BX7" s="38">
        <v>34.020000000000003</v>
      </c>
      <c r="BY7" s="38">
        <v>37.200000000000003</v>
      </c>
      <c r="BZ7" s="38">
        <v>35.03</v>
      </c>
      <c r="CA7" s="38">
        <v>35.299999999999997</v>
      </c>
      <c r="CB7" s="38" t="s">
        <v>102</v>
      </c>
      <c r="CC7" s="38" t="s">
        <v>102</v>
      </c>
      <c r="CD7" s="38">
        <v>369.51</v>
      </c>
      <c r="CE7" s="38">
        <v>345.64</v>
      </c>
      <c r="CF7" s="38">
        <v>497.98</v>
      </c>
      <c r="CG7" s="38" t="s">
        <v>102</v>
      </c>
      <c r="CH7" s="38" t="s">
        <v>102</v>
      </c>
      <c r="CI7" s="38">
        <v>553.77</v>
      </c>
      <c r="CJ7" s="38">
        <v>508.64</v>
      </c>
      <c r="CK7" s="38">
        <v>525.22</v>
      </c>
      <c r="CL7" s="38">
        <v>521.14</v>
      </c>
      <c r="CM7" s="38" t="s">
        <v>102</v>
      </c>
      <c r="CN7" s="38" t="s">
        <v>102</v>
      </c>
      <c r="CO7" s="38">
        <v>42.5</v>
      </c>
      <c r="CP7" s="38">
        <v>42.5</v>
      </c>
      <c r="CQ7" s="38">
        <v>42.5</v>
      </c>
      <c r="CR7" s="38" t="s">
        <v>102</v>
      </c>
      <c r="CS7" s="38" t="s">
        <v>102</v>
      </c>
      <c r="CT7" s="38">
        <v>36.44</v>
      </c>
      <c r="CU7" s="38">
        <v>34.29</v>
      </c>
      <c r="CV7" s="38">
        <v>35.340000000000003</v>
      </c>
      <c r="CW7" s="38">
        <v>35.75</v>
      </c>
      <c r="CX7" s="38" t="s">
        <v>102</v>
      </c>
      <c r="CY7" s="38" t="s">
        <v>102</v>
      </c>
      <c r="CZ7" s="38">
        <v>100</v>
      </c>
      <c r="DA7" s="38">
        <v>100</v>
      </c>
      <c r="DB7" s="38">
        <v>100</v>
      </c>
      <c r="DC7" s="38" t="s">
        <v>102</v>
      </c>
      <c r="DD7" s="38" t="s">
        <v>102</v>
      </c>
      <c r="DE7" s="38">
        <v>89.93</v>
      </c>
      <c r="DF7" s="38">
        <v>89.88</v>
      </c>
      <c r="DG7" s="38">
        <v>91.52</v>
      </c>
      <c r="DH7" s="38">
        <v>90.51</v>
      </c>
      <c r="DI7" s="38" t="s">
        <v>102</v>
      </c>
      <c r="DJ7" s="38" t="s">
        <v>102</v>
      </c>
      <c r="DK7" s="38">
        <v>5.21</v>
      </c>
      <c r="DL7" s="38">
        <v>10.3</v>
      </c>
      <c r="DM7" s="38">
        <v>13.99</v>
      </c>
      <c r="DN7" s="38" t="s">
        <v>102</v>
      </c>
      <c r="DO7" s="38" t="s">
        <v>102</v>
      </c>
      <c r="DP7" s="38">
        <v>32.36</v>
      </c>
      <c r="DQ7" s="38">
        <v>31.73</v>
      </c>
      <c r="DR7" s="38">
        <v>30.28</v>
      </c>
      <c r="DS7" s="38">
        <v>30.23</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2019-12-05T04:56:52Z</dcterms:created>
  <dcterms:modified xsi:type="dcterms:W3CDTF">2020-02-20T02:39:15Z</dcterms:modified>
  <cp:category/>
</cp:coreProperties>
</file>