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5　南信州地域振興局\202053 飯田市\"/>
    </mc:Choice>
  </mc:AlternateContent>
  <workbookProtection workbookAlgorithmName="SHA-512" workbookHashValue="gFiXeQF2hn6NGmY3G9wTMV3bOIebY+4NKecLE66pvNKRfimlMsf58zy4MMH9vFUBitRYCF14XYDaxwUUiraRUQ==" workbookSaltValue="k/WI81NjUnMKh06Oytnd5A==" workbookSpinCount="100000" lockStructure="1"/>
  <bookViews>
    <workbookView xWindow="93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<sst xmlns="http://schemas.openxmlformats.org/spreadsheetml/2006/main" count="267" uniqueCount="111">
  <si>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</si>
  <si>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</si>
  <si>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</si>
  <si>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</si>
  <si>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</si>
  <si>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</si>
  <si>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</si>
  <si>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</si>
  <si>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</si>
  <si>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</si>
  <si>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</si>
  <si>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</si>
  <si>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</si>
  <si>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</si>
  <si>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</si>
  <si>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</si>
  <si>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</si>
  <si>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</si>
  <si>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</si>
  <si>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</si>
  <si>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</si>
  <si>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</si>
  <si>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</si>
  <si>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</si>
  <si>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</si>
  <si>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</si>
  <si>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</si>
  <si>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</si>
  <si>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</si>
  <si>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</si>
  <si>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</si>
  <si>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</si>
  <si>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</si>
  <si>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</si>
  <si>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</si>
  <si>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</si>
  <si>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</si>
  <si>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</si>
  <si>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</si>
  <si>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</si>
  <si>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</si>
  <si>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</si>
  <si>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</si>
  <si>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</si>
  <si>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</si>
  <si>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</si>
  <si>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</si>
  <si>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</si>
  <si>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</si>
  <si>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</si>
  <si>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</si>
  <si>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</si>
  <si>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</si>
  <si>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</si>
  <si>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</si>
  <si>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</si>
  <si>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</si>
  <si>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</si>
  <si>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</si>
  <si>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</si>
  <si>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</si>
  <si>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</si>
  <si>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</si>
  <si>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</si>
  <si>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</si>
  <si>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</si>
  <si>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</si>
  <si>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</si>
  <si>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</si>
  <si>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</si>
  <si>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</si>
  <si>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</si>
  <si>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</si>
  <si>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</si>
  <si>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</si>
  <si>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</si>
  <si>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</si>
  <si>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</si>
  <si>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</si>
  <si>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</si>
  <si>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</si>
  <si>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</si>
  <si>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</si>
  <si>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</si>
  <si>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</si>
  <si>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</si>
  <si>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</si>
  <si>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</si>
  <si>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</si>
  <si>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</si>
  <si>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</si>
  <si>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</si>
  <si>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</si>
  <si>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</si>
  <si>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</si>
  <si>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</si>
  <si>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飯田市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</si>
  <si>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</si>
  <si>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</si>
  <si>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</si>
  <si>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</si>
  <si>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</si>
  <si>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</si>
  <si>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</si>
  <si>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</si>
  <si>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</si>
  <si>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</si>
  <si>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</si>
  <si>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・平成28年度から企業会計方式に移行したため、H27以前の表示がありません。
・①経常収支比率、②累積欠損金比率、④企業債残高対事業規模比率、⑤経費回収率及び⑥汚水処理原価については類似団体平均より良い状態ですが、人口減少や節水機器の普及により下水道使用料収入は減少が予想されます。また、過去に整備した施設に係る下水道事業債元金償還金がピークを迎え経営を圧迫している一方で、布設から年数が経過した管路及び処理施設の老朽化への対策、リニア関連事業への取組等、これらへの対応も急務となっています。
・③流動比率についてはH28に企業会計へ移行して間もないため、流動資産が少ない状態です。経費削減を進めるとともに、施設の老朽化への対策を計画的に進め、健全経営に努めます。
・⑦施設利用率については、施設の耐用年数や排水人口を推移をふまえた施設の維持管理を分析し、適切な施設規模を維持しつつ利用率向上を図ります。
・⑧水洗化率は類似団体平均と同程度でありますが、引き続き普及促進を進めます。</t>
    <phoneticPr fontId="4"/>
  </si>
  <si>
    <t>・飯田市では昭和24年度より公共下水道事業を開始しました。
・これにより布設後50年以上を経過し老朽化した管路が多数ありますが、管路及び施設の長寿命化計画を策定し、計画的に長寿命化対策事業を実施しています。
・令和２年度を目途に施設の維持管理計画であるストックマネジメント計画を策定中であり、施設の修繕や更新に係る事業費の平準化を図り、計画的かつ効率的に事業を実施してまいります。</t>
    <phoneticPr fontId="4"/>
  </si>
  <si>
    <t>・平成25年度に第５次下水道整備基本計画が終了し下水道施設の整備拡大から、計画的な維持管理及び健全経営へと大きく方向が変わりました。
・また、下水道事業を取り巻く社会情勢の変化として、人口減少や節水機器の普及等による使用料収入の減少があります。
・このような状況の中、飯田市上下水道局では平成26年３月に第１次飯田市下水道事業経営計画、平成29年３月に飯田市下水道事業経営戦略を策定し下水道施設の維持を図ると共に安定した経営を確保することを進めております。
・令和２年度を目途に施設の維持管理計画であるストックマネジメント計画を策定中であり、平均を上回る老朽化に対して、計画的かつ効率的に施設の維持修繕・改築更新に取り組んでまいります。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</si>
</sst>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0.23</c:v>
                </c:pt>
                <c:pt idx="3">
                  <c:v>0.33</c:v>
                </c:pt>
                <c:pt idx="4">
                  <c:v>7.0000000000000007E-2</c:v>
                </c:pt>
              </c:numCache>
            </c:numRef>
          </c:val>
          <c:extLst>
            <c:ext xmlns:c16="http://schemas.microsoft.com/office/drawing/2014/chart" uri="{C3380CC4-5D6E-409C-BE32-E72D297353CC}">
              <c16:uniqueId val="{00000000-28D9-4EC9-9155-DEC7F952C3D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0.17</c:v>
                </c:pt>
                <c:pt idx="3">
                  <c:v>0.13</c:v>
                </c:pt>
                <c:pt idx="4">
                  <c:v>0.1</c:v>
                </c:pt>
              </c:numCache>
            </c:numRef>
          </c:val>
          <c:smooth val="0"/>
          <c:extLst>
            <c:ext xmlns:c16="http://schemas.microsoft.com/office/drawing/2014/chart" uri="{C3380CC4-5D6E-409C-BE32-E72D297353CC}">
              <c16:uniqueId val="{00000001-28D9-4EC9-9155-DEC7F952C3D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59.49</c:v>
                </c:pt>
                <c:pt idx="3">
                  <c:v>58.83</c:v>
                </c:pt>
                <c:pt idx="4">
                  <c:v>58.59</c:v>
                </c:pt>
              </c:numCache>
            </c:numRef>
          </c:val>
          <c:extLst>
            <c:ext xmlns:c16="http://schemas.microsoft.com/office/drawing/2014/chart" uri="{C3380CC4-5D6E-409C-BE32-E72D297353CC}">
              <c16:uniqueId val="{00000000-3DFE-4EC3-B9F1-3FABBEE53E0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64.67</c:v>
                </c:pt>
                <c:pt idx="3">
                  <c:v>64.959999999999994</c:v>
                </c:pt>
                <c:pt idx="4">
                  <c:v>65.040000000000006</c:v>
                </c:pt>
              </c:numCache>
            </c:numRef>
          </c:val>
          <c:smooth val="0"/>
          <c:extLst>
            <c:ext xmlns:c16="http://schemas.microsoft.com/office/drawing/2014/chart" uri="{C3380CC4-5D6E-409C-BE32-E72D297353CC}">
              <c16:uniqueId val="{00000001-3DFE-4EC3-B9F1-3FABBEE53E0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91.82</c:v>
                </c:pt>
                <c:pt idx="3">
                  <c:v>92.08</c:v>
                </c:pt>
                <c:pt idx="4">
                  <c:v>92.22</c:v>
                </c:pt>
              </c:numCache>
            </c:numRef>
          </c:val>
          <c:extLst>
            <c:ext xmlns:c16="http://schemas.microsoft.com/office/drawing/2014/chart" uri="{C3380CC4-5D6E-409C-BE32-E72D297353CC}">
              <c16:uniqueId val="{00000000-9C41-4F45-962D-98DEB7190A6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91.76</c:v>
                </c:pt>
                <c:pt idx="3">
                  <c:v>92.3</c:v>
                </c:pt>
                <c:pt idx="4">
                  <c:v>92.55</c:v>
                </c:pt>
              </c:numCache>
            </c:numRef>
          </c:val>
          <c:smooth val="0"/>
          <c:extLst>
            <c:ext xmlns:c16="http://schemas.microsoft.com/office/drawing/2014/chart" uri="{C3380CC4-5D6E-409C-BE32-E72D297353CC}">
              <c16:uniqueId val="{00000001-9C41-4F45-962D-98DEB7190A6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119.78</c:v>
                </c:pt>
                <c:pt idx="3">
                  <c:v>117.66</c:v>
                </c:pt>
                <c:pt idx="4">
                  <c:v>118.31</c:v>
                </c:pt>
              </c:numCache>
            </c:numRef>
          </c:val>
          <c:extLst>
            <c:ext xmlns:c16="http://schemas.microsoft.com/office/drawing/2014/chart" uri="{C3380CC4-5D6E-409C-BE32-E72D297353CC}">
              <c16:uniqueId val="{00000000-BB58-458C-96F4-448749FA9A7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109.27</c:v>
                </c:pt>
                <c:pt idx="3">
                  <c:v>108.03</c:v>
                </c:pt>
                <c:pt idx="4">
                  <c:v>106.9</c:v>
                </c:pt>
              </c:numCache>
            </c:numRef>
          </c:val>
          <c:smooth val="0"/>
          <c:extLst>
            <c:ext xmlns:c16="http://schemas.microsoft.com/office/drawing/2014/chart" uri="{C3380CC4-5D6E-409C-BE32-E72D297353CC}">
              <c16:uniqueId val="{00000001-BB58-458C-96F4-448749FA9A7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4.63</c:v>
                </c:pt>
                <c:pt idx="3">
                  <c:v>8.84</c:v>
                </c:pt>
                <c:pt idx="4">
                  <c:v>12.61</c:v>
                </c:pt>
              </c:numCache>
            </c:numRef>
          </c:val>
          <c:extLst>
            <c:ext xmlns:c16="http://schemas.microsoft.com/office/drawing/2014/chart" uri="{C3380CC4-5D6E-409C-BE32-E72D297353CC}">
              <c16:uniqueId val="{00000000-96E9-4222-A173-531D2CE9E39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26.63</c:v>
                </c:pt>
                <c:pt idx="3">
                  <c:v>25.61</c:v>
                </c:pt>
                <c:pt idx="4">
                  <c:v>26.13</c:v>
                </c:pt>
              </c:numCache>
            </c:numRef>
          </c:val>
          <c:smooth val="0"/>
          <c:extLst>
            <c:ext xmlns:c16="http://schemas.microsoft.com/office/drawing/2014/chart" uri="{C3380CC4-5D6E-409C-BE32-E72D297353CC}">
              <c16:uniqueId val="{00000001-96E9-4222-A173-531D2CE9E39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2.38</c:v>
                </c:pt>
                <c:pt idx="3">
                  <c:v>5.91</c:v>
                </c:pt>
                <c:pt idx="4">
                  <c:v>6.06</c:v>
                </c:pt>
              </c:numCache>
            </c:numRef>
          </c:val>
          <c:extLst>
            <c:ext xmlns:c16="http://schemas.microsoft.com/office/drawing/2014/chart" uri="{C3380CC4-5D6E-409C-BE32-E72D297353CC}">
              <c16:uniqueId val="{00000000-B63C-4B93-9B3B-9A0388A5B61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0.95</c:v>
                </c:pt>
                <c:pt idx="3">
                  <c:v>1.07</c:v>
                </c:pt>
                <c:pt idx="4">
                  <c:v>1.03</c:v>
                </c:pt>
              </c:numCache>
            </c:numRef>
          </c:val>
          <c:smooth val="0"/>
          <c:extLst>
            <c:ext xmlns:c16="http://schemas.microsoft.com/office/drawing/2014/chart" uri="{C3380CC4-5D6E-409C-BE32-E72D297353CC}">
              <c16:uniqueId val="{00000001-B63C-4B93-9B3B-9A0388A5B61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977-4CCF-8109-52CBB58161C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15.65</c:v>
                </c:pt>
                <c:pt idx="3">
                  <c:v>13.55</c:v>
                </c:pt>
                <c:pt idx="4">
                  <c:v>9.06</c:v>
                </c:pt>
              </c:numCache>
            </c:numRef>
          </c:val>
          <c:smooth val="0"/>
          <c:extLst>
            <c:ext xmlns:c16="http://schemas.microsoft.com/office/drawing/2014/chart" uri="{C3380CC4-5D6E-409C-BE32-E72D297353CC}">
              <c16:uniqueId val="{00000001-7977-4CCF-8109-52CBB58161C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42.93</c:v>
                </c:pt>
                <c:pt idx="3">
                  <c:v>57.78</c:v>
                </c:pt>
                <c:pt idx="4">
                  <c:v>74.39</c:v>
                </c:pt>
              </c:numCache>
            </c:numRef>
          </c:val>
          <c:extLst>
            <c:ext xmlns:c16="http://schemas.microsoft.com/office/drawing/2014/chart" uri="{C3380CC4-5D6E-409C-BE32-E72D297353CC}">
              <c16:uniqueId val="{00000000-BE84-4758-86E9-3C13228674B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77.94</c:v>
                </c:pt>
                <c:pt idx="3">
                  <c:v>78.45</c:v>
                </c:pt>
                <c:pt idx="4">
                  <c:v>76.31</c:v>
                </c:pt>
              </c:numCache>
            </c:numRef>
          </c:val>
          <c:smooth val="0"/>
          <c:extLst>
            <c:ext xmlns:c16="http://schemas.microsoft.com/office/drawing/2014/chart" uri="{C3380CC4-5D6E-409C-BE32-E72D297353CC}">
              <c16:uniqueId val="{00000001-BE84-4758-86E9-3C13228674B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620.85</c:v>
                </c:pt>
                <c:pt idx="3">
                  <c:v>583.63</c:v>
                </c:pt>
                <c:pt idx="4">
                  <c:v>542.83000000000004</c:v>
                </c:pt>
              </c:numCache>
            </c:numRef>
          </c:val>
          <c:extLst>
            <c:ext xmlns:c16="http://schemas.microsoft.com/office/drawing/2014/chart" uri="{C3380CC4-5D6E-409C-BE32-E72D297353CC}">
              <c16:uniqueId val="{00000000-7C79-486B-993B-A6AB5BA5590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774.99</c:v>
                </c:pt>
                <c:pt idx="3">
                  <c:v>799.41</c:v>
                </c:pt>
                <c:pt idx="4">
                  <c:v>820.36</c:v>
                </c:pt>
              </c:numCache>
            </c:numRef>
          </c:val>
          <c:smooth val="0"/>
          <c:extLst>
            <c:ext xmlns:c16="http://schemas.microsoft.com/office/drawing/2014/chart" uri="{C3380CC4-5D6E-409C-BE32-E72D297353CC}">
              <c16:uniqueId val="{00000001-7C79-486B-993B-A6AB5BA5590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151.22999999999999</c:v>
                </c:pt>
                <c:pt idx="3">
                  <c:v>140.63</c:v>
                </c:pt>
                <c:pt idx="4">
                  <c:v>139.43</c:v>
                </c:pt>
              </c:numCache>
            </c:numRef>
          </c:val>
          <c:extLst>
            <c:ext xmlns:c16="http://schemas.microsoft.com/office/drawing/2014/chart" uri="{C3380CC4-5D6E-409C-BE32-E72D297353CC}">
              <c16:uniqueId val="{00000000-7895-4161-98F3-8322F7B3D46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96.57</c:v>
                </c:pt>
                <c:pt idx="3">
                  <c:v>96.54</c:v>
                </c:pt>
                <c:pt idx="4">
                  <c:v>95.4</c:v>
                </c:pt>
              </c:numCache>
            </c:numRef>
          </c:val>
          <c:smooth val="0"/>
          <c:extLst>
            <c:ext xmlns:c16="http://schemas.microsoft.com/office/drawing/2014/chart" uri="{C3380CC4-5D6E-409C-BE32-E72D297353CC}">
              <c16:uniqueId val="{00000001-7895-4161-98F3-8322F7B3D46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140.57</c:v>
                </c:pt>
                <c:pt idx="3">
                  <c:v>151.33000000000001</c:v>
                </c:pt>
                <c:pt idx="4">
                  <c:v>152.84</c:v>
                </c:pt>
              </c:numCache>
            </c:numRef>
          </c:val>
          <c:extLst>
            <c:ext xmlns:c16="http://schemas.microsoft.com/office/drawing/2014/chart" uri="{C3380CC4-5D6E-409C-BE32-E72D297353CC}">
              <c16:uniqueId val="{00000000-82C8-4902-88CC-9BEF7FE42FC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161.54</c:v>
                </c:pt>
                <c:pt idx="3">
                  <c:v>162.81</c:v>
                </c:pt>
                <c:pt idx="4">
                  <c:v>163.19999999999999</c:v>
                </c:pt>
              </c:numCache>
            </c:numRef>
          </c:val>
          <c:smooth val="0"/>
          <c:extLst>
            <c:ext xmlns:c16="http://schemas.microsoft.com/office/drawing/2014/chart" uri="{C3380CC4-5D6E-409C-BE32-E72D297353CC}">
              <c16:uniqueId val="{00000001-82C8-4902-88CC-9BEF7FE42FC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長野県　飯田市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101848</v>
      </c>
      <c r="AM8" s="68"/>
      <c r="AN8" s="68"/>
      <c r="AO8" s="68"/>
      <c r="AP8" s="68"/>
      <c r="AQ8" s="68"/>
      <c r="AR8" s="68"/>
      <c r="AS8" s="68"/>
      <c r="AT8" s="67">
        <f>データ!T6</f>
        <v>658.66</v>
      </c>
      <c r="AU8" s="67"/>
      <c r="AV8" s="67"/>
      <c r="AW8" s="67"/>
      <c r="AX8" s="67"/>
      <c r="AY8" s="67"/>
      <c r="AZ8" s="67"/>
      <c r="BA8" s="67"/>
      <c r="BB8" s="67">
        <f>データ!U6</f>
        <v>154.63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51.12</v>
      </c>
      <c r="J10" s="67"/>
      <c r="K10" s="67"/>
      <c r="L10" s="67"/>
      <c r="M10" s="67"/>
      <c r="N10" s="67"/>
      <c r="O10" s="67"/>
      <c r="P10" s="67">
        <f>データ!P6</f>
        <v>77.47</v>
      </c>
      <c r="Q10" s="67"/>
      <c r="R10" s="67"/>
      <c r="S10" s="67"/>
      <c r="T10" s="67"/>
      <c r="U10" s="67"/>
      <c r="V10" s="67"/>
      <c r="W10" s="67">
        <f>データ!Q6</f>
        <v>68.290000000000006</v>
      </c>
      <c r="X10" s="67"/>
      <c r="Y10" s="67"/>
      <c r="Z10" s="67"/>
      <c r="AA10" s="67"/>
      <c r="AB10" s="67"/>
      <c r="AC10" s="67"/>
      <c r="AD10" s="68">
        <f>データ!R6</f>
        <v>3727</v>
      </c>
      <c r="AE10" s="68"/>
      <c r="AF10" s="68"/>
      <c r="AG10" s="68"/>
      <c r="AH10" s="68"/>
      <c r="AI10" s="68"/>
      <c r="AJ10" s="68"/>
      <c r="AK10" s="2"/>
      <c r="AL10" s="68">
        <f>データ!V6</f>
        <v>78333</v>
      </c>
      <c r="AM10" s="68"/>
      <c r="AN10" s="68"/>
      <c r="AO10" s="68"/>
      <c r="AP10" s="68"/>
      <c r="AQ10" s="68"/>
      <c r="AR10" s="68"/>
      <c r="AS10" s="68"/>
      <c r="AT10" s="67">
        <f>データ!W6</f>
        <v>25.1</v>
      </c>
      <c r="AU10" s="67"/>
      <c r="AV10" s="67"/>
      <c r="AW10" s="67"/>
      <c r="AX10" s="67"/>
      <c r="AY10" s="67"/>
      <c r="AZ10" s="67"/>
      <c r="BA10" s="67"/>
      <c r="BB10" s="67">
        <f>データ!X6</f>
        <v>3120.84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FxUBGA1nmphksz7Btbx8U4pR35uOdlV7wk6ktFuZ/Kl+hI7dAl4OJllsZQhu7X3vX5dmX+ctW+08Ck5WKDTaKA==" saltValue="X6A9z3d/UOF1cDa542N3G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202053</v>
      </c>
      <c r="D6" s="33">
        <f t="shared" si="3"/>
        <v>46</v>
      </c>
      <c r="E6" s="33">
        <f t="shared" si="3"/>
        <v>17</v>
      </c>
      <c r="F6" s="33">
        <f t="shared" si="3"/>
        <v>1</v>
      </c>
      <c r="G6" s="33">
        <f t="shared" si="3"/>
        <v>0</v>
      </c>
      <c r="H6" s="33" t="str">
        <f t="shared" si="3"/>
        <v>長野県　飯田市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51.12</v>
      </c>
      <c r="P6" s="34">
        <f t="shared" si="3"/>
        <v>77.47</v>
      </c>
      <c r="Q6" s="34">
        <f t="shared" si="3"/>
        <v>68.290000000000006</v>
      </c>
      <c r="R6" s="34">
        <f t="shared" si="3"/>
        <v>3727</v>
      </c>
      <c r="S6" s="34">
        <f t="shared" si="3"/>
        <v>101848</v>
      </c>
      <c r="T6" s="34">
        <f t="shared" si="3"/>
        <v>658.66</v>
      </c>
      <c r="U6" s="34">
        <f t="shared" si="3"/>
        <v>154.63</v>
      </c>
      <c r="V6" s="34">
        <f t="shared" si="3"/>
        <v>78333</v>
      </c>
      <c r="W6" s="34">
        <f t="shared" si="3"/>
        <v>25.1</v>
      </c>
      <c r="X6" s="34">
        <f t="shared" si="3"/>
        <v>3120.84</v>
      </c>
      <c r="Y6" s="35" t="str">
        <f>IF(Y7="",NA(),Y7)</f>
        <v>-</v>
      </c>
      <c r="Z6" s="35" t="str">
        <f t="shared" ref="Z6:AH6" si="4">IF(Z7="",NA(),Z7)</f>
        <v>-</v>
      </c>
      <c r="AA6" s="35">
        <f t="shared" si="4"/>
        <v>119.78</v>
      </c>
      <c r="AB6" s="35">
        <f t="shared" si="4"/>
        <v>117.66</v>
      </c>
      <c r="AC6" s="35">
        <f t="shared" si="4"/>
        <v>118.31</v>
      </c>
      <c r="AD6" s="35" t="str">
        <f t="shared" si="4"/>
        <v>-</v>
      </c>
      <c r="AE6" s="35" t="str">
        <f t="shared" si="4"/>
        <v>-</v>
      </c>
      <c r="AF6" s="35">
        <f t="shared" si="4"/>
        <v>109.27</v>
      </c>
      <c r="AG6" s="35">
        <f t="shared" si="4"/>
        <v>108.03</v>
      </c>
      <c r="AH6" s="35">
        <f t="shared" si="4"/>
        <v>106.9</v>
      </c>
      <c r="AI6" s="34" t="str">
        <f>IF(AI7="","",IF(AI7="-","【-】","【"&amp;SUBSTITUTE(TEXT(AI7,"#,##0.00"),"-","△")&amp;"】"))</f>
        <v>【108.69】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15.65</v>
      </c>
      <c r="AR6" s="35">
        <f t="shared" si="5"/>
        <v>13.55</v>
      </c>
      <c r="AS6" s="35">
        <f t="shared" si="5"/>
        <v>9.06</v>
      </c>
      <c r="AT6" s="34" t="str">
        <f>IF(AT7="","",IF(AT7="-","【-】","【"&amp;SUBSTITUTE(TEXT(AT7,"#,##0.00"),"-","△")&amp;"】"))</f>
        <v>【3.28】</v>
      </c>
      <c r="AU6" s="35" t="str">
        <f>IF(AU7="",NA(),AU7)</f>
        <v>-</v>
      </c>
      <c r="AV6" s="35" t="str">
        <f t="shared" ref="AV6:BD6" si="6">IF(AV7="",NA(),AV7)</f>
        <v>-</v>
      </c>
      <c r="AW6" s="35">
        <f t="shared" si="6"/>
        <v>42.93</v>
      </c>
      <c r="AX6" s="35">
        <f t="shared" si="6"/>
        <v>57.78</v>
      </c>
      <c r="AY6" s="35">
        <f t="shared" si="6"/>
        <v>74.39</v>
      </c>
      <c r="AZ6" s="35" t="str">
        <f t="shared" si="6"/>
        <v>-</v>
      </c>
      <c r="BA6" s="35" t="str">
        <f t="shared" si="6"/>
        <v>-</v>
      </c>
      <c r="BB6" s="35">
        <f t="shared" si="6"/>
        <v>77.94</v>
      </c>
      <c r="BC6" s="35">
        <f t="shared" si="6"/>
        <v>78.45</v>
      </c>
      <c r="BD6" s="35">
        <f t="shared" si="6"/>
        <v>76.31</v>
      </c>
      <c r="BE6" s="34" t="str">
        <f>IF(BE7="","",IF(BE7="-","【-】","【"&amp;SUBSTITUTE(TEXT(BE7,"#,##0.00"),"-","△")&amp;"】"))</f>
        <v>【69.49】</v>
      </c>
      <c r="BF6" s="35" t="str">
        <f>IF(BF7="",NA(),BF7)</f>
        <v>-</v>
      </c>
      <c r="BG6" s="35" t="str">
        <f t="shared" ref="BG6:BO6" si="7">IF(BG7="",NA(),BG7)</f>
        <v>-</v>
      </c>
      <c r="BH6" s="35">
        <f t="shared" si="7"/>
        <v>620.85</v>
      </c>
      <c r="BI6" s="35">
        <f t="shared" si="7"/>
        <v>583.63</v>
      </c>
      <c r="BJ6" s="35">
        <f t="shared" si="7"/>
        <v>542.83000000000004</v>
      </c>
      <c r="BK6" s="35" t="str">
        <f t="shared" si="7"/>
        <v>-</v>
      </c>
      <c r="BL6" s="35" t="str">
        <f t="shared" si="7"/>
        <v>-</v>
      </c>
      <c r="BM6" s="35">
        <f t="shared" si="7"/>
        <v>774.99</v>
      </c>
      <c r="BN6" s="35">
        <f t="shared" si="7"/>
        <v>799.41</v>
      </c>
      <c r="BO6" s="35">
        <f t="shared" si="7"/>
        <v>820.36</v>
      </c>
      <c r="BP6" s="34" t="str">
        <f>IF(BP7="","",IF(BP7="-","【-】","【"&amp;SUBSTITUTE(TEXT(BP7,"#,##0.00"),"-","△")&amp;"】"))</f>
        <v>【682.78】</v>
      </c>
      <c r="BQ6" s="35" t="str">
        <f>IF(BQ7="",NA(),BQ7)</f>
        <v>-</v>
      </c>
      <c r="BR6" s="35" t="str">
        <f t="shared" ref="BR6:BZ6" si="8">IF(BR7="",NA(),BR7)</f>
        <v>-</v>
      </c>
      <c r="BS6" s="35">
        <f t="shared" si="8"/>
        <v>151.22999999999999</v>
      </c>
      <c r="BT6" s="35">
        <f t="shared" si="8"/>
        <v>140.63</v>
      </c>
      <c r="BU6" s="35">
        <f t="shared" si="8"/>
        <v>139.43</v>
      </c>
      <c r="BV6" s="35" t="str">
        <f t="shared" si="8"/>
        <v>-</v>
      </c>
      <c r="BW6" s="35" t="str">
        <f t="shared" si="8"/>
        <v>-</v>
      </c>
      <c r="BX6" s="35">
        <f t="shared" si="8"/>
        <v>96.57</v>
      </c>
      <c r="BY6" s="35">
        <f t="shared" si="8"/>
        <v>96.54</v>
      </c>
      <c r="BZ6" s="35">
        <f t="shared" si="8"/>
        <v>95.4</v>
      </c>
      <c r="CA6" s="34" t="str">
        <f>IF(CA7="","",IF(CA7="-","【-】","【"&amp;SUBSTITUTE(TEXT(CA7,"#,##0.00"),"-","△")&amp;"】"))</f>
        <v>【100.91】</v>
      </c>
      <c r="CB6" s="35" t="str">
        <f>IF(CB7="",NA(),CB7)</f>
        <v>-</v>
      </c>
      <c r="CC6" s="35" t="str">
        <f t="shared" ref="CC6:CK6" si="9">IF(CC7="",NA(),CC7)</f>
        <v>-</v>
      </c>
      <c r="CD6" s="35">
        <f t="shared" si="9"/>
        <v>140.57</v>
      </c>
      <c r="CE6" s="35">
        <f t="shared" si="9"/>
        <v>151.33000000000001</v>
      </c>
      <c r="CF6" s="35">
        <f t="shared" si="9"/>
        <v>152.84</v>
      </c>
      <c r="CG6" s="35" t="str">
        <f t="shared" si="9"/>
        <v>-</v>
      </c>
      <c r="CH6" s="35" t="str">
        <f t="shared" si="9"/>
        <v>-</v>
      </c>
      <c r="CI6" s="35">
        <f t="shared" si="9"/>
        <v>161.54</v>
      </c>
      <c r="CJ6" s="35">
        <f t="shared" si="9"/>
        <v>162.81</v>
      </c>
      <c r="CK6" s="35">
        <f t="shared" si="9"/>
        <v>163.19999999999999</v>
      </c>
      <c r="CL6" s="34" t="str">
        <f>IF(CL7="","",IF(CL7="-","【-】","【"&amp;SUBSTITUTE(TEXT(CL7,"#,##0.00"),"-","△")&amp;"】"))</f>
        <v>【136.86】</v>
      </c>
      <c r="CM6" s="35" t="str">
        <f>IF(CM7="",NA(),CM7)</f>
        <v>-</v>
      </c>
      <c r="CN6" s="35" t="str">
        <f t="shared" ref="CN6:CV6" si="10">IF(CN7="",NA(),CN7)</f>
        <v>-</v>
      </c>
      <c r="CO6" s="35">
        <f t="shared" si="10"/>
        <v>59.49</v>
      </c>
      <c r="CP6" s="35">
        <f t="shared" si="10"/>
        <v>58.83</v>
      </c>
      <c r="CQ6" s="35">
        <f t="shared" si="10"/>
        <v>58.59</v>
      </c>
      <c r="CR6" s="35" t="str">
        <f t="shared" si="10"/>
        <v>-</v>
      </c>
      <c r="CS6" s="35" t="str">
        <f t="shared" si="10"/>
        <v>-</v>
      </c>
      <c r="CT6" s="35">
        <f t="shared" si="10"/>
        <v>64.67</v>
      </c>
      <c r="CU6" s="35">
        <f t="shared" si="10"/>
        <v>64.959999999999994</v>
      </c>
      <c r="CV6" s="35">
        <f t="shared" si="10"/>
        <v>65.040000000000006</v>
      </c>
      <c r="CW6" s="34" t="str">
        <f>IF(CW7="","",IF(CW7="-","【-】","【"&amp;SUBSTITUTE(TEXT(CW7,"#,##0.00"),"-","△")&amp;"】"))</f>
        <v>【58.98】</v>
      </c>
      <c r="CX6" s="35" t="str">
        <f>IF(CX7="",NA(),CX7)</f>
        <v>-</v>
      </c>
      <c r="CY6" s="35" t="str">
        <f t="shared" ref="CY6:DG6" si="11">IF(CY7="",NA(),CY7)</f>
        <v>-</v>
      </c>
      <c r="CZ6" s="35">
        <f t="shared" si="11"/>
        <v>91.82</v>
      </c>
      <c r="DA6" s="35">
        <f t="shared" si="11"/>
        <v>92.08</v>
      </c>
      <c r="DB6" s="35">
        <f t="shared" si="11"/>
        <v>92.22</v>
      </c>
      <c r="DC6" s="35" t="str">
        <f t="shared" si="11"/>
        <v>-</v>
      </c>
      <c r="DD6" s="35" t="str">
        <f t="shared" si="11"/>
        <v>-</v>
      </c>
      <c r="DE6" s="35">
        <f t="shared" si="11"/>
        <v>91.76</v>
      </c>
      <c r="DF6" s="35">
        <f t="shared" si="11"/>
        <v>92.3</v>
      </c>
      <c r="DG6" s="35">
        <f t="shared" si="11"/>
        <v>92.55</v>
      </c>
      <c r="DH6" s="34" t="str">
        <f>IF(DH7="","",IF(DH7="-","【-】","【"&amp;SUBSTITUTE(TEXT(DH7,"#,##0.00"),"-","△")&amp;"】"))</f>
        <v>【95.20】</v>
      </c>
      <c r="DI6" s="35" t="str">
        <f>IF(DI7="",NA(),DI7)</f>
        <v>-</v>
      </c>
      <c r="DJ6" s="35" t="str">
        <f t="shared" ref="DJ6:DR6" si="12">IF(DJ7="",NA(),DJ7)</f>
        <v>-</v>
      </c>
      <c r="DK6" s="35">
        <f t="shared" si="12"/>
        <v>4.63</v>
      </c>
      <c r="DL6" s="35">
        <f t="shared" si="12"/>
        <v>8.84</v>
      </c>
      <c r="DM6" s="35">
        <f t="shared" si="12"/>
        <v>12.61</v>
      </c>
      <c r="DN6" s="35" t="str">
        <f t="shared" si="12"/>
        <v>-</v>
      </c>
      <c r="DO6" s="35" t="str">
        <f t="shared" si="12"/>
        <v>-</v>
      </c>
      <c r="DP6" s="35">
        <f t="shared" si="12"/>
        <v>26.63</v>
      </c>
      <c r="DQ6" s="35">
        <f t="shared" si="12"/>
        <v>25.61</v>
      </c>
      <c r="DR6" s="35">
        <f t="shared" si="12"/>
        <v>26.13</v>
      </c>
      <c r="DS6" s="34" t="str">
        <f>IF(DS7="","",IF(DS7="-","【-】","【"&amp;SUBSTITUTE(TEXT(DS7,"#,##0.00"),"-","△")&amp;"】"))</f>
        <v>【38.60】</v>
      </c>
      <c r="DT6" s="35" t="str">
        <f>IF(DT7="",NA(),DT7)</f>
        <v>-</v>
      </c>
      <c r="DU6" s="35" t="str">
        <f t="shared" ref="DU6:EC6" si="13">IF(DU7="",NA(),DU7)</f>
        <v>-</v>
      </c>
      <c r="DV6" s="35">
        <f t="shared" si="13"/>
        <v>2.38</v>
      </c>
      <c r="DW6" s="35">
        <f t="shared" si="13"/>
        <v>5.91</v>
      </c>
      <c r="DX6" s="35">
        <f t="shared" si="13"/>
        <v>6.06</v>
      </c>
      <c r="DY6" s="35" t="str">
        <f t="shared" si="13"/>
        <v>-</v>
      </c>
      <c r="DZ6" s="35" t="str">
        <f t="shared" si="13"/>
        <v>-</v>
      </c>
      <c r="EA6" s="35">
        <f t="shared" si="13"/>
        <v>0.95</v>
      </c>
      <c r="EB6" s="35">
        <f t="shared" si="13"/>
        <v>1.07</v>
      </c>
      <c r="EC6" s="35">
        <f t="shared" si="13"/>
        <v>1.03</v>
      </c>
      <c r="ED6" s="34" t="str">
        <f>IF(ED7="","",IF(ED7="-","【-】","【"&amp;SUBSTITUTE(TEXT(ED7,"#,##0.00"),"-","△")&amp;"】"))</f>
        <v>【5.64】</v>
      </c>
      <c r="EE6" s="35" t="str">
        <f>IF(EE7="",NA(),EE7)</f>
        <v>-</v>
      </c>
      <c r="EF6" s="35" t="str">
        <f t="shared" ref="EF6:EN6" si="14">IF(EF7="",NA(),EF7)</f>
        <v>-</v>
      </c>
      <c r="EG6" s="35">
        <f t="shared" si="14"/>
        <v>0.23</v>
      </c>
      <c r="EH6" s="35">
        <f t="shared" si="14"/>
        <v>0.33</v>
      </c>
      <c r="EI6" s="35">
        <f t="shared" si="14"/>
        <v>7.0000000000000007E-2</v>
      </c>
      <c r="EJ6" s="35" t="str">
        <f t="shared" si="14"/>
        <v>-</v>
      </c>
      <c r="EK6" s="35" t="str">
        <f t="shared" si="14"/>
        <v>-</v>
      </c>
      <c r="EL6" s="35">
        <f t="shared" si="14"/>
        <v>0.17</v>
      </c>
      <c r="EM6" s="35">
        <f t="shared" si="14"/>
        <v>0.13</v>
      </c>
      <c r="EN6" s="35">
        <f t="shared" si="14"/>
        <v>0.1</v>
      </c>
      <c r="EO6" s="34" t="str">
        <f>IF(EO7="","",IF(EO7="-","【-】","【"&amp;SUBSTITUTE(TEXT(EO7,"#,##0.00"),"-","△")&amp;"】"))</f>
        <v>【0.23】</v>
      </c>
    </row>
    <row r="7" spans="1:148" s="36" customFormat="1" x14ac:dyDescent="0.15">
      <c r="A7" s="28"/>
      <c r="B7" s="37">
        <v>2018</v>
      </c>
      <c r="C7" s="37">
        <v>202053</v>
      </c>
      <c r="D7" s="37">
        <v>46</v>
      </c>
      <c r="E7" s="37">
        <v>17</v>
      </c>
      <c r="F7" s="37">
        <v>1</v>
      </c>
      <c r="G7" s="37">
        <v>0</v>
      </c>
      <c r="H7" s="37" t="s">
        <v>96</v>
      </c>
      <c r="I7" s="37" t="s">
        <v>97</v>
      </c>
      <c r="J7" s="37" t="s">
        <v>98</v>
      </c>
      <c r="K7" s="37" t="s">
        <v>99</v>
      </c>
      <c r="L7" s="37" t="s">
        <v>100</v>
      </c>
      <c r="M7" s="37" t="s">
        <v>101</v>
      </c>
      <c r="N7" s="38" t="s">
        <v>102</v>
      </c>
      <c r="O7" s="38">
        <v>51.12</v>
      </c>
      <c r="P7" s="38">
        <v>77.47</v>
      </c>
      <c r="Q7" s="38">
        <v>68.290000000000006</v>
      </c>
      <c r="R7" s="38">
        <v>3727</v>
      </c>
      <c r="S7" s="38">
        <v>101848</v>
      </c>
      <c r="T7" s="38">
        <v>658.66</v>
      </c>
      <c r="U7" s="38">
        <v>154.63</v>
      </c>
      <c r="V7" s="38">
        <v>78333</v>
      </c>
      <c r="W7" s="38">
        <v>25.1</v>
      </c>
      <c r="X7" s="38">
        <v>3120.84</v>
      </c>
      <c r="Y7" s="38" t="s">
        <v>102</v>
      </c>
      <c r="Z7" s="38" t="s">
        <v>102</v>
      </c>
      <c r="AA7" s="38">
        <v>119.78</v>
      </c>
      <c r="AB7" s="38">
        <v>117.66</v>
      </c>
      <c r="AC7" s="38">
        <v>118.31</v>
      </c>
      <c r="AD7" s="38" t="s">
        <v>102</v>
      </c>
      <c r="AE7" s="38" t="s">
        <v>102</v>
      </c>
      <c r="AF7" s="38">
        <v>109.27</v>
      </c>
      <c r="AG7" s="38">
        <v>108.03</v>
      </c>
      <c r="AH7" s="38">
        <v>106.9</v>
      </c>
      <c r="AI7" s="38">
        <v>108.69</v>
      </c>
      <c r="AJ7" s="38" t="s">
        <v>102</v>
      </c>
      <c r="AK7" s="38" t="s">
        <v>102</v>
      </c>
      <c r="AL7" s="38">
        <v>0</v>
      </c>
      <c r="AM7" s="38">
        <v>0</v>
      </c>
      <c r="AN7" s="38">
        <v>0</v>
      </c>
      <c r="AO7" s="38" t="s">
        <v>102</v>
      </c>
      <c r="AP7" s="38" t="s">
        <v>102</v>
      </c>
      <c r="AQ7" s="38">
        <v>15.65</v>
      </c>
      <c r="AR7" s="38">
        <v>13.55</v>
      </c>
      <c r="AS7" s="38">
        <v>9.06</v>
      </c>
      <c r="AT7" s="38">
        <v>3.28</v>
      </c>
      <c r="AU7" s="38" t="s">
        <v>102</v>
      </c>
      <c r="AV7" s="38" t="s">
        <v>102</v>
      </c>
      <c r="AW7" s="38">
        <v>42.93</v>
      </c>
      <c r="AX7" s="38">
        <v>57.78</v>
      </c>
      <c r="AY7" s="38">
        <v>74.39</v>
      </c>
      <c r="AZ7" s="38" t="s">
        <v>102</v>
      </c>
      <c r="BA7" s="38" t="s">
        <v>102</v>
      </c>
      <c r="BB7" s="38">
        <v>77.94</v>
      </c>
      <c r="BC7" s="38">
        <v>78.45</v>
      </c>
      <c r="BD7" s="38">
        <v>76.31</v>
      </c>
      <c r="BE7" s="38">
        <v>69.489999999999995</v>
      </c>
      <c r="BF7" s="38" t="s">
        <v>102</v>
      </c>
      <c r="BG7" s="38" t="s">
        <v>102</v>
      </c>
      <c r="BH7" s="38">
        <v>620.85</v>
      </c>
      <c r="BI7" s="38">
        <v>583.63</v>
      </c>
      <c r="BJ7" s="38">
        <v>542.83000000000004</v>
      </c>
      <c r="BK7" s="38" t="s">
        <v>102</v>
      </c>
      <c r="BL7" s="38" t="s">
        <v>102</v>
      </c>
      <c r="BM7" s="38">
        <v>774.99</v>
      </c>
      <c r="BN7" s="38">
        <v>799.41</v>
      </c>
      <c r="BO7" s="38">
        <v>820.36</v>
      </c>
      <c r="BP7" s="38">
        <v>682.78</v>
      </c>
      <c r="BQ7" s="38" t="s">
        <v>102</v>
      </c>
      <c r="BR7" s="38" t="s">
        <v>102</v>
      </c>
      <c r="BS7" s="38">
        <v>151.22999999999999</v>
      </c>
      <c r="BT7" s="38">
        <v>140.63</v>
      </c>
      <c r="BU7" s="38">
        <v>139.43</v>
      </c>
      <c r="BV7" s="38" t="s">
        <v>102</v>
      </c>
      <c r="BW7" s="38" t="s">
        <v>102</v>
      </c>
      <c r="BX7" s="38">
        <v>96.57</v>
      </c>
      <c r="BY7" s="38">
        <v>96.54</v>
      </c>
      <c r="BZ7" s="38">
        <v>95.4</v>
      </c>
      <c r="CA7" s="38">
        <v>100.91</v>
      </c>
      <c r="CB7" s="38" t="s">
        <v>102</v>
      </c>
      <c r="CC7" s="38" t="s">
        <v>102</v>
      </c>
      <c r="CD7" s="38">
        <v>140.57</v>
      </c>
      <c r="CE7" s="38">
        <v>151.33000000000001</v>
      </c>
      <c r="CF7" s="38">
        <v>152.84</v>
      </c>
      <c r="CG7" s="38" t="s">
        <v>102</v>
      </c>
      <c r="CH7" s="38" t="s">
        <v>102</v>
      </c>
      <c r="CI7" s="38">
        <v>161.54</v>
      </c>
      <c r="CJ7" s="38">
        <v>162.81</v>
      </c>
      <c r="CK7" s="38">
        <v>163.19999999999999</v>
      </c>
      <c r="CL7" s="38">
        <v>136.86000000000001</v>
      </c>
      <c r="CM7" s="38" t="s">
        <v>102</v>
      </c>
      <c r="CN7" s="38" t="s">
        <v>102</v>
      </c>
      <c r="CO7" s="38">
        <v>59.49</v>
      </c>
      <c r="CP7" s="38">
        <v>58.83</v>
      </c>
      <c r="CQ7" s="38">
        <v>58.59</v>
      </c>
      <c r="CR7" s="38" t="s">
        <v>102</v>
      </c>
      <c r="CS7" s="38" t="s">
        <v>102</v>
      </c>
      <c r="CT7" s="38">
        <v>64.67</v>
      </c>
      <c r="CU7" s="38">
        <v>64.959999999999994</v>
      </c>
      <c r="CV7" s="38">
        <v>65.040000000000006</v>
      </c>
      <c r="CW7" s="38">
        <v>58.98</v>
      </c>
      <c r="CX7" s="38" t="s">
        <v>102</v>
      </c>
      <c r="CY7" s="38" t="s">
        <v>102</v>
      </c>
      <c r="CZ7" s="38">
        <v>91.82</v>
      </c>
      <c r="DA7" s="38">
        <v>92.08</v>
      </c>
      <c r="DB7" s="38">
        <v>92.22</v>
      </c>
      <c r="DC7" s="38" t="s">
        <v>102</v>
      </c>
      <c r="DD7" s="38" t="s">
        <v>102</v>
      </c>
      <c r="DE7" s="38">
        <v>91.76</v>
      </c>
      <c r="DF7" s="38">
        <v>92.3</v>
      </c>
      <c r="DG7" s="38">
        <v>92.55</v>
      </c>
      <c r="DH7" s="38">
        <v>95.2</v>
      </c>
      <c r="DI7" s="38" t="s">
        <v>102</v>
      </c>
      <c r="DJ7" s="38" t="s">
        <v>102</v>
      </c>
      <c r="DK7" s="38">
        <v>4.63</v>
      </c>
      <c r="DL7" s="38">
        <v>8.84</v>
      </c>
      <c r="DM7" s="38">
        <v>12.61</v>
      </c>
      <c r="DN7" s="38" t="s">
        <v>102</v>
      </c>
      <c r="DO7" s="38" t="s">
        <v>102</v>
      </c>
      <c r="DP7" s="38">
        <v>26.63</v>
      </c>
      <c r="DQ7" s="38">
        <v>25.61</v>
      </c>
      <c r="DR7" s="38">
        <v>26.13</v>
      </c>
      <c r="DS7" s="38">
        <v>38.6</v>
      </c>
      <c r="DT7" s="38" t="s">
        <v>102</v>
      </c>
      <c r="DU7" s="38" t="s">
        <v>102</v>
      </c>
      <c r="DV7" s="38">
        <v>2.38</v>
      </c>
      <c r="DW7" s="38">
        <v>5.91</v>
      </c>
      <c r="DX7" s="38">
        <v>6.06</v>
      </c>
      <c r="DY7" s="38" t="s">
        <v>102</v>
      </c>
      <c r="DZ7" s="38" t="s">
        <v>102</v>
      </c>
      <c r="EA7" s="38">
        <v>0.95</v>
      </c>
      <c r="EB7" s="38">
        <v>1.07</v>
      </c>
      <c r="EC7" s="38">
        <v>1.03</v>
      </c>
      <c r="ED7" s="38">
        <v>5.64</v>
      </c>
      <c r="EE7" s="38" t="s">
        <v>102</v>
      </c>
      <c r="EF7" s="38" t="s">
        <v>102</v>
      </c>
      <c r="EG7" s="38">
        <v>0.23</v>
      </c>
      <c r="EH7" s="38">
        <v>0.33</v>
      </c>
      <c r="EI7" s="38">
        <v>7.0000000000000007E-2</v>
      </c>
      <c r="EJ7" s="38" t="s">
        <v>102</v>
      </c>
      <c r="EK7" s="38" t="s">
        <v>102</v>
      </c>
      <c r="EL7" s="38">
        <v>0.17</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2019-12-05T04:44:18Z</dcterms:created>
  <dcterms:modified xsi:type="dcterms:W3CDTF">2020-02-20T02:38:21Z</dcterms:modified>
  <cp:category/>
</cp:coreProperties>
</file>