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3UIwcuYL0nRJ5ycg8dmhB42lnv8/xXptlENVd+bQ9G2NlQogHAkW6ahr18TBHR8OY2v5hn5bdxoLYkbmfQy0/A==" workbookSaltValue="ZZg3Q3hiIpy5M9cVu2fMCw=="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BZ30" i="4"/>
  <c r="LT76" i="4"/>
  <c r="GQ51" i="4"/>
  <c r="LH30" i="4"/>
  <c r="IE76" i="4"/>
  <c r="GQ30" i="4"/>
  <c r="BG30" i="4"/>
  <c r="LE76" i="4"/>
  <c r="HP76" i="4"/>
  <c r="AV76" i="4"/>
  <c r="KO51" i="4"/>
  <c r="FX51" i="4"/>
  <c r="FX30" i="4"/>
  <c r="KO30" i="4"/>
  <c r="BG51" i="4"/>
  <c r="KP76" i="4"/>
  <c r="HA76" i="4"/>
  <c r="AN51" i="4"/>
  <c r="FE30" i="4"/>
  <c r="AN30" i="4"/>
  <c r="FE51" i="4"/>
  <c r="AG76" i="4"/>
  <c r="JV51" i="4"/>
  <c r="JV30" i="4"/>
  <c r="KA76" i="4"/>
  <c r="EL51" i="4"/>
  <c r="JC30" i="4"/>
  <c r="U30" i="4"/>
  <c r="R76" i="4"/>
  <c r="JC51" i="4"/>
  <c r="GL76" i="4"/>
  <c r="U51" i="4"/>
  <c r="EL30"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<sst xmlns="http://schemas.openxmlformats.org/spreadsheetml/2006/main" count="278" uniqueCount="136">
  <si>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</si>
  <si>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</si>
  <si>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</si>
  <si>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</si>
  <si>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</si>
  <si>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</si>
  <si>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</si>
  <si>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</si>
  <si>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</si>
  <si>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</si>
  <si>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</si>
  <si>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</si>
  <si>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</si>
  <si>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</si>
  <si>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</si>
  <si>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</si>
  <si>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</si>
  <si>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</si>
  <si>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</si>
  <si>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</si>
  <si>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</si>
  <si>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</si>
  <si>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</si>
  <si>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</si>
  <si>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</si>
  <si>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</si>
  <si>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</si>
  <si>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</si>
  <si>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</si>
  <si>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</si>
  <si>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</si>
  <si>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</si>
  <si>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</si>
  <si>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</si>
  <si>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</si>
  <si>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</si>
  <si>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</si>
  <si>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</si>
  <si>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</si>
  <si>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</si>
  <si>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</si>
  <si>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</si>
  <si>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</si>
  <si>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</si>
  <si>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</si>
  <si>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</si>
  <si>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</si>
  <si>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</si>
  <si>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</si>
  <si>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</si>
  <si>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</si>
  <si>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</si>
  <si>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</si>
  <si>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</si>
  <si>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</si>
  <si>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</si>
  <si>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</si>
  <si>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</si>
  <si>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</si>
  <si>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</si>
  <si>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</si>
  <si>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</si>
  <si>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</si>
  <si>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</si>
  <si>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</si>
  <si>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</si>
  <si>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</si>
  <si>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</si>
  <si>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</si>
  <si>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</si>
  <si>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</si>
  <si>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</si>
  <si>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</si>
  <si>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</si>
  <si>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</si>
  <si>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</si>
  <si>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</si>
  <si>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</si>
  <si>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</si>
  <si>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</si>
  <si>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</si>
  <si>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</si>
  <si>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</si>
  <si>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</si>
  <si>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</si>
  <si>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</si>
  <si>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</si>
  <si>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</si>
  <si>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</si>
  <si>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</si>
  <si>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</si>
  <si>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</si>
  <si>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</si>
  <si>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</si>
  <si>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</si>
  <si>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</si>
  <si>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</si>
  <si>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</si>
  <si>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</si>
  <si>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</si>
  <si>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</si>
  <si>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</si>
  <si>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当該値(N-3)</t>
    <phoneticPr fontId="5"/>
  </si>
  <si>
    <t>当該値(N-1)</t>
    <phoneticPr fontId="5"/>
  </si>
  <si>
    <t>当該値(N-2)</t>
    <phoneticPr fontId="5"/>
  </si>
  <si>
    <t>当該値(N-4)</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</si>
  <si>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</si>
  <si>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</si>
  <si>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</si>
  <si>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</si>
  <si>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</si>
  <si>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</si>
  <si>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</si>
  <si>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</si>
  <si>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松本市</t>
  </si>
  <si>
    <t>松本市営中央西駐車場</t>
  </si>
  <si>
    <t>法非適用</t>
  </si>
  <si>
    <t>駐車場整備事業</t>
  </si>
  <si>
    <t>-</t>
  </si>
  <si>
    <t>Ａ１Ｂ１</t>
  </si>
  <si>
    <t>非設置</t>
  </si>
  <si>
    <t>該当数値なし</t>
  </si>
  <si>
    <t>届出駐車場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</si>
  <si>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</si>
  <si>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</si>
  <si>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</si>
  <si>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</si>
  <si>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</si>
  <si>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</si>
  <si>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</si>
  <si>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</si>
  <si>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</si>
  <si>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収益的収支比率は、以前、類似施設の平均値よりも低い水準にあります。これは支出における地方債償還金の割合が大きいことが影響しています。
　ただし、平成３０年度は償還金額が減少し、令和元度に起債償還が完了することから、数値は更に改善する見通しです。
　なお、平成３０年度の収支は黒字に転換しています。
　売上高ＧＯＰ、ＥＢＩＴＤＡ、稼働率は全て類似施設の平均値より高い水準にあります。周辺大型商業施設、市街地を訪れる利用者を中心に、相応のニーズのある駐車場施設ですが、供用開始より２１年を経たことから、建物、内部設備ともに老朽化が進んでおります。このため、計画的な更新投資を行うなど、適切な施設管理を行う必要があります。</t>
    <rPh sb="1" eb="4">
      <t>シュウエキテキ</t>
    </rPh>
    <rPh sb="4" eb="6">
      <t>シュウシ</t>
    </rPh>
    <rPh sb="6" eb="8">
      <t>ヒリツ</t>
    </rPh>
    <rPh sb="10" eb="12">
      <t>イゼン</t>
    </rPh>
    <rPh sb="13" eb="15">
      <t>ルイジ</t>
    </rPh>
    <rPh sb="15" eb="17">
      <t>シセツ</t>
    </rPh>
    <rPh sb="18" eb="21">
      <t>ヘイキンチ</t>
    </rPh>
    <rPh sb="24" eb="25">
      <t>ヒク</t>
    </rPh>
    <rPh sb="26" eb="28">
      <t>スイジュン</t>
    </rPh>
    <rPh sb="37" eb="39">
      <t>シシュツ</t>
    </rPh>
    <rPh sb="43" eb="45">
      <t>チホウ</t>
    </rPh>
    <rPh sb="45" eb="46">
      <t>サイ</t>
    </rPh>
    <rPh sb="46" eb="48">
      <t>ショウカン</t>
    </rPh>
    <rPh sb="48" eb="49">
      <t>キン</t>
    </rPh>
    <rPh sb="50" eb="52">
      <t>ワリアイ</t>
    </rPh>
    <rPh sb="53" eb="54">
      <t>オオ</t>
    </rPh>
    <rPh sb="59" eb="61">
      <t>エイキョウ</t>
    </rPh>
    <rPh sb="73" eb="75">
      <t>ヘイセイ</t>
    </rPh>
    <rPh sb="77" eb="79">
      <t>ネンド</t>
    </rPh>
    <rPh sb="80" eb="82">
      <t>ショウカン</t>
    </rPh>
    <rPh sb="82" eb="83">
      <t>キン</t>
    </rPh>
    <rPh sb="83" eb="84">
      <t>ガク</t>
    </rPh>
    <rPh sb="85" eb="87">
      <t>ゲンショウ</t>
    </rPh>
    <rPh sb="89" eb="91">
      <t>レイワ</t>
    </rPh>
    <rPh sb="94" eb="96">
      <t>キサイ</t>
    </rPh>
    <rPh sb="96" eb="98">
      <t>ショウカン</t>
    </rPh>
    <rPh sb="99" eb="101">
      <t>カンリョウ</t>
    </rPh>
    <rPh sb="108" eb="110">
      <t>スウチ</t>
    </rPh>
    <rPh sb="111" eb="112">
      <t>サラ</t>
    </rPh>
    <rPh sb="113" eb="115">
      <t>カイゼン</t>
    </rPh>
    <rPh sb="117" eb="119">
      <t>ミトオ</t>
    </rPh>
    <rPh sb="128" eb="130">
      <t>ヘイセイ</t>
    </rPh>
    <rPh sb="132" eb="134">
      <t>ネンド</t>
    </rPh>
    <rPh sb="135" eb="137">
      <t>シュウシ</t>
    </rPh>
    <rPh sb="138" eb="140">
      <t>クロジ</t>
    </rPh>
    <rPh sb="141" eb="143">
      <t>テンカン</t>
    </rPh>
    <rPh sb="151" eb="153">
      <t>ウリアゲ</t>
    </rPh>
    <rPh sb="153" eb="154">
      <t>タカ</t>
    </rPh>
    <rPh sb="165" eb="167">
      <t>カドウ</t>
    </rPh>
    <rPh sb="167" eb="168">
      <t>リツ</t>
    </rPh>
    <rPh sb="169" eb="170">
      <t>スベ</t>
    </rPh>
    <rPh sb="171" eb="173">
      <t>ルイジ</t>
    </rPh>
    <rPh sb="173" eb="175">
      <t>シセツ</t>
    </rPh>
    <rPh sb="176" eb="178">
      <t>ヘイキン</t>
    </rPh>
    <rPh sb="178" eb="179">
      <t>チ</t>
    </rPh>
    <rPh sb="181" eb="182">
      <t>タカ</t>
    </rPh>
    <rPh sb="183" eb="185">
      <t>スイジュン</t>
    </rPh>
    <rPh sb="191" eb="193">
      <t>シュウヘン</t>
    </rPh>
    <rPh sb="193" eb="195">
      <t>オオガタ</t>
    </rPh>
    <rPh sb="195" eb="197">
      <t>ショウギョウ</t>
    </rPh>
    <rPh sb="197" eb="199">
      <t>シセツ</t>
    </rPh>
    <rPh sb="200" eb="203">
      <t>シガイチ</t>
    </rPh>
    <rPh sb="204" eb="205">
      <t>オトズ</t>
    </rPh>
    <rPh sb="207" eb="210">
      <t>リヨウシャ</t>
    </rPh>
    <rPh sb="211" eb="213">
      <t>チュウシン</t>
    </rPh>
    <rPh sb="215" eb="217">
      <t>ソウオウ</t>
    </rPh>
    <rPh sb="224" eb="227">
      <t>チュウシャジョウ</t>
    </rPh>
    <rPh sb="227" eb="229">
      <t>シセツ</t>
    </rPh>
    <rPh sb="233" eb="235">
      <t>キョウヨウ</t>
    </rPh>
    <rPh sb="235" eb="237">
      <t>カイシ</t>
    </rPh>
    <rPh sb="241" eb="242">
      <t>ネン</t>
    </rPh>
    <rPh sb="243" eb="244">
      <t>ヘ</t>
    </rPh>
    <rPh sb="250" eb="252">
      <t>タテモノ</t>
    </rPh>
    <rPh sb="253" eb="255">
      <t>ナイブ</t>
    </rPh>
    <rPh sb="255" eb="257">
      <t>セツビ</t>
    </rPh>
    <rPh sb="260" eb="263">
      <t>ロウキュウカ</t>
    </rPh>
    <rPh sb="264" eb="265">
      <t>スス</t>
    </rPh>
    <rPh sb="277" eb="280">
      <t>ケイカクテキ</t>
    </rPh>
    <rPh sb="281" eb="283">
      <t>コウシン</t>
    </rPh>
    <rPh sb="283" eb="285">
      <t>トウシ</t>
    </rPh>
    <rPh sb="286" eb="287">
      <t>オコナ</t>
    </rPh>
    <rPh sb="291" eb="293">
      <t>テキセツ</t>
    </rPh>
    <rPh sb="294" eb="296">
      <t>シセツ</t>
    </rPh>
    <rPh sb="296" eb="298">
      <t>カンリ</t>
    </rPh>
    <rPh sb="299" eb="300">
      <t>オコナ</t>
    </rPh>
    <rPh sb="301" eb="303">
      <t>ヒツヨウ</t>
    </rPh>
    <phoneticPr fontId="5"/>
  </si>
  <si>
    <t>　当該駐車場の建設に係る起債については、令和元年度に償還が終了する予定です。また、設備投資は計画的に実施しており、平成３０年度で予定している投資は全て終了します。
　しかしながら、当該駐車場は供用開始から２１年が経過し、内部機器類を中心に老朽化が進んでいること、和式トイレなどユニバーサルデザインの考えや時流にそぐわない設備もあり、今後も状況を見極めながら適切な投資を行っていく必要があります。</t>
    <rPh sb="1" eb="3">
      <t>トウガイ</t>
    </rPh>
    <rPh sb="3" eb="6">
      <t>チュウシャジョウ</t>
    </rPh>
    <rPh sb="7" eb="9">
      <t>ケンセツ</t>
    </rPh>
    <rPh sb="10" eb="11">
      <t>カカ</t>
    </rPh>
    <rPh sb="12" eb="14">
      <t>キサイ</t>
    </rPh>
    <rPh sb="20" eb="22">
      <t>レイワ</t>
    </rPh>
    <rPh sb="22" eb="23">
      <t>ガン</t>
    </rPh>
    <rPh sb="23" eb="24">
      <t>ネン</t>
    </rPh>
    <rPh sb="24" eb="25">
      <t>ド</t>
    </rPh>
    <rPh sb="26" eb="28">
      <t>ショウカン</t>
    </rPh>
    <rPh sb="29" eb="31">
      <t>シュウリョウ</t>
    </rPh>
    <rPh sb="33" eb="35">
      <t>ヨテイ</t>
    </rPh>
    <rPh sb="41" eb="43">
      <t>セツビ</t>
    </rPh>
    <rPh sb="43" eb="45">
      <t>トウシ</t>
    </rPh>
    <rPh sb="46" eb="48">
      <t>ケイカク</t>
    </rPh>
    <rPh sb="48" eb="49">
      <t>テキ</t>
    </rPh>
    <rPh sb="50" eb="52">
      <t>ジッシ</t>
    </rPh>
    <rPh sb="57" eb="59">
      <t>ヘイセイ</t>
    </rPh>
    <rPh sb="61" eb="62">
      <t>ネン</t>
    </rPh>
    <rPh sb="62" eb="63">
      <t>ド</t>
    </rPh>
    <rPh sb="64" eb="66">
      <t>ヨテイ</t>
    </rPh>
    <rPh sb="70" eb="72">
      <t>トウシ</t>
    </rPh>
    <rPh sb="73" eb="74">
      <t>スベ</t>
    </rPh>
    <rPh sb="75" eb="77">
      <t>シュウリョウ</t>
    </rPh>
    <rPh sb="90" eb="92">
      <t>トウガイ</t>
    </rPh>
    <rPh sb="92" eb="95">
      <t>チュウシャジョウ</t>
    </rPh>
    <rPh sb="96" eb="98">
      <t>キョウヨウ</t>
    </rPh>
    <rPh sb="98" eb="100">
      <t>カイシ</t>
    </rPh>
    <rPh sb="104" eb="105">
      <t>ネン</t>
    </rPh>
    <rPh sb="106" eb="108">
      <t>ケイカ</t>
    </rPh>
    <rPh sb="110" eb="112">
      <t>ナイブ</t>
    </rPh>
    <rPh sb="112" eb="115">
      <t>キキルイ</t>
    </rPh>
    <rPh sb="116" eb="118">
      <t>チュウシン</t>
    </rPh>
    <rPh sb="119" eb="122">
      <t>ロウキュウカ</t>
    </rPh>
    <rPh sb="123" eb="124">
      <t>スス</t>
    </rPh>
    <rPh sb="131" eb="133">
      <t>ワシキ</t>
    </rPh>
    <rPh sb="149" eb="150">
      <t>カンガ</t>
    </rPh>
    <rPh sb="152" eb="154">
      <t>ジリュウ</t>
    </rPh>
    <rPh sb="160" eb="162">
      <t>セツビ</t>
    </rPh>
    <rPh sb="166" eb="168">
      <t>コンゴ</t>
    </rPh>
    <rPh sb="169" eb="171">
      <t>ジョウキョウ</t>
    </rPh>
    <rPh sb="172" eb="174">
      <t>ミキワ</t>
    </rPh>
    <rPh sb="178" eb="180">
      <t>テキセツ</t>
    </rPh>
    <rPh sb="181" eb="183">
      <t>トウシ</t>
    </rPh>
    <rPh sb="184" eb="185">
      <t>オコナ</t>
    </rPh>
    <rPh sb="189" eb="191">
      <t>ヒツヨウ</t>
    </rPh>
    <phoneticPr fontId="5"/>
  </si>
  <si>
    <t>　稼働率は、これまで類似施設の平均値と比べ高い水準を維持してきました。
　稼働率は、平成２９年度に中心市街地に大型商業施設が開店し、これまでの中心市街地への来街・回遊パターンに変化が生じていることから、低下しています。
　一方、令和元年度には設備改修を行い、ＱＲコード認証による駐車割引サービスへの対応も始めるなど、利用者のニーズに対応した駐車場運営を行うことで、稼働率の上昇につなげていく予定です。</t>
    <rPh sb="1" eb="3">
      <t>カドウ</t>
    </rPh>
    <rPh sb="3" eb="4">
      <t>リツ</t>
    </rPh>
    <rPh sb="10" eb="12">
      <t>ルイジ</t>
    </rPh>
    <rPh sb="12" eb="14">
      <t>シセツ</t>
    </rPh>
    <rPh sb="15" eb="18">
      <t>ヘイキンチ</t>
    </rPh>
    <rPh sb="19" eb="20">
      <t>クラ</t>
    </rPh>
    <rPh sb="21" eb="22">
      <t>タカ</t>
    </rPh>
    <rPh sb="23" eb="25">
      <t>スイジュン</t>
    </rPh>
    <rPh sb="26" eb="28">
      <t>イジ</t>
    </rPh>
    <rPh sb="37" eb="39">
      <t>カドウ</t>
    </rPh>
    <rPh sb="39" eb="40">
      <t>リツ</t>
    </rPh>
    <rPh sb="42" eb="44">
      <t>ヘイセイ</t>
    </rPh>
    <rPh sb="46" eb="48">
      <t>ネンド</t>
    </rPh>
    <rPh sb="49" eb="51">
      <t>チュウシン</t>
    </rPh>
    <rPh sb="51" eb="54">
      <t>シガイチ</t>
    </rPh>
    <rPh sb="55" eb="57">
      <t>オオガタ</t>
    </rPh>
    <rPh sb="57" eb="59">
      <t>ショウギョウ</t>
    </rPh>
    <rPh sb="59" eb="61">
      <t>シセツ</t>
    </rPh>
    <rPh sb="62" eb="64">
      <t>カイテン</t>
    </rPh>
    <rPh sb="71" eb="73">
      <t>チュウシン</t>
    </rPh>
    <rPh sb="73" eb="76">
      <t>シガイチ</t>
    </rPh>
    <rPh sb="78" eb="79">
      <t>ク</t>
    </rPh>
    <rPh sb="79" eb="80">
      <t>ガイ</t>
    </rPh>
    <rPh sb="81" eb="83">
      <t>カイユウ</t>
    </rPh>
    <rPh sb="88" eb="90">
      <t>ヘンカ</t>
    </rPh>
    <rPh sb="91" eb="92">
      <t>ショウ</t>
    </rPh>
    <rPh sb="101" eb="103">
      <t>テイカ</t>
    </rPh>
    <rPh sb="111" eb="113">
      <t>イッポウ</t>
    </rPh>
    <rPh sb="114" eb="116">
      <t>レイワ</t>
    </rPh>
    <rPh sb="116" eb="118">
      <t>ガンネン</t>
    </rPh>
    <rPh sb="118" eb="119">
      <t>ド</t>
    </rPh>
    <rPh sb="121" eb="123">
      <t>セツビ</t>
    </rPh>
    <rPh sb="123" eb="125">
      <t>カイシュウ</t>
    </rPh>
    <rPh sb="126" eb="127">
      <t>オコナ</t>
    </rPh>
    <rPh sb="134" eb="136">
      <t>ニンショウ</t>
    </rPh>
    <rPh sb="139" eb="141">
      <t>チュウシャ</t>
    </rPh>
    <rPh sb="141" eb="143">
      <t>ワリビキ</t>
    </rPh>
    <rPh sb="149" eb="151">
      <t>タイオウ</t>
    </rPh>
    <rPh sb="152" eb="153">
      <t>ハジ</t>
    </rPh>
    <rPh sb="158" eb="161">
      <t>リヨウシャ</t>
    </rPh>
    <rPh sb="166" eb="168">
      <t>タイオウ</t>
    </rPh>
    <rPh sb="170" eb="173">
      <t>チュウシャジョウ</t>
    </rPh>
    <rPh sb="173" eb="175">
      <t>ウンエイ</t>
    </rPh>
    <rPh sb="176" eb="177">
      <t>オコナ</t>
    </rPh>
    <rPh sb="182" eb="184">
      <t>カドウ</t>
    </rPh>
    <rPh sb="184" eb="185">
      <t>リツ</t>
    </rPh>
    <rPh sb="186" eb="188">
      <t>ジョウショウ</t>
    </rPh>
    <rPh sb="195" eb="197">
      <t>ヨテイ</t>
    </rPh>
    <phoneticPr fontId="5"/>
  </si>
  <si>
    <t>　平成２９年度から、支出に占める地方債償還金の割合がこれまでと比べ大きく低減し、令和元年度には建設時の起債償還が完了することから、収益面が改善しています。
　ただ、施設の供用開始より１９年が経過したところで、内部機器類を中心に老朽化が進んでいること、一部時流に見合わない設備も見受けられ、今後は一層計画的な投資計画が必要と見られます。
　今後は、令和元年度中に策定予定の当該駐車場を含む市営市街地駐車場事業経営戦略に沿って、計画的に改修を行っていく予定です。</t>
    <rPh sb="1" eb="3">
      <t>ヘイセイ</t>
    </rPh>
    <rPh sb="5" eb="7">
      <t>ネンド</t>
    </rPh>
    <rPh sb="10" eb="12">
      <t>シシュツ</t>
    </rPh>
    <rPh sb="13" eb="14">
      <t>シ</t>
    </rPh>
    <rPh sb="16" eb="19">
      <t>チホウサイ</t>
    </rPh>
    <rPh sb="19" eb="21">
      <t>ショウカン</t>
    </rPh>
    <rPh sb="21" eb="22">
      <t>キン</t>
    </rPh>
    <rPh sb="23" eb="25">
      <t>ワリアイ</t>
    </rPh>
    <rPh sb="31" eb="32">
      <t>クラ</t>
    </rPh>
    <rPh sb="33" eb="34">
      <t>オオ</t>
    </rPh>
    <rPh sb="36" eb="38">
      <t>テイゲン</t>
    </rPh>
    <rPh sb="40" eb="42">
      <t>レイワ</t>
    </rPh>
    <rPh sb="42" eb="43">
      <t>ガン</t>
    </rPh>
    <rPh sb="43" eb="44">
      <t>ネン</t>
    </rPh>
    <rPh sb="44" eb="45">
      <t>ド</t>
    </rPh>
    <rPh sb="53" eb="55">
      <t>ショウカン</t>
    </rPh>
    <rPh sb="56" eb="58">
      <t>カンリョウ</t>
    </rPh>
    <rPh sb="65" eb="68">
      <t>シュウエキメン</t>
    </rPh>
    <rPh sb="69" eb="71">
      <t>カイゼン</t>
    </rPh>
    <rPh sb="82" eb="84">
      <t>シセツ</t>
    </rPh>
    <rPh sb="85" eb="87">
      <t>キョウヨウ</t>
    </rPh>
    <rPh sb="87" eb="89">
      <t>カイシ</t>
    </rPh>
    <rPh sb="93" eb="94">
      <t>ネン</t>
    </rPh>
    <rPh sb="95" eb="97">
      <t>ケイカ</t>
    </rPh>
    <rPh sb="104" eb="106">
      <t>ナイブ</t>
    </rPh>
    <rPh sb="106" eb="109">
      <t>キキルイ</t>
    </rPh>
    <rPh sb="110" eb="112">
      <t>チュウシン</t>
    </rPh>
    <rPh sb="113" eb="116">
      <t>ロウキュウカ</t>
    </rPh>
    <rPh sb="117" eb="118">
      <t>スス</t>
    </rPh>
    <rPh sb="125" eb="127">
      <t>イチブ</t>
    </rPh>
    <rPh sb="127" eb="129">
      <t>ジリュウ</t>
    </rPh>
    <rPh sb="130" eb="132">
      <t>ミア</t>
    </rPh>
    <rPh sb="135" eb="137">
      <t>セツビ</t>
    </rPh>
    <rPh sb="138" eb="140">
      <t>ミウ</t>
    </rPh>
    <rPh sb="144" eb="146">
      <t>コンゴ</t>
    </rPh>
    <rPh sb="147" eb="149">
      <t>イッソウ</t>
    </rPh>
    <rPh sb="149" eb="152">
      <t>ケイカクテキ</t>
    </rPh>
    <rPh sb="153" eb="155">
      <t>トウシ</t>
    </rPh>
    <rPh sb="155" eb="157">
      <t>ケイカク</t>
    </rPh>
    <rPh sb="158" eb="160">
      <t>ヒツヨウ</t>
    </rPh>
    <rPh sb="161" eb="162">
      <t>ミ</t>
    </rPh>
    <rPh sb="169" eb="171">
      <t>コンゴ</t>
    </rPh>
    <rPh sb="173" eb="175">
      <t>レイワ</t>
    </rPh>
    <rPh sb="175" eb="176">
      <t>ガン</t>
    </rPh>
    <rPh sb="176" eb="177">
      <t>ネン</t>
    </rPh>
    <rPh sb="177" eb="178">
      <t>ド</t>
    </rPh>
    <rPh sb="178" eb="179">
      <t>チュウ</t>
    </rPh>
    <rPh sb="180" eb="182">
      <t>サクテイ</t>
    </rPh>
    <rPh sb="182" eb="184">
      <t>ヨテイ</t>
    </rPh>
    <rPh sb="185" eb="187">
      <t>トウガイ</t>
    </rPh>
    <rPh sb="187" eb="190">
      <t>チュウシャジョウ</t>
    </rPh>
    <rPh sb="191" eb="192">
      <t>フク</t>
    </rPh>
    <rPh sb="193" eb="195">
      <t>シエイ</t>
    </rPh>
    <rPh sb="195" eb="198">
      <t>シガイチ</t>
    </rPh>
    <rPh sb="198" eb="201">
      <t>チュウシャジョウ</t>
    </rPh>
    <rPh sb="201" eb="203">
      <t>ジギョウ</t>
    </rPh>
    <rPh sb="203" eb="205">
      <t>ケイエイ</t>
    </rPh>
    <rPh sb="205" eb="207">
      <t>センリャク</t>
    </rPh>
    <rPh sb="208" eb="209">
      <t>ソ</t>
    </rPh>
    <rPh sb="212" eb="215">
      <t>ケイカクテキ</t>
    </rPh>
    <rPh sb="216" eb="218">
      <t>カイシュウ</t>
    </rPh>
    <rPh sb="219" eb="220">
      <t>オコナ</t>
    </rPh>
    <rPh sb="224" eb="22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</si>
</sst>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74.3</c:v>
                </c:pt>
                <c:pt idx="1">
                  <c:v>70.2</c:v>
                </c:pt>
                <c:pt idx="2">
                  <c:v>86</c:v>
                </c:pt>
                <c:pt idx="3">
                  <c:v>85.7</c:v>
                </c:pt>
                <c:pt idx="4">
                  <c:v>168.4</c:v>
                </c:pt>
              </c:numCache>
            </c:numRef>
          </c:val>
          <c:extLst>
            <c:ext xmlns:c16="http://schemas.microsoft.com/office/drawing/2014/chart" uri="{C3380CC4-5D6E-409C-BE32-E72D297353CC}">
              <c16:uniqueId val="{00000000-99FF-4A16-A0ED-8414577DCE5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99FF-4A16-A0ED-8414577DCE5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107.8</c:v>
                </c:pt>
                <c:pt idx="1">
                  <c:v>107.9</c:v>
                </c:pt>
                <c:pt idx="2">
                  <c:v>85.1</c:v>
                </c:pt>
                <c:pt idx="3">
                  <c:v>61.6</c:v>
                </c:pt>
                <c:pt idx="4">
                  <c:v>13</c:v>
                </c:pt>
              </c:numCache>
            </c:numRef>
          </c:val>
          <c:extLst>
            <c:ext xmlns:c16="http://schemas.microsoft.com/office/drawing/2014/chart" uri="{C3380CC4-5D6E-409C-BE32-E72D297353CC}">
              <c16:uniqueId val="{00000000-40B7-4A54-8C88-F477B4FE2C5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40B7-4A54-8C88-F477B4FE2C5E}"/>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A7D-4A0B-899A-812A2E9C6D9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A7D-4A0B-899A-812A2E9C6D96}"/>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CF7-4071-8CD0-FA6B0762070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CF7-4071-8CD0-FA6B0762070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B55-4B5C-9887-A5225EF735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FB55-4B5C-9887-A5225EF7354D}"/>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D20-4F8D-9D96-B32CC947CEB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4D20-4F8D-9D96-B32CC947CEBA}"/>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280.60000000000002</c:v>
                </c:pt>
                <c:pt idx="1">
                  <c:v>289.3</c:v>
                </c:pt>
                <c:pt idx="2">
                  <c:v>286.89999999999998</c:v>
                </c:pt>
                <c:pt idx="3">
                  <c:v>154.5</c:v>
                </c:pt>
                <c:pt idx="4">
                  <c:v>250</c:v>
                </c:pt>
              </c:numCache>
            </c:numRef>
          </c:val>
          <c:extLst>
            <c:ext xmlns:c16="http://schemas.microsoft.com/office/drawing/2014/chart" uri="{C3380CC4-5D6E-409C-BE32-E72D297353CC}">
              <c16:uniqueId val="{00000000-7FA7-4B24-96E6-D019BAFA409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7FA7-4B24-96E6-D019BAFA4099}"/>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68.099999999999994</c:v>
                </c:pt>
                <c:pt idx="1">
                  <c:v>61.8</c:v>
                </c:pt>
                <c:pt idx="2">
                  <c:v>66.400000000000006</c:v>
                </c:pt>
                <c:pt idx="3">
                  <c:v>42.5</c:v>
                </c:pt>
                <c:pt idx="4">
                  <c:v>40.6</c:v>
                </c:pt>
              </c:numCache>
            </c:numRef>
          </c:val>
          <c:extLst>
            <c:ext xmlns:c16="http://schemas.microsoft.com/office/drawing/2014/chart" uri="{C3380CC4-5D6E-409C-BE32-E72D297353CC}">
              <c16:uniqueId val="{00000000-E251-4881-B802-7BADE7E6D90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E251-4881-B802-7BADE7E6D90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83850</c:v>
                </c:pt>
                <c:pt idx="1">
                  <c:v>76774</c:v>
                </c:pt>
                <c:pt idx="2">
                  <c:v>77688</c:v>
                </c:pt>
                <c:pt idx="3">
                  <c:v>26718</c:v>
                </c:pt>
                <c:pt idx="4">
                  <c:v>59658</c:v>
                </c:pt>
              </c:numCache>
            </c:numRef>
          </c:val>
          <c:extLst>
            <c:ext xmlns:c16="http://schemas.microsoft.com/office/drawing/2014/chart" uri="{C3380CC4-5D6E-409C-BE32-E72D297353CC}">
              <c16:uniqueId val="{00000000-2682-44E9-A34D-73EC5D679B9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2682-44E9-A34D-73EC5D679B96}"/>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長野県松本市　松本市営中央西駐車場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5869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74.3</v>
      </c>
      <c r="V31" s="110"/>
      <c r="W31" s="110"/>
      <c r="X31" s="110"/>
      <c r="Y31" s="110"/>
      <c r="Z31" s="110"/>
      <c r="AA31" s="110"/>
      <c r="AB31" s="110"/>
      <c r="AC31" s="110"/>
      <c r="AD31" s="110"/>
      <c r="AE31" s="110"/>
      <c r="AF31" s="110"/>
      <c r="AG31" s="110"/>
      <c r="AH31" s="110"/>
      <c r="AI31" s="110"/>
      <c r="AJ31" s="110"/>
      <c r="AK31" s="110"/>
      <c r="AL31" s="110"/>
      <c r="AM31" s="110"/>
      <c r="AN31" s="110">
        <f>データ!Z7</f>
        <v>70.2</v>
      </c>
      <c r="AO31" s="110"/>
      <c r="AP31" s="110"/>
      <c r="AQ31" s="110"/>
      <c r="AR31" s="110"/>
      <c r="AS31" s="110"/>
      <c r="AT31" s="110"/>
      <c r="AU31" s="110"/>
      <c r="AV31" s="110"/>
      <c r="AW31" s="110"/>
      <c r="AX31" s="110"/>
      <c r="AY31" s="110"/>
      <c r="AZ31" s="110"/>
      <c r="BA31" s="110"/>
      <c r="BB31" s="110"/>
      <c r="BC31" s="110"/>
      <c r="BD31" s="110"/>
      <c r="BE31" s="110"/>
      <c r="BF31" s="110"/>
      <c r="BG31" s="110">
        <f>データ!AA7</f>
        <v>86</v>
      </c>
      <c r="BH31" s="110"/>
      <c r="BI31" s="110"/>
      <c r="BJ31" s="110"/>
      <c r="BK31" s="110"/>
      <c r="BL31" s="110"/>
      <c r="BM31" s="110"/>
      <c r="BN31" s="110"/>
      <c r="BO31" s="110"/>
      <c r="BP31" s="110"/>
      <c r="BQ31" s="110"/>
      <c r="BR31" s="110"/>
      <c r="BS31" s="110"/>
      <c r="BT31" s="110"/>
      <c r="BU31" s="110"/>
      <c r="BV31" s="110"/>
      <c r="BW31" s="110"/>
      <c r="BX31" s="110"/>
      <c r="BY31" s="110"/>
      <c r="BZ31" s="110">
        <f>データ!AB7</f>
        <v>85.7</v>
      </c>
      <c r="CA31" s="110"/>
      <c r="CB31" s="110"/>
      <c r="CC31" s="110"/>
      <c r="CD31" s="110"/>
      <c r="CE31" s="110"/>
      <c r="CF31" s="110"/>
      <c r="CG31" s="110"/>
      <c r="CH31" s="110"/>
      <c r="CI31" s="110"/>
      <c r="CJ31" s="110"/>
      <c r="CK31" s="110"/>
      <c r="CL31" s="110"/>
      <c r="CM31" s="110"/>
      <c r="CN31" s="110"/>
      <c r="CO31" s="110"/>
      <c r="CP31" s="110"/>
      <c r="CQ31" s="110"/>
      <c r="CR31" s="110"/>
      <c r="CS31" s="110">
        <f>データ!AC7</f>
        <v>168.4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280.60000000000002</v>
      </c>
      <c r="JD31" s="81"/>
      <c r="JE31" s="81"/>
      <c r="JF31" s="81"/>
      <c r="JG31" s="81"/>
      <c r="JH31" s="81"/>
      <c r="JI31" s="81"/>
      <c r="JJ31" s="81"/>
      <c r="JK31" s="81"/>
      <c r="JL31" s="81"/>
      <c r="JM31" s="81"/>
      <c r="JN31" s="81"/>
      <c r="JO31" s="81"/>
      <c r="JP31" s="81"/>
      <c r="JQ31" s="81"/>
      <c r="JR31" s="81"/>
      <c r="JS31" s="81"/>
      <c r="JT31" s="81"/>
      <c r="JU31" s="82"/>
      <c r="JV31" s="80">
        <f>データ!DL7</f>
        <v>289.3</v>
      </c>
      <c r="JW31" s="81"/>
      <c r="JX31" s="81"/>
      <c r="JY31" s="81"/>
      <c r="JZ31" s="81"/>
      <c r="KA31" s="81"/>
      <c r="KB31" s="81"/>
      <c r="KC31" s="81"/>
      <c r="KD31" s="81"/>
      <c r="KE31" s="81"/>
      <c r="KF31" s="81"/>
      <c r="KG31" s="81"/>
      <c r="KH31" s="81"/>
      <c r="KI31" s="81"/>
      <c r="KJ31" s="81"/>
      <c r="KK31" s="81"/>
      <c r="KL31" s="81"/>
      <c r="KM31" s="81"/>
      <c r="KN31" s="82"/>
      <c r="KO31" s="80">
        <f>データ!DM7</f>
        <v>286.89999999999998</v>
      </c>
      <c r="KP31" s="81"/>
      <c r="KQ31" s="81"/>
      <c r="KR31" s="81"/>
      <c r="KS31" s="81"/>
      <c r="KT31" s="81"/>
      <c r="KU31" s="81"/>
      <c r="KV31" s="81"/>
      <c r="KW31" s="81"/>
      <c r="KX31" s="81"/>
      <c r="KY31" s="81"/>
      <c r="KZ31" s="81"/>
      <c r="LA31" s="81"/>
      <c r="LB31" s="81"/>
      <c r="LC31" s="81"/>
      <c r="LD31" s="81"/>
      <c r="LE31" s="81"/>
      <c r="LF31" s="81"/>
      <c r="LG31" s="82"/>
      <c r="LH31" s="80">
        <f>データ!DN7</f>
        <v>154.5</v>
      </c>
      <c r="LI31" s="81"/>
      <c r="LJ31" s="81"/>
      <c r="LK31" s="81"/>
      <c r="LL31" s="81"/>
      <c r="LM31" s="81"/>
      <c r="LN31" s="81"/>
      <c r="LO31" s="81"/>
      <c r="LP31" s="81"/>
      <c r="LQ31" s="81"/>
      <c r="LR31" s="81"/>
      <c r="LS31" s="81"/>
      <c r="LT31" s="81"/>
      <c r="LU31" s="81"/>
      <c r="LV31" s="81"/>
      <c r="LW31" s="81"/>
      <c r="LX31" s="81"/>
      <c r="LY31" s="81"/>
      <c r="LZ31" s="82"/>
      <c r="MA31" s="80">
        <f>データ!DO7</f>
        <v>250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68.099999999999994</v>
      </c>
      <c r="EM52" s="110"/>
      <c r="EN52" s="110"/>
      <c r="EO52" s="110"/>
      <c r="EP52" s="110"/>
      <c r="EQ52" s="110"/>
      <c r="ER52" s="110"/>
      <c r="ES52" s="110"/>
      <c r="ET52" s="110"/>
      <c r="EU52" s="110"/>
      <c r="EV52" s="110"/>
      <c r="EW52" s="110"/>
      <c r="EX52" s="110"/>
      <c r="EY52" s="110"/>
      <c r="EZ52" s="110"/>
      <c r="FA52" s="110"/>
      <c r="FB52" s="110"/>
      <c r="FC52" s="110"/>
      <c r="FD52" s="110"/>
      <c r="FE52" s="110">
        <f>データ!BG7</f>
        <v>61.8</v>
      </c>
      <c r="FF52" s="110"/>
      <c r="FG52" s="110"/>
      <c r="FH52" s="110"/>
      <c r="FI52" s="110"/>
      <c r="FJ52" s="110"/>
      <c r="FK52" s="110"/>
      <c r="FL52" s="110"/>
      <c r="FM52" s="110"/>
      <c r="FN52" s="110"/>
      <c r="FO52" s="110"/>
      <c r="FP52" s="110"/>
      <c r="FQ52" s="110"/>
      <c r="FR52" s="110"/>
      <c r="FS52" s="110"/>
      <c r="FT52" s="110"/>
      <c r="FU52" s="110"/>
      <c r="FV52" s="110"/>
      <c r="FW52" s="110"/>
      <c r="FX52" s="110">
        <f>データ!BH7</f>
        <v>66.400000000000006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42.5</v>
      </c>
      <c r="GR52" s="110"/>
      <c r="GS52" s="110"/>
      <c r="GT52" s="110"/>
      <c r="GU52" s="110"/>
      <c r="GV52" s="110"/>
      <c r="GW52" s="110"/>
      <c r="GX52" s="110"/>
      <c r="GY52" s="110"/>
      <c r="GZ52" s="110"/>
      <c r="HA52" s="110"/>
      <c r="HB52" s="110"/>
      <c r="HC52" s="110"/>
      <c r="HD52" s="110"/>
      <c r="HE52" s="110"/>
      <c r="HF52" s="110"/>
      <c r="HG52" s="110"/>
      <c r="HH52" s="110"/>
      <c r="HI52" s="110"/>
      <c r="HJ52" s="110">
        <f>データ!BJ7</f>
        <v>40.6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83850</v>
      </c>
      <c r="JD52" s="106"/>
      <c r="JE52" s="106"/>
      <c r="JF52" s="106"/>
      <c r="JG52" s="106"/>
      <c r="JH52" s="106"/>
      <c r="JI52" s="106"/>
      <c r="JJ52" s="106"/>
      <c r="JK52" s="106"/>
      <c r="JL52" s="106"/>
      <c r="JM52" s="106"/>
      <c r="JN52" s="106"/>
      <c r="JO52" s="106"/>
      <c r="JP52" s="106"/>
      <c r="JQ52" s="106"/>
      <c r="JR52" s="106"/>
      <c r="JS52" s="106"/>
      <c r="JT52" s="106"/>
      <c r="JU52" s="106"/>
      <c r="JV52" s="106">
        <f>データ!BR7</f>
        <v>76774</v>
      </c>
      <c r="JW52" s="106"/>
      <c r="JX52" s="106"/>
      <c r="JY52" s="106"/>
      <c r="JZ52" s="106"/>
      <c r="KA52" s="106"/>
      <c r="KB52" s="106"/>
      <c r="KC52" s="106"/>
      <c r="KD52" s="106"/>
      <c r="KE52" s="106"/>
      <c r="KF52" s="106"/>
      <c r="KG52" s="106"/>
      <c r="KH52" s="106"/>
      <c r="KI52" s="106"/>
      <c r="KJ52" s="106"/>
      <c r="KK52" s="106"/>
      <c r="KL52" s="106"/>
      <c r="KM52" s="106"/>
      <c r="KN52" s="106"/>
      <c r="KO52" s="106">
        <f>データ!BS7</f>
        <v>77688</v>
      </c>
      <c r="KP52" s="106"/>
      <c r="KQ52" s="106"/>
      <c r="KR52" s="106"/>
      <c r="KS52" s="106"/>
      <c r="KT52" s="106"/>
      <c r="KU52" s="106"/>
      <c r="KV52" s="106"/>
      <c r="KW52" s="106"/>
      <c r="KX52" s="106"/>
      <c r="KY52" s="106"/>
      <c r="KZ52" s="106"/>
      <c r="LA52" s="106"/>
      <c r="LB52" s="106"/>
      <c r="LC52" s="106"/>
      <c r="LD52" s="106"/>
      <c r="LE52" s="106"/>
      <c r="LF52" s="106"/>
      <c r="LG52" s="106"/>
      <c r="LH52" s="106">
        <f>データ!BT7</f>
        <v>26718</v>
      </c>
      <c r="LI52" s="106"/>
      <c r="LJ52" s="106"/>
      <c r="LK52" s="106"/>
      <c r="LL52" s="106"/>
      <c r="LM52" s="106"/>
      <c r="LN52" s="106"/>
      <c r="LO52" s="106"/>
      <c r="LP52" s="106"/>
      <c r="LQ52" s="106"/>
      <c r="LR52" s="106"/>
      <c r="LS52" s="106"/>
      <c r="LT52" s="106"/>
      <c r="LU52" s="106"/>
      <c r="LV52" s="106"/>
      <c r="LW52" s="106"/>
      <c r="LX52" s="106"/>
      <c r="LY52" s="106"/>
      <c r="LZ52" s="106"/>
      <c r="MA52" s="106">
        <f>データ!BU7</f>
        <v>59658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107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49480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107.8</v>
      </c>
      <c r="KB77" s="81"/>
      <c r="KC77" s="81"/>
      <c r="KD77" s="81"/>
      <c r="KE77" s="81"/>
      <c r="KF77" s="81"/>
      <c r="KG77" s="81"/>
      <c r="KH77" s="81"/>
      <c r="KI77" s="81"/>
      <c r="KJ77" s="81"/>
      <c r="KK77" s="81"/>
      <c r="KL77" s="81"/>
      <c r="KM77" s="81"/>
      <c r="KN77" s="81"/>
      <c r="KO77" s="82"/>
      <c r="KP77" s="80">
        <f>データ!DA7</f>
        <v>107.9</v>
      </c>
      <c r="KQ77" s="81"/>
      <c r="KR77" s="81"/>
      <c r="KS77" s="81"/>
      <c r="KT77" s="81"/>
      <c r="KU77" s="81"/>
      <c r="KV77" s="81"/>
      <c r="KW77" s="81"/>
      <c r="KX77" s="81"/>
      <c r="KY77" s="81"/>
      <c r="KZ77" s="81"/>
      <c r="LA77" s="81"/>
      <c r="LB77" s="81"/>
      <c r="LC77" s="81"/>
      <c r="LD77" s="82"/>
      <c r="LE77" s="80">
        <f>データ!DB7</f>
        <v>85.1</v>
      </c>
      <c r="LF77" s="81"/>
      <c r="LG77" s="81"/>
      <c r="LH77" s="81"/>
      <c r="LI77" s="81"/>
      <c r="LJ77" s="81"/>
      <c r="LK77" s="81"/>
      <c r="LL77" s="81"/>
      <c r="LM77" s="81"/>
      <c r="LN77" s="81"/>
      <c r="LO77" s="81"/>
      <c r="LP77" s="81"/>
      <c r="LQ77" s="81"/>
      <c r="LR77" s="81"/>
      <c r="LS77" s="82"/>
      <c r="LT77" s="80">
        <f>データ!DC7</f>
        <v>61.6</v>
      </c>
      <c r="LU77" s="81"/>
      <c r="LV77" s="81"/>
      <c r="LW77" s="81"/>
      <c r="LX77" s="81"/>
      <c r="LY77" s="81"/>
      <c r="LZ77" s="81"/>
      <c r="MA77" s="81"/>
      <c r="MB77" s="81"/>
      <c r="MC77" s="81"/>
      <c r="MD77" s="81"/>
      <c r="ME77" s="81"/>
      <c r="MF77" s="81"/>
      <c r="MG77" s="81"/>
      <c r="MH77" s="82"/>
      <c r="MI77" s="80">
        <f>データ!DD7</f>
        <v>13</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P+gPvZXc3L/kEqr+DF2YjcWT1Nu/tjgYdPkoo25bDpWkPxe4nqYvydHrzaS8iikrYoSNr4/YkAmtH1Qf/HfHRg==" saltValue="Mg+EsRzA08wCOFRTDCt99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101</v>
      </c>
      <c r="AO5" s="59" t="s">
        <v>93</v>
      </c>
      <c r="AP5" s="59" t="s">
        <v>94</v>
      </c>
      <c r="AQ5" s="59" t="s">
        <v>95</v>
      </c>
      <c r="AR5" s="59" t="s">
        <v>96</v>
      </c>
      <c r="AS5" s="59" t="s">
        <v>97</v>
      </c>
      <c r="AT5" s="59" t="s">
        <v>98</v>
      </c>
      <c r="AU5" s="59" t="s">
        <v>88</v>
      </c>
      <c r="AV5" s="59" t="s">
        <v>102</v>
      </c>
      <c r="AW5" s="59" t="s">
        <v>90</v>
      </c>
      <c r="AX5" s="59" t="s">
        <v>91</v>
      </c>
      <c r="AY5" s="59" t="s">
        <v>92</v>
      </c>
      <c r="AZ5" s="59" t="s">
        <v>93</v>
      </c>
      <c r="BA5" s="59" t="s">
        <v>94</v>
      </c>
      <c r="BB5" s="59" t="s">
        <v>95</v>
      </c>
      <c r="BC5" s="59" t="s">
        <v>96</v>
      </c>
      <c r="BD5" s="59" t="s">
        <v>97</v>
      </c>
      <c r="BE5" s="59" t="s">
        <v>98</v>
      </c>
      <c r="BF5" s="59" t="s">
        <v>88</v>
      </c>
      <c r="BG5" s="59" t="s">
        <v>89</v>
      </c>
      <c r="BH5" s="59" t="s">
        <v>90</v>
      </c>
      <c r="BI5" s="59" t="s">
        <v>103</v>
      </c>
      <c r="BJ5" s="59" t="s">
        <v>92</v>
      </c>
      <c r="BK5" s="59" t="s">
        <v>93</v>
      </c>
      <c r="BL5" s="59" t="s">
        <v>94</v>
      </c>
      <c r="BM5" s="59" t="s">
        <v>95</v>
      </c>
      <c r="BN5" s="59" t="s">
        <v>96</v>
      </c>
      <c r="BO5" s="59" t="s">
        <v>97</v>
      </c>
      <c r="BP5" s="59" t="s">
        <v>98</v>
      </c>
      <c r="BQ5" s="59" t="s">
        <v>88</v>
      </c>
      <c r="BR5" s="59" t="s">
        <v>89</v>
      </c>
      <c r="BS5" s="59" t="s">
        <v>104</v>
      </c>
      <c r="BT5" s="59" t="s">
        <v>91</v>
      </c>
      <c r="BU5" s="59" t="s">
        <v>92</v>
      </c>
      <c r="BV5" s="59" t="s">
        <v>93</v>
      </c>
      <c r="BW5" s="59" t="s">
        <v>94</v>
      </c>
      <c r="BX5" s="59" t="s">
        <v>95</v>
      </c>
      <c r="BY5" s="59" t="s">
        <v>96</v>
      </c>
      <c r="BZ5" s="59" t="s">
        <v>97</v>
      </c>
      <c r="CA5" s="59" t="s">
        <v>98</v>
      </c>
      <c r="CB5" s="59" t="s">
        <v>105</v>
      </c>
      <c r="CC5" s="59" t="s">
        <v>102</v>
      </c>
      <c r="CD5" s="59" t="s">
        <v>104</v>
      </c>
      <c r="CE5" s="59" t="s">
        <v>91</v>
      </c>
      <c r="CF5" s="59" t="s">
        <v>101</v>
      </c>
      <c r="CG5" s="59" t="s">
        <v>93</v>
      </c>
      <c r="CH5" s="59" t="s">
        <v>94</v>
      </c>
      <c r="CI5" s="59" t="s">
        <v>95</v>
      </c>
      <c r="CJ5" s="59" t="s">
        <v>96</v>
      </c>
      <c r="CK5" s="59" t="s">
        <v>97</v>
      </c>
      <c r="CL5" s="59" t="s">
        <v>98</v>
      </c>
      <c r="CM5" s="150"/>
      <c r="CN5" s="150"/>
      <c r="CO5" s="59" t="s">
        <v>88</v>
      </c>
      <c r="CP5" s="59" t="s">
        <v>89</v>
      </c>
      <c r="CQ5" s="59" t="s">
        <v>100</v>
      </c>
      <c r="CR5" s="59" t="s">
        <v>91</v>
      </c>
      <c r="CS5" s="59" t="s">
        <v>106</v>
      </c>
      <c r="CT5" s="59" t="s">
        <v>93</v>
      </c>
      <c r="CU5" s="59" t="s">
        <v>94</v>
      </c>
      <c r="CV5" s="59" t="s">
        <v>95</v>
      </c>
      <c r="CW5" s="59" t="s">
        <v>96</v>
      </c>
      <c r="CX5" s="59" t="s">
        <v>97</v>
      </c>
      <c r="CY5" s="59" t="s">
        <v>98</v>
      </c>
      <c r="CZ5" s="59" t="s">
        <v>88</v>
      </c>
      <c r="DA5" s="59" t="s">
        <v>89</v>
      </c>
      <c r="DB5" s="59" t="s">
        <v>107</v>
      </c>
      <c r="DC5" s="59" t="s">
        <v>91</v>
      </c>
      <c r="DD5" s="59" t="s">
        <v>92</v>
      </c>
      <c r="DE5" s="59" t="s">
        <v>93</v>
      </c>
      <c r="DF5" s="59" t="s">
        <v>94</v>
      </c>
      <c r="DG5" s="59" t="s">
        <v>95</v>
      </c>
      <c r="DH5" s="59" t="s">
        <v>96</v>
      </c>
      <c r="DI5" s="59" t="s">
        <v>97</v>
      </c>
      <c r="DJ5" s="59" t="s">
        <v>35</v>
      </c>
      <c r="DK5" s="59" t="s">
        <v>88</v>
      </c>
      <c r="DL5" s="59" t="s">
        <v>89</v>
      </c>
      <c r="DM5" s="59" t="s">
        <v>104</v>
      </c>
      <c r="DN5" s="59" t="s">
        <v>103</v>
      </c>
      <c r="DO5" s="59" t="s">
        <v>92</v>
      </c>
      <c r="DP5" s="59" t="s">
        <v>93</v>
      </c>
      <c r="DQ5" s="59" t="s">
        <v>94</v>
      </c>
      <c r="DR5" s="59" t="s">
        <v>95</v>
      </c>
      <c r="DS5" s="59" t="s">
        <v>96</v>
      </c>
      <c r="DT5" s="59" t="s">
        <v>97</v>
      </c>
      <c r="DU5" s="59" t="s">
        <v>98</v>
      </c>
    </row>
    <row r="6" spans="1:125" s="66" customFormat="1" x14ac:dyDescent="0.15">
      <c r="A6" s="49" t="s">
        <v>108</v>
      </c>
      <c r="B6" s="60">
        <f>B8</f>
        <v>2018</v>
      </c>
      <c r="C6" s="60">
        <f t="shared" ref="C6:X6" si="1">C8</f>
        <v>202029</v>
      </c>
      <c r="D6" s="60">
        <f t="shared" si="1"/>
        <v>47</v>
      </c>
      <c r="E6" s="60">
        <f t="shared" si="1"/>
        <v>14</v>
      </c>
      <c r="F6" s="60">
        <f t="shared" si="1"/>
        <v>0</v>
      </c>
      <c r="G6" s="60">
        <f t="shared" si="1"/>
        <v>2</v>
      </c>
      <c r="H6" s="60" t="str">
        <f>SUBSTITUTE(H8,"　","")</f>
        <v>長野県松本市</v>
      </c>
      <c r="I6" s="60" t="str">
        <f t="shared" si="1"/>
        <v>松本市営中央西駐車場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21</v>
      </c>
      <c r="S6" s="62" t="str">
        <f t="shared" si="1"/>
        <v>商業施設</v>
      </c>
      <c r="T6" s="62" t="str">
        <f t="shared" si="1"/>
        <v>有</v>
      </c>
      <c r="U6" s="63">
        <f t="shared" si="1"/>
        <v>5869</v>
      </c>
      <c r="V6" s="63">
        <f t="shared" si="1"/>
        <v>206</v>
      </c>
      <c r="W6" s="63">
        <f t="shared" si="1"/>
        <v>300</v>
      </c>
      <c r="X6" s="62" t="str">
        <f t="shared" si="1"/>
        <v>代行制</v>
      </c>
      <c r="Y6" s="64">
        <f>IF(Y8="-",NA(),Y8)</f>
        <v>74.3</v>
      </c>
      <c r="Z6" s="64">
        <f t="shared" ref="Z6:AH6" si="2">IF(Z8="-",NA(),Z8)</f>
        <v>70.2</v>
      </c>
      <c r="AA6" s="64">
        <f t="shared" si="2"/>
        <v>86</v>
      </c>
      <c r="AB6" s="64">
        <f t="shared" si="2"/>
        <v>85.7</v>
      </c>
      <c r="AC6" s="64">
        <f t="shared" si="2"/>
        <v>168.4</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68.099999999999994</v>
      </c>
      <c r="BG6" s="64">
        <f t="shared" ref="BG6:BO6" si="5">IF(BG8="-",NA(),BG8)</f>
        <v>61.8</v>
      </c>
      <c r="BH6" s="64">
        <f t="shared" si="5"/>
        <v>66.400000000000006</v>
      </c>
      <c r="BI6" s="64">
        <f t="shared" si="5"/>
        <v>42.5</v>
      </c>
      <c r="BJ6" s="64">
        <f t="shared" si="5"/>
        <v>40.6</v>
      </c>
      <c r="BK6" s="64">
        <f t="shared" si="5"/>
        <v>33.6</v>
      </c>
      <c r="BL6" s="64">
        <f t="shared" si="5"/>
        <v>33.200000000000003</v>
      </c>
      <c r="BM6" s="64">
        <f t="shared" si="5"/>
        <v>29.6</v>
      </c>
      <c r="BN6" s="64">
        <f t="shared" si="5"/>
        <v>29.2</v>
      </c>
      <c r="BO6" s="64">
        <f t="shared" si="5"/>
        <v>30.4</v>
      </c>
      <c r="BP6" s="61" t="str">
        <f>IF(BP8="-","",IF(BP8="-","【-】","【"&amp;SUBSTITUTE(TEXT(BP8,"#,##0.0"),"-","△")&amp;"】"))</f>
        <v>【26.3】</v>
      </c>
      <c r="BQ6" s="65">
        <f>IF(BQ8="-",NA(),BQ8)</f>
        <v>83850</v>
      </c>
      <c r="BR6" s="65">
        <f t="shared" ref="BR6:BZ6" si="6">IF(BR8="-",NA(),BR8)</f>
        <v>76774</v>
      </c>
      <c r="BS6" s="65">
        <f t="shared" si="6"/>
        <v>77688</v>
      </c>
      <c r="BT6" s="65">
        <f t="shared" si="6"/>
        <v>26718</v>
      </c>
      <c r="BU6" s="65">
        <f t="shared" si="6"/>
        <v>59658</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109</v>
      </c>
      <c r="CM6" s="63">
        <f t="shared" ref="CM6:CN6" si="7">CM8</f>
        <v>107</v>
      </c>
      <c r="CN6" s="63">
        <f t="shared" si="7"/>
        <v>49480</v>
      </c>
      <c r="CO6" s="64"/>
      <c r="CP6" s="64"/>
      <c r="CQ6" s="64"/>
      <c r="CR6" s="64"/>
      <c r="CS6" s="64"/>
      <c r="CT6" s="64"/>
      <c r="CU6" s="64"/>
      <c r="CV6" s="64"/>
      <c r="CW6" s="64"/>
      <c r="CX6" s="64"/>
      <c r="CY6" s="61" t="s">
        <v>110</v>
      </c>
      <c r="CZ6" s="64">
        <f>IF(CZ8="-",NA(),CZ8)</f>
        <v>107.8</v>
      </c>
      <c r="DA6" s="64">
        <f t="shared" ref="DA6:DI6" si="8">IF(DA8="-",NA(),DA8)</f>
        <v>107.9</v>
      </c>
      <c r="DB6" s="64">
        <f t="shared" si="8"/>
        <v>85.1</v>
      </c>
      <c r="DC6" s="64">
        <f t="shared" si="8"/>
        <v>61.6</v>
      </c>
      <c r="DD6" s="64">
        <f t="shared" si="8"/>
        <v>13</v>
      </c>
      <c r="DE6" s="64">
        <f t="shared" si="8"/>
        <v>254</v>
      </c>
      <c r="DF6" s="64">
        <f t="shared" si="8"/>
        <v>280</v>
      </c>
      <c r="DG6" s="64">
        <f t="shared" si="8"/>
        <v>239.6</v>
      </c>
      <c r="DH6" s="64">
        <f t="shared" si="8"/>
        <v>224.1</v>
      </c>
      <c r="DI6" s="64">
        <f t="shared" si="8"/>
        <v>155.19999999999999</v>
      </c>
      <c r="DJ6" s="61" t="str">
        <f>IF(DJ8="-","",IF(DJ8="-","【-】","【"&amp;SUBSTITUTE(TEXT(DJ8,"#,##0.0"),"-","△")&amp;"】"))</f>
        <v>【103.6】</v>
      </c>
      <c r="DK6" s="64">
        <f>IF(DK8="-",NA(),DK8)</f>
        <v>280.60000000000002</v>
      </c>
      <c r="DL6" s="64">
        <f t="shared" ref="DL6:DT6" si="9">IF(DL8="-",NA(),DL8)</f>
        <v>289.3</v>
      </c>
      <c r="DM6" s="64">
        <f t="shared" si="9"/>
        <v>286.89999999999998</v>
      </c>
      <c r="DN6" s="64">
        <f t="shared" si="9"/>
        <v>154.5</v>
      </c>
      <c r="DO6" s="64">
        <f t="shared" si="9"/>
        <v>250</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111</v>
      </c>
      <c r="B7" s="60">
        <f t="shared" ref="B7:X7" si="10">B8</f>
        <v>2018</v>
      </c>
      <c r="C7" s="60">
        <f t="shared" si="10"/>
        <v>202029</v>
      </c>
      <c r="D7" s="60">
        <f t="shared" si="10"/>
        <v>47</v>
      </c>
      <c r="E7" s="60">
        <f t="shared" si="10"/>
        <v>14</v>
      </c>
      <c r="F7" s="60">
        <f t="shared" si="10"/>
        <v>0</v>
      </c>
      <c r="G7" s="60">
        <f t="shared" si="10"/>
        <v>2</v>
      </c>
      <c r="H7" s="60" t="str">
        <f t="shared" si="10"/>
        <v>長野県　松本市</v>
      </c>
      <c r="I7" s="60" t="str">
        <f t="shared" si="10"/>
        <v>松本市営中央西駐車場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21</v>
      </c>
      <c r="S7" s="62" t="str">
        <f t="shared" si="10"/>
        <v>商業施設</v>
      </c>
      <c r="T7" s="62" t="str">
        <f t="shared" si="10"/>
        <v>有</v>
      </c>
      <c r="U7" s="63">
        <f t="shared" si="10"/>
        <v>5869</v>
      </c>
      <c r="V7" s="63">
        <f t="shared" si="10"/>
        <v>206</v>
      </c>
      <c r="W7" s="63">
        <f t="shared" si="10"/>
        <v>300</v>
      </c>
      <c r="X7" s="62" t="str">
        <f t="shared" si="10"/>
        <v>代行制</v>
      </c>
      <c r="Y7" s="64">
        <f>Y8</f>
        <v>74.3</v>
      </c>
      <c r="Z7" s="64">
        <f t="shared" ref="Z7:AH7" si="11">Z8</f>
        <v>70.2</v>
      </c>
      <c r="AA7" s="64">
        <f t="shared" si="11"/>
        <v>86</v>
      </c>
      <c r="AB7" s="64">
        <f t="shared" si="11"/>
        <v>85.7</v>
      </c>
      <c r="AC7" s="64">
        <f t="shared" si="11"/>
        <v>168.4</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68.099999999999994</v>
      </c>
      <c r="BG7" s="64">
        <f t="shared" ref="BG7:BO7" si="14">BG8</f>
        <v>61.8</v>
      </c>
      <c r="BH7" s="64">
        <f t="shared" si="14"/>
        <v>66.400000000000006</v>
      </c>
      <c r="BI7" s="64">
        <f t="shared" si="14"/>
        <v>42.5</v>
      </c>
      <c r="BJ7" s="64">
        <f t="shared" si="14"/>
        <v>40.6</v>
      </c>
      <c r="BK7" s="64">
        <f t="shared" si="14"/>
        <v>33.6</v>
      </c>
      <c r="BL7" s="64">
        <f t="shared" si="14"/>
        <v>33.200000000000003</v>
      </c>
      <c r="BM7" s="64">
        <f t="shared" si="14"/>
        <v>29.6</v>
      </c>
      <c r="BN7" s="64">
        <f t="shared" si="14"/>
        <v>29.2</v>
      </c>
      <c r="BO7" s="64">
        <f t="shared" si="14"/>
        <v>30.4</v>
      </c>
      <c r="BP7" s="61"/>
      <c r="BQ7" s="65">
        <f>BQ8</f>
        <v>83850</v>
      </c>
      <c r="BR7" s="65">
        <f t="shared" ref="BR7:BZ7" si="15">BR8</f>
        <v>76774</v>
      </c>
      <c r="BS7" s="65">
        <f t="shared" si="15"/>
        <v>77688</v>
      </c>
      <c r="BT7" s="65">
        <f t="shared" si="15"/>
        <v>26718</v>
      </c>
      <c r="BU7" s="65">
        <f t="shared" si="15"/>
        <v>59658</v>
      </c>
      <c r="BV7" s="65">
        <f t="shared" si="15"/>
        <v>44860</v>
      </c>
      <c r="BW7" s="65">
        <f t="shared" si="15"/>
        <v>37496</v>
      </c>
      <c r="BX7" s="65">
        <f t="shared" si="15"/>
        <v>31888</v>
      </c>
      <c r="BY7" s="65">
        <f t="shared" si="15"/>
        <v>13314</v>
      </c>
      <c r="BZ7" s="65">
        <f t="shared" si="15"/>
        <v>23300</v>
      </c>
      <c r="CA7" s="63"/>
      <c r="CB7" s="64" t="s">
        <v>112</v>
      </c>
      <c r="CC7" s="64" t="s">
        <v>112</v>
      </c>
      <c r="CD7" s="64" t="s">
        <v>112</v>
      </c>
      <c r="CE7" s="64" t="s">
        <v>112</v>
      </c>
      <c r="CF7" s="64" t="s">
        <v>112</v>
      </c>
      <c r="CG7" s="64" t="s">
        <v>112</v>
      </c>
      <c r="CH7" s="64" t="s">
        <v>112</v>
      </c>
      <c r="CI7" s="64" t="s">
        <v>112</v>
      </c>
      <c r="CJ7" s="64" t="s">
        <v>112</v>
      </c>
      <c r="CK7" s="64" t="s">
        <v>110</v>
      </c>
      <c r="CL7" s="61"/>
      <c r="CM7" s="63">
        <f>CM8</f>
        <v>107</v>
      </c>
      <c r="CN7" s="63">
        <f>CN8</f>
        <v>49480</v>
      </c>
      <c r="CO7" s="64" t="s">
        <v>112</v>
      </c>
      <c r="CP7" s="64" t="s">
        <v>112</v>
      </c>
      <c r="CQ7" s="64" t="s">
        <v>112</v>
      </c>
      <c r="CR7" s="64" t="s">
        <v>112</v>
      </c>
      <c r="CS7" s="64" t="s">
        <v>112</v>
      </c>
      <c r="CT7" s="64" t="s">
        <v>112</v>
      </c>
      <c r="CU7" s="64" t="s">
        <v>112</v>
      </c>
      <c r="CV7" s="64" t="s">
        <v>112</v>
      </c>
      <c r="CW7" s="64" t="s">
        <v>112</v>
      </c>
      <c r="CX7" s="64" t="s">
        <v>113</v>
      </c>
      <c r="CY7" s="61"/>
      <c r="CZ7" s="64">
        <f>CZ8</f>
        <v>107.8</v>
      </c>
      <c r="DA7" s="64">
        <f t="shared" ref="DA7:DI7" si="16">DA8</f>
        <v>107.9</v>
      </c>
      <c r="DB7" s="64">
        <f t="shared" si="16"/>
        <v>85.1</v>
      </c>
      <c r="DC7" s="64">
        <f t="shared" si="16"/>
        <v>61.6</v>
      </c>
      <c r="DD7" s="64">
        <f t="shared" si="16"/>
        <v>13</v>
      </c>
      <c r="DE7" s="64">
        <f t="shared" si="16"/>
        <v>254</v>
      </c>
      <c r="DF7" s="64">
        <f t="shared" si="16"/>
        <v>280</v>
      </c>
      <c r="DG7" s="64">
        <f t="shared" si="16"/>
        <v>239.6</v>
      </c>
      <c r="DH7" s="64">
        <f t="shared" si="16"/>
        <v>224.1</v>
      </c>
      <c r="DI7" s="64">
        <f t="shared" si="16"/>
        <v>155.19999999999999</v>
      </c>
      <c r="DJ7" s="61"/>
      <c r="DK7" s="64">
        <f>DK8</f>
        <v>280.60000000000002</v>
      </c>
      <c r="DL7" s="64">
        <f t="shared" ref="DL7:DT7" si="17">DL8</f>
        <v>289.3</v>
      </c>
      <c r="DM7" s="64">
        <f t="shared" si="17"/>
        <v>286.89999999999998</v>
      </c>
      <c r="DN7" s="64">
        <f t="shared" si="17"/>
        <v>154.5</v>
      </c>
      <c r="DO7" s="64">
        <f t="shared" si="17"/>
        <v>250</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202029</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21</v>
      </c>
      <c r="S8" s="69" t="s">
        <v>124</v>
      </c>
      <c r="T8" s="69" t="s">
        <v>125</v>
      </c>
      <c r="U8" s="70">
        <v>5869</v>
      </c>
      <c r="V8" s="70">
        <v>206</v>
      </c>
      <c r="W8" s="70">
        <v>300</v>
      </c>
      <c r="X8" s="69" t="s">
        <v>126</v>
      </c>
      <c r="Y8" s="71">
        <v>74.3</v>
      </c>
      <c r="Z8" s="71">
        <v>70.2</v>
      </c>
      <c r="AA8" s="71">
        <v>86</v>
      </c>
      <c r="AB8" s="71">
        <v>85.7</v>
      </c>
      <c r="AC8" s="71">
        <v>168.4</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68.099999999999994</v>
      </c>
      <c r="BG8" s="71">
        <v>61.8</v>
      </c>
      <c r="BH8" s="71">
        <v>66.400000000000006</v>
      </c>
      <c r="BI8" s="71">
        <v>42.5</v>
      </c>
      <c r="BJ8" s="71">
        <v>40.6</v>
      </c>
      <c r="BK8" s="71">
        <v>33.6</v>
      </c>
      <c r="BL8" s="71">
        <v>33.200000000000003</v>
      </c>
      <c r="BM8" s="71">
        <v>29.6</v>
      </c>
      <c r="BN8" s="71">
        <v>29.2</v>
      </c>
      <c r="BO8" s="71">
        <v>30.4</v>
      </c>
      <c r="BP8" s="68">
        <v>26.3</v>
      </c>
      <c r="BQ8" s="72">
        <v>83850</v>
      </c>
      <c r="BR8" s="72">
        <v>76774</v>
      </c>
      <c r="BS8" s="72">
        <v>77688</v>
      </c>
      <c r="BT8" s="73">
        <v>26718</v>
      </c>
      <c r="BU8" s="73">
        <v>59658</v>
      </c>
      <c r="BV8" s="72">
        <v>44860</v>
      </c>
      <c r="BW8" s="72">
        <v>37496</v>
      </c>
      <c r="BX8" s="72">
        <v>31888</v>
      </c>
      <c r="BY8" s="72">
        <v>13314</v>
      </c>
      <c r="BZ8" s="72">
        <v>23300</v>
      </c>
      <c r="CA8" s="70">
        <v>16102</v>
      </c>
      <c r="CB8" s="71" t="s">
        <v>118</v>
      </c>
      <c r="CC8" s="71" t="s">
        <v>118</v>
      </c>
      <c r="CD8" s="71" t="s">
        <v>118</v>
      </c>
      <c r="CE8" s="71" t="s">
        <v>118</v>
      </c>
      <c r="CF8" s="71" t="s">
        <v>118</v>
      </c>
      <c r="CG8" s="71" t="s">
        <v>118</v>
      </c>
      <c r="CH8" s="71" t="s">
        <v>118</v>
      </c>
      <c r="CI8" s="71" t="s">
        <v>118</v>
      </c>
      <c r="CJ8" s="71" t="s">
        <v>118</v>
      </c>
      <c r="CK8" s="71" t="s">
        <v>118</v>
      </c>
      <c r="CL8" s="68" t="s">
        <v>118</v>
      </c>
      <c r="CM8" s="70">
        <v>107</v>
      </c>
      <c r="CN8" s="70">
        <v>49480</v>
      </c>
      <c r="CO8" s="71" t="s">
        <v>118</v>
      </c>
      <c r="CP8" s="71" t="s">
        <v>118</v>
      </c>
      <c r="CQ8" s="71" t="s">
        <v>118</v>
      </c>
      <c r="CR8" s="71" t="s">
        <v>118</v>
      </c>
      <c r="CS8" s="71" t="s">
        <v>118</v>
      </c>
      <c r="CT8" s="71" t="s">
        <v>118</v>
      </c>
      <c r="CU8" s="71" t="s">
        <v>118</v>
      </c>
      <c r="CV8" s="71" t="s">
        <v>118</v>
      </c>
      <c r="CW8" s="71" t="s">
        <v>118</v>
      </c>
      <c r="CX8" s="71" t="s">
        <v>118</v>
      </c>
      <c r="CY8" s="68" t="s">
        <v>118</v>
      </c>
      <c r="CZ8" s="71">
        <v>107.8</v>
      </c>
      <c r="DA8" s="71">
        <v>107.9</v>
      </c>
      <c r="DB8" s="71">
        <v>85.1</v>
      </c>
      <c r="DC8" s="71">
        <v>61.6</v>
      </c>
      <c r="DD8" s="71">
        <v>13</v>
      </c>
      <c r="DE8" s="71">
        <v>254</v>
      </c>
      <c r="DF8" s="71">
        <v>280</v>
      </c>
      <c r="DG8" s="71">
        <v>239.6</v>
      </c>
      <c r="DH8" s="71">
        <v>224.1</v>
      </c>
      <c r="DI8" s="71">
        <v>155.19999999999999</v>
      </c>
      <c r="DJ8" s="68">
        <v>103.6</v>
      </c>
      <c r="DK8" s="71">
        <v>280.60000000000002</v>
      </c>
      <c r="DL8" s="71">
        <v>289.3</v>
      </c>
      <c r="DM8" s="71">
        <v>286.89999999999998</v>
      </c>
      <c r="DN8" s="71">
        <v>154.5</v>
      </c>
      <c r="DO8" s="71">
        <v>250</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2020-01-23T08:00:11Z</cp:lastPrinted>
  <dcterms:created xsi:type="dcterms:W3CDTF">2019-12-05T07:22:37Z</dcterms:created>
  <dcterms:modified xsi:type="dcterms:W3CDTF">2020-02-20T04:05:56Z</dcterms:modified>
  <cp:category/>
</cp:coreProperties>
</file>