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K0rmNDw4qcgpN2nBk6H4zgVbIkQGvFO9kgekluppZqBITkU9ojW75GxjmtN0E0BW5N6ilQ13a2oDu4IJ/EqBA==" workbookSaltValue="u5G4AeFowQcQOEJABdbCJ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E10" i="5"/>
  <c r="B10" i="5"/>
</calcChain>
</file>

<file path=xl/sharedStrings.xml><?xml version="1.0" encoding="utf-8"?>
<sst xmlns="http://schemas.openxmlformats.org/spreadsheetml/2006/main" count="243" uniqueCount="126">
  <si>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</si>
  <si>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</si>
  <si>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</si>
  <si>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</si>
  <si>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</si>
  <si>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</si>
  <si>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</si>
  <si>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</si>
  <si>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</si>
  <si>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</si>
  <si>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</si>
  <si>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</si>
  <si>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</si>
  <si>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</si>
  <si>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</si>
  <si>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</si>
  <si>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</si>
  <si>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</si>
  <si>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</si>
  <si>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</si>
  <si>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</si>
  <si>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</si>
  <si>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</si>
  <si>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</si>
  <si>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</si>
  <si>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</si>
  <si>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</si>
  <si>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</si>
  <si>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</si>
  <si>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</si>
  <si>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</si>
  <si>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</si>
  <si>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</si>
  <si>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</si>
  <si>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</si>
  <si>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</si>
  <si>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</si>
  <si>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</si>
  <si>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</si>
  <si>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</si>
  <si>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</si>
  <si>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</si>
  <si>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</si>
  <si>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</si>
  <si>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</si>
  <si>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</si>
  <si>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</si>
  <si>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</si>
  <si>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</si>
  <si>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</si>
  <si>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</si>
  <si>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</si>
  <si>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</si>
  <si>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</si>
  <si>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</si>
  <si>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</si>
  <si>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</si>
  <si>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</si>
  <si>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</si>
  <si>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</si>
  <si>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</si>
  <si>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</si>
  <si>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</si>
  <si>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</si>
  <si>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</si>
  <si>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</si>
  <si>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</si>
  <si>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</si>
  <si>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</si>
  <si>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</si>
  <si>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</si>
  <si>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</si>
  <si>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</si>
  <si>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</si>
  <si>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</si>
  <si>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</si>
  <si>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</si>
  <si>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</si>
  <si>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</si>
  <si>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</si>
  <si>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</si>
  <si>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</si>
  <si>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</si>
  <si>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</si>
  <si>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</si>
  <si>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</si>
  <si>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</si>
  <si>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</si>
  <si>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</si>
  <si>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</si>
  <si>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</si>
  <si>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</si>
  <si>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</si>
  <si>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</si>
  <si>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</si>
  <si>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</si>
  <si>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</si>
  <si>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</si>
  <si>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</si>
  <si>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</si>
  <si>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</si>
  <si>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</si>
  <si>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</si>
  <si>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</si>
  <si>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</si>
  <si>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</si>
  <si>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</si>
  <si>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</si>
  <si>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</si>
  <si>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</si>
  <si>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南佐久環境衛生組合</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</si>
  <si>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</si>
  <si>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</si>
  <si>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</si>
  <si>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</si>
  <si>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</si>
  <si>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</si>
  <si>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</si>
  <si>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</si>
  <si>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</si>
  <si>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</si>
  <si>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</si>
  <si>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</si>
  <si>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国(総務省)の要請により、平成３２年度の予算・決算から企業会計(財務規定等の適用)へ移行する予定でありますが、下水道ストックマネジメントを活用しながら、今後の更新事業費の平準化・削減を図るとともに、適正な維持管理を継続し、適正な料金算定も行いながら、利用者が安心して安全に利用できる施設を継続し、より健全な下水道経営を図っていく必要があります。</t>
    <rPh sb="1" eb="2">
      <t>クニ</t>
    </rPh>
    <rPh sb="3" eb="6">
      <t>ソウムショウ</t>
    </rPh>
    <rPh sb="8" eb="10">
      <t>ヨウセイ</t>
    </rPh>
    <rPh sb="14" eb="16">
      <t>ヘイセイ</t>
    </rPh>
    <rPh sb="18" eb="20">
      <t>ネンド</t>
    </rPh>
    <rPh sb="21" eb="23">
      <t>ヨサン</t>
    </rPh>
    <rPh sb="24" eb="26">
      <t>ケッサン</t>
    </rPh>
    <rPh sb="28" eb="30">
      <t>キギョウ</t>
    </rPh>
    <rPh sb="30" eb="32">
      <t>カイケイ</t>
    </rPh>
    <rPh sb="33" eb="35">
      <t>ザイム</t>
    </rPh>
    <rPh sb="35" eb="37">
      <t>キテイ</t>
    </rPh>
    <rPh sb="37" eb="38">
      <t>ナド</t>
    </rPh>
    <rPh sb="39" eb="41">
      <t>テキヨウ</t>
    </rPh>
    <rPh sb="43" eb="45">
      <t>イコウ</t>
    </rPh>
    <rPh sb="47" eb="49">
      <t>ヨテイ</t>
    </rPh>
    <rPh sb="56" eb="59">
      <t>ゲスイドウ</t>
    </rPh>
    <rPh sb="70" eb="72">
      <t>カツヨウ</t>
    </rPh>
    <rPh sb="77" eb="79">
      <t>コンゴ</t>
    </rPh>
    <rPh sb="80" eb="82">
      <t>コウシン</t>
    </rPh>
    <rPh sb="82" eb="85">
      <t>ジギョウヒ</t>
    </rPh>
    <rPh sb="86" eb="89">
      <t>ヘイジュンカ</t>
    </rPh>
    <rPh sb="90" eb="92">
      <t>サクゲン</t>
    </rPh>
    <rPh sb="93" eb="94">
      <t>ハカ</t>
    </rPh>
    <rPh sb="100" eb="102">
      <t>テキセイ</t>
    </rPh>
    <rPh sb="103" eb="105">
      <t>イジ</t>
    </rPh>
    <rPh sb="105" eb="107">
      <t>カンリ</t>
    </rPh>
    <rPh sb="108" eb="110">
      <t>ケイゾク</t>
    </rPh>
    <rPh sb="112" eb="114">
      <t>テキセイ</t>
    </rPh>
    <rPh sb="115" eb="117">
      <t>リョウキン</t>
    </rPh>
    <rPh sb="117" eb="119">
      <t>サンテイ</t>
    </rPh>
    <rPh sb="120" eb="121">
      <t>オコナ</t>
    </rPh>
    <rPh sb="126" eb="129">
      <t>リヨウシャ</t>
    </rPh>
    <rPh sb="130" eb="132">
      <t>アンシン</t>
    </rPh>
    <rPh sb="134" eb="136">
      <t>アンゼン</t>
    </rPh>
    <rPh sb="137" eb="139">
      <t>リヨウ</t>
    </rPh>
    <rPh sb="142" eb="144">
      <t>シセツ</t>
    </rPh>
    <rPh sb="145" eb="147">
      <t>ケイゾク</t>
    </rPh>
    <rPh sb="151" eb="153">
      <t>ケンゼン</t>
    </rPh>
    <rPh sb="154" eb="157">
      <t>ゲスイドウ</t>
    </rPh>
    <rPh sb="157" eb="159">
      <t>ケイエイ</t>
    </rPh>
    <rPh sb="160" eb="161">
      <t>ハカ</t>
    </rPh>
    <rPh sb="165" eb="167">
      <t>ヒツヨウ</t>
    </rPh>
    <phoneticPr fontId="4"/>
  </si>
  <si>
    <t>　管渠施設の老朽化による更新投資・対策の実施はありませんが、引続き定期的(５～７年サイクル)に点検等を行い、適正な維持管理を行っていきます。
　また、平成２９年度に策定した下水道ストックマネジメント計画(平成３０年度～平成３４年度)により、終末処理場の更新事業が始まりますが、平成３０年度にはその設計を行い、平成３１年度から水処理施設と汚泥処理施設の機械電気の更新を順次進めていく予定であります。</t>
    <rPh sb="1" eb="3">
      <t>カンキョ</t>
    </rPh>
    <rPh sb="3" eb="5">
      <t>シセツ</t>
    </rPh>
    <rPh sb="6" eb="9">
      <t>ロウキュウカ</t>
    </rPh>
    <rPh sb="12" eb="14">
      <t>コウシン</t>
    </rPh>
    <rPh sb="14" eb="16">
      <t>トウシ</t>
    </rPh>
    <rPh sb="17" eb="19">
      <t>タイサク</t>
    </rPh>
    <rPh sb="20" eb="22">
      <t>ジッシ</t>
    </rPh>
    <rPh sb="30" eb="32">
      <t>ヒキツヅ</t>
    </rPh>
    <rPh sb="33" eb="36">
      <t>テイキテキ</t>
    </rPh>
    <rPh sb="40" eb="41">
      <t>ネン</t>
    </rPh>
    <rPh sb="47" eb="49">
      <t>テンケン</t>
    </rPh>
    <rPh sb="49" eb="50">
      <t>ナド</t>
    </rPh>
    <rPh sb="51" eb="52">
      <t>オコナ</t>
    </rPh>
    <rPh sb="54" eb="56">
      <t>テキセイ</t>
    </rPh>
    <rPh sb="57" eb="59">
      <t>イジ</t>
    </rPh>
    <rPh sb="59" eb="61">
      <t>カンリ</t>
    </rPh>
    <rPh sb="62" eb="63">
      <t>オコナ</t>
    </rPh>
    <rPh sb="75" eb="77">
      <t>ヘイセイ</t>
    </rPh>
    <rPh sb="79" eb="81">
      <t>ネンド</t>
    </rPh>
    <rPh sb="82" eb="84">
      <t>サクテイ</t>
    </rPh>
    <rPh sb="86" eb="89">
      <t>ゲスイドウ</t>
    </rPh>
    <rPh sb="99" eb="101">
      <t>ケイカク</t>
    </rPh>
    <rPh sb="102" eb="104">
      <t>ヘイセイ</t>
    </rPh>
    <rPh sb="106" eb="108">
      <t>ネンド</t>
    </rPh>
    <rPh sb="109" eb="111">
      <t>ヘイセイ</t>
    </rPh>
    <rPh sb="113" eb="115">
      <t>ネンド</t>
    </rPh>
    <rPh sb="120" eb="122">
      <t>シュウマツ</t>
    </rPh>
    <rPh sb="122" eb="125">
      <t>ショリジョウ</t>
    </rPh>
    <rPh sb="126" eb="128">
      <t>コウシン</t>
    </rPh>
    <rPh sb="128" eb="130">
      <t>ジギョウ</t>
    </rPh>
    <rPh sb="131" eb="132">
      <t>ハジ</t>
    </rPh>
    <rPh sb="138" eb="140">
      <t>ヘイセイ</t>
    </rPh>
    <rPh sb="142" eb="144">
      <t>ネンド</t>
    </rPh>
    <rPh sb="148" eb="150">
      <t>セッケイ</t>
    </rPh>
    <rPh sb="151" eb="152">
      <t>オコナ</t>
    </rPh>
    <rPh sb="154" eb="156">
      <t>ヘイセイ</t>
    </rPh>
    <rPh sb="158" eb="160">
      <t>ネンド</t>
    </rPh>
    <rPh sb="162" eb="163">
      <t>ミズ</t>
    </rPh>
    <rPh sb="163" eb="165">
      <t>ショリ</t>
    </rPh>
    <rPh sb="165" eb="167">
      <t>シセツ</t>
    </rPh>
    <rPh sb="168" eb="170">
      <t>オデイ</t>
    </rPh>
    <rPh sb="170" eb="172">
      <t>ショリ</t>
    </rPh>
    <rPh sb="172" eb="174">
      <t>シセツ</t>
    </rPh>
    <rPh sb="175" eb="177">
      <t>キカイ</t>
    </rPh>
    <rPh sb="177" eb="179">
      <t>デンキ</t>
    </rPh>
    <rPh sb="180" eb="182">
      <t>コウシン</t>
    </rPh>
    <rPh sb="183" eb="185">
      <t>ジュンジ</t>
    </rPh>
    <rPh sb="185" eb="186">
      <t>スス</t>
    </rPh>
    <rPh sb="190" eb="192">
      <t>ヨテイ</t>
    </rPh>
    <phoneticPr fontId="4"/>
  </si>
  <si>
    <t>　平成１２年４月に供用開始し１８年が経過していますが、概ね１０年の前倒しによる短期間での施設整備・事業投資により、類似団体と比較して「④企業債残高」が大きく、その償還を含めた総費用の財源である下水道使用料や、一定の繰入金(市町村分担金)の割合を示す「①収益的収支比率」は低い状況にあります。
　平成２３年度、２６年度、２８年度では、佐久穂町と小海町の農業集落排水施設等(４箇所)が接続統合され、「⑦施設利用率」は類似団体より高くなっており、「⑤経費回収率、⑥汚水処理原価」は改善傾向にあります。
　しかしながら、「⑧水洗化率」は人口減少が要因で鈍化傾向にあります。隣接する汚水処理施設の接続統合が一段落したことからも、今後も進むと思われる人口減少の影響を受け、自主財源である下水道使用料の減少は、経営にも大きな影響が生じてくると考えられます。</t>
    <rPh sb="1" eb="3">
      <t>ヘイセイ</t>
    </rPh>
    <rPh sb="206" eb="208">
      <t>ルイジ</t>
    </rPh>
    <rPh sb="208" eb="210">
      <t>ダンタイ</t>
    </rPh>
    <rPh sb="212" eb="213">
      <t>タカ</t>
    </rPh>
    <rPh sb="222" eb="224">
      <t>ケイヒ</t>
    </rPh>
    <rPh sb="224" eb="226">
      <t>カイシュウ</t>
    </rPh>
    <rPh sb="226" eb="227">
      <t>リツ</t>
    </rPh>
    <rPh sb="229" eb="231">
      <t>オスイ</t>
    </rPh>
    <rPh sb="231" eb="233">
      <t>ショリ</t>
    </rPh>
    <rPh sb="233" eb="235">
      <t>ゲンカ</t>
    </rPh>
    <rPh sb="237" eb="239">
      <t>カイゼン</t>
    </rPh>
    <rPh sb="239" eb="241">
      <t>ケイコウ</t>
    </rPh>
    <rPh sb="258" eb="261">
      <t>スイセンカ</t>
    </rPh>
    <rPh sb="261" eb="262">
      <t>リツ</t>
    </rPh>
    <rPh sb="264" eb="266">
      <t>ジンコウ</t>
    </rPh>
    <rPh sb="266" eb="268">
      <t>ゲンショウ</t>
    </rPh>
    <rPh sb="269" eb="271">
      <t>ヨウイン</t>
    </rPh>
    <rPh sb="272" eb="274">
      <t>ドンカ</t>
    </rPh>
    <rPh sb="274" eb="276">
      <t>ケイコウ</t>
    </rPh>
    <rPh sb="282" eb="284">
      <t>リンセツ</t>
    </rPh>
    <rPh sb="286" eb="288">
      <t>オスイ</t>
    </rPh>
    <rPh sb="288" eb="290">
      <t>ショリ</t>
    </rPh>
    <rPh sb="290" eb="292">
      <t>シセツ</t>
    </rPh>
    <rPh sb="293" eb="295">
      <t>セツゾク</t>
    </rPh>
    <rPh sb="295" eb="297">
      <t>トウゴウ</t>
    </rPh>
    <rPh sb="298" eb="301">
      <t>イチダンラク</t>
    </rPh>
    <rPh sb="309" eb="311">
      <t>コンゴ</t>
    </rPh>
    <rPh sb="312" eb="313">
      <t>スス</t>
    </rPh>
    <rPh sb="315" eb="316">
      <t>オモ</t>
    </rPh>
    <rPh sb="319" eb="321">
      <t>ジンコウ</t>
    </rPh>
    <rPh sb="321" eb="323">
      <t>ゲンショウ</t>
    </rPh>
    <rPh sb="324" eb="326">
      <t>エイキョウ</t>
    </rPh>
    <rPh sb="327" eb="328">
      <t>ウ</t>
    </rPh>
    <rPh sb="330" eb="332">
      <t>ジシュ</t>
    </rPh>
    <rPh sb="332" eb="334">
      <t>ザイゲン</t>
    </rPh>
    <rPh sb="337" eb="340">
      <t>ゲスイドウ</t>
    </rPh>
    <rPh sb="340" eb="343">
      <t>シヨウリョウ</t>
    </rPh>
    <rPh sb="344" eb="346">
      <t>ゲンショウ</t>
    </rPh>
    <rPh sb="348" eb="350">
      <t>ケイエイ</t>
    </rPh>
    <rPh sb="352" eb="353">
      <t>オオ</t>
    </rPh>
    <rPh sb="355" eb="357">
      <t>エイキョウ</t>
    </rPh>
    <rPh sb="358" eb="359">
      <t>ショウ</t>
    </rPh>
    <rPh sb="364" eb="36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</si>
</sst>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95-41A5-A012-F591BADEBD08}"/>
            </c:ext>
          </c:extLst>
        </c:ser>
        <c:dLbls>
          <c:showLegendKey val="0"/>
          <c:showVal val="0"/>
          <c:showCatName val="0"/>
          <c:showSerName val="0"/>
          <c:showPercent val="0"/>
          <c:showBubbleSize val="0"/>
        </c:dLbls>
        <c:gapWidth val="150"/>
        <c:axId val="30080000"/>
        <c:axId val="3094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C495-41A5-A012-F591BADEBD08}"/>
            </c:ext>
          </c:extLst>
        </c:ser>
        <c:dLbls>
          <c:showLegendKey val="0"/>
          <c:showVal val="0"/>
          <c:showCatName val="0"/>
          <c:showSerName val="0"/>
          <c:showPercent val="0"/>
          <c:showBubbleSize val="0"/>
        </c:dLbls>
        <c:marker val="1"/>
        <c:smooth val="0"/>
        <c:axId val="30080000"/>
        <c:axId val="30946432"/>
      </c:lineChart>
      <c:dateAx>
        <c:axId val="30080000"/>
        <c:scaling>
          <c:orientation val="minMax"/>
        </c:scaling>
        <c:delete val="1"/>
        <c:axPos val="b"/>
        <c:numFmt formatCode="ge" sourceLinked="1"/>
        <c:majorTickMark val="none"/>
        <c:minorTickMark val="none"/>
        <c:tickLblPos val="none"/>
        <c:crossAx val="30946432"/>
        <c:crosses val="autoZero"/>
        <c:auto val="1"/>
        <c:lblOffset val="100"/>
        <c:baseTimeUnit val="years"/>
      </c:dateAx>
      <c:valAx>
        <c:axId val="309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53.45</c:v>
                </c:pt>
                <c:pt idx="1">
                  <c:v>52.53</c:v>
                </c:pt>
                <c:pt idx="2">
                  <c:v>52.29</c:v>
                </c:pt>
                <c:pt idx="3">
                  <c:v>55.27</c:v>
                </c:pt>
                <c:pt idx="4">
                  <c:v>56.74</c:v>
                </c:pt>
              </c:numCache>
            </c:numRef>
          </c:val>
          <c:extLst xmlns:c16r2="http://schemas.microsoft.com/office/drawing/2015/06/chart">
            <c:ext xmlns:c16="http://schemas.microsoft.com/office/drawing/2014/chart" uri="{C3380CC4-5D6E-409C-BE32-E72D297353CC}">
              <c16:uniqueId val="{00000000-A4DD-47F4-8235-386076D5AEDE}"/>
            </c:ext>
          </c:extLst>
        </c:ser>
        <c:dLbls>
          <c:showLegendKey val="0"/>
          <c:showVal val="0"/>
          <c:showCatName val="0"/>
          <c:showSerName val="0"/>
          <c:showPercent val="0"/>
          <c:showBubbleSize val="0"/>
        </c:dLbls>
        <c:gapWidth val="150"/>
        <c:axId val="91655168"/>
        <c:axId val="9167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A4DD-47F4-8235-386076D5AEDE}"/>
            </c:ext>
          </c:extLst>
        </c:ser>
        <c:dLbls>
          <c:showLegendKey val="0"/>
          <c:showVal val="0"/>
          <c:showCatName val="0"/>
          <c:showSerName val="0"/>
          <c:showPercent val="0"/>
          <c:showBubbleSize val="0"/>
        </c:dLbls>
        <c:marker val="1"/>
        <c:smooth val="0"/>
        <c:axId val="91655168"/>
        <c:axId val="91673728"/>
      </c:lineChart>
      <c:dateAx>
        <c:axId val="91655168"/>
        <c:scaling>
          <c:orientation val="minMax"/>
        </c:scaling>
        <c:delete val="1"/>
        <c:axPos val="b"/>
        <c:numFmt formatCode="ge" sourceLinked="1"/>
        <c:majorTickMark val="none"/>
        <c:minorTickMark val="none"/>
        <c:tickLblPos val="none"/>
        <c:crossAx val="91673728"/>
        <c:crosses val="autoZero"/>
        <c:auto val="1"/>
        <c:lblOffset val="100"/>
        <c:baseTimeUnit val="years"/>
      </c:dateAx>
      <c:valAx>
        <c:axId val="916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75.59</c:v>
                </c:pt>
                <c:pt idx="1">
                  <c:v>75.16</c:v>
                </c:pt>
                <c:pt idx="2">
                  <c:v>76.61</c:v>
                </c:pt>
                <c:pt idx="3">
                  <c:v>77.67</c:v>
                </c:pt>
                <c:pt idx="4">
                  <c:v>79.510000000000005</c:v>
                </c:pt>
              </c:numCache>
            </c:numRef>
          </c:val>
          <c:extLst xmlns:c16r2="http://schemas.microsoft.com/office/drawing/2015/06/chart">
            <c:ext xmlns:c16="http://schemas.microsoft.com/office/drawing/2014/chart" uri="{C3380CC4-5D6E-409C-BE32-E72D297353CC}">
              <c16:uniqueId val="{00000000-3527-4781-96F3-AD3B0D03FF24}"/>
            </c:ext>
          </c:extLst>
        </c:ser>
        <c:dLbls>
          <c:showLegendKey val="0"/>
          <c:showVal val="0"/>
          <c:showCatName val="0"/>
          <c:showSerName val="0"/>
          <c:showPercent val="0"/>
          <c:showBubbleSize val="0"/>
        </c:dLbls>
        <c:gapWidth val="150"/>
        <c:axId val="91725184"/>
        <c:axId val="9172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3527-4781-96F3-AD3B0D03FF24}"/>
            </c:ext>
          </c:extLst>
        </c:ser>
        <c:dLbls>
          <c:showLegendKey val="0"/>
          <c:showVal val="0"/>
          <c:showCatName val="0"/>
          <c:showSerName val="0"/>
          <c:showPercent val="0"/>
          <c:showBubbleSize val="0"/>
        </c:dLbls>
        <c:marker val="1"/>
        <c:smooth val="0"/>
        <c:axId val="91725184"/>
        <c:axId val="91727360"/>
      </c:lineChart>
      <c:dateAx>
        <c:axId val="91725184"/>
        <c:scaling>
          <c:orientation val="minMax"/>
        </c:scaling>
        <c:delete val="1"/>
        <c:axPos val="b"/>
        <c:numFmt formatCode="ge" sourceLinked="1"/>
        <c:majorTickMark val="none"/>
        <c:minorTickMark val="none"/>
        <c:tickLblPos val="none"/>
        <c:crossAx val="91727360"/>
        <c:crosses val="autoZero"/>
        <c:auto val="1"/>
        <c:lblOffset val="100"/>
        <c:baseTimeUnit val="years"/>
      </c:dateAx>
      <c:valAx>
        <c:axId val="917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43.03</c:v>
                </c:pt>
                <c:pt idx="1">
                  <c:v>43.02</c:v>
                </c:pt>
                <c:pt idx="2">
                  <c:v>42.68</c:v>
                </c:pt>
                <c:pt idx="3">
                  <c:v>39.270000000000003</c:v>
                </c:pt>
                <c:pt idx="4">
                  <c:v>40.64</c:v>
                </c:pt>
              </c:numCache>
            </c:numRef>
          </c:val>
          <c:extLst xmlns:c16r2="http://schemas.microsoft.com/office/drawing/2015/06/chart">
            <c:ext xmlns:c16="http://schemas.microsoft.com/office/drawing/2014/chart" uri="{C3380CC4-5D6E-409C-BE32-E72D297353CC}">
              <c16:uniqueId val="{00000000-A43B-4E69-AE7A-4B7107B05252}"/>
            </c:ext>
          </c:extLst>
        </c:ser>
        <c:dLbls>
          <c:showLegendKey val="0"/>
          <c:showVal val="0"/>
          <c:showCatName val="0"/>
          <c:showSerName val="0"/>
          <c:showPercent val="0"/>
          <c:showBubbleSize val="0"/>
        </c:dLbls>
        <c:gapWidth val="150"/>
        <c:axId val="30981504"/>
        <c:axId val="309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3B-4E69-AE7A-4B7107B05252}"/>
            </c:ext>
          </c:extLst>
        </c:ser>
        <c:dLbls>
          <c:showLegendKey val="0"/>
          <c:showVal val="0"/>
          <c:showCatName val="0"/>
          <c:showSerName val="0"/>
          <c:showPercent val="0"/>
          <c:showBubbleSize val="0"/>
        </c:dLbls>
        <c:marker val="1"/>
        <c:smooth val="0"/>
        <c:axId val="30981504"/>
        <c:axId val="30987776"/>
      </c:lineChart>
      <c:dateAx>
        <c:axId val="30981504"/>
        <c:scaling>
          <c:orientation val="minMax"/>
        </c:scaling>
        <c:delete val="1"/>
        <c:axPos val="b"/>
        <c:numFmt formatCode="ge" sourceLinked="1"/>
        <c:majorTickMark val="none"/>
        <c:minorTickMark val="none"/>
        <c:tickLblPos val="none"/>
        <c:crossAx val="30987776"/>
        <c:crosses val="autoZero"/>
        <c:auto val="1"/>
        <c:lblOffset val="100"/>
        <c:baseTimeUnit val="years"/>
      </c:dateAx>
      <c:valAx>
        <c:axId val="309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4E-4F10-9040-6B5901DB054E}"/>
            </c:ext>
          </c:extLst>
        </c:ser>
        <c:dLbls>
          <c:showLegendKey val="0"/>
          <c:showVal val="0"/>
          <c:showCatName val="0"/>
          <c:showSerName val="0"/>
          <c:showPercent val="0"/>
          <c:showBubbleSize val="0"/>
        </c:dLbls>
        <c:gapWidth val="150"/>
        <c:axId val="30904320"/>
        <c:axId val="309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4E-4F10-9040-6B5901DB054E}"/>
            </c:ext>
          </c:extLst>
        </c:ser>
        <c:dLbls>
          <c:showLegendKey val="0"/>
          <c:showVal val="0"/>
          <c:showCatName val="0"/>
          <c:showSerName val="0"/>
          <c:showPercent val="0"/>
          <c:showBubbleSize val="0"/>
        </c:dLbls>
        <c:marker val="1"/>
        <c:smooth val="0"/>
        <c:axId val="30904320"/>
        <c:axId val="30906240"/>
      </c:lineChart>
      <c:dateAx>
        <c:axId val="30904320"/>
        <c:scaling>
          <c:orientation val="minMax"/>
        </c:scaling>
        <c:delete val="1"/>
        <c:axPos val="b"/>
        <c:numFmt formatCode="ge" sourceLinked="1"/>
        <c:majorTickMark val="none"/>
        <c:minorTickMark val="none"/>
        <c:tickLblPos val="none"/>
        <c:crossAx val="30906240"/>
        <c:crosses val="autoZero"/>
        <c:auto val="1"/>
        <c:lblOffset val="100"/>
        <c:baseTimeUnit val="years"/>
      </c:dateAx>
      <c:valAx>
        <c:axId val="309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DF-4118-B45F-F651A380CA89}"/>
            </c:ext>
          </c:extLst>
        </c:ser>
        <c:dLbls>
          <c:showLegendKey val="0"/>
          <c:showVal val="0"/>
          <c:showCatName val="0"/>
          <c:showSerName val="0"/>
          <c:showPercent val="0"/>
          <c:showBubbleSize val="0"/>
        </c:dLbls>
        <c:gapWidth val="150"/>
        <c:axId val="31019392"/>
        <c:axId val="310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DF-4118-B45F-F651A380CA89}"/>
            </c:ext>
          </c:extLst>
        </c:ser>
        <c:dLbls>
          <c:showLegendKey val="0"/>
          <c:showVal val="0"/>
          <c:showCatName val="0"/>
          <c:showSerName val="0"/>
          <c:showPercent val="0"/>
          <c:showBubbleSize val="0"/>
        </c:dLbls>
        <c:marker val="1"/>
        <c:smooth val="0"/>
        <c:axId val="31019392"/>
        <c:axId val="31021312"/>
      </c:lineChart>
      <c:dateAx>
        <c:axId val="31019392"/>
        <c:scaling>
          <c:orientation val="minMax"/>
        </c:scaling>
        <c:delete val="1"/>
        <c:axPos val="b"/>
        <c:numFmt formatCode="ge" sourceLinked="1"/>
        <c:majorTickMark val="none"/>
        <c:minorTickMark val="none"/>
        <c:tickLblPos val="none"/>
        <c:crossAx val="31021312"/>
        <c:crosses val="autoZero"/>
        <c:auto val="1"/>
        <c:lblOffset val="100"/>
        <c:baseTimeUnit val="years"/>
      </c:dateAx>
      <c:valAx>
        <c:axId val="310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92-47D9-92C0-F7D0E1220526}"/>
            </c:ext>
          </c:extLst>
        </c:ser>
        <c:dLbls>
          <c:showLegendKey val="0"/>
          <c:showVal val="0"/>
          <c:showCatName val="0"/>
          <c:showSerName val="0"/>
          <c:showPercent val="0"/>
          <c:showBubbleSize val="0"/>
        </c:dLbls>
        <c:gapWidth val="150"/>
        <c:axId val="31050368"/>
        <c:axId val="885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92-47D9-92C0-F7D0E1220526}"/>
            </c:ext>
          </c:extLst>
        </c:ser>
        <c:dLbls>
          <c:showLegendKey val="0"/>
          <c:showVal val="0"/>
          <c:showCatName val="0"/>
          <c:showSerName val="0"/>
          <c:showPercent val="0"/>
          <c:showBubbleSize val="0"/>
        </c:dLbls>
        <c:marker val="1"/>
        <c:smooth val="0"/>
        <c:axId val="31050368"/>
        <c:axId val="88548096"/>
      </c:lineChart>
      <c:dateAx>
        <c:axId val="31050368"/>
        <c:scaling>
          <c:orientation val="minMax"/>
        </c:scaling>
        <c:delete val="1"/>
        <c:axPos val="b"/>
        <c:numFmt formatCode="ge" sourceLinked="1"/>
        <c:majorTickMark val="none"/>
        <c:minorTickMark val="none"/>
        <c:tickLblPos val="none"/>
        <c:crossAx val="88548096"/>
        <c:crosses val="autoZero"/>
        <c:auto val="1"/>
        <c:lblOffset val="100"/>
        <c:baseTimeUnit val="years"/>
      </c:dateAx>
      <c:valAx>
        <c:axId val="885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94-4B65-A951-50376D137B7B}"/>
            </c:ext>
          </c:extLst>
        </c:ser>
        <c:dLbls>
          <c:showLegendKey val="0"/>
          <c:showVal val="0"/>
          <c:showCatName val="0"/>
          <c:showSerName val="0"/>
          <c:showPercent val="0"/>
          <c:showBubbleSize val="0"/>
        </c:dLbls>
        <c:gapWidth val="150"/>
        <c:axId val="88563072"/>
        <c:axId val="885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94-4B65-A951-50376D137B7B}"/>
            </c:ext>
          </c:extLst>
        </c:ser>
        <c:dLbls>
          <c:showLegendKey val="0"/>
          <c:showVal val="0"/>
          <c:showCatName val="0"/>
          <c:showSerName val="0"/>
          <c:showPercent val="0"/>
          <c:showBubbleSize val="0"/>
        </c:dLbls>
        <c:marker val="1"/>
        <c:smooth val="0"/>
        <c:axId val="88563072"/>
        <c:axId val="88573440"/>
      </c:lineChart>
      <c:dateAx>
        <c:axId val="88563072"/>
        <c:scaling>
          <c:orientation val="minMax"/>
        </c:scaling>
        <c:delete val="1"/>
        <c:axPos val="b"/>
        <c:numFmt formatCode="ge" sourceLinked="1"/>
        <c:majorTickMark val="none"/>
        <c:minorTickMark val="none"/>
        <c:tickLblPos val="none"/>
        <c:crossAx val="88573440"/>
        <c:crosses val="autoZero"/>
        <c:auto val="1"/>
        <c:lblOffset val="100"/>
        <c:baseTimeUnit val="years"/>
      </c:dateAx>
      <c:valAx>
        <c:axId val="885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2387.2399999999998</c:v>
                </c:pt>
                <c:pt idx="1">
                  <c:v>2195.92</c:v>
                </c:pt>
                <c:pt idx="2">
                  <c:v>2083.48</c:v>
                </c:pt>
                <c:pt idx="3">
                  <c:v>1896.88</c:v>
                </c:pt>
                <c:pt idx="4">
                  <c:v>1733.79</c:v>
                </c:pt>
              </c:numCache>
            </c:numRef>
          </c:val>
          <c:extLst xmlns:c16r2="http://schemas.microsoft.com/office/drawing/2015/06/chart">
            <c:ext xmlns:c16="http://schemas.microsoft.com/office/drawing/2014/chart" uri="{C3380CC4-5D6E-409C-BE32-E72D297353CC}">
              <c16:uniqueId val="{00000000-1D75-4E18-A6F5-AD89C4ECD592}"/>
            </c:ext>
          </c:extLst>
        </c:ser>
        <c:dLbls>
          <c:showLegendKey val="0"/>
          <c:showVal val="0"/>
          <c:showCatName val="0"/>
          <c:showSerName val="0"/>
          <c:showPercent val="0"/>
          <c:showBubbleSize val="0"/>
        </c:dLbls>
        <c:gapWidth val="150"/>
        <c:axId val="88484096"/>
        <c:axId val="8849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1D75-4E18-A6F5-AD89C4ECD592}"/>
            </c:ext>
          </c:extLst>
        </c:ser>
        <c:dLbls>
          <c:showLegendKey val="0"/>
          <c:showVal val="0"/>
          <c:showCatName val="0"/>
          <c:showSerName val="0"/>
          <c:showPercent val="0"/>
          <c:showBubbleSize val="0"/>
        </c:dLbls>
        <c:marker val="1"/>
        <c:smooth val="0"/>
        <c:axId val="88484096"/>
        <c:axId val="88490368"/>
      </c:lineChart>
      <c:dateAx>
        <c:axId val="88484096"/>
        <c:scaling>
          <c:orientation val="minMax"/>
        </c:scaling>
        <c:delete val="1"/>
        <c:axPos val="b"/>
        <c:numFmt formatCode="ge" sourceLinked="1"/>
        <c:majorTickMark val="none"/>
        <c:minorTickMark val="none"/>
        <c:tickLblPos val="none"/>
        <c:crossAx val="88490368"/>
        <c:crosses val="autoZero"/>
        <c:auto val="1"/>
        <c:lblOffset val="100"/>
        <c:baseTimeUnit val="years"/>
      </c:dateAx>
      <c:valAx>
        <c:axId val="884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30.17</c:v>
                </c:pt>
                <c:pt idx="1">
                  <c:v>29.57</c:v>
                </c:pt>
                <c:pt idx="2">
                  <c:v>33.29</c:v>
                </c:pt>
                <c:pt idx="3">
                  <c:v>72.52</c:v>
                </c:pt>
                <c:pt idx="4">
                  <c:v>95.9</c:v>
                </c:pt>
              </c:numCache>
            </c:numRef>
          </c:val>
          <c:extLst xmlns:c16r2="http://schemas.microsoft.com/office/drawing/2015/06/chart">
            <c:ext xmlns:c16="http://schemas.microsoft.com/office/drawing/2014/chart" uri="{C3380CC4-5D6E-409C-BE32-E72D297353CC}">
              <c16:uniqueId val="{00000000-64BF-49CF-AEEC-1DB8BC2D457C}"/>
            </c:ext>
          </c:extLst>
        </c:ser>
        <c:dLbls>
          <c:showLegendKey val="0"/>
          <c:showVal val="0"/>
          <c:showCatName val="0"/>
          <c:showSerName val="0"/>
          <c:showPercent val="0"/>
          <c:showBubbleSize val="0"/>
        </c:dLbls>
        <c:gapWidth val="150"/>
        <c:axId val="88525440"/>
        <c:axId val="8852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64BF-49CF-AEEC-1DB8BC2D457C}"/>
            </c:ext>
          </c:extLst>
        </c:ser>
        <c:dLbls>
          <c:showLegendKey val="0"/>
          <c:showVal val="0"/>
          <c:showCatName val="0"/>
          <c:showSerName val="0"/>
          <c:showPercent val="0"/>
          <c:showBubbleSize val="0"/>
        </c:dLbls>
        <c:marker val="1"/>
        <c:smooth val="0"/>
        <c:axId val="88525440"/>
        <c:axId val="88527616"/>
      </c:lineChart>
      <c:dateAx>
        <c:axId val="88525440"/>
        <c:scaling>
          <c:orientation val="minMax"/>
        </c:scaling>
        <c:delete val="1"/>
        <c:axPos val="b"/>
        <c:numFmt formatCode="ge" sourceLinked="1"/>
        <c:majorTickMark val="none"/>
        <c:minorTickMark val="none"/>
        <c:tickLblPos val="none"/>
        <c:crossAx val="88527616"/>
        <c:crosses val="autoZero"/>
        <c:auto val="1"/>
        <c:lblOffset val="100"/>
        <c:baseTimeUnit val="years"/>
      </c:dateAx>
      <c:valAx>
        <c:axId val="885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755</c:v>
                </c:pt>
                <c:pt idx="1">
                  <c:v>788</c:v>
                </c:pt>
                <c:pt idx="2">
                  <c:v>706.14</c:v>
                </c:pt>
                <c:pt idx="3">
                  <c:v>323.62</c:v>
                </c:pt>
                <c:pt idx="4">
                  <c:v>245</c:v>
                </c:pt>
              </c:numCache>
            </c:numRef>
          </c:val>
          <c:extLst xmlns:c16r2="http://schemas.microsoft.com/office/drawing/2015/06/chart">
            <c:ext xmlns:c16="http://schemas.microsoft.com/office/drawing/2014/chart" uri="{C3380CC4-5D6E-409C-BE32-E72D297353CC}">
              <c16:uniqueId val="{00000000-9900-4067-9F15-BF1027DA2200}"/>
            </c:ext>
          </c:extLst>
        </c:ser>
        <c:dLbls>
          <c:showLegendKey val="0"/>
          <c:showVal val="0"/>
          <c:showCatName val="0"/>
          <c:showSerName val="0"/>
          <c:showPercent val="0"/>
          <c:showBubbleSize val="0"/>
        </c:dLbls>
        <c:gapWidth val="150"/>
        <c:axId val="91622016"/>
        <c:axId val="916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9900-4067-9F15-BF1027DA2200}"/>
            </c:ext>
          </c:extLst>
        </c:ser>
        <c:dLbls>
          <c:showLegendKey val="0"/>
          <c:showVal val="0"/>
          <c:showCatName val="0"/>
          <c:showSerName val="0"/>
          <c:showPercent val="0"/>
          <c:showBubbleSize val="0"/>
        </c:dLbls>
        <c:marker val="1"/>
        <c:smooth val="0"/>
        <c:axId val="91622016"/>
        <c:axId val="91640576"/>
      </c:lineChart>
      <c:dateAx>
        <c:axId val="91622016"/>
        <c:scaling>
          <c:orientation val="minMax"/>
        </c:scaling>
        <c:delete val="1"/>
        <c:axPos val="b"/>
        <c:numFmt formatCode="ge" sourceLinked="1"/>
        <c:majorTickMark val="none"/>
        <c:minorTickMark val="none"/>
        <c:tickLblPos val="none"/>
        <c:crossAx val="91640576"/>
        <c:crosses val="autoZero"/>
        <c:auto val="1"/>
        <c:lblOffset val="100"/>
        <c:baseTimeUnit val="years"/>
      </c:dateAx>
      <c:valAx>
        <c:axId val="916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南佐久環境衛生組合</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t="str">
        <f>データ!S6</f>
        <v>-</v>
      </c>
      <c r="AM8" s="49"/>
      <c r="AN8" s="49"/>
      <c r="AO8" s="49"/>
      <c r="AP8" s="49"/>
      <c r="AQ8" s="49"/>
      <c r="AR8" s="49"/>
      <c r="AS8" s="49"/>
      <c r="AT8" s="44" t="str">
        <f>データ!T6</f>
        <v>-</v>
      </c>
      <c r="AU8" s="44"/>
      <c r="AV8" s="44"/>
      <c r="AW8" s="44"/>
      <c r="AX8" s="44"/>
      <c r="AY8" s="44"/>
      <c r="AZ8" s="44"/>
      <c r="BA8" s="44"/>
      <c r="BB8" s="44" t="str">
        <f>データ!U6</f>
        <v>-</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12.04</v>
      </c>
      <c r="Q10" s="44"/>
      <c r="R10" s="44"/>
      <c r="S10" s="44"/>
      <c r="T10" s="44"/>
      <c r="U10" s="44"/>
      <c r="V10" s="44"/>
      <c r="W10" s="44">
        <f>データ!Q6</f>
        <v>100.63</v>
      </c>
      <c r="X10" s="44"/>
      <c r="Y10" s="44"/>
      <c r="Z10" s="44"/>
      <c r="AA10" s="44"/>
      <c r="AB10" s="44"/>
      <c r="AC10" s="44"/>
      <c r="AD10" s="49">
        <f>データ!R6</f>
        <v>4341</v>
      </c>
      <c r="AE10" s="49"/>
      <c r="AF10" s="49"/>
      <c r="AG10" s="49"/>
      <c r="AH10" s="49"/>
      <c r="AI10" s="49"/>
      <c r="AJ10" s="49"/>
      <c r="AK10" s="2"/>
      <c r="AL10" s="49">
        <f>データ!V6</f>
        <v>13852</v>
      </c>
      <c r="AM10" s="49"/>
      <c r="AN10" s="49"/>
      <c r="AO10" s="49"/>
      <c r="AP10" s="49"/>
      <c r="AQ10" s="49"/>
      <c r="AR10" s="49"/>
      <c r="AS10" s="49"/>
      <c r="AT10" s="44">
        <f>データ!W6</f>
        <v>5.97</v>
      </c>
      <c r="AU10" s="44"/>
      <c r="AV10" s="44"/>
      <c r="AW10" s="44"/>
      <c r="AX10" s="44"/>
      <c r="AY10" s="44"/>
      <c r="AZ10" s="44"/>
      <c r="BA10" s="44"/>
      <c r="BB10" s="44">
        <f>データ!X6</f>
        <v>2320.27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123</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VcVmbM+uTLisXzk7EweQky6jO31lkiUX0aceJAAQlJmI8nyz5fAcpznUhQT1Zn7u7DAMnGqytlo1EgShQK+IeA==" saltValue="/WsfOEtYvlQOv1O+CEJuv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8" t="s">
        <v>66</v>
      </c>
      <c r="I3" s="89"/>
      <c r="J3" s="89"/>
      <c r="K3" s="89"/>
      <c r="L3" s="89"/>
      <c r="M3" s="89"/>
      <c r="N3" s="89"/>
      <c r="O3" s="89"/>
      <c r="P3" s="89"/>
      <c r="Q3" s="89"/>
      <c r="R3" s="89"/>
      <c r="S3" s="89"/>
      <c r="T3" s="89"/>
      <c r="U3" s="89"/>
      <c r="V3" s="89"/>
      <c r="W3" s="89"/>
      <c r="X3" s="90"/>
      <c r="Y3" s="94" t="s">
        <v>67</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68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7" t="s">
        <v>69</v>
      </c>
      <c r="B4" s="29"/>
      <c r="C4" s="29"/>
      <c r="D4" s="29"/>
      <c r="E4" s="29"/>
      <c r="F4" s="29"/>
      <c r="G4" s="29"/>
      <c r="H4" s="91"/>
      <c r="I4" s="92"/>
      <c r="J4" s="92"/>
      <c r="K4" s="92"/>
      <c r="L4" s="92"/>
      <c r="M4" s="92"/>
      <c r="N4" s="92"/>
      <c r="O4" s="92"/>
      <c r="P4" s="92"/>
      <c r="Q4" s="92"/>
      <c r="R4" s="92"/>
      <c r="S4" s="92"/>
      <c r="T4" s="92"/>
      <c r="U4" s="92"/>
      <c r="V4" s="92"/>
      <c r="W4" s="92"/>
      <c r="X4" s="93"/>
      <c r="Y4" s="87" t="s">
        <v>70</v>
      </c>
      <c r="Z4" s="87"/>
      <c r="AA4" s="87"/>
      <c r="AB4" s="87"/>
      <c r="AC4" s="87"/>
      <c r="AD4" s="87"/>
      <c r="AE4" s="87"/>
      <c r="AF4" s="87"/>
      <c r="AG4" s="87"/>
      <c r="AH4" s="87"/>
      <c r="AI4" s="87"/>
      <c r="AJ4" s="87" t="s">
        <v>71</v>
      </c>
      <c r="AK4" s="87"/>
      <c r="AL4" s="87"/>
      <c r="AM4" s="87"/>
      <c r="AN4" s="87"/>
      <c r="AO4" s="87"/>
      <c r="AP4" s="87"/>
      <c r="AQ4" s="87"/>
      <c r="AR4" s="87"/>
      <c r="AS4" s="87"/>
      <c r="AT4" s="87"/>
      <c r="AU4" s="87" t="s">
        <v>72</v>
      </c>
      <c r="AV4" s="87"/>
      <c r="AW4" s="87"/>
      <c r="AX4" s="87"/>
      <c r="AY4" s="87"/>
      <c r="AZ4" s="87"/>
      <c r="BA4" s="87"/>
      <c r="BB4" s="87"/>
      <c r="BC4" s="87"/>
      <c r="BD4" s="87"/>
      <c r="BE4" s="87"/>
      <c r="BF4" s="87" t="s">
        <v>73</v>
      </c>
      <c r="BG4" s="87"/>
      <c r="BH4" s="87"/>
      <c r="BI4" s="87"/>
      <c r="BJ4" s="87"/>
      <c r="BK4" s="87"/>
      <c r="BL4" s="87"/>
      <c r="BM4" s="87"/>
      <c r="BN4" s="87"/>
      <c r="BO4" s="87"/>
      <c r="BP4" s="87"/>
      <c r="BQ4" s="87" t="s">
        <v>74</v>
      </c>
      <c r="BR4" s="87"/>
      <c r="BS4" s="87"/>
      <c r="BT4" s="87"/>
      <c r="BU4" s="87"/>
      <c r="BV4" s="87"/>
      <c r="BW4" s="87"/>
      <c r="BX4" s="87"/>
      <c r="BY4" s="87"/>
      <c r="BZ4" s="87"/>
      <c r="CA4" s="87"/>
      <c r="CB4" s="87" t="s">
        <v>75</v>
      </c>
      <c r="CC4" s="87"/>
      <c r="CD4" s="87"/>
      <c r="CE4" s="87"/>
      <c r="CF4" s="87"/>
      <c r="CG4" s="87"/>
      <c r="CH4" s="87"/>
      <c r="CI4" s="87"/>
      <c r="CJ4" s="87"/>
      <c r="CK4" s="87"/>
      <c r="CL4" s="87"/>
      <c r="CM4" s="87" t="s">
        <v>76</v>
      </c>
      <c r="CN4" s="87"/>
      <c r="CO4" s="87"/>
      <c r="CP4" s="87"/>
      <c r="CQ4" s="87"/>
      <c r="CR4" s="87"/>
      <c r="CS4" s="87"/>
      <c r="CT4" s="87"/>
      <c r="CU4" s="87"/>
      <c r="CV4" s="87"/>
      <c r="CW4" s="87"/>
      <c r="CX4" s="87" t="s">
        <v>77</v>
      </c>
      <c r="CY4" s="87"/>
      <c r="CZ4" s="87"/>
      <c r="DA4" s="87"/>
      <c r="DB4" s="87"/>
      <c r="DC4" s="87"/>
      <c r="DD4" s="87"/>
      <c r="DE4" s="87"/>
      <c r="DF4" s="87"/>
      <c r="DG4" s="87"/>
      <c r="DH4" s="87"/>
      <c r="DI4" s="87" t="s">
        <v>78</v>
      </c>
      <c r="DJ4" s="87"/>
      <c r="DK4" s="87"/>
      <c r="DL4" s="87"/>
      <c r="DM4" s="87"/>
      <c r="DN4" s="87"/>
      <c r="DO4" s="87"/>
      <c r="DP4" s="87"/>
      <c r="DQ4" s="87"/>
      <c r="DR4" s="87"/>
      <c r="DS4" s="87"/>
      <c r="DT4" s="87" t="s">
        <v>79</v>
      </c>
      <c r="DU4" s="87"/>
      <c r="DV4" s="87"/>
      <c r="DW4" s="87"/>
      <c r="DX4" s="87"/>
      <c r="DY4" s="87"/>
      <c r="DZ4" s="87"/>
      <c r="EA4" s="87"/>
      <c r="EB4" s="87"/>
      <c r="EC4" s="87"/>
      <c r="ED4" s="87"/>
      <c r="EE4" s="87" t="s">
        <v>80</v>
      </c>
      <c r="EF4" s="87"/>
      <c r="EG4" s="87"/>
      <c r="EH4" s="87"/>
      <c r="EI4" s="87"/>
      <c r="EJ4" s="87"/>
      <c r="EK4" s="87"/>
      <c r="EL4" s="87"/>
      <c r="EM4" s="87"/>
      <c r="EN4" s="87"/>
      <c r="EO4" s="87"/>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209066</v>
      </c>
      <c r="D6" s="32">
        <f t="shared" si="3"/>
        <v>47</v>
      </c>
      <c r="E6" s="32">
        <f t="shared" si="3"/>
        <v>17</v>
      </c>
      <c r="F6" s="32">
        <f t="shared" si="3"/>
        <v>1</v>
      </c>
      <c r="G6" s="32">
        <f t="shared" si="3"/>
        <v>0</v>
      </c>
      <c r="H6" s="32" t="str">
        <f t="shared" si="3"/>
        <v>長野県　南佐久環境衛生組合</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12.04</v>
      </c>
      <c r="Q6" s="33">
        <f t="shared" si="3"/>
        <v>100.63</v>
      </c>
      <c r="R6" s="33">
        <f t="shared" si="3"/>
        <v>4341</v>
      </c>
      <c r="S6" s="33" t="str">
        <f t="shared" si="3"/>
        <v>-</v>
      </c>
      <c r="T6" s="33" t="str">
        <f t="shared" si="3"/>
        <v>-</v>
      </c>
      <c r="U6" s="33" t="str">
        <f t="shared" si="3"/>
        <v>-</v>
      </c>
      <c r="V6" s="33">
        <f t="shared" si="3"/>
        <v>13852</v>
      </c>
      <c r="W6" s="33">
        <f t="shared" si="3"/>
        <v>5.97</v>
      </c>
      <c r="X6" s="33">
        <f t="shared" si="3"/>
        <v>2320.27</v>
      </c>
      <c r="Y6" s="34">
        <f>IF(Y7="",NA(),Y7)</f>
        <v>43.03</v>
      </c>
      <c r="Z6" s="34">
        <f t="shared" ref="Z6:AH6" si="4">IF(Z7="",NA(),Z7)</f>
        <v>43.02</v>
      </c>
      <c r="AA6" s="34">
        <f t="shared" si="4"/>
        <v>42.68</v>
      </c>
      <c r="AB6" s="34">
        <f t="shared" si="4"/>
        <v>39.270000000000003</v>
      </c>
      <c r="AC6" s="34">
        <f t="shared" si="4"/>
        <v>40.64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2387.2399999999998</v>
      </c>
      <c r="BG6" s="34">
        <f t="shared" ref="BG6:BO6" si="7">IF(BG7="",NA(),BG7)</f>
        <v>2195.92</v>
      </c>
      <c r="BH6" s="34">
        <f t="shared" si="7"/>
        <v>2083.48</v>
      </c>
      <c r="BI6" s="34">
        <f t="shared" si="7"/>
        <v>1896.88</v>
      </c>
      <c r="BJ6" s="34">
        <f t="shared" si="7"/>
        <v>1733.79</v>
      </c>
      <c r="BK6" s="34">
        <f t="shared" si="7"/>
        <v>1826.49</v>
      </c>
      <c r="BL6" s="34">
        <f t="shared" si="7"/>
        <v>1696.96</v>
      </c>
      <c r="BM6" s="34">
        <f t="shared" si="7"/>
        <v>1162.3599999999999</v>
      </c>
      <c r="BN6" s="34">
        <f t="shared" si="7"/>
        <v>1047.6500000000001</v>
      </c>
      <c r="BO6" s="34">
        <f t="shared" si="7"/>
        <v>1124.26</v>
      </c>
      <c r="BP6" s="33" t="str">
        <f>IF(BP7="","",IF(BP7="-","【-】","【"&amp;SUBSTITUTE(TEXT(BP7,"#,##0.00"),"-","△")&amp;"】"))</f>
        <v>【707.33】</v>
      </c>
      <c r="BQ6" s="34">
        <f>IF(BQ7="",NA(),BQ7)</f>
        <v>30.17</v>
      </c>
      <c r="BR6" s="34">
        <f t="shared" ref="BR6:BZ6" si="8">IF(BR7="",NA(),BR7)</f>
        <v>29.57</v>
      </c>
      <c r="BS6" s="34">
        <f t="shared" si="8"/>
        <v>33.29</v>
      </c>
      <c r="BT6" s="34">
        <f t="shared" si="8"/>
        <v>72.52</v>
      </c>
      <c r="BU6" s="34">
        <f t="shared" si="8"/>
        <v>95.9</v>
      </c>
      <c r="BV6" s="34">
        <f t="shared" si="8"/>
        <v>48</v>
      </c>
      <c r="BW6" s="34">
        <f t="shared" si="8"/>
        <v>47.23</v>
      </c>
      <c r="BX6" s="34">
        <f t="shared" si="8"/>
        <v>68.209999999999994</v>
      </c>
      <c r="BY6" s="34">
        <f t="shared" si="8"/>
        <v>74.040000000000006</v>
      </c>
      <c r="BZ6" s="34">
        <f t="shared" si="8"/>
        <v>80.58</v>
      </c>
      <c r="CA6" s="33" t="str">
        <f>IF(CA7="","",IF(CA7="-","【-】","【"&amp;SUBSTITUTE(TEXT(CA7,"#,##0.00"),"-","△")&amp;"】"))</f>
        <v>【101.26】</v>
      </c>
      <c r="CB6" s="34">
        <f>IF(CB7="",NA(),CB7)</f>
        <v>755</v>
      </c>
      <c r="CC6" s="34">
        <f t="shared" ref="CC6:CK6" si="9">IF(CC7="",NA(),CC7)</f>
        <v>788</v>
      </c>
      <c r="CD6" s="34">
        <f t="shared" si="9"/>
        <v>706.14</v>
      </c>
      <c r="CE6" s="34">
        <f t="shared" si="9"/>
        <v>323.62</v>
      </c>
      <c r="CF6" s="34">
        <f t="shared" si="9"/>
        <v>245</v>
      </c>
      <c r="CG6" s="34">
        <f t="shared" si="9"/>
        <v>334.37</v>
      </c>
      <c r="CH6" s="34">
        <f t="shared" si="9"/>
        <v>351.41</v>
      </c>
      <c r="CI6" s="34">
        <f t="shared" si="9"/>
        <v>250.84</v>
      </c>
      <c r="CJ6" s="34">
        <f t="shared" si="9"/>
        <v>235.61</v>
      </c>
      <c r="CK6" s="34">
        <f t="shared" si="9"/>
        <v>216.21</v>
      </c>
      <c r="CL6" s="33" t="str">
        <f>IF(CL7="","",IF(CL7="-","【-】","【"&amp;SUBSTITUTE(TEXT(CL7,"#,##0.00"),"-","△")&amp;"】"))</f>
        <v>【136.39】</v>
      </c>
      <c r="CM6" s="34">
        <f>IF(CM7="",NA(),CM7)</f>
        <v>53.45</v>
      </c>
      <c r="CN6" s="34">
        <f t="shared" ref="CN6:CV6" si="10">IF(CN7="",NA(),CN7)</f>
        <v>52.53</v>
      </c>
      <c r="CO6" s="34">
        <f t="shared" si="10"/>
        <v>52.29</v>
      </c>
      <c r="CP6" s="34">
        <f t="shared" si="10"/>
        <v>55.27</v>
      </c>
      <c r="CQ6" s="34">
        <f t="shared" si="10"/>
        <v>56.74</v>
      </c>
      <c r="CR6" s="34">
        <f t="shared" si="10"/>
        <v>40.71</v>
      </c>
      <c r="CS6" s="34">
        <f t="shared" si="10"/>
        <v>43.53</v>
      </c>
      <c r="CT6" s="34">
        <f t="shared" si="10"/>
        <v>49.39</v>
      </c>
      <c r="CU6" s="34">
        <f t="shared" si="10"/>
        <v>49.25</v>
      </c>
      <c r="CV6" s="34">
        <f t="shared" si="10"/>
        <v>50.24</v>
      </c>
      <c r="CW6" s="33" t="str">
        <f>IF(CW7="","",IF(CW7="-","【-】","【"&amp;SUBSTITUTE(TEXT(CW7,"#,##0.00"),"-","△")&amp;"】"))</f>
        <v>【60.13】</v>
      </c>
      <c r="CX6" s="34">
        <f>IF(CX7="",NA(),CX7)</f>
        <v>75.59</v>
      </c>
      <c r="CY6" s="34">
        <f t="shared" ref="CY6:DG6" si="11">IF(CY7="",NA(),CY7)</f>
        <v>75.16</v>
      </c>
      <c r="CZ6" s="34">
        <f t="shared" si="11"/>
        <v>76.61</v>
      </c>
      <c r="DA6" s="34">
        <f t="shared" si="11"/>
        <v>77.67</v>
      </c>
      <c r="DB6" s="34">
        <f t="shared" si="11"/>
        <v>79.510000000000005</v>
      </c>
      <c r="DC6" s="34">
        <f t="shared" si="11"/>
        <v>63.45</v>
      </c>
      <c r="DD6" s="34">
        <f t="shared" si="11"/>
        <v>64.14</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0.15</v>
      </c>
      <c r="EM6" s="34">
        <f t="shared" si="14"/>
        <v>0.1</v>
      </c>
      <c r="EN6" s="34">
        <f t="shared" si="14"/>
        <v>0.13</v>
      </c>
      <c r="EO6" s="33" t="str">
        <f>IF(EO7="","",IF(EO7="-","【-】","【"&amp;SUBSTITUTE(TEXT(EO7,"#,##0.00"),"-","△")&amp;"】"))</f>
        <v>【0.23】</v>
      </c>
    </row>
    <row r="7" spans="1:145" s="35" customFormat="1" x14ac:dyDescent="0.15">
      <c r="A7" s="27"/>
      <c r="B7" s="36">
        <v>2017</v>
      </c>
      <c r="C7" s="36">
        <v>209066</v>
      </c>
      <c r="D7" s="36">
        <v>47</v>
      </c>
      <c r="E7" s="36">
        <v>17</v>
      </c>
      <c r="F7" s="36">
        <v>1</v>
      </c>
      <c r="G7" s="36">
        <v>0</v>
      </c>
      <c r="H7" s="36" t="s">
        <v>110</v>
      </c>
      <c r="I7" s="36" t="s">
        <v>111</v>
      </c>
      <c r="J7" s="36" t="s">
        <v>112</v>
      </c>
      <c r="K7" s="36" t="s">
        <v>113</v>
      </c>
      <c r="L7" s="36" t="s">
        <v>114</v>
      </c>
      <c r="M7" s="36" t="s">
        <v>115</v>
      </c>
      <c r="N7" s="37" t="s">
        <v>116</v>
      </c>
      <c r="O7" s="37" t="s">
        <v>117</v>
      </c>
      <c r="P7" s="37">
        <v>12.04</v>
      </c>
      <c r="Q7" s="37">
        <v>100.63</v>
      </c>
      <c r="R7" s="37">
        <v>4341</v>
      </c>
      <c r="S7" s="37" t="s">
        <v>116</v>
      </c>
      <c r="T7" s="37" t="s">
        <v>116</v>
      </c>
      <c r="U7" s="37" t="s">
        <v>116</v>
      </c>
      <c r="V7" s="37">
        <v>13852</v>
      </c>
      <c r="W7" s="37">
        <v>5.97</v>
      </c>
      <c r="X7" s="37">
        <v>2320.27</v>
      </c>
      <c r="Y7" s="37">
        <v>43.03</v>
      </c>
      <c r="Z7" s="37">
        <v>43.02</v>
      </c>
      <c r="AA7" s="37">
        <v>42.68</v>
      </c>
      <c r="AB7" s="37">
        <v>39.270000000000003</v>
      </c>
      <c r="AC7" s="37">
        <v>40.64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2387.2399999999998</v>
      </c>
      <c r="BG7" s="37">
        <v>2195.92</v>
      </c>
      <c r="BH7" s="37">
        <v>2083.48</v>
      </c>
      <c r="BI7" s="37">
        <v>1896.88</v>
      </c>
      <c r="BJ7" s="37">
        <v>1733.79</v>
      </c>
      <c r="BK7" s="37">
        <v>1826.49</v>
      </c>
      <c r="BL7" s="37">
        <v>1696.96</v>
      </c>
      <c r="BM7" s="37">
        <v>1162.3599999999999</v>
      </c>
      <c r="BN7" s="37">
        <v>1047.6500000000001</v>
      </c>
      <c r="BO7" s="37">
        <v>1124.26</v>
      </c>
      <c r="BP7" s="37">
        <v>707.33</v>
      </c>
      <c r="BQ7" s="37">
        <v>30.17</v>
      </c>
      <c r="BR7" s="37">
        <v>29.57</v>
      </c>
      <c r="BS7" s="37">
        <v>33.29</v>
      </c>
      <c r="BT7" s="37">
        <v>72.52</v>
      </c>
      <c r="BU7" s="37">
        <v>95.9</v>
      </c>
      <c r="BV7" s="37">
        <v>48</v>
      </c>
      <c r="BW7" s="37">
        <v>47.23</v>
      </c>
      <c r="BX7" s="37">
        <v>68.209999999999994</v>
      </c>
      <c r="BY7" s="37">
        <v>74.040000000000006</v>
      </c>
      <c r="BZ7" s="37">
        <v>80.58</v>
      </c>
      <c r="CA7" s="37">
        <v>101.26</v>
      </c>
      <c r="CB7" s="37">
        <v>755</v>
      </c>
      <c r="CC7" s="37">
        <v>788</v>
      </c>
      <c r="CD7" s="37">
        <v>706.14</v>
      </c>
      <c r="CE7" s="37">
        <v>323.62</v>
      </c>
      <c r="CF7" s="37">
        <v>245</v>
      </c>
      <c r="CG7" s="37">
        <v>334.37</v>
      </c>
      <c r="CH7" s="37">
        <v>351.41</v>
      </c>
      <c r="CI7" s="37">
        <v>250.84</v>
      </c>
      <c r="CJ7" s="37">
        <v>235.61</v>
      </c>
      <c r="CK7" s="37">
        <v>216.21</v>
      </c>
      <c r="CL7" s="37">
        <v>136.38999999999999</v>
      </c>
      <c r="CM7" s="37">
        <v>53.45</v>
      </c>
      <c r="CN7" s="37">
        <v>52.53</v>
      </c>
      <c r="CO7" s="37">
        <v>52.29</v>
      </c>
      <c r="CP7" s="37">
        <v>55.27</v>
      </c>
      <c r="CQ7" s="37">
        <v>56.74</v>
      </c>
      <c r="CR7" s="37">
        <v>40.71</v>
      </c>
      <c r="CS7" s="37">
        <v>43.53</v>
      </c>
      <c r="CT7" s="37">
        <v>49.39</v>
      </c>
      <c r="CU7" s="37">
        <v>49.25</v>
      </c>
      <c r="CV7" s="37">
        <v>50.24</v>
      </c>
      <c r="CW7" s="37">
        <v>60.13</v>
      </c>
      <c r="CX7" s="37">
        <v>75.59</v>
      </c>
      <c r="CY7" s="37">
        <v>75.16</v>
      </c>
      <c r="CZ7" s="37">
        <v>76.61</v>
      </c>
      <c r="DA7" s="37">
        <v>77.67</v>
      </c>
      <c r="DB7" s="37">
        <v>79.510000000000005</v>
      </c>
      <c r="DC7" s="37">
        <v>63.45</v>
      </c>
      <c r="DD7" s="37">
        <v>64.14</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2019-01-17T04:40:53Z</cp:lastPrinted>
  <dcterms:created xsi:type="dcterms:W3CDTF">2018-12-03T09:04:03Z</dcterms:created>
  <dcterms:modified xsi:type="dcterms:W3CDTF">2019-02-20T10:38:58Z</dcterms:modified>
  <cp:category/>
</cp:coreProperties>
</file>