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eu4vzXFM72PvOOMb4WL9KafZnTL7LJeZanP8loQzNuZN5FlJRrlezZip5XE96yjN8dlmcrIyK8jRc6yoRnf8A==" workbookSaltValue="BBj+qnBSHV04AkbrgLiFT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<sst xmlns="http://schemas.openxmlformats.org/spreadsheetml/2006/main" count="237" uniqueCount="123">
  <si>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</si>
  <si>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</si>
  <si>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</si>
  <si>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</si>
  <si>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</si>
  <si>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</si>
  <si>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</si>
  <si>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</si>
  <si>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</si>
  <si>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</si>
  <si>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</si>
  <si>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</si>
  <si>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</si>
  <si>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</si>
  <si>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</si>
  <si>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</si>
  <si>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</si>
  <si>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</si>
  <si>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</si>
  <si>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</si>
  <si>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</si>
  <si>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</si>
  <si>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</si>
  <si>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</si>
  <si>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</si>
  <si>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</si>
  <si>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</si>
  <si>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</si>
  <si>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</si>
  <si>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</si>
  <si>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</si>
  <si>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</si>
  <si>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</si>
  <si>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</si>
  <si>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</si>
  <si>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</si>
  <si>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</si>
  <si>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</si>
  <si>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</si>
  <si>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</si>
  <si>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</si>
  <si>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</si>
  <si>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</si>
  <si>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</si>
  <si>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</si>
  <si>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</si>
  <si>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</si>
  <si>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</si>
  <si>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</si>
  <si>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</si>
  <si>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</si>
  <si>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</si>
  <si>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</si>
  <si>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</si>
  <si>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</si>
  <si>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</si>
  <si>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</si>
  <si>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</si>
  <si>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</si>
  <si>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</si>
  <si>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</si>
  <si>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</si>
  <si>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</si>
  <si>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</si>
  <si>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</si>
  <si>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</si>
  <si>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</si>
  <si>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</si>
  <si>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</si>
  <si>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</si>
  <si>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</si>
  <si>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</si>
  <si>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</si>
  <si>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</si>
  <si>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</si>
  <si>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</si>
  <si>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</si>
  <si>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</si>
  <si>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</si>
  <si>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</si>
  <si>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</si>
  <si>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</si>
  <si>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</si>
  <si>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</si>
  <si>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</si>
  <si>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</si>
  <si>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</si>
  <si>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</si>
  <si>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</si>
  <si>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</si>
  <si>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</si>
  <si>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</si>
  <si>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</si>
  <si>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</si>
  <si>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</si>
  <si>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</si>
  <si>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</si>
  <si>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</si>
  <si>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</si>
  <si>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</si>
  <si>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</si>
  <si>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</si>
  <si>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</si>
  <si>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</si>
  <si>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</si>
  <si>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</si>
  <si>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</si>
  <si>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小川村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</si>
  <si>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</si>
  <si>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</si>
  <si>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</si>
  <si>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</si>
  <si>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</si>
  <si>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</si>
  <si>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</si>
  <si>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</si>
  <si>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</si>
  <si>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</si>
  <si>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</si>
  <si>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</si>
  <si>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昭和56年度から平成10年度にかけて順次水道施設が整備され、古いところで35年経過と、老朽化の目安となる30年に達する施設が出始めてきた。
 平成14年度から平成16年度にかけて一部老朽施設の更新を行って故障件数は減少した。
③（管路更新率）は赤水等の濁りの発生件数が多くなったことから、幹線の更新を開始した。平成30年度から順次更新する予定。</t>
    <rPh sb="1" eb="3">
      <t>ショウワ</t>
    </rPh>
    <rPh sb="5" eb="6">
      <t>ネン</t>
    </rPh>
    <rPh sb="6" eb="7">
      <t>ド</t>
    </rPh>
    <rPh sb="9" eb="11">
      <t>ヘイセイ</t>
    </rPh>
    <rPh sb="13" eb="14">
      <t>ネン</t>
    </rPh>
    <rPh sb="14" eb="15">
      <t>ド</t>
    </rPh>
    <rPh sb="19" eb="21">
      <t>ジュンジ</t>
    </rPh>
    <rPh sb="21" eb="23">
      <t>スイドウ</t>
    </rPh>
    <rPh sb="23" eb="25">
      <t>シセツ</t>
    </rPh>
    <rPh sb="26" eb="28">
      <t>セイビ</t>
    </rPh>
    <rPh sb="31" eb="32">
      <t>フル</t>
    </rPh>
    <rPh sb="39" eb="40">
      <t>ネン</t>
    </rPh>
    <rPh sb="40" eb="42">
      <t>ケイカ</t>
    </rPh>
    <rPh sb="44" eb="47">
      <t>ロウキュウカ</t>
    </rPh>
    <rPh sb="48" eb="50">
      <t>メヤス</t>
    </rPh>
    <rPh sb="55" eb="56">
      <t>ネン</t>
    </rPh>
    <rPh sb="57" eb="58">
      <t>タッ</t>
    </rPh>
    <rPh sb="60" eb="62">
      <t>シセツ</t>
    </rPh>
    <rPh sb="63" eb="65">
      <t>デハジ</t>
    </rPh>
    <rPh sb="72" eb="74">
      <t>ヘイセイ</t>
    </rPh>
    <rPh sb="76" eb="77">
      <t>ネン</t>
    </rPh>
    <rPh sb="77" eb="78">
      <t>ド</t>
    </rPh>
    <rPh sb="80" eb="82">
      <t>ヘイセイ</t>
    </rPh>
    <rPh sb="84" eb="85">
      <t>ネン</t>
    </rPh>
    <rPh sb="85" eb="86">
      <t>ド</t>
    </rPh>
    <rPh sb="90" eb="92">
      <t>イチブ</t>
    </rPh>
    <rPh sb="92" eb="94">
      <t>ロウキュウ</t>
    </rPh>
    <rPh sb="94" eb="96">
      <t>シセツ</t>
    </rPh>
    <rPh sb="97" eb="99">
      <t>コウシン</t>
    </rPh>
    <rPh sb="100" eb="101">
      <t>オコナ</t>
    </rPh>
    <rPh sb="103" eb="105">
      <t>コショウ</t>
    </rPh>
    <rPh sb="105" eb="107">
      <t>ケンスウ</t>
    </rPh>
    <rPh sb="108" eb="110">
      <t>ゲンショウ</t>
    </rPh>
    <rPh sb="116" eb="118">
      <t>カンロ</t>
    </rPh>
    <rPh sb="118" eb="120">
      <t>コウシン</t>
    </rPh>
    <rPh sb="120" eb="121">
      <t>リツ</t>
    </rPh>
    <rPh sb="123" eb="125">
      <t>アカミズ</t>
    </rPh>
    <rPh sb="125" eb="126">
      <t>トウ</t>
    </rPh>
    <rPh sb="127" eb="128">
      <t>ニゴ</t>
    </rPh>
    <rPh sb="130" eb="132">
      <t>ハッセイ</t>
    </rPh>
    <rPh sb="132" eb="134">
      <t>ケンスウ</t>
    </rPh>
    <rPh sb="135" eb="136">
      <t>オオ</t>
    </rPh>
    <rPh sb="145" eb="147">
      <t>カンセン</t>
    </rPh>
    <rPh sb="148" eb="150">
      <t>コウシン</t>
    </rPh>
    <rPh sb="151" eb="153">
      <t>カイシ</t>
    </rPh>
    <rPh sb="156" eb="158">
      <t>ヘイセイ</t>
    </rPh>
    <rPh sb="160" eb="162">
      <t>ネンド</t>
    </rPh>
    <rPh sb="170" eb="172">
      <t>ヨテイ</t>
    </rPh>
    <phoneticPr fontId="7"/>
  </si>
  <si>
    <t>　村内の人口が減少を続けていても、下水道の水洗化率向上によって、水道の需要が少しずつ増加傾向にあったものの、今後は人口の減少とともに給水量は減少傾向にあることが予測され、料金収入は厳しさを増すことが考えられる。
　給水量は減るものの、本村の点在する集落への安定した給水は継続されなければならず、経営の圧迫は避けられない。
　消費税の引き上げもあるので、水道料金の適切な改定を行い、収入増加を図らなければならない状態であると言える。</t>
    <rPh sb="1" eb="3">
      <t>ソンナイ</t>
    </rPh>
    <rPh sb="4" eb="6">
      <t>ジンコウ</t>
    </rPh>
    <rPh sb="7" eb="9">
      <t>ゲンショウ</t>
    </rPh>
    <rPh sb="10" eb="11">
      <t>ツヅ</t>
    </rPh>
    <rPh sb="17" eb="20">
      <t>ゲスイドウ</t>
    </rPh>
    <rPh sb="21" eb="24">
      <t>スイセンカ</t>
    </rPh>
    <rPh sb="24" eb="25">
      <t>リツ</t>
    </rPh>
    <rPh sb="25" eb="27">
      <t>コウジョウ</t>
    </rPh>
    <rPh sb="32" eb="34">
      <t>スイドウ</t>
    </rPh>
    <rPh sb="35" eb="37">
      <t>ジュヨウ</t>
    </rPh>
    <rPh sb="38" eb="39">
      <t>スコ</t>
    </rPh>
    <rPh sb="42" eb="44">
      <t>ゾウカ</t>
    </rPh>
    <rPh sb="44" eb="46">
      <t>ケイコウ</t>
    </rPh>
    <rPh sb="54" eb="56">
      <t>コンゴ</t>
    </rPh>
    <rPh sb="57" eb="59">
      <t>ジンコウ</t>
    </rPh>
    <rPh sb="60" eb="62">
      <t>ゲンショウ</t>
    </rPh>
    <rPh sb="66" eb="68">
      <t>キュウスイ</t>
    </rPh>
    <rPh sb="68" eb="69">
      <t>リョウ</t>
    </rPh>
    <rPh sb="70" eb="72">
      <t>ゲンショウ</t>
    </rPh>
    <rPh sb="72" eb="74">
      <t>ケイコウ</t>
    </rPh>
    <rPh sb="80" eb="82">
      <t>ヨソク</t>
    </rPh>
    <rPh sb="85" eb="87">
      <t>リョウキン</t>
    </rPh>
    <rPh sb="87" eb="89">
      <t>シュウニュウ</t>
    </rPh>
    <rPh sb="90" eb="91">
      <t>キビ</t>
    </rPh>
    <rPh sb="94" eb="95">
      <t>マ</t>
    </rPh>
    <rPh sb="99" eb="100">
      <t>カンガ</t>
    </rPh>
    <rPh sb="107" eb="109">
      <t>キュウスイ</t>
    </rPh>
    <rPh sb="109" eb="110">
      <t>リョウ</t>
    </rPh>
    <rPh sb="111" eb="112">
      <t>ヘ</t>
    </rPh>
    <rPh sb="117" eb="119">
      <t>ホンソン</t>
    </rPh>
    <rPh sb="120" eb="122">
      <t>テンザイ</t>
    </rPh>
    <rPh sb="124" eb="126">
      <t>シュウラク</t>
    </rPh>
    <rPh sb="128" eb="130">
      <t>アンテイ</t>
    </rPh>
    <rPh sb="132" eb="134">
      <t>キュウスイ</t>
    </rPh>
    <rPh sb="135" eb="137">
      <t>ケイゾク</t>
    </rPh>
    <rPh sb="147" eb="149">
      <t>ケイエイ</t>
    </rPh>
    <rPh sb="150" eb="152">
      <t>アッパク</t>
    </rPh>
    <rPh sb="153" eb="154">
      <t>サ</t>
    </rPh>
    <rPh sb="162" eb="165">
      <t>ショウヒゼイ</t>
    </rPh>
    <rPh sb="166" eb="167">
      <t>ヒ</t>
    </rPh>
    <rPh sb="168" eb="169">
      <t>ア</t>
    </rPh>
    <rPh sb="176" eb="178">
      <t>スイドウ</t>
    </rPh>
    <rPh sb="178" eb="180">
      <t>リョウキン</t>
    </rPh>
    <rPh sb="181" eb="183">
      <t>テキセツ</t>
    </rPh>
    <rPh sb="184" eb="186">
      <t>カイテイ</t>
    </rPh>
    <rPh sb="187" eb="188">
      <t>オコナ</t>
    </rPh>
    <rPh sb="190" eb="192">
      <t>シュウニュウ</t>
    </rPh>
    <rPh sb="192" eb="194">
      <t>ゾウカ</t>
    </rPh>
    <rPh sb="195" eb="196">
      <t>ハカ</t>
    </rPh>
    <rPh sb="205" eb="207">
      <t>ジョウタイ</t>
    </rPh>
    <rPh sb="211" eb="212">
      <t>イ</t>
    </rPh>
    <phoneticPr fontId="7"/>
  </si>
  <si>
    <t>①（収益的収支比率）は、平均に対し低水準であり、さらに当年度は高料金対策にかかる繰入となる資本費とならず、一般会計からの繰入がなく、比率が下がった。水道料金の見直しの必要性が増していると考えられる。
④（企業債残高対給水収益比率）は、年々減少しているが平均値に対し高い。これは起伏の激しい地形で集落が点在するため、配水池やポンプ等送配水施設が多く、その建設による企業債償還が経営を圧迫している。また地下水源に乏しい本村は、主な水源を河川に頼っており、急速ろ過の施設を運転しているため、その費用も負担となっている。これらが⑤（料金回収率）を下げ、⑥（給水原価）の水準を引き上げている要因であるといえる。
⑧（有収率）は昨年度と比較して改善されているが、平均に対し低い。山間地に埋設された配水管の漏水があるが、道路部に比べ発見が非常に困難で修繕に時間を要していることが要因にある。　　　
⑦（施設利用率）が平均値に対し低水準である。これは下水道の普及で水道需要を見込んだが、人口減少の影響を受け需要が伸びなかったと推測される。また、慢性的な能力不足とは断水を意味するので、ある程度の余裕が必要で、現在の水準になった要因の一部と考えられる。
　今後の経営改善に向けて料金改定による収入増加が不可避であり、住民の負担に配慮しながら、段階的に改定する必要がある。</t>
    <rPh sb="2" eb="4">
      <t>シュウエキ</t>
    </rPh>
    <rPh sb="4" eb="5">
      <t>テキ</t>
    </rPh>
    <rPh sb="5" eb="7">
      <t>シュウシ</t>
    </rPh>
    <rPh sb="7" eb="9">
      <t>ヒリツ</t>
    </rPh>
    <rPh sb="12" eb="14">
      <t>ヘイキン</t>
    </rPh>
    <rPh sb="15" eb="16">
      <t>タイ</t>
    </rPh>
    <rPh sb="17" eb="20">
      <t>テイスイジュン</t>
    </rPh>
    <rPh sb="27" eb="30">
      <t>トウネンド</t>
    </rPh>
    <rPh sb="31" eb="34">
      <t>コウリョウキン</t>
    </rPh>
    <rPh sb="34" eb="36">
      <t>タイサク</t>
    </rPh>
    <rPh sb="40" eb="42">
      <t>クリイレ</t>
    </rPh>
    <rPh sb="45" eb="47">
      <t>シホン</t>
    </rPh>
    <rPh sb="47" eb="48">
      <t>ヒ</t>
    </rPh>
    <rPh sb="53" eb="55">
      <t>イッパン</t>
    </rPh>
    <rPh sb="55" eb="57">
      <t>カイケイ</t>
    </rPh>
    <rPh sb="60" eb="62">
      <t>クリイレ</t>
    </rPh>
    <rPh sb="66" eb="68">
      <t>ヒリツ</t>
    </rPh>
    <rPh sb="69" eb="70">
      <t>サ</t>
    </rPh>
    <rPh sb="74" eb="76">
      <t>スイドウ</t>
    </rPh>
    <rPh sb="76" eb="78">
      <t>リョウキン</t>
    </rPh>
    <rPh sb="79" eb="81">
      <t>ミナオ</t>
    </rPh>
    <rPh sb="83" eb="86">
      <t>ヒツヨウセイ</t>
    </rPh>
    <rPh sb="87" eb="88">
      <t>マ</t>
    </rPh>
    <rPh sb="93" eb="94">
      <t>カンガ</t>
    </rPh>
    <rPh sb="312" eb="314">
      <t>ヒカク</t>
    </rPh>
    <rPh sb="316" eb="318">
      <t>カイゼン</t>
    </rPh>
    <rPh sb="325" eb="327">
      <t>ヘイキン</t>
    </rPh>
    <rPh sb="328" eb="329">
      <t>タイ</t>
    </rPh>
    <rPh sb="330" eb="331">
      <t>ヒク</t>
    </rPh>
    <rPh sb="335" eb="336">
      <t>チ</t>
    </rPh>
    <rPh sb="337" eb="339">
      <t>マイセツ</t>
    </rPh>
    <rPh sb="342" eb="345">
      <t>ハイスイカン</t>
    </rPh>
    <rPh sb="346" eb="348">
      <t>ロウスイ</t>
    </rPh>
    <rPh sb="353" eb="355">
      <t>ドウロ</t>
    </rPh>
    <rPh sb="355" eb="356">
      <t>ブ</t>
    </rPh>
    <rPh sb="357" eb="358">
      <t>クラ</t>
    </rPh>
    <rPh sb="362" eb="364">
      <t>ヒジョウ</t>
    </rPh>
    <rPh sb="368" eb="370">
      <t>シュウゼン</t>
    </rPh>
    <rPh sb="371" eb="373">
      <t>ジカン</t>
    </rPh>
    <rPh sb="374" eb="375">
      <t>ヨウ</t>
    </rPh>
    <rPh sb="382" eb="384">
      <t>ヨウイン</t>
    </rPh>
    <rPh sb="527" eb="528">
      <t>ム</t>
    </rPh>
    <rPh sb="532" eb="534">
      <t>カイテイ</t>
    </rPh>
    <rPh sb="542" eb="545">
      <t>フカヒ</t>
    </rPh>
    <rPh sb="549" eb="551">
      <t>ジュウミン</t>
    </rPh>
    <rPh sb="552" eb="554">
      <t>フタン</t>
    </rPh>
    <rPh sb="555" eb="557">
      <t>ハイリョ</t>
    </rPh>
    <rPh sb="562" eb="565">
      <t>ダンカイテキ</t>
    </rPh>
    <rPh sb="566" eb="568">
      <t>カイテイ</t>
    </rPh>
    <rPh sb="570" eb="5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</si>
</sst>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0.08</c:v>
                </c:pt>
              </c:numCache>
            </c:numRef>
          </c:val>
          <c:extLst xmlns:c16r2="http://schemas.microsoft.com/office/drawing/2015/06/chart">
            <c:ext xmlns:c16="http://schemas.microsoft.com/office/drawing/2014/chart" uri="{C3380CC4-5D6E-409C-BE32-E72D297353CC}">
              <c16:uniqueId val="{00000000-F62F-4936-80ED-3BF80597D017}"/>
            </c:ext>
          </c:extLst>
        </c:ser>
        <c:dLbls>
          <c:showLegendKey val="0"/>
          <c:showVal val="0"/>
          <c:showCatName val="0"/>
          <c:showSerName val="0"/>
          <c:showPercent val="0"/>
          <c:showBubbleSize val="0"/>
        </c:dLbls>
        <c:gapWidth val="150"/>
        <c:axId val="82246656"/>
        <c:axId val="8480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F62F-4936-80ED-3BF80597D017}"/>
            </c:ext>
          </c:extLst>
        </c:ser>
        <c:dLbls>
          <c:showLegendKey val="0"/>
          <c:showVal val="0"/>
          <c:showCatName val="0"/>
          <c:showSerName val="0"/>
          <c:showPercent val="0"/>
          <c:showBubbleSize val="0"/>
        </c:dLbls>
        <c:marker val="1"/>
        <c:smooth val="0"/>
        <c:axId val="82246656"/>
        <c:axId val="84808832"/>
      </c:lineChart>
      <c:dateAx>
        <c:axId val="82246656"/>
        <c:scaling>
          <c:orientation val="minMax"/>
        </c:scaling>
        <c:delete val="1"/>
        <c:axPos val="b"/>
        <c:numFmt formatCode="ge" sourceLinked="1"/>
        <c:majorTickMark val="none"/>
        <c:minorTickMark val="none"/>
        <c:tickLblPos val="none"/>
        <c:crossAx val="84808832"/>
        <c:crosses val="autoZero"/>
        <c:auto val="1"/>
        <c:lblOffset val="100"/>
        <c:baseTimeUnit val="years"/>
      </c:dateAx>
      <c:valAx>
        <c:axId val="848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50.39</c:v>
                </c:pt>
                <c:pt idx="1">
                  <c:v>50.77</c:v>
                </c:pt>
                <c:pt idx="2">
                  <c:v>46.21</c:v>
                </c:pt>
                <c:pt idx="3">
                  <c:v>49.05</c:v>
                </c:pt>
                <c:pt idx="4">
                  <c:v>47.79</c:v>
                </c:pt>
              </c:numCache>
            </c:numRef>
          </c:val>
          <c:extLst xmlns:c16r2="http://schemas.microsoft.com/office/drawing/2015/06/chart">
            <c:ext xmlns:c16="http://schemas.microsoft.com/office/drawing/2014/chart" uri="{C3380CC4-5D6E-409C-BE32-E72D297353CC}">
              <c16:uniqueId val="{00000000-7216-43BD-B38B-171D6D08EF6C}"/>
            </c:ext>
          </c:extLst>
        </c:ser>
        <c:dLbls>
          <c:showLegendKey val="0"/>
          <c:showVal val="0"/>
          <c:showCatName val="0"/>
          <c:showSerName val="0"/>
          <c:showPercent val="0"/>
          <c:showBubbleSize val="0"/>
        </c:dLbls>
        <c:gapWidth val="150"/>
        <c:axId val="87209856"/>
        <c:axId val="8721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7216-43BD-B38B-171D6D08EF6C}"/>
            </c:ext>
          </c:extLst>
        </c:ser>
        <c:dLbls>
          <c:showLegendKey val="0"/>
          <c:showVal val="0"/>
          <c:showCatName val="0"/>
          <c:showSerName val="0"/>
          <c:showPercent val="0"/>
          <c:showBubbleSize val="0"/>
        </c:dLbls>
        <c:marker val="1"/>
        <c:smooth val="0"/>
        <c:axId val="87209856"/>
        <c:axId val="87216128"/>
      </c:lineChart>
      <c:dateAx>
        <c:axId val="87209856"/>
        <c:scaling>
          <c:orientation val="minMax"/>
        </c:scaling>
        <c:delete val="1"/>
        <c:axPos val="b"/>
        <c:numFmt formatCode="ge" sourceLinked="1"/>
        <c:majorTickMark val="none"/>
        <c:minorTickMark val="none"/>
        <c:tickLblPos val="none"/>
        <c:crossAx val="87216128"/>
        <c:crosses val="autoZero"/>
        <c:auto val="1"/>
        <c:lblOffset val="100"/>
        <c:baseTimeUnit val="years"/>
      </c:dateAx>
      <c:valAx>
        <c:axId val="872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70.37</c:v>
                </c:pt>
                <c:pt idx="1">
                  <c:v>67.44</c:v>
                </c:pt>
                <c:pt idx="2">
                  <c:v>73.989999999999995</c:v>
                </c:pt>
                <c:pt idx="3">
                  <c:v>69.81</c:v>
                </c:pt>
                <c:pt idx="4">
                  <c:v>70.849999999999994</c:v>
                </c:pt>
              </c:numCache>
            </c:numRef>
          </c:val>
          <c:extLst xmlns:c16r2="http://schemas.microsoft.com/office/drawing/2015/06/chart">
            <c:ext xmlns:c16="http://schemas.microsoft.com/office/drawing/2014/chart" uri="{C3380CC4-5D6E-409C-BE32-E72D297353CC}">
              <c16:uniqueId val="{00000000-F24E-49D0-91D8-35489792ABA8}"/>
            </c:ext>
          </c:extLst>
        </c:ser>
        <c:dLbls>
          <c:showLegendKey val="0"/>
          <c:showVal val="0"/>
          <c:showCatName val="0"/>
          <c:showSerName val="0"/>
          <c:showPercent val="0"/>
          <c:showBubbleSize val="0"/>
        </c:dLbls>
        <c:gapWidth val="150"/>
        <c:axId val="86804736"/>
        <c:axId val="8681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F24E-49D0-91D8-35489792ABA8}"/>
            </c:ext>
          </c:extLst>
        </c:ser>
        <c:dLbls>
          <c:showLegendKey val="0"/>
          <c:showVal val="0"/>
          <c:showCatName val="0"/>
          <c:showSerName val="0"/>
          <c:showPercent val="0"/>
          <c:showBubbleSize val="0"/>
        </c:dLbls>
        <c:marker val="1"/>
        <c:smooth val="0"/>
        <c:axId val="86804736"/>
        <c:axId val="86815104"/>
      </c:lineChart>
      <c:dateAx>
        <c:axId val="86804736"/>
        <c:scaling>
          <c:orientation val="minMax"/>
        </c:scaling>
        <c:delete val="1"/>
        <c:axPos val="b"/>
        <c:numFmt formatCode="ge" sourceLinked="1"/>
        <c:majorTickMark val="none"/>
        <c:minorTickMark val="none"/>
        <c:tickLblPos val="none"/>
        <c:crossAx val="86815104"/>
        <c:crosses val="autoZero"/>
        <c:auto val="1"/>
        <c:lblOffset val="100"/>
        <c:baseTimeUnit val="years"/>
      </c:dateAx>
      <c:valAx>
        <c:axId val="868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68.260000000000005</c:v>
                </c:pt>
                <c:pt idx="1">
                  <c:v>69.849999999999994</c:v>
                </c:pt>
                <c:pt idx="2">
                  <c:v>75.150000000000006</c:v>
                </c:pt>
                <c:pt idx="3">
                  <c:v>72.39</c:v>
                </c:pt>
                <c:pt idx="4">
                  <c:v>47.53</c:v>
                </c:pt>
              </c:numCache>
            </c:numRef>
          </c:val>
          <c:extLst xmlns:c16r2="http://schemas.microsoft.com/office/drawing/2015/06/chart">
            <c:ext xmlns:c16="http://schemas.microsoft.com/office/drawing/2014/chart" uri="{C3380CC4-5D6E-409C-BE32-E72D297353CC}">
              <c16:uniqueId val="{00000000-ED15-4D41-9144-4B3A18547B2A}"/>
            </c:ext>
          </c:extLst>
        </c:ser>
        <c:dLbls>
          <c:showLegendKey val="0"/>
          <c:showVal val="0"/>
          <c:showCatName val="0"/>
          <c:showSerName val="0"/>
          <c:showPercent val="0"/>
          <c:showBubbleSize val="0"/>
        </c:dLbls>
        <c:gapWidth val="150"/>
        <c:axId val="84848000"/>
        <c:axId val="848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ED15-4D41-9144-4B3A18547B2A}"/>
            </c:ext>
          </c:extLst>
        </c:ser>
        <c:dLbls>
          <c:showLegendKey val="0"/>
          <c:showVal val="0"/>
          <c:showCatName val="0"/>
          <c:showSerName val="0"/>
          <c:showPercent val="0"/>
          <c:showBubbleSize val="0"/>
        </c:dLbls>
        <c:marker val="1"/>
        <c:smooth val="0"/>
        <c:axId val="84848000"/>
        <c:axId val="84850176"/>
      </c:lineChart>
      <c:dateAx>
        <c:axId val="84848000"/>
        <c:scaling>
          <c:orientation val="minMax"/>
        </c:scaling>
        <c:delete val="1"/>
        <c:axPos val="b"/>
        <c:numFmt formatCode="ge" sourceLinked="1"/>
        <c:majorTickMark val="none"/>
        <c:minorTickMark val="none"/>
        <c:tickLblPos val="none"/>
        <c:crossAx val="84850176"/>
        <c:crosses val="autoZero"/>
        <c:auto val="1"/>
        <c:lblOffset val="100"/>
        <c:baseTimeUnit val="years"/>
      </c:dateAx>
      <c:valAx>
        <c:axId val="848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66-47BC-B6DA-8A9560D61B54}"/>
            </c:ext>
          </c:extLst>
        </c:ser>
        <c:dLbls>
          <c:showLegendKey val="0"/>
          <c:showVal val="0"/>
          <c:showCatName val="0"/>
          <c:showSerName val="0"/>
          <c:showPercent val="0"/>
          <c:showBubbleSize val="0"/>
        </c:dLbls>
        <c:gapWidth val="150"/>
        <c:axId val="85094400"/>
        <c:axId val="850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66-47BC-B6DA-8A9560D61B54}"/>
            </c:ext>
          </c:extLst>
        </c:ser>
        <c:dLbls>
          <c:showLegendKey val="0"/>
          <c:showVal val="0"/>
          <c:showCatName val="0"/>
          <c:showSerName val="0"/>
          <c:showPercent val="0"/>
          <c:showBubbleSize val="0"/>
        </c:dLbls>
        <c:marker val="1"/>
        <c:smooth val="0"/>
        <c:axId val="85094400"/>
        <c:axId val="85096320"/>
      </c:lineChart>
      <c:dateAx>
        <c:axId val="85094400"/>
        <c:scaling>
          <c:orientation val="minMax"/>
        </c:scaling>
        <c:delete val="1"/>
        <c:axPos val="b"/>
        <c:numFmt formatCode="ge" sourceLinked="1"/>
        <c:majorTickMark val="none"/>
        <c:minorTickMark val="none"/>
        <c:tickLblPos val="none"/>
        <c:crossAx val="85096320"/>
        <c:crosses val="autoZero"/>
        <c:auto val="1"/>
        <c:lblOffset val="100"/>
        <c:baseTimeUnit val="years"/>
      </c:dateAx>
      <c:valAx>
        <c:axId val="850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A9-4220-8053-2A5701476857}"/>
            </c:ext>
          </c:extLst>
        </c:ser>
        <c:dLbls>
          <c:showLegendKey val="0"/>
          <c:showVal val="0"/>
          <c:showCatName val="0"/>
          <c:showSerName val="0"/>
          <c:showPercent val="0"/>
          <c:showBubbleSize val="0"/>
        </c:dLbls>
        <c:gapWidth val="150"/>
        <c:axId val="85606784"/>
        <c:axId val="856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A9-4220-8053-2A5701476857}"/>
            </c:ext>
          </c:extLst>
        </c:ser>
        <c:dLbls>
          <c:showLegendKey val="0"/>
          <c:showVal val="0"/>
          <c:showCatName val="0"/>
          <c:showSerName val="0"/>
          <c:showPercent val="0"/>
          <c:showBubbleSize val="0"/>
        </c:dLbls>
        <c:marker val="1"/>
        <c:smooth val="0"/>
        <c:axId val="85606784"/>
        <c:axId val="85608704"/>
      </c:lineChart>
      <c:dateAx>
        <c:axId val="85606784"/>
        <c:scaling>
          <c:orientation val="minMax"/>
        </c:scaling>
        <c:delete val="1"/>
        <c:axPos val="b"/>
        <c:numFmt formatCode="ge" sourceLinked="1"/>
        <c:majorTickMark val="none"/>
        <c:minorTickMark val="none"/>
        <c:tickLblPos val="none"/>
        <c:crossAx val="85608704"/>
        <c:crosses val="autoZero"/>
        <c:auto val="1"/>
        <c:lblOffset val="100"/>
        <c:baseTimeUnit val="years"/>
      </c:dateAx>
      <c:valAx>
        <c:axId val="856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9E-482C-9017-1C1883BACBE7}"/>
            </c:ext>
          </c:extLst>
        </c:ser>
        <c:dLbls>
          <c:showLegendKey val="0"/>
          <c:showVal val="0"/>
          <c:showCatName val="0"/>
          <c:showSerName val="0"/>
          <c:showPercent val="0"/>
          <c:showBubbleSize val="0"/>
        </c:dLbls>
        <c:gapWidth val="150"/>
        <c:axId val="85647744"/>
        <c:axId val="856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9E-482C-9017-1C1883BACBE7}"/>
            </c:ext>
          </c:extLst>
        </c:ser>
        <c:dLbls>
          <c:showLegendKey val="0"/>
          <c:showVal val="0"/>
          <c:showCatName val="0"/>
          <c:showSerName val="0"/>
          <c:showPercent val="0"/>
          <c:showBubbleSize val="0"/>
        </c:dLbls>
        <c:marker val="1"/>
        <c:smooth val="0"/>
        <c:axId val="85647744"/>
        <c:axId val="85649664"/>
      </c:lineChart>
      <c:dateAx>
        <c:axId val="85647744"/>
        <c:scaling>
          <c:orientation val="minMax"/>
        </c:scaling>
        <c:delete val="1"/>
        <c:axPos val="b"/>
        <c:numFmt formatCode="ge" sourceLinked="1"/>
        <c:majorTickMark val="none"/>
        <c:minorTickMark val="none"/>
        <c:tickLblPos val="none"/>
        <c:crossAx val="85649664"/>
        <c:crosses val="autoZero"/>
        <c:auto val="1"/>
        <c:lblOffset val="100"/>
        <c:baseTimeUnit val="years"/>
      </c:dateAx>
      <c:valAx>
        <c:axId val="856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CB-4679-B4BF-4DB62EC86424}"/>
            </c:ext>
          </c:extLst>
        </c:ser>
        <c:dLbls>
          <c:showLegendKey val="0"/>
          <c:showVal val="0"/>
          <c:showCatName val="0"/>
          <c:showSerName val="0"/>
          <c:showPercent val="0"/>
          <c:showBubbleSize val="0"/>
        </c:dLbls>
        <c:gapWidth val="150"/>
        <c:axId val="86729472"/>
        <c:axId val="867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CB-4679-B4BF-4DB62EC86424}"/>
            </c:ext>
          </c:extLst>
        </c:ser>
        <c:dLbls>
          <c:showLegendKey val="0"/>
          <c:showVal val="0"/>
          <c:showCatName val="0"/>
          <c:showSerName val="0"/>
          <c:showPercent val="0"/>
          <c:showBubbleSize val="0"/>
        </c:dLbls>
        <c:marker val="1"/>
        <c:smooth val="0"/>
        <c:axId val="86729472"/>
        <c:axId val="86731392"/>
      </c:lineChart>
      <c:dateAx>
        <c:axId val="86729472"/>
        <c:scaling>
          <c:orientation val="minMax"/>
        </c:scaling>
        <c:delete val="1"/>
        <c:axPos val="b"/>
        <c:numFmt formatCode="ge" sourceLinked="1"/>
        <c:majorTickMark val="none"/>
        <c:minorTickMark val="none"/>
        <c:tickLblPos val="none"/>
        <c:crossAx val="86731392"/>
        <c:crosses val="autoZero"/>
        <c:auto val="1"/>
        <c:lblOffset val="100"/>
        <c:baseTimeUnit val="years"/>
      </c:dateAx>
      <c:valAx>
        <c:axId val="867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2118.38</c:v>
                </c:pt>
                <c:pt idx="1">
                  <c:v>1979.58</c:v>
                </c:pt>
                <c:pt idx="2">
                  <c:v>1813.36</c:v>
                </c:pt>
                <c:pt idx="3">
                  <c:v>1667.39</c:v>
                </c:pt>
                <c:pt idx="4">
                  <c:v>1548.73</c:v>
                </c:pt>
              </c:numCache>
            </c:numRef>
          </c:val>
          <c:extLst xmlns:c16r2="http://schemas.microsoft.com/office/drawing/2015/06/chart">
            <c:ext xmlns:c16="http://schemas.microsoft.com/office/drawing/2014/chart" uri="{C3380CC4-5D6E-409C-BE32-E72D297353CC}">
              <c16:uniqueId val="{00000000-830D-4CEA-AFAC-9807509DE071}"/>
            </c:ext>
          </c:extLst>
        </c:ser>
        <c:dLbls>
          <c:showLegendKey val="0"/>
          <c:showVal val="0"/>
          <c:showCatName val="0"/>
          <c:showSerName val="0"/>
          <c:showPercent val="0"/>
          <c:showBubbleSize val="0"/>
        </c:dLbls>
        <c:gapWidth val="150"/>
        <c:axId val="87041152"/>
        <c:axId val="8704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830D-4CEA-AFAC-9807509DE071}"/>
            </c:ext>
          </c:extLst>
        </c:ser>
        <c:dLbls>
          <c:showLegendKey val="0"/>
          <c:showVal val="0"/>
          <c:showCatName val="0"/>
          <c:showSerName val="0"/>
          <c:showPercent val="0"/>
          <c:showBubbleSize val="0"/>
        </c:dLbls>
        <c:marker val="1"/>
        <c:smooth val="0"/>
        <c:axId val="87041152"/>
        <c:axId val="87043072"/>
      </c:lineChart>
      <c:dateAx>
        <c:axId val="87041152"/>
        <c:scaling>
          <c:orientation val="minMax"/>
        </c:scaling>
        <c:delete val="1"/>
        <c:axPos val="b"/>
        <c:numFmt formatCode="ge" sourceLinked="1"/>
        <c:majorTickMark val="none"/>
        <c:minorTickMark val="none"/>
        <c:tickLblPos val="none"/>
        <c:crossAx val="87043072"/>
        <c:crosses val="autoZero"/>
        <c:auto val="1"/>
        <c:lblOffset val="100"/>
        <c:baseTimeUnit val="years"/>
      </c:dateAx>
      <c:valAx>
        <c:axId val="87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31.48</c:v>
                </c:pt>
                <c:pt idx="1">
                  <c:v>31.35</c:v>
                </c:pt>
                <c:pt idx="2">
                  <c:v>34.17</c:v>
                </c:pt>
                <c:pt idx="3">
                  <c:v>35.18</c:v>
                </c:pt>
                <c:pt idx="4">
                  <c:v>38.9</c:v>
                </c:pt>
              </c:numCache>
            </c:numRef>
          </c:val>
          <c:extLst xmlns:c16r2="http://schemas.microsoft.com/office/drawing/2015/06/chart">
            <c:ext xmlns:c16="http://schemas.microsoft.com/office/drawing/2014/chart" uri="{C3380CC4-5D6E-409C-BE32-E72D297353CC}">
              <c16:uniqueId val="{00000000-67E2-42C5-B5E3-0E1B3DDC7F15}"/>
            </c:ext>
          </c:extLst>
        </c:ser>
        <c:dLbls>
          <c:showLegendKey val="0"/>
          <c:showVal val="0"/>
          <c:showCatName val="0"/>
          <c:showSerName val="0"/>
          <c:showPercent val="0"/>
          <c:showBubbleSize val="0"/>
        </c:dLbls>
        <c:gapWidth val="150"/>
        <c:axId val="87078400"/>
        <c:axId val="8708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67E2-42C5-B5E3-0E1B3DDC7F15}"/>
            </c:ext>
          </c:extLst>
        </c:ser>
        <c:dLbls>
          <c:showLegendKey val="0"/>
          <c:showVal val="0"/>
          <c:showCatName val="0"/>
          <c:showSerName val="0"/>
          <c:showPercent val="0"/>
          <c:showBubbleSize val="0"/>
        </c:dLbls>
        <c:marker val="1"/>
        <c:smooth val="0"/>
        <c:axId val="87078400"/>
        <c:axId val="87080320"/>
      </c:lineChart>
      <c:dateAx>
        <c:axId val="87078400"/>
        <c:scaling>
          <c:orientation val="minMax"/>
        </c:scaling>
        <c:delete val="1"/>
        <c:axPos val="b"/>
        <c:numFmt formatCode="ge" sourceLinked="1"/>
        <c:majorTickMark val="none"/>
        <c:minorTickMark val="none"/>
        <c:tickLblPos val="none"/>
        <c:crossAx val="87080320"/>
        <c:crosses val="autoZero"/>
        <c:auto val="1"/>
        <c:lblOffset val="100"/>
        <c:baseTimeUnit val="years"/>
      </c:dateAx>
      <c:valAx>
        <c:axId val="870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616.82000000000005</c:v>
                </c:pt>
                <c:pt idx="1">
                  <c:v>624.82000000000005</c:v>
                </c:pt>
                <c:pt idx="2">
                  <c:v>571.62</c:v>
                </c:pt>
                <c:pt idx="3">
                  <c:v>551.32000000000005</c:v>
                </c:pt>
                <c:pt idx="4">
                  <c:v>497.98</c:v>
                </c:pt>
              </c:numCache>
            </c:numRef>
          </c:val>
          <c:extLst xmlns:c16r2="http://schemas.microsoft.com/office/drawing/2015/06/chart">
            <c:ext xmlns:c16="http://schemas.microsoft.com/office/drawing/2014/chart" uri="{C3380CC4-5D6E-409C-BE32-E72D297353CC}">
              <c16:uniqueId val="{00000000-783D-4BDD-8928-078DCF84E432}"/>
            </c:ext>
          </c:extLst>
        </c:ser>
        <c:dLbls>
          <c:showLegendKey val="0"/>
          <c:showVal val="0"/>
          <c:showCatName val="0"/>
          <c:showSerName val="0"/>
          <c:showPercent val="0"/>
          <c:showBubbleSize val="0"/>
        </c:dLbls>
        <c:gapWidth val="150"/>
        <c:axId val="87172608"/>
        <c:axId val="871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783D-4BDD-8928-078DCF84E432}"/>
            </c:ext>
          </c:extLst>
        </c:ser>
        <c:dLbls>
          <c:showLegendKey val="0"/>
          <c:showVal val="0"/>
          <c:showCatName val="0"/>
          <c:showSerName val="0"/>
          <c:showPercent val="0"/>
          <c:showBubbleSize val="0"/>
        </c:dLbls>
        <c:marker val="1"/>
        <c:smooth val="0"/>
        <c:axId val="87172608"/>
        <c:axId val="87174528"/>
      </c:lineChart>
      <c:dateAx>
        <c:axId val="87172608"/>
        <c:scaling>
          <c:orientation val="minMax"/>
        </c:scaling>
        <c:delete val="1"/>
        <c:axPos val="b"/>
        <c:numFmt formatCode="ge" sourceLinked="1"/>
        <c:majorTickMark val="none"/>
        <c:minorTickMark val="none"/>
        <c:tickLblPos val="none"/>
        <c:crossAx val="87174528"/>
        <c:crosses val="autoZero"/>
        <c:auto val="1"/>
        <c:lblOffset val="100"/>
        <c:baseTimeUnit val="years"/>
      </c:dateAx>
      <c:valAx>
        <c:axId val="871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小川村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60">
        <f>データ!$R$6</f>
        <v>2607</v>
      </c>
      <c r="AM8" s="60"/>
      <c r="AN8" s="60"/>
      <c r="AO8" s="60"/>
      <c r="AP8" s="60"/>
      <c r="AQ8" s="60"/>
      <c r="AR8" s="60"/>
      <c r="AS8" s="60"/>
      <c r="AT8" s="59">
        <f>データ!$S$6</f>
        <v>58.11</v>
      </c>
      <c r="AU8" s="59"/>
      <c r="AV8" s="59"/>
      <c r="AW8" s="59"/>
      <c r="AX8" s="59"/>
      <c r="AY8" s="59"/>
      <c r="AZ8" s="59"/>
      <c r="BA8" s="59"/>
      <c r="BB8" s="59">
        <f>データ!$T$6</f>
        <v>44.86</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98.96</v>
      </c>
      <c r="Q10" s="59"/>
      <c r="R10" s="59"/>
      <c r="S10" s="59"/>
      <c r="T10" s="59"/>
      <c r="U10" s="59"/>
      <c r="V10" s="59"/>
      <c r="W10" s="60">
        <f>データ!$Q$6</f>
        <v>3200</v>
      </c>
      <c r="X10" s="60"/>
      <c r="Y10" s="60"/>
      <c r="Z10" s="60"/>
      <c r="AA10" s="60"/>
      <c r="AB10" s="60"/>
      <c r="AC10" s="60"/>
      <c r="AD10" s="2"/>
      <c r="AE10" s="2"/>
      <c r="AF10" s="2"/>
      <c r="AG10" s="2"/>
      <c r="AH10" s="2"/>
      <c r="AI10" s="2"/>
      <c r="AJ10" s="2"/>
      <c r="AK10" s="2"/>
      <c r="AL10" s="60">
        <f>データ!$U$6</f>
        <v>2558</v>
      </c>
      <c r="AM10" s="60"/>
      <c r="AN10" s="60"/>
      <c r="AO10" s="60"/>
      <c r="AP10" s="60"/>
      <c r="AQ10" s="60"/>
      <c r="AR10" s="60"/>
      <c r="AS10" s="60"/>
      <c r="AT10" s="59">
        <f>データ!$V$6</f>
        <v>10.02</v>
      </c>
      <c r="AU10" s="59"/>
      <c r="AV10" s="59"/>
      <c r="AW10" s="59"/>
      <c r="AX10" s="59"/>
      <c r="AY10" s="59"/>
      <c r="AZ10" s="59"/>
      <c r="BA10" s="59"/>
      <c r="BB10" s="59">
        <f>データ!$W$6</f>
        <v>255.29</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121</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tMu5jL1hVREz4iHrbPeS6Nupnp6M3caIb6S0R9rFiZ/pSVnF1n0sbOw10XLSwdERJiRklR47o45Rvk9NKnnIqw==" saltValue="xihy36VmXqTlS2cAKCHw1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205885</v>
      </c>
      <c r="D6" s="33">
        <f t="shared" si="3"/>
        <v>47</v>
      </c>
      <c r="E6" s="33">
        <f t="shared" si="3"/>
        <v>1</v>
      </c>
      <c r="F6" s="33">
        <f t="shared" si="3"/>
        <v>0</v>
      </c>
      <c r="G6" s="33">
        <f t="shared" si="3"/>
        <v>0</v>
      </c>
      <c r="H6" s="33" t="str">
        <f t="shared" si="3"/>
        <v>長野県　小川村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98.96</v>
      </c>
      <c r="Q6" s="34">
        <f t="shared" si="3"/>
        <v>3200</v>
      </c>
      <c r="R6" s="34">
        <f t="shared" si="3"/>
        <v>2607</v>
      </c>
      <c r="S6" s="34">
        <f t="shared" si="3"/>
        <v>58.11</v>
      </c>
      <c r="T6" s="34">
        <f t="shared" si="3"/>
        <v>44.86</v>
      </c>
      <c r="U6" s="34">
        <f t="shared" si="3"/>
        <v>2558</v>
      </c>
      <c r="V6" s="34">
        <f t="shared" si="3"/>
        <v>10.02</v>
      </c>
      <c r="W6" s="34">
        <f t="shared" si="3"/>
        <v>255.29</v>
      </c>
      <c r="X6" s="35">
        <f>IF(X7="",NA(),X7)</f>
        <v>68.260000000000005</v>
      </c>
      <c r="Y6" s="35">
        <f t="shared" ref="Y6:AG6" si="4">IF(Y7="",NA(),Y7)</f>
        <v>69.849999999999994</v>
      </c>
      <c r="Z6" s="35">
        <f t="shared" si="4"/>
        <v>75.150000000000006</v>
      </c>
      <c r="AA6" s="35">
        <f t="shared" si="4"/>
        <v>72.39</v>
      </c>
      <c r="AB6" s="35">
        <f t="shared" si="4"/>
        <v>47.53</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2118.38</v>
      </c>
      <c r="BF6" s="35">
        <f t="shared" ref="BF6:BN6" si="7">IF(BF7="",NA(),BF7)</f>
        <v>1979.58</v>
      </c>
      <c r="BG6" s="35">
        <f t="shared" si="7"/>
        <v>1813.36</v>
      </c>
      <c r="BH6" s="35">
        <f t="shared" si="7"/>
        <v>1667.39</v>
      </c>
      <c r="BI6" s="35">
        <f t="shared" si="7"/>
        <v>1548.73</v>
      </c>
      <c r="BJ6" s="35">
        <f t="shared" si="7"/>
        <v>1113.76</v>
      </c>
      <c r="BK6" s="35">
        <f t="shared" si="7"/>
        <v>1125.69</v>
      </c>
      <c r="BL6" s="35">
        <f t="shared" si="7"/>
        <v>1134.67</v>
      </c>
      <c r="BM6" s="35">
        <f t="shared" si="7"/>
        <v>1144.79</v>
      </c>
      <c r="BN6" s="35">
        <f t="shared" si="7"/>
        <v>1061.58</v>
      </c>
      <c r="BO6" s="34" t="str">
        <f>IF(BO7="","",IF(BO7="-","【-】","【"&amp;SUBSTITUTE(TEXT(BO7,"#,##0.00"),"-","△")&amp;"】"))</f>
        <v>【1,141.75】</v>
      </c>
      <c r="BP6" s="35">
        <f>IF(BP7="",NA(),BP7)</f>
        <v>31.48</v>
      </c>
      <c r="BQ6" s="35">
        <f t="shared" ref="BQ6:BY6" si="8">IF(BQ7="",NA(),BQ7)</f>
        <v>31.35</v>
      </c>
      <c r="BR6" s="35">
        <f t="shared" si="8"/>
        <v>34.17</v>
      </c>
      <c r="BS6" s="35">
        <f t="shared" si="8"/>
        <v>35.18</v>
      </c>
      <c r="BT6" s="35">
        <f t="shared" si="8"/>
        <v>38.9</v>
      </c>
      <c r="BU6" s="35">
        <f t="shared" si="8"/>
        <v>34.25</v>
      </c>
      <c r="BV6" s="35">
        <f t="shared" si="8"/>
        <v>46.48</v>
      </c>
      <c r="BW6" s="35">
        <f t="shared" si="8"/>
        <v>40.6</v>
      </c>
      <c r="BX6" s="35">
        <f t="shared" si="8"/>
        <v>56.04</v>
      </c>
      <c r="BY6" s="35">
        <f t="shared" si="8"/>
        <v>58.52</v>
      </c>
      <c r="BZ6" s="34" t="str">
        <f>IF(BZ7="","",IF(BZ7="-","【-】","【"&amp;SUBSTITUTE(TEXT(BZ7,"#,##0.00"),"-","△")&amp;"】"))</f>
        <v>【54.93】</v>
      </c>
      <c r="CA6" s="35">
        <f>IF(CA7="",NA(),CA7)</f>
        <v>616.82000000000005</v>
      </c>
      <c r="CB6" s="35">
        <f t="shared" ref="CB6:CJ6" si="9">IF(CB7="",NA(),CB7)</f>
        <v>624.82000000000005</v>
      </c>
      <c r="CC6" s="35">
        <f t="shared" si="9"/>
        <v>571.62</v>
      </c>
      <c r="CD6" s="35">
        <f t="shared" si="9"/>
        <v>551.32000000000005</v>
      </c>
      <c r="CE6" s="35">
        <f t="shared" si="9"/>
        <v>497.98</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50.39</v>
      </c>
      <c r="CM6" s="35">
        <f t="shared" ref="CM6:CU6" si="10">IF(CM7="",NA(),CM7)</f>
        <v>50.77</v>
      </c>
      <c r="CN6" s="35">
        <f t="shared" si="10"/>
        <v>46.21</v>
      </c>
      <c r="CO6" s="35">
        <f t="shared" si="10"/>
        <v>49.05</v>
      </c>
      <c r="CP6" s="35">
        <f t="shared" si="10"/>
        <v>47.79</v>
      </c>
      <c r="CQ6" s="35">
        <f t="shared" si="10"/>
        <v>57.55</v>
      </c>
      <c r="CR6" s="35">
        <f t="shared" si="10"/>
        <v>57.43</v>
      </c>
      <c r="CS6" s="35">
        <f t="shared" si="10"/>
        <v>57.29</v>
      </c>
      <c r="CT6" s="35">
        <f t="shared" si="10"/>
        <v>55.9</v>
      </c>
      <c r="CU6" s="35">
        <f t="shared" si="10"/>
        <v>57.3</v>
      </c>
      <c r="CV6" s="34" t="str">
        <f>IF(CV7="","",IF(CV7="-","【-】","【"&amp;SUBSTITUTE(TEXT(CV7,"#,##0.00"),"-","△")&amp;"】"))</f>
        <v>【56.91】</v>
      </c>
      <c r="CW6" s="35">
        <f>IF(CW7="",NA(),CW7)</f>
        <v>70.37</v>
      </c>
      <c r="CX6" s="35">
        <f t="shared" ref="CX6:DF6" si="11">IF(CX7="",NA(),CX7)</f>
        <v>67.44</v>
      </c>
      <c r="CY6" s="35">
        <f t="shared" si="11"/>
        <v>73.989999999999995</v>
      </c>
      <c r="CZ6" s="35">
        <f t="shared" si="11"/>
        <v>69.81</v>
      </c>
      <c r="DA6" s="35">
        <f t="shared" si="11"/>
        <v>70.849999999999994</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5">
        <f t="shared" si="14"/>
        <v>0.08</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205885</v>
      </c>
      <c r="D7" s="37">
        <v>47</v>
      </c>
      <c r="E7" s="37">
        <v>1</v>
      </c>
      <c r="F7" s="37">
        <v>0</v>
      </c>
      <c r="G7" s="37">
        <v>0</v>
      </c>
      <c r="H7" s="37" t="s">
        <v>107</v>
      </c>
      <c r="I7" s="37" t="s">
        <v>108</v>
      </c>
      <c r="J7" s="37" t="s">
        <v>109</v>
      </c>
      <c r="K7" s="37" t="s">
        <v>110</v>
      </c>
      <c r="L7" s="37" t="s">
        <v>111</v>
      </c>
      <c r="M7" s="37" t="s">
        <v>112</v>
      </c>
      <c r="N7" s="38" t="s">
        <v>113</v>
      </c>
      <c r="O7" s="38" t="s">
        <v>114</v>
      </c>
      <c r="P7" s="38">
        <v>98.96</v>
      </c>
      <c r="Q7" s="38">
        <v>3200</v>
      </c>
      <c r="R7" s="38">
        <v>2607</v>
      </c>
      <c r="S7" s="38">
        <v>58.11</v>
      </c>
      <c r="T7" s="38">
        <v>44.86</v>
      </c>
      <c r="U7" s="38">
        <v>2558</v>
      </c>
      <c r="V7" s="38">
        <v>10.02</v>
      </c>
      <c r="W7" s="38">
        <v>255.29</v>
      </c>
      <c r="X7" s="38">
        <v>68.260000000000005</v>
      </c>
      <c r="Y7" s="38">
        <v>69.849999999999994</v>
      </c>
      <c r="Z7" s="38">
        <v>75.150000000000006</v>
      </c>
      <c r="AA7" s="38">
        <v>72.39</v>
      </c>
      <c r="AB7" s="38">
        <v>47.53</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2118.38</v>
      </c>
      <c r="BF7" s="38">
        <v>1979.58</v>
      </c>
      <c r="BG7" s="38">
        <v>1813.36</v>
      </c>
      <c r="BH7" s="38">
        <v>1667.39</v>
      </c>
      <c r="BI7" s="38">
        <v>1548.73</v>
      </c>
      <c r="BJ7" s="38">
        <v>1113.76</v>
      </c>
      <c r="BK7" s="38">
        <v>1125.69</v>
      </c>
      <c r="BL7" s="38">
        <v>1134.67</v>
      </c>
      <c r="BM7" s="38">
        <v>1144.79</v>
      </c>
      <c r="BN7" s="38">
        <v>1061.58</v>
      </c>
      <c r="BO7" s="38">
        <v>1141.75</v>
      </c>
      <c r="BP7" s="38">
        <v>31.48</v>
      </c>
      <c r="BQ7" s="38">
        <v>31.35</v>
      </c>
      <c r="BR7" s="38">
        <v>34.17</v>
      </c>
      <c r="BS7" s="38">
        <v>35.18</v>
      </c>
      <c r="BT7" s="38">
        <v>38.9</v>
      </c>
      <c r="BU7" s="38">
        <v>34.25</v>
      </c>
      <c r="BV7" s="38">
        <v>46.48</v>
      </c>
      <c r="BW7" s="38">
        <v>40.6</v>
      </c>
      <c r="BX7" s="38">
        <v>56.04</v>
      </c>
      <c r="BY7" s="38">
        <v>58.52</v>
      </c>
      <c r="BZ7" s="38">
        <v>54.93</v>
      </c>
      <c r="CA7" s="38">
        <v>616.82000000000005</v>
      </c>
      <c r="CB7" s="38">
        <v>624.82000000000005</v>
      </c>
      <c r="CC7" s="38">
        <v>571.62</v>
      </c>
      <c r="CD7" s="38">
        <v>551.32000000000005</v>
      </c>
      <c r="CE7" s="38">
        <v>497.98</v>
      </c>
      <c r="CF7" s="38">
        <v>501.18</v>
      </c>
      <c r="CG7" s="38">
        <v>376.61</v>
      </c>
      <c r="CH7" s="38">
        <v>440.03</v>
      </c>
      <c r="CI7" s="38">
        <v>304.35000000000002</v>
      </c>
      <c r="CJ7" s="38">
        <v>296.3</v>
      </c>
      <c r="CK7" s="38">
        <v>292.18</v>
      </c>
      <c r="CL7" s="38">
        <v>50.39</v>
      </c>
      <c r="CM7" s="38">
        <v>50.77</v>
      </c>
      <c r="CN7" s="38">
        <v>46.21</v>
      </c>
      <c r="CO7" s="38">
        <v>49.05</v>
      </c>
      <c r="CP7" s="38">
        <v>47.79</v>
      </c>
      <c r="CQ7" s="38">
        <v>57.55</v>
      </c>
      <c r="CR7" s="38">
        <v>57.43</v>
      </c>
      <c r="CS7" s="38">
        <v>57.29</v>
      </c>
      <c r="CT7" s="38">
        <v>55.9</v>
      </c>
      <c r="CU7" s="38">
        <v>57.3</v>
      </c>
      <c r="CV7" s="38">
        <v>56.91</v>
      </c>
      <c r="CW7" s="38">
        <v>70.37</v>
      </c>
      <c r="CX7" s="38">
        <v>67.44</v>
      </c>
      <c r="CY7" s="38">
        <v>73.989999999999995</v>
      </c>
      <c r="CZ7" s="38">
        <v>69.81</v>
      </c>
      <c r="DA7" s="38">
        <v>70.849999999999994</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0.08</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2019-01-31T08:13:19Z</cp:lastPrinted>
  <dcterms:created xsi:type="dcterms:W3CDTF">2018-12-03T08:43:42Z</dcterms:created>
  <dcterms:modified xsi:type="dcterms:W3CDTF">2019-02-20T12:11:03Z</dcterms:modified>
  <cp:category/>
</cp:coreProperties>
</file>