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lqGC2fBcTYo9Esiqv8RRSicmoGOFb7Obz2FiwLuchmEnF0dF4uPmHPyaNgUdlm7TPUtSjosN68Krxziz3U73A==" workbookSaltValue="I95tm8zv2cgHdvV9FOkkb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<sst xmlns="http://schemas.openxmlformats.org/spreadsheetml/2006/main" count="237" uniqueCount="124">
  <si>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</si>
  <si>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</si>
  <si>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</si>
  <si>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</si>
  <si>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</si>
  <si>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</si>
  <si>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</si>
  <si>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</si>
  <si>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</si>
  <si>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</si>
  <si>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</si>
  <si>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</si>
  <si>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</si>
  <si>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</si>
  <si>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</si>
  <si>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</si>
  <si>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</si>
  <si>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</si>
  <si>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</si>
  <si>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</si>
  <si>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</si>
  <si>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</si>
  <si>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</si>
  <si>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</si>
  <si>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</si>
  <si>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</si>
  <si>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</si>
  <si>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</si>
  <si>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</si>
  <si>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</si>
  <si>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</si>
  <si>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</si>
  <si>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</si>
  <si>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</si>
  <si>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</si>
  <si>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</si>
  <si>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</si>
  <si>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</si>
  <si>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</si>
  <si>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</si>
  <si>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</si>
  <si>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</si>
  <si>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</si>
  <si>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</si>
  <si>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</si>
  <si>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</si>
  <si>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</si>
  <si>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</si>
  <si>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</si>
  <si>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</si>
  <si>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</si>
  <si>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</si>
  <si>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</si>
  <si>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</si>
  <si>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</si>
  <si>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</si>
  <si>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</si>
  <si>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</si>
  <si>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</si>
  <si>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</si>
  <si>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</si>
  <si>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</si>
  <si>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</si>
  <si>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</si>
  <si>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</si>
  <si>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</si>
  <si>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</si>
  <si>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</si>
  <si>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</si>
  <si>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</si>
  <si>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</si>
  <si>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</si>
  <si>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</si>
  <si>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</si>
  <si>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</si>
  <si>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</si>
  <si>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</si>
  <si>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</si>
  <si>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</si>
  <si>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</si>
  <si>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</si>
  <si>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</si>
  <si>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</si>
  <si>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</si>
  <si>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</si>
  <si>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</si>
  <si>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</si>
  <si>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</si>
  <si>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</si>
  <si>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</si>
  <si>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</si>
  <si>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</si>
  <si>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</si>
  <si>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</si>
  <si>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</si>
  <si>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</si>
  <si>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</si>
  <si>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</si>
  <si>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</si>
  <si>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</si>
  <si>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</si>
  <si>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</si>
  <si>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</si>
  <si>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</si>
  <si>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</si>
  <si>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</si>
  <si>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</si>
  <si>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</si>
  <si>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大桑村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</si>
  <si>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</si>
  <si>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</si>
  <si>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</si>
  <si>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</si>
  <si>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</si>
  <si>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</si>
  <si>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</si>
  <si>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</si>
  <si>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</si>
  <si>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</si>
  <si>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</si>
  <si>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</si>
  <si>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総人口の減少により料金収入が減少し総収益が7.2ﾎﾟｲﾝﾄ減少したのに対し、総費用と償還金の合計額は、修繕費用の抑制と償還金の減少により6.8ﾎﾟｲﾝﾄの減少にとどまったため、対前年0.25ﾎﾟｲﾝﾄ低下しました。
⑤料金回収率は、使用料が対前年1.0ﾎﾟｲﾝﾄ減少したものの、修繕費用の抑制により総費用が16.4ﾎﾟｲﾝﾄ減少したため、2.93ﾎﾟｲﾝﾄ改善しました。
⑥給水原価は、総費用と償還金の合計額が、修繕費用の抑制により6.8ﾎﾟｲﾝﾄ減少したのに対し、年間有収水量が1.2ﾎﾟｲﾝﾄの減少したため25.08円減少しました。
⑦施設利用率は、有収水量の減少により、1.36ﾎﾟｲﾝﾄ減少しました。
⑧有収率は、漏水箇所の解消により0.85ﾎﾟｲﾝﾄ改善しました。
支出総額に対し償還金の占める割合が、72％と高く、近隣町村と比較し一般会計繰入金の依存率が高い傾向にあります。</t>
    <rPh sb="1" eb="4">
      <t>シュウエキテキ</t>
    </rPh>
    <rPh sb="4" eb="6">
      <t>シュウシ</t>
    </rPh>
    <rPh sb="6" eb="8">
      <t>ヒリツ</t>
    </rPh>
    <rPh sb="10" eb="13">
      <t>ソウジンコウ</t>
    </rPh>
    <rPh sb="14" eb="16">
      <t>ゲンショウ</t>
    </rPh>
    <rPh sb="19" eb="21">
      <t>リョウキン</t>
    </rPh>
    <rPh sb="21" eb="23">
      <t>シュウニュウ</t>
    </rPh>
    <rPh sb="24" eb="26">
      <t>ゲンショウ</t>
    </rPh>
    <rPh sb="48" eb="51">
      <t>ソウヒヨウ</t>
    </rPh>
    <rPh sb="52" eb="55">
      <t>ショウカンキン</t>
    </rPh>
    <rPh sb="56" eb="58">
      <t>ゴウケイ</t>
    </rPh>
    <rPh sb="58" eb="59">
      <t>ガク</t>
    </rPh>
    <rPh sb="61" eb="63">
      <t>シュウゼン</t>
    </rPh>
    <rPh sb="63" eb="65">
      <t>ヒヨウ</t>
    </rPh>
    <rPh sb="66" eb="68">
      <t>ヨクセイ</t>
    </rPh>
    <rPh sb="69" eb="72">
      <t>ショウカンキン</t>
    </rPh>
    <rPh sb="73" eb="75">
      <t>ゲンショウ</t>
    </rPh>
    <rPh sb="87" eb="89">
      <t>ゲンショウ</t>
    </rPh>
    <rPh sb="98" eb="99">
      <t>タイ</t>
    </rPh>
    <rPh sb="99" eb="101">
      <t>ゼンネン</t>
    </rPh>
    <rPh sb="110" eb="112">
      <t>テイカ</t>
    </rPh>
    <rPh sb="119" eb="121">
      <t>リョウキン</t>
    </rPh>
    <rPh sb="159" eb="162">
      <t>ソウヒヨウ</t>
    </rPh>
    <rPh sb="197" eb="199">
      <t>キュウスイ</t>
    </rPh>
    <rPh sb="199" eb="201">
      <t>ゲンカ</t>
    </rPh>
    <rPh sb="203" eb="206">
      <t>ソウヒヨウ</t>
    </rPh>
    <rPh sb="207" eb="210">
      <t>ショウカンキン</t>
    </rPh>
    <rPh sb="211" eb="213">
      <t>ゴウケイ</t>
    </rPh>
    <rPh sb="213" eb="214">
      <t>ガク</t>
    </rPh>
    <rPh sb="216" eb="218">
      <t>シュウゼン</t>
    </rPh>
    <rPh sb="218" eb="220">
      <t>ヒヨウ</t>
    </rPh>
    <rPh sb="221" eb="223">
      <t>ヨクセイ</t>
    </rPh>
    <rPh sb="316" eb="318">
      <t>ユウシュウ</t>
    </rPh>
    <rPh sb="321" eb="323">
      <t>ロウスイ</t>
    </rPh>
    <rPh sb="323" eb="325">
      <t>カショ</t>
    </rPh>
    <rPh sb="326" eb="328">
      <t>カイショウ</t>
    </rPh>
    <phoneticPr fontId="4"/>
  </si>
  <si>
    <t>現在一般会計からの繰入金により経営ができている状態ですので、今後の人口減少や管路等の施設更新費用により今より経営が悪化していきます。計画的な料金改定を行うために、経営戦略に沿った経営改善を行っていきます。</t>
    <phoneticPr fontId="4"/>
  </si>
  <si>
    <t>浄水場施設や管路の老朽化が進んでおり、今後計画的に更新を行う必要があります。</t>
    <rPh sb="0" eb="3">
      <t>ジョウスイジョウ</t>
    </rPh>
    <rPh sb="3" eb="5">
      <t>シセツ</t>
    </rPh>
    <rPh sb="6" eb="8">
      <t>カンロ</t>
    </rPh>
    <rPh sb="9" eb="12">
      <t>ロウキュウカ</t>
    </rPh>
    <rPh sb="13" eb="14">
      <t>スス</t>
    </rPh>
    <rPh sb="19" eb="21">
      <t>コンゴ</t>
    </rPh>
    <rPh sb="21" eb="24">
      <t>ケイカクテキ</t>
    </rPh>
    <rPh sb="25" eb="27">
      <t>コウシン</t>
    </rPh>
    <rPh sb="28" eb="29">
      <t>オコナ</t>
    </rPh>
    <rPh sb="30" eb="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</si>
</sst>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0.87</c:v>
                </c:pt>
                <c:pt idx="1">
                  <c:v>0.2</c:v>
                </c:pt>
                <c:pt idx="2">
                  <c:v>1.1299999999999999</c:v>
                </c:pt>
                <c:pt idx="3">
                  <c:v>0.06</c:v>
                </c:pt>
                <c:pt idx="4">
                  <c:v>0.31</c:v>
                </c:pt>
              </c:numCache>
            </c:numRef>
          </c:val>
          <c:extLst xmlns:c16r2="http://schemas.microsoft.com/office/drawing/2015/06/chart">
            <c:ext xmlns:c16="http://schemas.microsoft.com/office/drawing/2014/chart" uri="{C3380CC4-5D6E-409C-BE32-E72D297353CC}">
              <c16:uniqueId val="{00000000-44E9-4589-A964-DDB0AF0A8DAB}"/>
            </c:ext>
          </c:extLst>
        </c:ser>
        <c:dLbls>
          <c:showLegendKey val="0"/>
          <c:showVal val="0"/>
          <c:showCatName val="0"/>
          <c:showSerName val="0"/>
          <c:showPercent val="0"/>
          <c:showBubbleSize val="0"/>
        </c:dLbls>
        <c:gapWidth val="150"/>
        <c:axId val="86247680"/>
        <c:axId val="8624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44E9-4589-A964-DDB0AF0A8DAB}"/>
            </c:ext>
          </c:extLst>
        </c:ser>
        <c:dLbls>
          <c:showLegendKey val="0"/>
          <c:showVal val="0"/>
          <c:showCatName val="0"/>
          <c:showSerName val="0"/>
          <c:showPercent val="0"/>
          <c:showBubbleSize val="0"/>
        </c:dLbls>
        <c:marker val="1"/>
        <c:smooth val="0"/>
        <c:axId val="86247680"/>
        <c:axId val="86249856"/>
      </c:lineChart>
      <c:dateAx>
        <c:axId val="86247680"/>
        <c:scaling>
          <c:orientation val="minMax"/>
        </c:scaling>
        <c:delete val="1"/>
        <c:axPos val="b"/>
        <c:numFmt formatCode="ge" sourceLinked="1"/>
        <c:majorTickMark val="none"/>
        <c:minorTickMark val="none"/>
        <c:tickLblPos val="none"/>
        <c:crossAx val="86249856"/>
        <c:crosses val="autoZero"/>
        <c:auto val="1"/>
        <c:lblOffset val="100"/>
        <c:baseTimeUnit val="years"/>
      </c:dateAx>
      <c:valAx>
        <c:axId val="862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66.239999999999995</c:v>
                </c:pt>
                <c:pt idx="1">
                  <c:v>64.319999999999993</c:v>
                </c:pt>
                <c:pt idx="2">
                  <c:v>63.99</c:v>
                </c:pt>
                <c:pt idx="3">
                  <c:v>60.97</c:v>
                </c:pt>
                <c:pt idx="4">
                  <c:v>59.61</c:v>
                </c:pt>
              </c:numCache>
            </c:numRef>
          </c:val>
          <c:extLst xmlns:c16r2="http://schemas.microsoft.com/office/drawing/2015/06/chart">
            <c:ext xmlns:c16="http://schemas.microsoft.com/office/drawing/2014/chart" uri="{C3380CC4-5D6E-409C-BE32-E72D297353CC}">
              <c16:uniqueId val="{00000000-6EEB-42C2-842B-8CE78C90F0C9}"/>
            </c:ext>
          </c:extLst>
        </c:ser>
        <c:dLbls>
          <c:showLegendKey val="0"/>
          <c:showVal val="0"/>
          <c:showCatName val="0"/>
          <c:showSerName val="0"/>
          <c:showPercent val="0"/>
          <c:showBubbleSize val="0"/>
        </c:dLbls>
        <c:gapWidth val="150"/>
        <c:axId val="88176896"/>
        <c:axId val="8819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6EEB-42C2-842B-8CE78C90F0C9}"/>
            </c:ext>
          </c:extLst>
        </c:ser>
        <c:dLbls>
          <c:showLegendKey val="0"/>
          <c:showVal val="0"/>
          <c:showCatName val="0"/>
          <c:showSerName val="0"/>
          <c:showPercent val="0"/>
          <c:showBubbleSize val="0"/>
        </c:dLbls>
        <c:marker val="1"/>
        <c:smooth val="0"/>
        <c:axId val="88176896"/>
        <c:axId val="88191360"/>
      </c:lineChart>
      <c:dateAx>
        <c:axId val="88176896"/>
        <c:scaling>
          <c:orientation val="minMax"/>
        </c:scaling>
        <c:delete val="1"/>
        <c:axPos val="b"/>
        <c:numFmt formatCode="ge" sourceLinked="1"/>
        <c:majorTickMark val="none"/>
        <c:minorTickMark val="none"/>
        <c:tickLblPos val="none"/>
        <c:crossAx val="88191360"/>
        <c:crosses val="autoZero"/>
        <c:auto val="1"/>
        <c:lblOffset val="100"/>
        <c:baseTimeUnit val="years"/>
      </c:dateAx>
      <c:valAx>
        <c:axId val="8819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76.47</c:v>
                </c:pt>
                <c:pt idx="1">
                  <c:v>77.209999999999994</c:v>
                </c:pt>
                <c:pt idx="2">
                  <c:v>77.02</c:v>
                </c:pt>
                <c:pt idx="3">
                  <c:v>80.459999999999994</c:v>
                </c:pt>
                <c:pt idx="4">
                  <c:v>81.31</c:v>
                </c:pt>
              </c:numCache>
            </c:numRef>
          </c:val>
          <c:extLst xmlns:c16r2="http://schemas.microsoft.com/office/drawing/2015/06/chart">
            <c:ext xmlns:c16="http://schemas.microsoft.com/office/drawing/2014/chart" uri="{C3380CC4-5D6E-409C-BE32-E72D297353CC}">
              <c16:uniqueId val="{00000000-F375-4414-AE3A-16A72226CF00}"/>
            </c:ext>
          </c:extLst>
        </c:ser>
        <c:dLbls>
          <c:showLegendKey val="0"/>
          <c:showVal val="0"/>
          <c:showCatName val="0"/>
          <c:showSerName val="0"/>
          <c:showPercent val="0"/>
          <c:showBubbleSize val="0"/>
        </c:dLbls>
        <c:gapWidth val="150"/>
        <c:axId val="87849216"/>
        <c:axId val="8785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F375-4414-AE3A-16A72226CF00}"/>
            </c:ext>
          </c:extLst>
        </c:ser>
        <c:dLbls>
          <c:showLegendKey val="0"/>
          <c:showVal val="0"/>
          <c:showCatName val="0"/>
          <c:showSerName val="0"/>
          <c:showPercent val="0"/>
          <c:showBubbleSize val="0"/>
        </c:dLbls>
        <c:marker val="1"/>
        <c:smooth val="0"/>
        <c:axId val="87849216"/>
        <c:axId val="87859584"/>
      </c:lineChart>
      <c:dateAx>
        <c:axId val="87849216"/>
        <c:scaling>
          <c:orientation val="minMax"/>
        </c:scaling>
        <c:delete val="1"/>
        <c:axPos val="b"/>
        <c:numFmt formatCode="ge" sourceLinked="1"/>
        <c:majorTickMark val="none"/>
        <c:minorTickMark val="none"/>
        <c:tickLblPos val="none"/>
        <c:crossAx val="87859584"/>
        <c:crosses val="autoZero"/>
        <c:auto val="1"/>
        <c:lblOffset val="100"/>
        <c:baseTimeUnit val="years"/>
      </c:dateAx>
      <c:valAx>
        <c:axId val="8785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4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69.41</c:v>
                </c:pt>
                <c:pt idx="1">
                  <c:v>72.03</c:v>
                </c:pt>
                <c:pt idx="2">
                  <c:v>69.540000000000006</c:v>
                </c:pt>
                <c:pt idx="3">
                  <c:v>68.540000000000006</c:v>
                </c:pt>
                <c:pt idx="4">
                  <c:v>68.290000000000006</c:v>
                </c:pt>
              </c:numCache>
            </c:numRef>
          </c:val>
          <c:extLst xmlns:c16r2="http://schemas.microsoft.com/office/drawing/2015/06/chart">
            <c:ext xmlns:c16="http://schemas.microsoft.com/office/drawing/2014/chart" uri="{C3380CC4-5D6E-409C-BE32-E72D297353CC}">
              <c16:uniqueId val="{00000000-0EA8-45E9-A1F8-F921AB151E35}"/>
            </c:ext>
          </c:extLst>
        </c:ser>
        <c:dLbls>
          <c:showLegendKey val="0"/>
          <c:showVal val="0"/>
          <c:showCatName val="0"/>
          <c:showSerName val="0"/>
          <c:showPercent val="0"/>
          <c:showBubbleSize val="0"/>
        </c:dLbls>
        <c:gapWidth val="150"/>
        <c:axId val="86289024"/>
        <c:axId val="8629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0EA8-45E9-A1F8-F921AB151E35}"/>
            </c:ext>
          </c:extLst>
        </c:ser>
        <c:dLbls>
          <c:showLegendKey val="0"/>
          <c:showVal val="0"/>
          <c:showCatName val="0"/>
          <c:showSerName val="0"/>
          <c:showPercent val="0"/>
          <c:showBubbleSize val="0"/>
        </c:dLbls>
        <c:marker val="1"/>
        <c:smooth val="0"/>
        <c:axId val="86289024"/>
        <c:axId val="86299392"/>
      </c:lineChart>
      <c:dateAx>
        <c:axId val="86289024"/>
        <c:scaling>
          <c:orientation val="minMax"/>
        </c:scaling>
        <c:delete val="1"/>
        <c:axPos val="b"/>
        <c:numFmt formatCode="ge" sourceLinked="1"/>
        <c:majorTickMark val="none"/>
        <c:minorTickMark val="none"/>
        <c:tickLblPos val="none"/>
        <c:crossAx val="86299392"/>
        <c:crosses val="autoZero"/>
        <c:auto val="1"/>
        <c:lblOffset val="100"/>
        <c:baseTimeUnit val="years"/>
      </c:dateAx>
      <c:valAx>
        <c:axId val="8629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F8-470F-97DC-4D378145346F}"/>
            </c:ext>
          </c:extLst>
        </c:ser>
        <c:dLbls>
          <c:showLegendKey val="0"/>
          <c:showVal val="0"/>
          <c:showCatName val="0"/>
          <c:showSerName val="0"/>
          <c:showPercent val="0"/>
          <c:showBubbleSize val="0"/>
        </c:dLbls>
        <c:gapWidth val="150"/>
        <c:axId val="86469632"/>
        <c:axId val="8647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F8-470F-97DC-4D378145346F}"/>
            </c:ext>
          </c:extLst>
        </c:ser>
        <c:dLbls>
          <c:showLegendKey val="0"/>
          <c:showVal val="0"/>
          <c:showCatName val="0"/>
          <c:showSerName val="0"/>
          <c:showPercent val="0"/>
          <c:showBubbleSize val="0"/>
        </c:dLbls>
        <c:marker val="1"/>
        <c:smooth val="0"/>
        <c:axId val="86469632"/>
        <c:axId val="86471808"/>
      </c:lineChart>
      <c:dateAx>
        <c:axId val="86469632"/>
        <c:scaling>
          <c:orientation val="minMax"/>
        </c:scaling>
        <c:delete val="1"/>
        <c:axPos val="b"/>
        <c:numFmt formatCode="ge" sourceLinked="1"/>
        <c:majorTickMark val="none"/>
        <c:minorTickMark val="none"/>
        <c:tickLblPos val="none"/>
        <c:crossAx val="86471808"/>
        <c:crosses val="autoZero"/>
        <c:auto val="1"/>
        <c:lblOffset val="100"/>
        <c:baseTimeUnit val="years"/>
      </c:dateAx>
      <c:valAx>
        <c:axId val="864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91-4B0B-8833-EE6CFB370AE3}"/>
            </c:ext>
          </c:extLst>
        </c:ser>
        <c:dLbls>
          <c:showLegendKey val="0"/>
          <c:showVal val="0"/>
          <c:showCatName val="0"/>
          <c:showSerName val="0"/>
          <c:showPercent val="0"/>
          <c:showBubbleSize val="0"/>
        </c:dLbls>
        <c:gapWidth val="150"/>
        <c:axId val="86490496"/>
        <c:axId val="8659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91-4B0B-8833-EE6CFB370AE3}"/>
            </c:ext>
          </c:extLst>
        </c:ser>
        <c:dLbls>
          <c:showLegendKey val="0"/>
          <c:showVal val="0"/>
          <c:showCatName val="0"/>
          <c:showSerName val="0"/>
          <c:showPercent val="0"/>
          <c:showBubbleSize val="0"/>
        </c:dLbls>
        <c:marker val="1"/>
        <c:smooth val="0"/>
        <c:axId val="86490496"/>
        <c:axId val="86590976"/>
      </c:lineChart>
      <c:dateAx>
        <c:axId val="86490496"/>
        <c:scaling>
          <c:orientation val="minMax"/>
        </c:scaling>
        <c:delete val="1"/>
        <c:axPos val="b"/>
        <c:numFmt formatCode="ge" sourceLinked="1"/>
        <c:majorTickMark val="none"/>
        <c:minorTickMark val="none"/>
        <c:tickLblPos val="none"/>
        <c:crossAx val="86590976"/>
        <c:crosses val="autoZero"/>
        <c:auto val="1"/>
        <c:lblOffset val="100"/>
        <c:baseTimeUnit val="years"/>
      </c:dateAx>
      <c:valAx>
        <c:axId val="865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EC-416A-8271-FC6B35336CD0}"/>
            </c:ext>
          </c:extLst>
        </c:ser>
        <c:dLbls>
          <c:showLegendKey val="0"/>
          <c:showVal val="0"/>
          <c:showCatName val="0"/>
          <c:showSerName val="0"/>
          <c:showPercent val="0"/>
          <c:showBubbleSize val="0"/>
        </c:dLbls>
        <c:gapWidth val="150"/>
        <c:axId val="86620416"/>
        <c:axId val="8663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EC-416A-8271-FC6B35336CD0}"/>
            </c:ext>
          </c:extLst>
        </c:ser>
        <c:dLbls>
          <c:showLegendKey val="0"/>
          <c:showVal val="0"/>
          <c:showCatName val="0"/>
          <c:showSerName val="0"/>
          <c:showPercent val="0"/>
          <c:showBubbleSize val="0"/>
        </c:dLbls>
        <c:marker val="1"/>
        <c:smooth val="0"/>
        <c:axId val="86620416"/>
        <c:axId val="86638976"/>
      </c:lineChart>
      <c:dateAx>
        <c:axId val="86620416"/>
        <c:scaling>
          <c:orientation val="minMax"/>
        </c:scaling>
        <c:delete val="1"/>
        <c:axPos val="b"/>
        <c:numFmt formatCode="ge" sourceLinked="1"/>
        <c:majorTickMark val="none"/>
        <c:minorTickMark val="none"/>
        <c:tickLblPos val="none"/>
        <c:crossAx val="86638976"/>
        <c:crosses val="autoZero"/>
        <c:auto val="1"/>
        <c:lblOffset val="100"/>
        <c:baseTimeUnit val="years"/>
      </c:dateAx>
      <c:valAx>
        <c:axId val="866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7E-42B8-ADD0-358ACB18C173}"/>
            </c:ext>
          </c:extLst>
        </c:ser>
        <c:dLbls>
          <c:showLegendKey val="0"/>
          <c:showVal val="0"/>
          <c:showCatName val="0"/>
          <c:showSerName val="0"/>
          <c:showPercent val="0"/>
          <c:showBubbleSize val="0"/>
        </c:dLbls>
        <c:gapWidth val="150"/>
        <c:axId val="86665856"/>
        <c:axId val="8667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7E-42B8-ADD0-358ACB18C173}"/>
            </c:ext>
          </c:extLst>
        </c:ser>
        <c:dLbls>
          <c:showLegendKey val="0"/>
          <c:showVal val="0"/>
          <c:showCatName val="0"/>
          <c:showSerName val="0"/>
          <c:showPercent val="0"/>
          <c:showBubbleSize val="0"/>
        </c:dLbls>
        <c:marker val="1"/>
        <c:smooth val="0"/>
        <c:axId val="86665856"/>
        <c:axId val="86672128"/>
      </c:lineChart>
      <c:dateAx>
        <c:axId val="86665856"/>
        <c:scaling>
          <c:orientation val="minMax"/>
        </c:scaling>
        <c:delete val="1"/>
        <c:axPos val="b"/>
        <c:numFmt formatCode="ge" sourceLinked="1"/>
        <c:majorTickMark val="none"/>
        <c:minorTickMark val="none"/>
        <c:tickLblPos val="none"/>
        <c:crossAx val="86672128"/>
        <c:crosses val="autoZero"/>
        <c:auto val="1"/>
        <c:lblOffset val="100"/>
        <c:baseTimeUnit val="years"/>
      </c:dateAx>
      <c:valAx>
        <c:axId val="866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6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1523.38</c:v>
                </c:pt>
                <c:pt idx="1">
                  <c:v>1438.1</c:v>
                </c:pt>
                <c:pt idx="2">
                  <c:v>1349.57</c:v>
                </c:pt>
                <c:pt idx="3">
                  <c:v>1256.31</c:v>
                </c:pt>
                <c:pt idx="4">
                  <c:v>1183.74</c:v>
                </c:pt>
              </c:numCache>
            </c:numRef>
          </c:val>
          <c:extLst xmlns:c16r2="http://schemas.microsoft.com/office/drawing/2015/06/chart">
            <c:ext xmlns:c16="http://schemas.microsoft.com/office/drawing/2014/chart" uri="{C3380CC4-5D6E-409C-BE32-E72D297353CC}">
              <c16:uniqueId val="{00000000-83A3-43A3-A789-423D98D48574}"/>
            </c:ext>
          </c:extLst>
        </c:ser>
        <c:dLbls>
          <c:showLegendKey val="0"/>
          <c:showVal val="0"/>
          <c:showCatName val="0"/>
          <c:showSerName val="0"/>
          <c:showPercent val="0"/>
          <c:showBubbleSize val="0"/>
        </c:dLbls>
        <c:gapWidth val="150"/>
        <c:axId val="87755776"/>
        <c:axId val="8776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83A3-43A3-A789-423D98D48574}"/>
            </c:ext>
          </c:extLst>
        </c:ser>
        <c:dLbls>
          <c:showLegendKey val="0"/>
          <c:showVal val="0"/>
          <c:showCatName val="0"/>
          <c:showSerName val="0"/>
          <c:showPercent val="0"/>
          <c:showBubbleSize val="0"/>
        </c:dLbls>
        <c:marker val="1"/>
        <c:smooth val="0"/>
        <c:axId val="87755776"/>
        <c:axId val="87762048"/>
      </c:lineChart>
      <c:dateAx>
        <c:axId val="87755776"/>
        <c:scaling>
          <c:orientation val="minMax"/>
        </c:scaling>
        <c:delete val="1"/>
        <c:axPos val="b"/>
        <c:numFmt formatCode="ge" sourceLinked="1"/>
        <c:majorTickMark val="none"/>
        <c:minorTickMark val="none"/>
        <c:tickLblPos val="none"/>
        <c:crossAx val="87762048"/>
        <c:crosses val="autoZero"/>
        <c:auto val="1"/>
        <c:lblOffset val="100"/>
        <c:baseTimeUnit val="years"/>
      </c:dateAx>
      <c:valAx>
        <c:axId val="877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49.67</c:v>
                </c:pt>
                <c:pt idx="1">
                  <c:v>49.04</c:v>
                </c:pt>
                <c:pt idx="2">
                  <c:v>50.14</c:v>
                </c:pt>
                <c:pt idx="3">
                  <c:v>47.14</c:v>
                </c:pt>
                <c:pt idx="4">
                  <c:v>50.07</c:v>
                </c:pt>
              </c:numCache>
            </c:numRef>
          </c:val>
          <c:extLst xmlns:c16r2="http://schemas.microsoft.com/office/drawing/2015/06/chart">
            <c:ext xmlns:c16="http://schemas.microsoft.com/office/drawing/2014/chart" uri="{C3380CC4-5D6E-409C-BE32-E72D297353CC}">
              <c16:uniqueId val="{00000000-662E-4D1B-B593-D27CBB03D88A}"/>
            </c:ext>
          </c:extLst>
        </c:ser>
        <c:dLbls>
          <c:showLegendKey val="0"/>
          <c:showVal val="0"/>
          <c:showCatName val="0"/>
          <c:showSerName val="0"/>
          <c:showPercent val="0"/>
          <c:showBubbleSize val="0"/>
        </c:dLbls>
        <c:gapWidth val="150"/>
        <c:axId val="87797120"/>
        <c:axId val="8780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662E-4D1B-B593-D27CBB03D88A}"/>
            </c:ext>
          </c:extLst>
        </c:ser>
        <c:dLbls>
          <c:showLegendKey val="0"/>
          <c:showVal val="0"/>
          <c:showCatName val="0"/>
          <c:showSerName val="0"/>
          <c:showPercent val="0"/>
          <c:showBubbleSize val="0"/>
        </c:dLbls>
        <c:marker val="1"/>
        <c:smooth val="0"/>
        <c:axId val="87797120"/>
        <c:axId val="87803392"/>
      </c:lineChart>
      <c:dateAx>
        <c:axId val="87797120"/>
        <c:scaling>
          <c:orientation val="minMax"/>
        </c:scaling>
        <c:delete val="1"/>
        <c:axPos val="b"/>
        <c:numFmt formatCode="ge" sourceLinked="1"/>
        <c:majorTickMark val="none"/>
        <c:minorTickMark val="none"/>
        <c:tickLblPos val="none"/>
        <c:crossAx val="87803392"/>
        <c:crosses val="autoZero"/>
        <c:auto val="1"/>
        <c:lblOffset val="100"/>
        <c:baseTimeUnit val="years"/>
      </c:dateAx>
      <c:valAx>
        <c:axId val="8780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406.14</c:v>
                </c:pt>
                <c:pt idx="1">
                  <c:v>418.84</c:v>
                </c:pt>
                <c:pt idx="2">
                  <c:v>412.4</c:v>
                </c:pt>
                <c:pt idx="3">
                  <c:v>440.49</c:v>
                </c:pt>
                <c:pt idx="4">
                  <c:v>415.41</c:v>
                </c:pt>
              </c:numCache>
            </c:numRef>
          </c:val>
          <c:extLst xmlns:c16r2="http://schemas.microsoft.com/office/drawing/2015/06/chart">
            <c:ext xmlns:c16="http://schemas.microsoft.com/office/drawing/2014/chart" uri="{C3380CC4-5D6E-409C-BE32-E72D297353CC}">
              <c16:uniqueId val="{00000000-A3FA-4885-B6BD-3BC870FCBC59}"/>
            </c:ext>
          </c:extLst>
        </c:ser>
        <c:dLbls>
          <c:showLegendKey val="0"/>
          <c:showVal val="0"/>
          <c:showCatName val="0"/>
          <c:showSerName val="0"/>
          <c:showPercent val="0"/>
          <c:showBubbleSize val="0"/>
        </c:dLbls>
        <c:gapWidth val="150"/>
        <c:axId val="87817600"/>
        <c:axId val="8815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A3FA-4885-B6BD-3BC870FCBC59}"/>
            </c:ext>
          </c:extLst>
        </c:ser>
        <c:dLbls>
          <c:showLegendKey val="0"/>
          <c:showVal val="0"/>
          <c:showCatName val="0"/>
          <c:showSerName val="0"/>
          <c:showPercent val="0"/>
          <c:showBubbleSize val="0"/>
        </c:dLbls>
        <c:marker val="1"/>
        <c:smooth val="0"/>
        <c:axId val="87817600"/>
        <c:axId val="88159744"/>
      </c:lineChart>
      <c:dateAx>
        <c:axId val="87817600"/>
        <c:scaling>
          <c:orientation val="minMax"/>
        </c:scaling>
        <c:delete val="1"/>
        <c:axPos val="b"/>
        <c:numFmt formatCode="ge" sourceLinked="1"/>
        <c:majorTickMark val="none"/>
        <c:minorTickMark val="none"/>
        <c:tickLblPos val="none"/>
        <c:crossAx val="88159744"/>
        <c:crosses val="autoZero"/>
        <c:auto val="1"/>
        <c:lblOffset val="100"/>
        <c:baseTimeUnit val="years"/>
      </c:dateAx>
      <c:valAx>
        <c:axId val="881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長野県　大桑村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3846</v>
      </c>
      <c r="AM8" s="49"/>
      <c r="AN8" s="49"/>
      <c r="AO8" s="49"/>
      <c r="AP8" s="49"/>
      <c r="AQ8" s="49"/>
      <c r="AR8" s="49"/>
      <c r="AS8" s="49"/>
      <c r="AT8" s="45">
        <f>データ!$S$6</f>
        <v>234.47</v>
      </c>
      <c r="AU8" s="45"/>
      <c r="AV8" s="45"/>
      <c r="AW8" s="45"/>
      <c r="AX8" s="45"/>
      <c r="AY8" s="45"/>
      <c r="AZ8" s="45"/>
      <c r="BA8" s="45"/>
      <c r="BB8" s="45">
        <f>データ!$T$6</f>
        <v>16.399999999999999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99.92</v>
      </c>
      <c r="Q10" s="45"/>
      <c r="R10" s="45"/>
      <c r="S10" s="45"/>
      <c r="T10" s="45"/>
      <c r="U10" s="45"/>
      <c r="V10" s="45"/>
      <c r="W10" s="49">
        <f>データ!$Q$6</f>
        <v>3672</v>
      </c>
      <c r="X10" s="49"/>
      <c r="Y10" s="49"/>
      <c r="Z10" s="49"/>
      <c r="AA10" s="49"/>
      <c r="AB10" s="49"/>
      <c r="AC10" s="49"/>
      <c r="AD10" s="2"/>
      <c r="AE10" s="2"/>
      <c r="AF10" s="2"/>
      <c r="AG10" s="2"/>
      <c r="AH10" s="2"/>
      <c r="AI10" s="2"/>
      <c r="AJ10" s="2"/>
      <c r="AK10" s="2"/>
      <c r="AL10" s="49">
        <f>データ!$U$6</f>
        <v>3797</v>
      </c>
      <c r="AM10" s="49"/>
      <c r="AN10" s="49"/>
      <c r="AO10" s="49"/>
      <c r="AP10" s="49"/>
      <c r="AQ10" s="49"/>
      <c r="AR10" s="49"/>
      <c r="AS10" s="49"/>
      <c r="AT10" s="45">
        <f>データ!$V$6</f>
        <v>16.850000000000001</v>
      </c>
      <c r="AU10" s="45"/>
      <c r="AV10" s="45"/>
      <c r="AW10" s="45"/>
      <c r="AX10" s="45"/>
      <c r="AY10" s="45"/>
      <c r="AZ10" s="45"/>
      <c r="BA10" s="45"/>
      <c r="BB10" s="45">
        <f>データ!$W$6</f>
        <v>225.34</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121</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68" t="s">
        <v>26</v>
      </c>
      <c r="D34" s="68"/>
      <c r="E34" s="68"/>
      <c r="F34" s="68"/>
      <c r="G34" s="68"/>
      <c r="H34" s="68"/>
      <c r="I34" s="68"/>
      <c r="J34" s="68"/>
      <c r="K34" s="68"/>
      <c r="L34" s="68"/>
      <c r="M34" s="68"/>
      <c r="N34" s="68"/>
      <c r="O34" s="68"/>
      <c r="P34" s="68"/>
      <c r="Q34" s="19"/>
      <c r="R34" s="68" t="s">
        <v>27</v>
      </c>
      <c r="S34" s="68"/>
      <c r="T34" s="68"/>
      <c r="U34" s="68"/>
      <c r="V34" s="68"/>
      <c r="W34" s="68"/>
      <c r="X34" s="68"/>
      <c r="Y34" s="68"/>
      <c r="Z34" s="68"/>
      <c r="AA34" s="68"/>
      <c r="AB34" s="68"/>
      <c r="AC34" s="68"/>
      <c r="AD34" s="68"/>
      <c r="AE34" s="68"/>
      <c r="AF34" s="19"/>
      <c r="AG34" s="68" t="s">
        <v>28</v>
      </c>
      <c r="AH34" s="68"/>
      <c r="AI34" s="68"/>
      <c r="AJ34" s="68"/>
      <c r="AK34" s="68"/>
      <c r="AL34" s="68"/>
      <c r="AM34" s="68"/>
      <c r="AN34" s="68"/>
      <c r="AO34" s="68"/>
      <c r="AP34" s="68"/>
      <c r="AQ34" s="68"/>
      <c r="AR34" s="68"/>
      <c r="AS34" s="68"/>
      <c r="AT34" s="68"/>
      <c r="AU34" s="19"/>
      <c r="AV34" s="68" t="s">
        <v>29</v>
      </c>
      <c r="AW34" s="68"/>
      <c r="AX34" s="68"/>
      <c r="AY34" s="68"/>
      <c r="AZ34" s="68"/>
      <c r="BA34" s="68"/>
      <c r="BB34" s="68"/>
      <c r="BC34" s="68"/>
      <c r="BD34" s="68"/>
      <c r="BE34" s="68"/>
      <c r="BF34" s="68"/>
      <c r="BG34" s="68"/>
      <c r="BH34" s="68"/>
      <c r="BI34" s="6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123</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68" t="s">
        <v>31</v>
      </c>
      <c r="D56" s="68"/>
      <c r="E56" s="68"/>
      <c r="F56" s="68"/>
      <c r="G56" s="68"/>
      <c r="H56" s="68"/>
      <c r="I56" s="68"/>
      <c r="J56" s="68"/>
      <c r="K56" s="68"/>
      <c r="L56" s="68"/>
      <c r="M56" s="68"/>
      <c r="N56" s="68"/>
      <c r="O56" s="68"/>
      <c r="P56" s="68"/>
      <c r="Q56" s="19"/>
      <c r="R56" s="68" t="s">
        <v>32</v>
      </c>
      <c r="S56" s="68"/>
      <c r="T56" s="68"/>
      <c r="U56" s="68"/>
      <c r="V56" s="68"/>
      <c r="W56" s="68"/>
      <c r="X56" s="68"/>
      <c r="Y56" s="68"/>
      <c r="Z56" s="68"/>
      <c r="AA56" s="68"/>
      <c r="AB56" s="68"/>
      <c r="AC56" s="68"/>
      <c r="AD56" s="68"/>
      <c r="AE56" s="68"/>
      <c r="AF56" s="19"/>
      <c r="AG56" s="68" t="s">
        <v>33</v>
      </c>
      <c r="AH56" s="68"/>
      <c r="AI56" s="68"/>
      <c r="AJ56" s="68"/>
      <c r="AK56" s="68"/>
      <c r="AL56" s="68"/>
      <c r="AM56" s="68"/>
      <c r="AN56" s="68"/>
      <c r="AO56" s="68"/>
      <c r="AP56" s="68"/>
      <c r="AQ56" s="68"/>
      <c r="AR56" s="68"/>
      <c r="AS56" s="68"/>
      <c r="AT56" s="68"/>
      <c r="AU56" s="19"/>
      <c r="AV56" s="68" t="s">
        <v>34</v>
      </c>
      <c r="AW56" s="68"/>
      <c r="AX56" s="68"/>
      <c r="AY56" s="68"/>
      <c r="AZ56" s="68"/>
      <c r="BA56" s="68"/>
      <c r="BB56" s="68"/>
      <c r="BC56" s="68"/>
      <c r="BD56" s="68"/>
      <c r="BE56" s="68"/>
      <c r="BF56" s="68"/>
      <c r="BG56" s="68"/>
      <c r="BH56" s="68"/>
      <c r="BI56" s="68"/>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7"/>
      <c r="BM60" s="78"/>
      <c r="BN60" s="78"/>
      <c r="BO60" s="78"/>
      <c r="BP60" s="78"/>
      <c r="BQ60" s="78"/>
      <c r="BR60" s="78"/>
      <c r="BS60" s="78"/>
      <c r="BT60" s="78"/>
      <c r="BU60" s="78"/>
      <c r="BV60" s="78"/>
      <c r="BW60" s="78"/>
      <c r="BX60" s="78"/>
      <c r="BY60" s="78"/>
      <c r="BZ60" s="79"/>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122</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68" t="s">
        <v>37</v>
      </c>
      <c r="D79" s="68"/>
      <c r="E79" s="68"/>
      <c r="F79" s="68"/>
      <c r="G79" s="68"/>
      <c r="H79" s="68"/>
      <c r="I79" s="68"/>
      <c r="J79" s="68"/>
      <c r="K79" s="68"/>
      <c r="L79" s="68"/>
      <c r="M79" s="68"/>
      <c r="N79" s="68"/>
      <c r="O79" s="68"/>
      <c r="P79" s="68"/>
      <c r="Q79" s="68"/>
      <c r="R79" s="68"/>
      <c r="S79" s="68"/>
      <c r="T79" s="68"/>
      <c r="U79" s="19"/>
      <c r="V79" s="19"/>
      <c r="W79" s="68" t="s">
        <v>38</v>
      </c>
      <c r="X79" s="68"/>
      <c r="Y79" s="68"/>
      <c r="Z79" s="68"/>
      <c r="AA79" s="68"/>
      <c r="AB79" s="68"/>
      <c r="AC79" s="68"/>
      <c r="AD79" s="68"/>
      <c r="AE79" s="68"/>
      <c r="AF79" s="68"/>
      <c r="AG79" s="68"/>
      <c r="AH79" s="68"/>
      <c r="AI79" s="68"/>
      <c r="AJ79" s="68"/>
      <c r="AK79" s="68"/>
      <c r="AL79" s="68"/>
      <c r="AM79" s="68"/>
      <c r="AN79" s="68"/>
      <c r="AO79" s="19"/>
      <c r="AP79" s="19"/>
      <c r="AQ79" s="68" t="s">
        <v>39</v>
      </c>
      <c r="AR79" s="68"/>
      <c r="AS79" s="68"/>
      <c r="AT79" s="68"/>
      <c r="AU79" s="68"/>
      <c r="AV79" s="68"/>
      <c r="AW79" s="68"/>
      <c r="AX79" s="68"/>
      <c r="AY79" s="68"/>
      <c r="AZ79" s="68"/>
      <c r="BA79" s="68"/>
      <c r="BB79" s="68"/>
      <c r="BC79" s="68"/>
      <c r="BD79" s="68"/>
      <c r="BE79" s="68"/>
      <c r="BF79" s="68"/>
      <c r="BG79" s="68"/>
      <c r="BH79" s="68"/>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GJSRW3yjTNmbxd+6uEtWhodTxR+92fuADq8KyHgINjQy9fcpH5hniHPCV6XBoTnlkT9/4CezPWfzuSfPrvRrIg==" saltValue="+MCfBIYtvrT+7Qt8jIQSI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0" t="s">
        <v>64</v>
      </c>
      <c r="I3" s="71"/>
      <c r="J3" s="71"/>
      <c r="K3" s="71"/>
      <c r="L3" s="71"/>
      <c r="M3" s="71"/>
      <c r="N3" s="71"/>
      <c r="O3" s="71"/>
      <c r="P3" s="71"/>
      <c r="Q3" s="71"/>
      <c r="R3" s="71"/>
      <c r="S3" s="71"/>
      <c r="T3" s="71"/>
      <c r="U3" s="71"/>
      <c r="V3" s="71"/>
      <c r="W3" s="72"/>
      <c r="X3" s="76" t="s">
        <v>65</v>
      </c>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t="s">
        <v>66</v>
      </c>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4" x14ac:dyDescent="0.15">
      <c r="A4" s="28" t="s">
        <v>67</v>
      </c>
      <c r="B4" s="30"/>
      <c r="C4" s="30"/>
      <c r="D4" s="30"/>
      <c r="E4" s="30"/>
      <c r="F4" s="30"/>
      <c r="G4" s="30"/>
      <c r="H4" s="73"/>
      <c r="I4" s="74"/>
      <c r="J4" s="74"/>
      <c r="K4" s="74"/>
      <c r="L4" s="74"/>
      <c r="M4" s="74"/>
      <c r="N4" s="74"/>
      <c r="O4" s="74"/>
      <c r="P4" s="74"/>
      <c r="Q4" s="74"/>
      <c r="R4" s="74"/>
      <c r="S4" s="74"/>
      <c r="T4" s="74"/>
      <c r="U4" s="74"/>
      <c r="V4" s="74"/>
      <c r="W4" s="75"/>
      <c r="X4" s="69" t="s">
        <v>68</v>
      </c>
      <c r="Y4" s="69"/>
      <c r="Z4" s="69"/>
      <c r="AA4" s="69"/>
      <c r="AB4" s="69"/>
      <c r="AC4" s="69"/>
      <c r="AD4" s="69"/>
      <c r="AE4" s="69"/>
      <c r="AF4" s="69"/>
      <c r="AG4" s="69"/>
      <c r="AH4" s="69"/>
      <c r="AI4" s="69" t="s">
        <v>69</v>
      </c>
      <c r="AJ4" s="69"/>
      <c r="AK4" s="69"/>
      <c r="AL4" s="69"/>
      <c r="AM4" s="69"/>
      <c r="AN4" s="69"/>
      <c r="AO4" s="69"/>
      <c r="AP4" s="69"/>
      <c r="AQ4" s="69"/>
      <c r="AR4" s="69"/>
      <c r="AS4" s="69"/>
      <c r="AT4" s="69" t="s">
        <v>70</v>
      </c>
      <c r="AU4" s="69"/>
      <c r="AV4" s="69"/>
      <c r="AW4" s="69"/>
      <c r="AX4" s="69"/>
      <c r="AY4" s="69"/>
      <c r="AZ4" s="69"/>
      <c r="BA4" s="69"/>
      <c r="BB4" s="69"/>
      <c r="BC4" s="69"/>
      <c r="BD4" s="69"/>
      <c r="BE4" s="69" t="s">
        <v>71</v>
      </c>
      <c r="BF4" s="69"/>
      <c r="BG4" s="69"/>
      <c r="BH4" s="69"/>
      <c r="BI4" s="69"/>
      <c r="BJ4" s="69"/>
      <c r="BK4" s="69"/>
      <c r="BL4" s="69"/>
      <c r="BM4" s="69"/>
      <c r="BN4" s="69"/>
      <c r="BO4" s="69"/>
      <c r="BP4" s="69" t="s">
        <v>72</v>
      </c>
      <c r="BQ4" s="69"/>
      <c r="BR4" s="69"/>
      <c r="BS4" s="69"/>
      <c r="BT4" s="69"/>
      <c r="BU4" s="69"/>
      <c r="BV4" s="69"/>
      <c r="BW4" s="69"/>
      <c r="BX4" s="69"/>
      <c r="BY4" s="69"/>
      <c r="BZ4" s="69"/>
      <c r="CA4" s="69" t="s">
        <v>73</v>
      </c>
      <c r="CB4" s="69"/>
      <c r="CC4" s="69"/>
      <c r="CD4" s="69"/>
      <c r="CE4" s="69"/>
      <c r="CF4" s="69"/>
      <c r="CG4" s="69"/>
      <c r="CH4" s="69"/>
      <c r="CI4" s="69"/>
      <c r="CJ4" s="69"/>
      <c r="CK4" s="69"/>
      <c r="CL4" s="69" t="s">
        <v>74</v>
      </c>
      <c r="CM4" s="69"/>
      <c r="CN4" s="69"/>
      <c r="CO4" s="69"/>
      <c r="CP4" s="69"/>
      <c r="CQ4" s="69"/>
      <c r="CR4" s="69"/>
      <c r="CS4" s="69"/>
      <c r="CT4" s="69"/>
      <c r="CU4" s="69"/>
      <c r="CV4" s="69"/>
      <c r="CW4" s="69" t="s">
        <v>75</v>
      </c>
      <c r="CX4" s="69"/>
      <c r="CY4" s="69"/>
      <c r="CZ4" s="69"/>
      <c r="DA4" s="69"/>
      <c r="DB4" s="69"/>
      <c r="DC4" s="69"/>
      <c r="DD4" s="69"/>
      <c r="DE4" s="69"/>
      <c r="DF4" s="69"/>
      <c r="DG4" s="69"/>
      <c r="DH4" s="69" t="s">
        <v>76</v>
      </c>
      <c r="DI4" s="69"/>
      <c r="DJ4" s="69"/>
      <c r="DK4" s="69"/>
      <c r="DL4" s="69"/>
      <c r="DM4" s="69"/>
      <c r="DN4" s="69"/>
      <c r="DO4" s="69"/>
      <c r="DP4" s="69"/>
      <c r="DQ4" s="69"/>
      <c r="DR4" s="69"/>
      <c r="DS4" s="69" t="s">
        <v>77</v>
      </c>
      <c r="DT4" s="69"/>
      <c r="DU4" s="69"/>
      <c r="DV4" s="69"/>
      <c r="DW4" s="69"/>
      <c r="DX4" s="69"/>
      <c r="DY4" s="69"/>
      <c r="DZ4" s="69"/>
      <c r="EA4" s="69"/>
      <c r="EB4" s="69"/>
      <c r="EC4" s="69"/>
      <c r="ED4" s="69" t="s">
        <v>78</v>
      </c>
      <c r="EE4" s="69"/>
      <c r="EF4" s="69"/>
      <c r="EG4" s="69"/>
      <c r="EH4" s="69"/>
      <c r="EI4" s="69"/>
      <c r="EJ4" s="69"/>
      <c r="EK4" s="69"/>
      <c r="EL4" s="69"/>
      <c r="EM4" s="69"/>
      <c r="EN4" s="69"/>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204307</v>
      </c>
      <c r="D6" s="33">
        <f t="shared" si="3"/>
        <v>47</v>
      </c>
      <c r="E6" s="33">
        <f t="shared" si="3"/>
        <v>1</v>
      </c>
      <c r="F6" s="33">
        <f t="shared" si="3"/>
        <v>0</v>
      </c>
      <c r="G6" s="33">
        <f t="shared" si="3"/>
        <v>0</v>
      </c>
      <c r="H6" s="33" t="str">
        <f t="shared" si="3"/>
        <v>長野県　大桑村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99.92</v>
      </c>
      <c r="Q6" s="34">
        <f t="shared" si="3"/>
        <v>3672</v>
      </c>
      <c r="R6" s="34">
        <f t="shared" si="3"/>
        <v>3846</v>
      </c>
      <c r="S6" s="34">
        <f t="shared" si="3"/>
        <v>234.47</v>
      </c>
      <c r="T6" s="34">
        <f t="shared" si="3"/>
        <v>16.399999999999999</v>
      </c>
      <c r="U6" s="34">
        <f t="shared" si="3"/>
        <v>3797</v>
      </c>
      <c r="V6" s="34">
        <f t="shared" si="3"/>
        <v>16.850000000000001</v>
      </c>
      <c r="W6" s="34">
        <f t="shared" si="3"/>
        <v>225.34</v>
      </c>
      <c r="X6" s="35">
        <f>IF(X7="",NA(),X7)</f>
        <v>69.41</v>
      </c>
      <c r="Y6" s="35">
        <f t="shared" ref="Y6:AG6" si="4">IF(Y7="",NA(),Y7)</f>
        <v>72.03</v>
      </c>
      <c r="Z6" s="35">
        <f t="shared" si="4"/>
        <v>69.540000000000006</v>
      </c>
      <c r="AA6" s="35">
        <f t="shared" si="4"/>
        <v>68.540000000000006</v>
      </c>
      <c r="AB6" s="35">
        <f t="shared" si="4"/>
        <v>68.290000000000006</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1523.38</v>
      </c>
      <c r="BF6" s="35">
        <f t="shared" ref="BF6:BN6" si="7">IF(BF7="",NA(),BF7)</f>
        <v>1438.1</v>
      </c>
      <c r="BG6" s="35">
        <f t="shared" si="7"/>
        <v>1349.57</v>
      </c>
      <c r="BH6" s="35">
        <f t="shared" si="7"/>
        <v>1256.31</v>
      </c>
      <c r="BI6" s="35">
        <f t="shared" si="7"/>
        <v>1183.74</v>
      </c>
      <c r="BJ6" s="35">
        <f t="shared" si="7"/>
        <v>1113.76</v>
      </c>
      <c r="BK6" s="35">
        <f t="shared" si="7"/>
        <v>1125.69</v>
      </c>
      <c r="BL6" s="35">
        <f t="shared" si="7"/>
        <v>1134.67</v>
      </c>
      <c r="BM6" s="35">
        <f t="shared" si="7"/>
        <v>1144.79</v>
      </c>
      <c r="BN6" s="35">
        <f t="shared" si="7"/>
        <v>1061.58</v>
      </c>
      <c r="BO6" s="34" t="str">
        <f>IF(BO7="","",IF(BO7="-","【-】","【"&amp;SUBSTITUTE(TEXT(BO7,"#,##0.00"),"-","△")&amp;"】"))</f>
        <v>【1,141.75】</v>
      </c>
      <c r="BP6" s="35">
        <f>IF(BP7="",NA(),BP7)</f>
        <v>49.67</v>
      </c>
      <c r="BQ6" s="35">
        <f t="shared" ref="BQ6:BY6" si="8">IF(BQ7="",NA(),BQ7)</f>
        <v>49.04</v>
      </c>
      <c r="BR6" s="35">
        <f t="shared" si="8"/>
        <v>50.14</v>
      </c>
      <c r="BS6" s="35">
        <f t="shared" si="8"/>
        <v>47.14</v>
      </c>
      <c r="BT6" s="35">
        <f t="shared" si="8"/>
        <v>50.07</v>
      </c>
      <c r="BU6" s="35">
        <f t="shared" si="8"/>
        <v>34.25</v>
      </c>
      <c r="BV6" s="35">
        <f t="shared" si="8"/>
        <v>46.48</v>
      </c>
      <c r="BW6" s="35">
        <f t="shared" si="8"/>
        <v>40.6</v>
      </c>
      <c r="BX6" s="35">
        <f t="shared" si="8"/>
        <v>56.04</v>
      </c>
      <c r="BY6" s="35">
        <f t="shared" si="8"/>
        <v>58.52</v>
      </c>
      <c r="BZ6" s="34" t="str">
        <f>IF(BZ7="","",IF(BZ7="-","【-】","【"&amp;SUBSTITUTE(TEXT(BZ7,"#,##0.00"),"-","△")&amp;"】"))</f>
        <v>【54.93】</v>
      </c>
      <c r="CA6" s="35">
        <f>IF(CA7="",NA(),CA7)</f>
        <v>406.14</v>
      </c>
      <c r="CB6" s="35">
        <f t="shared" ref="CB6:CJ6" si="9">IF(CB7="",NA(),CB7)</f>
        <v>418.84</v>
      </c>
      <c r="CC6" s="35">
        <f t="shared" si="9"/>
        <v>412.4</v>
      </c>
      <c r="CD6" s="35">
        <f t="shared" si="9"/>
        <v>440.49</v>
      </c>
      <c r="CE6" s="35">
        <f t="shared" si="9"/>
        <v>415.41</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66.239999999999995</v>
      </c>
      <c r="CM6" s="35">
        <f t="shared" ref="CM6:CU6" si="10">IF(CM7="",NA(),CM7)</f>
        <v>64.319999999999993</v>
      </c>
      <c r="CN6" s="35">
        <f t="shared" si="10"/>
        <v>63.99</v>
      </c>
      <c r="CO6" s="35">
        <f t="shared" si="10"/>
        <v>60.97</v>
      </c>
      <c r="CP6" s="35">
        <f t="shared" si="10"/>
        <v>59.61</v>
      </c>
      <c r="CQ6" s="35">
        <f t="shared" si="10"/>
        <v>57.55</v>
      </c>
      <c r="CR6" s="35">
        <f t="shared" si="10"/>
        <v>57.43</v>
      </c>
      <c r="CS6" s="35">
        <f t="shared" si="10"/>
        <v>57.29</v>
      </c>
      <c r="CT6" s="35">
        <f t="shared" si="10"/>
        <v>55.9</v>
      </c>
      <c r="CU6" s="35">
        <f t="shared" si="10"/>
        <v>57.3</v>
      </c>
      <c r="CV6" s="34" t="str">
        <f>IF(CV7="","",IF(CV7="-","【-】","【"&amp;SUBSTITUTE(TEXT(CV7,"#,##0.00"),"-","△")&amp;"】"))</f>
        <v>【56.91】</v>
      </c>
      <c r="CW6" s="35">
        <f>IF(CW7="",NA(),CW7)</f>
        <v>76.47</v>
      </c>
      <c r="CX6" s="35">
        <f t="shared" ref="CX6:DF6" si="11">IF(CX7="",NA(),CX7)</f>
        <v>77.209999999999994</v>
      </c>
      <c r="CY6" s="35">
        <f t="shared" si="11"/>
        <v>77.02</v>
      </c>
      <c r="CZ6" s="35">
        <f t="shared" si="11"/>
        <v>80.459999999999994</v>
      </c>
      <c r="DA6" s="35">
        <f t="shared" si="11"/>
        <v>81.31</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0.87</v>
      </c>
      <c r="EE6" s="35">
        <f t="shared" ref="EE6:EM6" si="14">IF(EE7="",NA(),EE7)</f>
        <v>0.2</v>
      </c>
      <c r="EF6" s="35">
        <f t="shared" si="14"/>
        <v>1.1299999999999999</v>
      </c>
      <c r="EG6" s="35">
        <f t="shared" si="14"/>
        <v>0.06</v>
      </c>
      <c r="EH6" s="35">
        <f t="shared" si="14"/>
        <v>0.31</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204307</v>
      </c>
      <c r="D7" s="37">
        <v>47</v>
      </c>
      <c r="E7" s="37">
        <v>1</v>
      </c>
      <c r="F7" s="37">
        <v>0</v>
      </c>
      <c r="G7" s="37">
        <v>0</v>
      </c>
      <c r="H7" s="37" t="s">
        <v>108</v>
      </c>
      <c r="I7" s="37" t="s">
        <v>109</v>
      </c>
      <c r="J7" s="37" t="s">
        <v>110</v>
      </c>
      <c r="K7" s="37" t="s">
        <v>111</v>
      </c>
      <c r="L7" s="37" t="s">
        <v>112</v>
      </c>
      <c r="M7" s="37" t="s">
        <v>113</v>
      </c>
      <c r="N7" s="38" t="s">
        <v>114</v>
      </c>
      <c r="O7" s="38" t="s">
        <v>115</v>
      </c>
      <c r="P7" s="38">
        <v>99.92</v>
      </c>
      <c r="Q7" s="38">
        <v>3672</v>
      </c>
      <c r="R7" s="38">
        <v>3846</v>
      </c>
      <c r="S7" s="38">
        <v>234.47</v>
      </c>
      <c r="T7" s="38">
        <v>16.399999999999999</v>
      </c>
      <c r="U7" s="38">
        <v>3797</v>
      </c>
      <c r="V7" s="38">
        <v>16.850000000000001</v>
      </c>
      <c r="W7" s="38">
        <v>225.34</v>
      </c>
      <c r="X7" s="38">
        <v>69.41</v>
      </c>
      <c r="Y7" s="38">
        <v>72.03</v>
      </c>
      <c r="Z7" s="38">
        <v>69.540000000000006</v>
      </c>
      <c r="AA7" s="38">
        <v>68.540000000000006</v>
      </c>
      <c r="AB7" s="38">
        <v>68.290000000000006</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1523.38</v>
      </c>
      <c r="BF7" s="38">
        <v>1438.1</v>
      </c>
      <c r="BG7" s="38">
        <v>1349.57</v>
      </c>
      <c r="BH7" s="38">
        <v>1256.31</v>
      </c>
      <c r="BI7" s="38">
        <v>1183.74</v>
      </c>
      <c r="BJ7" s="38">
        <v>1113.76</v>
      </c>
      <c r="BK7" s="38">
        <v>1125.69</v>
      </c>
      <c r="BL7" s="38">
        <v>1134.67</v>
      </c>
      <c r="BM7" s="38">
        <v>1144.79</v>
      </c>
      <c r="BN7" s="38">
        <v>1061.58</v>
      </c>
      <c r="BO7" s="38">
        <v>1141.75</v>
      </c>
      <c r="BP7" s="38">
        <v>49.67</v>
      </c>
      <c r="BQ7" s="38">
        <v>49.04</v>
      </c>
      <c r="BR7" s="38">
        <v>50.14</v>
      </c>
      <c r="BS7" s="38">
        <v>47.14</v>
      </c>
      <c r="BT7" s="38">
        <v>50.07</v>
      </c>
      <c r="BU7" s="38">
        <v>34.25</v>
      </c>
      <c r="BV7" s="38">
        <v>46.48</v>
      </c>
      <c r="BW7" s="38">
        <v>40.6</v>
      </c>
      <c r="BX7" s="38">
        <v>56.04</v>
      </c>
      <c r="BY7" s="38">
        <v>58.52</v>
      </c>
      <c r="BZ7" s="38">
        <v>54.93</v>
      </c>
      <c r="CA7" s="38">
        <v>406.14</v>
      </c>
      <c r="CB7" s="38">
        <v>418.84</v>
      </c>
      <c r="CC7" s="38">
        <v>412.4</v>
      </c>
      <c r="CD7" s="38">
        <v>440.49</v>
      </c>
      <c r="CE7" s="38">
        <v>415.41</v>
      </c>
      <c r="CF7" s="38">
        <v>501.18</v>
      </c>
      <c r="CG7" s="38">
        <v>376.61</v>
      </c>
      <c r="CH7" s="38">
        <v>440.03</v>
      </c>
      <c r="CI7" s="38">
        <v>304.35000000000002</v>
      </c>
      <c r="CJ7" s="38">
        <v>296.3</v>
      </c>
      <c r="CK7" s="38">
        <v>292.18</v>
      </c>
      <c r="CL7" s="38">
        <v>66.239999999999995</v>
      </c>
      <c r="CM7" s="38">
        <v>64.319999999999993</v>
      </c>
      <c r="CN7" s="38">
        <v>63.99</v>
      </c>
      <c r="CO7" s="38">
        <v>60.97</v>
      </c>
      <c r="CP7" s="38">
        <v>59.61</v>
      </c>
      <c r="CQ7" s="38">
        <v>57.55</v>
      </c>
      <c r="CR7" s="38">
        <v>57.43</v>
      </c>
      <c r="CS7" s="38">
        <v>57.29</v>
      </c>
      <c r="CT7" s="38">
        <v>55.9</v>
      </c>
      <c r="CU7" s="38">
        <v>57.3</v>
      </c>
      <c r="CV7" s="38">
        <v>56.91</v>
      </c>
      <c r="CW7" s="38">
        <v>76.47</v>
      </c>
      <c r="CX7" s="38">
        <v>77.209999999999994</v>
      </c>
      <c r="CY7" s="38">
        <v>77.02</v>
      </c>
      <c r="CZ7" s="38">
        <v>80.459999999999994</v>
      </c>
      <c r="DA7" s="38">
        <v>81.31</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0.87</v>
      </c>
      <c r="EE7" s="38">
        <v>0.2</v>
      </c>
      <c r="EF7" s="38">
        <v>1.1299999999999999</v>
      </c>
      <c r="EG7" s="38">
        <v>0.06</v>
      </c>
      <c r="EH7" s="38">
        <v>0.31</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2019-02-20T11:44:29Z</cp:lastPrinted>
  <dcterms:created xsi:type="dcterms:W3CDTF">2018-12-03T08:43:35Z</dcterms:created>
  <dcterms:modified xsi:type="dcterms:W3CDTF">2019-02-20T11:44:29Z</dcterms:modified>
  <cp:category/>
</cp:coreProperties>
</file>