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FML+WOVHbQ72CCQuc4vvLHpO8D0T9B2aevCNmXzBS7ulgQuwUGcsOXTgR6DKX7zk4IWuWvvi7B7UAaLVL3GUQ==" workbookSaltValue="ryf93P2Xk2rgP0Kueu+9B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<sst xmlns="http://schemas.openxmlformats.org/spreadsheetml/2006/main" count="232" uniqueCount="119">
  <si>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</si>
  <si>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</si>
  <si>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</si>
  <si>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</si>
  <si>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</si>
  <si>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</si>
  <si>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</si>
  <si>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</si>
  <si>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</si>
  <si>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</si>
  <si>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</si>
  <si>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</si>
  <si>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</si>
  <si>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</si>
  <si>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</si>
  <si>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</si>
  <si>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</si>
  <si>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</si>
  <si>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</si>
  <si>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</si>
  <si>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</si>
  <si>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</si>
  <si>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</si>
  <si>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</si>
  <si>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</si>
  <si>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</si>
  <si>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</si>
  <si>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</si>
  <si>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</si>
  <si>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</si>
  <si>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</si>
  <si>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</si>
  <si>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</si>
  <si>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</si>
  <si>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</si>
  <si>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</si>
  <si>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</si>
  <si>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</si>
  <si>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</si>
  <si>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</si>
  <si>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</si>
  <si>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</si>
  <si>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</si>
  <si>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</si>
  <si>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</si>
  <si>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</si>
  <si>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</si>
  <si>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</si>
  <si>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</si>
  <si>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</si>
  <si>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</si>
  <si>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</si>
  <si>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</si>
  <si>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</si>
  <si>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</si>
  <si>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</si>
  <si>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</si>
  <si>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</si>
  <si>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</si>
  <si>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</si>
  <si>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</si>
  <si>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</si>
  <si>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</si>
  <si>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</si>
  <si>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</si>
  <si>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</si>
  <si>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</si>
  <si>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</si>
  <si>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</si>
  <si>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</si>
  <si>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</si>
  <si>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</si>
  <si>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</si>
  <si>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</si>
  <si>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</si>
  <si>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</si>
  <si>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</si>
  <si>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</si>
  <si>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</si>
  <si>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</si>
  <si>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</si>
  <si>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</si>
  <si>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</si>
  <si>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</si>
  <si>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</si>
  <si>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</si>
  <si>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</si>
  <si>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</si>
  <si>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</si>
  <si>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</si>
  <si>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</si>
  <si>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</si>
  <si>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</si>
  <si>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</si>
  <si>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</si>
  <si>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</si>
  <si>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</si>
  <si>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</si>
  <si>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</si>
  <si>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</si>
  <si>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</si>
  <si>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</si>
  <si>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</si>
  <si>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</si>
  <si>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下諏訪町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</si>
  <si>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</si>
  <si>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</si>
  <si>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</si>
  <si>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</si>
  <si>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</si>
  <si>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</si>
  <si>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</si>
  <si>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</si>
  <si>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</si>
  <si>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</si>
  <si>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</si>
  <si>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平成31年度より料金改定を行い、経営の健全化、安定化を図りたい。
　また、平成30年度に策定した経営戦略に基づき、今後も管路の更新に努め、毎年度の財政状況をみながら料金の見直しを定期的に行っていきたい。</t>
    <rPh sb="1" eb="3">
      <t>ヘイセイ</t>
    </rPh>
    <rPh sb="5" eb="7">
      <t>ネンド</t>
    </rPh>
    <rPh sb="9" eb="11">
      <t>リョウキン</t>
    </rPh>
    <rPh sb="11" eb="13">
      <t>カイテイ</t>
    </rPh>
    <rPh sb="14" eb="15">
      <t>オコナ</t>
    </rPh>
    <rPh sb="17" eb="19">
      <t>ケイエイ</t>
    </rPh>
    <rPh sb="20" eb="23">
      <t>ケンゼンカ</t>
    </rPh>
    <rPh sb="24" eb="27">
      <t>アンテイカ</t>
    </rPh>
    <rPh sb="28" eb="29">
      <t>ハカ</t>
    </rPh>
    <rPh sb="38" eb="40">
      <t>ヘイセイ</t>
    </rPh>
    <rPh sb="42" eb="44">
      <t>ネンド</t>
    </rPh>
    <rPh sb="45" eb="47">
      <t>サクテイ</t>
    </rPh>
    <rPh sb="49" eb="51">
      <t>ケイエイ</t>
    </rPh>
    <rPh sb="51" eb="53">
      <t>センリャク</t>
    </rPh>
    <rPh sb="54" eb="55">
      <t>モト</t>
    </rPh>
    <rPh sb="58" eb="60">
      <t>コンゴ</t>
    </rPh>
    <rPh sb="61" eb="63">
      <t>カンロ</t>
    </rPh>
    <rPh sb="64" eb="66">
      <t>コウシン</t>
    </rPh>
    <rPh sb="67" eb="68">
      <t>ツト</t>
    </rPh>
    <rPh sb="70" eb="73">
      <t>マイネンド</t>
    </rPh>
    <rPh sb="74" eb="76">
      <t>ザイセイ</t>
    </rPh>
    <rPh sb="76" eb="78">
      <t>ジョウキョウ</t>
    </rPh>
    <rPh sb="83" eb="85">
      <t>リョウキン</t>
    </rPh>
    <rPh sb="86" eb="88">
      <t>ミナオ</t>
    </rPh>
    <rPh sb="90" eb="93">
      <t>テイキテキ</t>
    </rPh>
    <rPh sb="94" eb="95">
      <t>オコナ</t>
    </rPh>
    <phoneticPr fontId="4"/>
  </si>
  <si>
    <t>　有形固定資産減価償却率については、全国・類似団体平均の前後を推移しているが、管路経年化比率は平均値を大きく上回り、更新を要する管路を多く有している状況である。
　平成30年度に策定した経営戦略に基づき、今後も計画的、継続的に管路の更新に努めたい。</t>
    <rPh sb="1" eb="3">
      <t>ユウケイ</t>
    </rPh>
    <rPh sb="3" eb="7">
      <t>コテイシサン</t>
    </rPh>
    <rPh sb="7" eb="9">
      <t>ゲンカ</t>
    </rPh>
    <rPh sb="9" eb="12">
      <t>ショウキャクリツ</t>
    </rPh>
    <rPh sb="18" eb="20">
      <t>ゼンコク</t>
    </rPh>
    <rPh sb="21" eb="23">
      <t>ルイジ</t>
    </rPh>
    <rPh sb="23" eb="25">
      <t>ダンタイ</t>
    </rPh>
    <rPh sb="25" eb="27">
      <t>ヘイキン</t>
    </rPh>
    <rPh sb="28" eb="30">
      <t>ゼンゴ</t>
    </rPh>
    <rPh sb="31" eb="33">
      <t>スイイ</t>
    </rPh>
    <rPh sb="39" eb="41">
      <t>カンロ</t>
    </rPh>
    <rPh sb="41" eb="43">
      <t>ケイネン</t>
    </rPh>
    <rPh sb="43" eb="44">
      <t>カ</t>
    </rPh>
    <rPh sb="44" eb="46">
      <t>ヒリツ</t>
    </rPh>
    <rPh sb="47" eb="50">
      <t>ヘイキンチ</t>
    </rPh>
    <rPh sb="51" eb="52">
      <t>オオ</t>
    </rPh>
    <rPh sb="54" eb="56">
      <t>ウワマワ</t>
    </rPh>
    <rPh sb="58" eb="60">
      <t>コウシン</t>
    </rPh>
    <rPh sb="61" eb="62">
      <t>ヨウ</t>
    </rPh>
    <rPh sb="64" eb="66">
      <t>カンロ</t>
    </rPh>
    <rPh sb="67" eb="68">
      <t>オオ</t>
    </rPh>
    <rPh sb="69" eb="70">
      <t>ユウ</t>
    </rPh>
    <rPh sb="74" eb="76">
      <t>ジョウキョウ</t>
    </rPh>
    <rPh sb="82" eb="84">
      <t>ヘイセイ</t>
    </rPh>
    <rPh sb="86" eb="88">
      <t>ネンド</t>
    </rPh>
    <rPh sb="89" eb="91">
      <t>サクテイ</t>
    </rPh>
    <rPh sb="93" eb="95">
      <t>ケイエイ</t>
    </rPh>
    <rPh sb="95" eb="97">
      <t>センリャク</t>
    </rPh>
    <rPh sb="98" eb="99">
      <t>モト</t>
    </rPh>
    <rPh sb="102" eb="104">
      <t>コンゴ</t>
    </rPh>
    <rPh sb="105" eb="108">
      <t>ケイカクテキ</t>
    </rPh>
    <rPh sb="109" eb="112">
      <t>ケイゾクテキ</t>
    </rPh>
    <rPh sb="113" eb="115">
      <t>カンロ</t>
    </rPh>
    <rPh sb="116" eb="118">
      <t>コウシン</t>
    </rPh>
    <rPh sb="119" eb="120">
      <t>ツト</t>
    </rPh>
    <phoneticPr fontId="4"/>
  </si>
  <si>
    <t>　経営の効率性については、累積欠損金は発生していないため、健全性は保っているが、平成29年度は経常収支比率が100％を下回り、依然として厳しい状況が続いている。
　料金回収率についても100％を下回っており、事業に必要な経費を給水収益にて賄えていない状況である。
　このような事態を鑑み、平成31年度より料金の引上げを行い、経常収支の回復と、料金回収率の適正化を図りたい。
　施設利用率は、近年平均値を下回っており、事業の規模に対して施設の配水量が多すぎる状態となっている。
　当町には浄水場は１施設しかなく、配水についても地形を利用した配管を行うことができているため、利用率の低下については需要の減少が影響を与えていると考えられる。
　今後も諏訪圏内の連携を強化しながら、効率的な施設運用を心がけたい。
　また、有収率については昨年同様、全国の同規模事業体である類似団体平均を下回っているため、施設の稼働が収益に結びつくよう、原因の特定及び対策を講じていく必要がある。</t>
    <rPh sb="1" eb="3">
      <t>ケイエイ</t>
    </rPh>
    <rPh sb="4" eb="7">
      <t>コウリツセイ</t>
    </rPh>
    <rPh sb="13" eb="15">
      <t>ルイセキ</t>
    </rPh>
    <rPh sb="15" eb="18">
      <t>ケッソンキン</t>
    </rPh>
    <rPh sb="19" eb="21">
      <t>ハッセイ</t>
    </rPh>
    <rPh sb="29" eb="32">
      <t>ケンゼンセイ</t>
    </rPh>
    <rPh sb="33" eb="34">
      <t>タモ</t>
    </rPh>
    <rPh sb="40" eb="42">
      <t>ヘイセイ</t>
    </rPh>
    <rPh sb="44" eb="46">
      <t>ネンド</t>
    </rPh>
    <rPh sb="47" eb="49">
      <t>ケイジョウ</t>
    </rPh>
    <rPh sb="49" eb="51">
      <t>シュウシ</t>
    </rPh>
    <rPh sb="51" eb="53">
      <t>ヒリツ</t>
    </rPh>
    <rPh sb="59" eb="61">
      <t>シタマワ</t>
    </rPh>
    <rPh sb="63" eb="65">
      <t>イゼン</t>
    </rPh>
    <rPh sb="68" eb="69">
      <t>キビ</t>
    </rPh>
    <rPh sb="71" eb="73">
      <t>ジョウキョウ</t>
    </rPh>
    <rPh sb="74" eb="75">
      <t>ツヅ</t>
    </rPh>
    <rPh sb="82" eb="84">
      <t>リョウキン</t>
    </rPh>
    <rPh sb="84" eb="86">
      <t>カイシュウ</t>
    </rPh>
    <rPh sb="86" eb="87">
      <t>リツ</t>
    </rPh>
    <rPh sb="97" eb="99">
      <t>シタマワ</t>
    </rPh>
    <rPh sb="104" eb="106">
      <t>ジギョウ</t>
    </rPh>
    <rPh sb="107" eb="109">
      <t>ヒツヨウ</t>
    </rPh>
    <rPh sb="110" eb="112">
      <t>ケイヒ</t>
    </rPh>
    <rPh sb="113" eb="115">
      <t>キュウスイ</t>
    </rPh>
    <rPh sb="115" eb="117">
      <t>シュウエキ</t>
    </rPh>
    <rPh sb="119" eb="120">
      <t>マカナ</t>
    </rPh>
    <rPh sb="125" eb="127">
      <t>ジョウキョウ</t>
    </rPh>
    <rPh sb="138" eb="140">
      <t>ジタイ</t>
    </rPh>
    <rPh sb="141" eb="142">
      <t>カンガ</t>
    </rPh>
    <rPh sb="144" eb="146">
      <t>ヘイセイ</t>
    </rPh>
    <rPh sb="148" eb="150">
      <t>ネンド</t>
    </rPh>
    <rPh sb="152" eb="154">
      <t>リョウキン</t>
    </rPh>
    <rPh sb="155" eb="156">
      <t>ヒ</t>
    </rPh>
    <rPh sb="156" eb="157">
      <t>ア</t>
    </rPh>
    <rPh sb="159" eb="160">
      <t>オコナ</t>
    </rPh>
    <rPh sb="162" eb="164">
      <t>ケイジョウ</t>
    </rPh>
    <rPh sb="164" eb="166">
      <t>シュウシ</t>
    </rPh>
    <rPh sb="167" eb="169">
      <t>カイフク</t>
    </rPh>
    <rPh sb="171" eb="173">
      <t>リョウキン</t>
    </rPh>
    <rPh sb="173" eb="176">
      <t>カイシュウリツ</t>
    </rPh>
    <rPh sb="177" eb="180">
      <t>テキセイカ</t>
    </rPh>
    <rPh sb="181" eb="182">
      <t>ハカ</t>
    </rPh>
    <rPh sb="188" eb="190">
      <t>シセツ</t>
    </rPh>
    <rPh sb="190" eb="193">
      <t>リヨウリツ</t>
    </rPh>
    <rPh sb="195" eb="197">
      <t>キンネン</t>
    </rPh>
    <rPh sb="197" eb="200">
      <t>ヘイキンチ</t>
    </rPh>
    <rPh sb="201" eb="203">
      <t>シタマワ</t>
    </rPh>
    <rPh sb="208" eb="210">
      <t>ジギョウ</t>
    </rPh>
    <rPh sb="211" eb="213">
      <t>キボ</t>
    </rPh>
    <rPh sb="214" eb="215">
      <t>タイ</t>
    </rPh>
    <rPh sb="217" eb="219">
      <t>シセツ</t>
    </rPh>
    <rPh sb="220" eb="223">
      <t>ハイスイリョウ</t>
    </rPh>
    <rPh sb="224" eb="225">
      <t>オオ</t>
    </rPh>
    <rPh sb="228" eb="230">
      <t>ジョウタイ</t>
    </rPh>
    <rPh sb="239" eb="241">
      <t>トウチョウ</t>
    </rPh>
    <rPh sb="243" eb="246">
      <t>ジョウスイジョウ</t>
    </rPh>
    <rPh sb="248" eb="250">
      <t>シセツ</t>
    </rPh>
    <rPh sb="255" eb="257">
      <t>ハイスイ</t>
    </rPh>
    <rPh sb="262" eb="264">
      <t>チケイ</t>
    </rPh>
    <rPh sb="265" eb="267">
      <t>リヨウ</t>
    </rPh>
    <rPh sb="269" eb="271">
      <t>ハイカン</t>
    </rPh>
    <rPh sb="272" eb="273">
      <t>オコナ</t>
    </rPh>
    <rPh sb="285" eb="288">
      <t>リヨウリツ</t>
    </rPh>
    <rPh sb="289" eb="291">
      <t>テイカ</t>
    </rPh>
    <rPh sb="296" eb="298">
      <t>ジュヨウ</t>
    </rPh>
    <rPh sb="299" eb="301">
      <t>ゲンショウ</t>
    </rPh>
    <rPh sb="302" eb="304">
      <t>エイキョウ</t>
    </rPh>
    <rPh sb="305" eb="306">
      <t>アタ</t>
    </rPh>
    <rPh sb="311" eb="312">
      <t>カンガ</t>
    </rPh>
    <rPh sb="319" eb="321">
      <t>コンゴ</t>
    </rPh>
    <rPh sb="322" eb="324">
      <t>スワ</t>
    </rPh>
    <rPh sb="324" eb="326">
      <t>ケンナイ</t>
    </rPh>
    <rPh sb="327" eb="329">
      <t>レンケイ</t>
    </rPh>
    <rPh sb="330" eb="332">
      <t>キョウカ</t>
    </rPh>
    <rPh sb="337" eb="340">
      <t>コウリツテキ</t>
    </rPh>
    <rPh sb="341" eb="343">
      <t>シセツ</t>
    </rPh>
    <rPh sb="343" eb="345">
      <t>ウンヨウ</t>
    </rPh>
    <rPh sb="346" eb="347">
      <t>ココロ</t>
    </rPh>
    <rPh sb="357" eb="358">
      <t>ユウ</t>
    </rPh>
    <rPh sb="358" eb="360">
      <t>シュウリツ</t>
    </rPh>
    <rPh sb="365" eb="367">
      <t>サクネン</t>
    </rPh>
    <rPh sb="367" eb="369">
      <t>ドウヨウ</t>
    </rPh>
    <rPh sb="370" eb="372">
      <t>ゼンコク</t>
    </rPh>
    <rPh sb="373" eb="376">
      <t>ドウキボ</t>
    </rPh>
    <rPh sb="376" eb="379">
      <t>ジギョウタイ</t>
    </rPh>
    <rPh sb="382" eb="384">
      <t>ルイジ</t>
    </rPh>
    <rPh sb="384" eb="386">
      <t>ダンタイ</t>
    </rPh>
    <rPh sb="386" eb="388">
      <t>ヘイキン</t>
    </rPh>
    <rPh sb="389" eb="391">
      <t>シタマワ</t>
    </rPh>
    <rPh sb="398" eb="400">
      <t>シセツ</t>
    </rPh>
    <rPh sb="401" eb="403">
      <t>カドウ</t>
    </rPh>
    <rPh sb="404" eb="406">
      <t>シュウエキ</t>
    </rPh>
    <rPh sb="407" eb="408">
      <t>ムス</t>
    </rPh>
    <rPh sb="414" eb="416">
      <t>ゲンイン</t>
    </rPh>
    <rPh sb="417" eb="419">
      <t>トクテイ</t>
    </rPh>
    <rPh sb="419" eb="420">
      <t>オヨ</t>
    </rPh>
    <rPh sb="421" eb="423">
      <t>タイサク</t>
    </rPh>
    <rPh sb="424" eb="425">
      <t>コウ</t>
    </rPh>
    <rPh sb="429" eb="4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</si>
</sst>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1.07</c:v>
                </c:pt>
                <c:pt idx="1">
                  <c:v>0.79</c:v>
                </c:pt>
                <c:pt idx="2">
                  <c:v>0.57999999999999996</c:v>
                </c:pt>
                <c:pt idx="3">
                  <c:v>0.63</c:v>
                </c:pt>
                <c:pt idx="4">
                  <c:v>0.46</c:v>
                </c:pt>
              </c:numCache>
            </c:numRef>
          </c:val>
          <c:extLst xmlns:c16r2="http://schemas.microsoft.com/office/drawing/2015/06/chart">
            <c:ext xmlns:c16="http://schemas.microsoft.com/office/drawing/2014/chart" uri="{C3380CC4-5D6E-409C-BE32-E72D297353CC}">
              <c16:uniqueId val="{00000000-E77E-4054-B7AD-03F9C6CD10F8}"/>
            </c:ext>
          </c:extLst>
        </c:ser>
        <c:dLbls>
          <c:showLegendKey val="0"/>
          <c:showVal val="0"/>
          <c:showCatName val="0"/>
          <c:showSerName val="0"/>
          <c:showPercent val="0"/>
          <c:showBubbleSize val="0"/>
        </c:dLbls>
        <c:gapWidth val="150"/>
        <c:axId val="63628032"/>
        <c:axId val="8854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E77E-4054-B7AD-03F9C6CD10F8}"/>
            </c:ext>
          </c:extLst>
        </c:ser>
        <c:dLbls>
          <c:showLegendKey val="0"/>
          <c:showVal val="0"/>
          <c:showCatName val="0"/>
          <c:showSerName val="0"/>
          <c:showPercent val="0"/>
          <c:showBubbleSize val="0"/>
        </c:dLbls>
        <c:marker val="1"/>
        <c:smooth val="0"/>
        <c:axId val="63628032"/>
        <c:axId val="88543616"/>
      </c:lineChart>
      <c:dateAx>
        <c:axId val="63628032"/>
        <c:scaling>
          <c:orientation val="minMax"/>
        </c:scaling>
        <c:delete val="1"/>
        <c:axPos val="b"/>
        <c:numFmt formatCode="ge" sourceLinked="1"/>
        <c:majorTickMark val="none"/>
        <c:minorTickMark val="none"/>
        <c:tickLblPos val="none"/>
        <c:crossAx val="88543616"/>
        <c:crosses val="autoZero"/>
        <c:auto val="1"/>
        <c:lblOffset val="100"/>
        <c:baseTimeUnit val="years"/>
      </c:dateAx>
      <c:valAx>
        <c:axId val="885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48.83</c:v>
                </c:pt>
                <c:pt idx="1">
                  <c:v>50.18</c:v>
                </c:pt>
                <c:pt idx="2">
                  <c:v>51.82</c:v>
                </c:pt>
                <c:pt idx="3">
                  <c:v>45.16</c:v>
                </c:pt>
                <c:pt idx="4">
                  <c:v>43.6</c:v>
                </c:pt>
              </c:numCache>
            </c:numRef>
          </c:val>
          <c:extLst xmlns:c16r2="http://schemas.microsoft.com/office/drawing/2015/06/chart">
            <c:ext xmlns:c16="http://schemas.microsoft.com/office/drawing/2014/chart" uri="{C3380CC4-5D6E-409C-BE32-E72D297353CC}">
              <c16:uniqueId val="{00000000-5E3E-45AE-A11E-64F54E12F52D}"/>
            </c:ext>
          </c:extLst>
        </c:ser>
        <c:dLbls>
          <c:showLegendKey val="0"/>
          <c:showVal val="0"/>
          <c:showCatName val="0"/>
          <c:showSerName val="0"/>
          <c:showPercent val="0"/>
          <c:showBubbleSize val="0"/>
        </c:dLbls>
        <c:gapWidth val="150"/>
        <c:axId val="94742400"/>
        <c:axId val="947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E3E-45AE-A11E-64F54E12F52D}"/>
            </c:ext>
          </c:extLst>
        </c:ser>
        <c:dLbls>
          <c:showLegendKey val="0"/>
          <c:showVal val="0"/>
          <c:showCatName val="0"/>
          <c:showSerName val="0"/>
          <c:showPercent val="0"/>
          <c:showBubbleSize val="0"/>
        </c:dLbls>
        <c:marker val="1"/>
        <c:smooth val="0"/>
        <c:axId val="94742400"/>
        <c:axId val="94748672"/>
      </c:lineChart>
      <c:dateAx>
        <c:axId val="94742400"/>
        <c:scaling>
          <c:orientation val="minMax"/>
        </c:scaling>
        <c:delete val="1"/>
        <c:axPos val="b"/>
        <c:numFmt formatCode="ge" sourceLinked="1"/>
        <c:majorTickMark val="none"/>
        <c:minorTickMark val="none"/>
        <c:tickLblPos val="none"/>
        <c:crossAx val="94748672"/>
        <c:crosses val="autoZero"/>
        <c:auto val="1"/>
        <c:lblOffset val="100"/>
        <c:baseTimeUnit val="years"/>
      </c:dateAx>
      <c:valAx>
        <c:axId val="94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73.540000000000006</c:v>
                </c:pt>
                <c:pt idx="1">
                  <c:v>70.319999999999993</c:v>
                </c:pt>
                <c:pt idx="2">
                  <c:v>67.58</c:v>
                </c:pt>
                <c:pt idx="3">
                  <c:v>68.23</c:v>
                </c:pt>
                <c:pt idx="4">
                  <c:v>68.14</c:v>
                </c:pt>
              </c:numCache>
            </c:numRef>
          </c:val>
          <c:extLst xmlns:c16r2="http://schemas.microsoft.com/office/drawing/2015/06/chart">
            <c:ext xmlns:c16="http://schemas.microsoft.com/office/drawing/2014/chart" uri="{C3380CC4-5D6E-409C-BE32-E72D297353CC}">
              <c16:uniqueId val="{00000000-3FCE-4674-9AFF-BAC9AD1F97BA}"/>
            </c:ext>
          </c:extLst>
        </c:ser>
        <c:dLbls>
          <c:showLegendKey val="0"/>
          <c:showVal val="0"/>
          <c:showCatName val="0"/>
          <c:showSerName val="0"/>
          <c:showPercent val="0"/>
          <c:showBubbleSize val="0"/>
        </c:dLbls>
        <c:gapWidth val="150"/>
        <c:axId val="94472448"/>
        <c:axId val="944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3FCE-4674-9AFF-BAC9AD1F97BA}"/>
            </c:ext>
          </c:extLst>
        </c:ser>
        <c:dLbls>
          <c:showLegendKey val="0"/>
          <c:showVal val="0"/>
          <c:showCatName val="0"/>
          <c:showSerName val="0"/>
          <c:showPercent val="0"/>
          <c:showBubbleSize val="0"/>
        </c:dLbls>
        <c:marker val="1"/>
        <c:smooth val="0"/>
        <c:axId val="94472448"/>
        <c:axId val="94482816"/>
      </c:lineChart>
      <c:dateAx>
        <c:axId val="94472448"/>
        <c:scaling>
          <c:orientation val="minMax"/>
        </c:scaling>
        <c:delete val="1"/>
        <c:axPos val="b"/>
        <c:numFmt formatCode="ge" sourceLinked="1"/>
        <c:majorTickMark val="none"/>
        <c:minorTickMark val="none"/>
        <c:tickLblPos val="none"/>
        <c:crossAx val="94482816"/>
        <c:crosses val="autoZero"/>
        <c:auto val="1"/>
        <c:lblOffset val="100"/>
        <c:baseTimeUnit val="years"/>
      </c:dateAx>
      <c:valAx>
        <c:axId val="944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100.08</c:v>
                </c:pt>
                <c:pt idx="1">
                  <c:v>104.19</c:v>
                </c:pt>
                <c:pt idx="2">
                  <c:v>97.76</c:v>
                </c:pt>
                <c:pt idx="3">
                  <c:v>100.28</c:v>
                </c:pt>
                <c:pt idx="4">
                  <c:v>96.07</c:v>
                </c:pt>
              </c:numCache>
            </c:numRef>
          </c:val>
          <c:extLst xmlns:c16r2="http://schemas.microsoft.com/office/drawing/2015/06/chart">
            <c:ext xmlns:c16="http://schemas.microsoft.com/office/drawing/2014/chart" uri="{C3380CC4-5D6E-409C-BE32-E72D297353CC}">
              <c16:uniqueId val="{00000000-8875-4A94-9FBE-DBE278A752E8}"/>
            </c:ext>
          </c:extLst>
        </c:ser>
        <c:dLbls>
          <c:showLegendKey val="0"/>
          <c:showVal val="0"/>
          <c:showCatName val="0"/>
          <c:showSerName val="0"/>
          <c:showPercent val="0"/>
          <c:showBubbleSize val="0"/>
        </c:dLbls>
        <c:gapWidth val="150"/>
        <c:axId val="88582784"/>
        <c:axId val="885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875-4A94-9FBE-DBE278A752E8}"/>
            </c:ext>
          </c:extLst>
        </c:ser>
        <c:dLbls>
          <c:showLegendKey val="0"/>
          <c:showVal val="0"/>
          <c:showCatName val="0"/>
          <c:showSerName val="0"/>
          <c:showPercent val="0"/>
          <c:showBubbleSize val="0"/>
        </c:dLbls>
        <c:marker val="1"/>
        <c:smooth val="0"/>
        <c:axId val="88582784"/>
        <c:axId val="88593152"/>
      </c:lineChart>
      <c:dateAx>
        <c:axId val="88582784"/>
        <c:scaling>
          <c:orientation val="minMax"/>
        </c:scaling>
        <c:delete val="1"/>
        <c:axPos val="b"/>
        <c:numFmt formatCode="ge" sourceLinked="1"/>
        <c:majorTickMark val="none"/>
        <c:minorTickMark val="none"/>
        <c:tickLblPos val="none"/>
        <c:crossAx val="88593152"/>
        <c:crosses val="autoZero"/>
        <c:auto val="1"/>
        <c:lblOffset val="100"/>
        <c:baseTimeUnit val="years"/>
      </c:dateAx>
      <c:valAx>
        <c:axId val="885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44.47</c:v>
                </c:pt>
                <c:pt idx="1">
                  <c:v>45.76</c:v>
                </c:pt>
                <c:pt idx="2">
                  <c:v>46.86</c:v>
                </c:pt>
                <c:pt idx="3">
                  <c:v>47.41</c:v>
                </c:pt>
                <c:pt idx="4">
                  <c:v>48.96</c:v>
                </c:pt>
              </c:numCache>
            </c:numRef>
          </c:val>
          <c:extLst xmlns:c16r2="http://schemas.microsoft.com/office/drawing/2015/06/chart">
            <c:ext xmlns:c16="http://schemas.microsoft.com/office/drawing/2014/chart" uri="{C3380CC4-5D6E-409C-BE32-E72D297353CC}">
              <c16:uniqueId val="{00000000-5164-4642-9ADA-2FCFD4AC9D43}"/>
            </c:ext>
          </c:extLst>
        </c:ser>
        <c:dLbls>
          <c:showLegendKey val="0"/>
          <c:showVal val="0"/>
          <c:showCatName val="0"/>
          <c:showSerName val="0"/>
          <c:showPercent val="0"/>
          <c:showBubbleSize val="0"/>
        </c:dLbls>
        <c:gapWidth val="150"/>
        <c:axId val="89816064"/>
        <c:axId val="898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164-4642-9ADA-2FCFD4AC9D43}"/>
            </c:ext>
          </c:extLst>
        </c:ser>
        <c:dLbls>
          <c:showLegendKey val="0"/>
          <c:showVal val="0"/>
          <c:showCatName val="0"/>
          <c:showSerName val="0"/>
          <c:showPercent val="0"/>
          <c:showBubbleSize val="0"/>
        </c:dLbls>
        <c:marker val="1"/>
        <c:smooth val="0"/>
        <c:axId val="89816064"/>
        <c:axId val="89818240"/>
      </c:lineChart>
      <c:dateAx>
        <c:axId val="89816064"/>
        <c:scaling>
          <c:orientation val="minMax"/>
        </c:scaling>
        <c:delete val="1"/>
        <c:axPos val="b"/>
        <c:numFmt formatCode="ge" sourceLinked="1"/>
        <c:majorTickMark val="none"/>
        <c:minorTickMark val="none"/>
        <c:tickLblPos val="none"/>
        <c:crossAx val="89818240"/>
        <c:crosses val="autoZero"/>
        <c:auto val="1"/>
        <c:lblOffset val="100"/>
        <c:baseTimeUnit val="years"/>
      </c:dateAx>
      <c:valAx>
        <c:axId val="89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38.75</c:v>
                </c:pt>
                <c:pt idx="1">
                  <c:v>43.12</c:v>
                </c:pt>
                <c:pt idx="2">
                  <c:v>43.74</c:v>
                </c:pt>
                <c:pt idx="3">
                  <c:v>42.83</c:v>
                </c:pt>
                <c:pt idx="4">
                  <c:v>39.81</c:v>
                </c:pt>
              </c:numCache>
            </c:numRef>
          </c:val>
          <c:extLst xmlns:c16r2="http://schemas.microsoft.com/office/drawing/2015/06/chart">
            <c:ext xmlns:c16="http://schemas.microsoft.com/office/drawing/2014/chart" uri="{C3380CC4-5D6E-409C-BE32-E72D297353CC}">
              <c16:uniqueId val="{00000000-5149-417C-8C1C-F02A789E60B3}"/>
            </c:ext>
          </c:extLst>
        </c:ser>
        <c:dLbls>
          <c:showLegendKey val="0"/>
          <c:showVal val="0"/>
          <c:showCatName val="0"/>
          <c:showSerName val="0"/>
          <c:showPercent val="0"/>
          <c:showBubbleSize val="0"/>
        </c:dLbls>
        <c:gapWidth val="150"/>
        <c:axId val="89836928"/>
        <c:axId val="898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149-417C-8C1C-F02A789E60B3}"/>
            </c:ext>
          </c:extLst>
        </c:ser>
        <c:dLbls>
          <c:showLegendKey val="0"/>
          <c:showVal val="0"/>
          <c:showCatName val="0"/>
          <c:showSerName val="0"/>
          <c:showPercent val="0"/>
          <c:showBubbleSize val="0"/>
        </c:dLbls>
        <c:marker val="1"/>
        <c:smooth val="0"/>
        <c:axId val="89836928"/>
        <c:axId val="89867776"/>
      </c:lineChart>
      <c:dateAx>
        <c:axId val="89836928"/>
        <c:scaling>
          <c:orientation val="minMax"/>
        </c:scaling>
        <c:delete val="1"/>
        <c:axPos val="b"/>
        <c:numFmt formatCode="ge" sourceLinked="1"/>
        <c:majorTickMark val="none"/>
        <c:minorTickMark val="none"/>
        <c:tickLblPos val="none"/>
        <c:crossAx val="89867776"/>
        <c:crosses val="autoZero"/>
        <c:auto val="1"/>
        <c:lblOffset val="100"/>
        <c:baseTimeUnit val="years"/>
      </c:dateAx>
      <c:valAx>
        <c:axId val="89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08-4645-90AE-2763F9C941A1}"/>
            </c:ext>
          </c:extLst>
        </c:ser>
        <c:dLbls>
          <c:showLegendKey val="0"/>
          <c:showVal val="0"/>
          <c:showCatName val="0"/>
          <c:showSerName val="0"/>
          <c:showPercent val="0"/>
          <c:showBubbleSize val="0"/>
        </c:dLbls>
        <c:gapWidth val="150"/>
        <c:axId val="89900928"/>
        <c:axId val="899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5708-4645-90AE-2763F9C941A1}"/>
            </c:ext>
          </c:extLst>
        </c:ser>
        <c:dLbls>
          <c:showLegendKey val="0"/>
          <c:showVal val="0"/>
          <c:showCatName val="0"/>
          <c:showSerName val="0"/>
          <c:showPercent val="0"/>
          <c:showBubbleSize val="0"/>
        </c:dLbls>
        <c:marker val="1"/>
        <c:smooth val="0"/>
        <c:axId val="89900928"/>
        <c:axId val="89980928"/>
      </c:lineChart>
      <c:dateAx>
        <c:axId val="89900928"/>
        <c:scaling>
          <c:orientation val="minMax"/>
        </c:scaling>
        <c:delete val="1"/>
        <c:axPos val="b"/>
        <c:numFmt formatCode="ge" sourceLinked="1"/>
        <c:majorTickMark val="none"/>
        <c:minorTickMark val="none"/>
        <c:tickLblPos val="none"/>
        <c:crossAx val="89980928"/>
        <c:crosses val="autoZero"/>
        <c:auto val="1"/>
        <c:lblOffset val="100"/>
        <c:baseTimeUnit val="years"/>
      </c:dateAx>
      <c:valAx>
        <c:axId val="8998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41715.51</c:v>
                </c:pt>
                <c:pt idx="1">
                  <c:v>527.98</c:v>
                </c:pt>
                <c:pt idx="2">
                  <c:v>477.11</c:v>
                </c:pt>
                <c:pt idx="3">
                  <c:v>225.27</c:v>
                </c:pt>
                <c:pt idx="4">
                  <c:v>430.04</c:v>
                </c:pt>
              </c:numCache>
            </c:numRef>
          </c:val>
          <c:extLst xmlns:c16r2="http://schemas.microsoft.com/office/drawing/2015/06/chart">
            <c:ext xmlns:c16="http://schemas.microsoft.com/office/drawing/2014/chart" uri="{C3380CC4-5D6E-409C-BE32-E72D297353CC}">
              <c16:uniqueId val="{00000000-F21B-42A4-9A9E-DD3670CB9A5E}"/>
            </c:ext>
          </c:extLst>
        </c:ser>
        <c:dLbls>
          <c:showLegendKey val="0"/>
          <c:showVal val="0"/>
          <c:showCatName val="0"/>
          <c:showSerName val="0"/>
          <c:showPercent val="0"/>
          <c:showBubbleSize val="0"/>
        </c:dLbls>
        <c:gapWidth val="150"/>
        <c:axId val="90008192"/>
        <c:axId val="900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21B-42A4-9A9E-DD3670CB9A5E}"/>
            </c:ext>
          </c:extLst>
        </c:ser>
        <c:dLbls>
          <c:showLegendKey val="0"/>
          <c:showVal val="0"/>
          <c:showCatName val="0"/>
          <c:showSerName val="0"/>
          <c:showPercent val="0"/>
          <c:showBubbleSize val="0"/>
        </c:dLbls>
        <c:marker val="1"/>
        <c:smooth val="0"/>
        <c:axId val="90008192"/>
        <c:axId val="90014464"/>
      </c:lineChart>
      <c:dateAx>
        <c:axId val="90008192"/>
        <c:scaling>
          <c:orientation val="minMax"/>
        </c:scaling>
        <c:delete val="1"/>
        <c:axPos val="b"/>
        <c:numFmt formatCode="ge" sourceLinked="1"/>
        <c:majorTickMark val="none"/>
        <c:minorTickMark val="none"/>
        <c:tickLblPos val="none"/>
        <c:crossAx val="90014464"/>
        <c:crosses val="autoZero"/>
        <c:auto val="1"/>
        <c:lblOffset val="100"/>
        <c:baseTimeUnit val="years"/>
      </c:dateAx>
      <c:valAx>
        <c:axId val="9001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548.5</c:v>
                </c:pt>
                <c:pt idx="1">
                  <c:v>530.52</c:v>
                </c:pt>
                <c:pt idx="2">
                  <c:v>519.82000000000005</c:v>
                </c:pt>
                <c:pt idx="3">
                  <c:v>543.78</c:v>
                </c:pt>
                <c:pt idx="4">
                  <c:v>567.13</c:v>
                </c:pt>
              </c:numCache>
            </c:numRef>
          </c:val>
          <c:extLst xmlns:c16r2="http://schemas.microsoft.com/office/drawing/2015/06/chart">
            <c:ext xmlns:c16="http://schemas.microsoft.com/office/drawing/2014/chart" uri="{C3380CC4-5D6E-409C-BE32-E72D297353CC}">
              <c16:uniqueId val="{00000000-A5D1-49C9-BF38-97EFE01760FE}"/>
            </c:ext>
          </c:extLst>
        </c:ser>
        <c:dLbls>
          <c:showLegendKey val="0"/>
          <c:showVal val="0"/>
          <c:showCatName val="0"/>
          <c:showSerName val="0"/>
          <c:showPercent val="0"/>
          <c:showBubbleSize val="0"/>
        </c:dLbls>
        <c:gapWidth val="150"/>
        <c:axId val="90033152"/>
        <c:axId val="922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A5D1-49C9-BF38-97EFE01760FE}"/>
            </c:ext>
          </c:extLst>
        </c:ser>
        <c:dLbls>
          <c:showLegendKey val="0"/>
          <c:showVal val="0"/>
          <c:showCatName val="0"/>
          <c:showSerName val="0"/>
          <c:showPercent val="0"/>
          <c:showBubbleSize val="0"/>
        </c:dLbls>
        <c:marker val="1"/>
        <c:smooth val="0"/>
        <c:axId val="90033152"/>
        <c:axId val="92214400"/>
      </c:lineChart>
      <c:dateAx>
        <c:axId val="90033152"/>
        <c:scaling>
          <c:orientation val="minMax"/>
        </c:scaling>
        <c:delete val="1"/>
        <c:axPos val="b"/>
        <c:numFmt formatCode="ge" sourceLinked="1"/>
        <c:majorTickMark val="none"/>
        <c:minorTickMark val="none"/>
        <c:tickLblPos val="none"/>
        <c:crossAx val="92214400"/>
        <c:crosses val="autoZero"/>
        <c:auto val="1"/>
        <c:lblOffset val="100"/>
        <c:baseTimeUnit val="years"/>
      </c:dateAx>
      <c:valAx>
        <c:axId val="9221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93.43</c:v>
                </c:pt>
                <c:pt idx="1">
                  <c:v>95.12</c:v>
                </c:pt>
                <c:pt idx="2">
                  <c:v>92.36</c:v>
                </c:pt>
                <c:pt idx="3">
                  <c:v>94.76</c:v>
                </c:pt>
                <c:pt idx="4">
                  <c:v>91.16</c:v>
                </c:pt>
              </c:numCache>
            </c:numRef>
          </c:val>
          <c:extLst xmlns:c16r2="http://schemas.microsoft.com/office/drawing/2015/06/chart">
            <c:ext xmlns:c16="http://schemas.microsoft.com/office/drawing/2014/chart" uri="{C3380CC4-5D6E-409C-BE32-E72D297353CC}">
              <c16:uniqueId val="{00000000-C04E-478C-BCA7-2E88CD1208FB}"/>
            </c:ext>
          </c:extLst>
        </c:ser>
        <c:dLbls>
          <c:showLegendKey val="0"/>
          <c:showVal val="0"/>
          <c:showCatName val="0"/>
          <c:showSerName val="0"/>
          <c:showPercent val="0"/>
          <c:showBubbleSize val="0"/>
        </c:dLbls>
        <c:gapWidth val="150"/>
        <c:axId val="92253568"/>
        <c:axId val="922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04E-478C-BCA7-2E88CD1208FB}"/>
            </c:ext>
          </c:extLst>
        </c:ser>
        <c:dLbls>
          <c:showLegendKey val="0"/>
          <c:showVal val="0"/>
          <c:showCatName val="0"/>
          <c:showSerName val="0"/>
          <c:showPercent val="0"/>
          <c:showBubbleSize val="0"/>
        </c:dLbls>
        <c:marker val="1"/>
        <c:smooth val="0"/>
        <c:axId val="92253568"/>
        <c:axId val="92259840"/>
      </c:lineChart>
      <c:dateAx>
        <c:axId val="92253568"/>
        <c:scaling>
          <c:orientation val="minMax"/>
        </c:scaling>
        <c:delete val="1"/>
        <c:axPos val="b"/>
        <c:numFmt formatCode="ge" sourceLinked="1"/>
        <c:majorTickMark val="none"/>
        <c:minorTickMark val="none"/>
        <c:tickLblPos val="none"/>
        <c:crossAx val="92259840"/>
        <c:crosses val="autoZero"/>
        <c:auto val="1"/>
        <c:lblOffset val="100"/>
        <c:baseTimeUnit val="years"/>
      </c:dateAx>
      <c:valAx>
        <c:axId val="922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102.87</c:v>
                </c:pt>
                <c:pt idx="1">
                  <c:v>101.75</c:v>
                </c:pt>
                <c:pt idx="2">
                  <c:v>102.45</c:v>
                </c:pt>
                <c:pt idx="3">
                  <c:v>100.58</c:v>
                </c:pt>
                <c:pt idx="4">
                  <c:v>104.85</c:v>
                </c:pt>
              </c:numCache>
            </c:numRef>
          </c:val>
          <c:extLst xmlns:c16r2="http://schemas.microsoft.com/office/drawing/2015/06/chart">
            <c:ext xmlns:c16="http://schemas.microsoft.com/office/drawing/2014/chart" uri="{C3380CC4-5D6E-409C-BE32-E72D297353CC}">
              <c16:uniqueId val="{00000000-3B19-4F36-AD8A-34C58192B1D9}"/>
            </c:ext>
          </c:extLst>
        </c:ser>
        <c:dLbls>
          <c:showLegendKey val="0"/>
          <c:showVal val="0"/>
          <c:showCatName val="0"/>
          <c:showSerName val="0"/>
          <c:showPercent val="0"/>
          <c:showBubbleSize val="0"/>
        </c:dLbls>
        <c:gapWidth val="150"/>
        <c:axId val="92272128"/>
        <c:axId val="922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B19-4F36-AD8A-34C58192B1D9}"/>
            </c:ext>
          </c:extLst>
        </c:ser>
        <c:dLbls>
          <c:showLegendKey val="0"/>
          <c:showVal val="0"/>
          <c:showCatName val="0"/>
          <c:showSerName val="0"/>
          <c:showPercent val="0"/>
          <c:showBubbleSize val="0"/>
        </c:dLbls>
        <c:marker val="1"/>
        <c:smooth val="0"/>
        <c:axId val="92272128"/>
        <c:axId val="92274048"/>
      </c:lineChart>
      <c:dateAx>
        <c:axId val="92272128"/>
        <c:scaling>
          <c:orientation val="minMax"/>
        </c:scaling>
        <c:delete val="1"/>
        <c:axPos val="b"/>
        <c:numFmt formatCode="ge" sourceLinked="1"/>
        <c:majorTickMark val="none"/>
        <c:minorTickMark val="none"/>
        <c:tickLblPos val="none"/>
        <c:crossAx val="92274048"/>
        <c:crosses val="autoZero"/>
        <c:auto val="1"/>
        <c:lblOffset val="100"/>
        <c:baseTimeUnit val="years"/>
      </c:dateAx>
      <c:valAx>
        <c:axId val="92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下諏訪町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20492</v>
      </c>
      <c r="AM8" s="59"/>
      <c r="AN8" s="59"/>
      <c r="AO8" s="59"/>
      <c r="AP8" s="59"/>
      <c r="AQ8" s="59"/>
      <c r="AR8" s="59"/>
      <c r="AS8" s="59"/>
      <c r="AT8" s="50">
        <f>データ!$S$6</f>
        <v>66.87</v>
      </c>
      <c r="AU8" s="51"/>
      <c r="AV8" s="51"/>
      <c r="AW8" s="51"/>
      <c r="AX8" s="51"/>
      <c r="AY8" s="51"/>
      <c r="AZ8" s="51"/>
      <c r="BA8" s="51"/>
      <c r="BB8" s="52">
        <f>データ!$T$6</f>
        <v>306.45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61.1</v>
      </c>
      <c r="J10" s="51"/>
      <c r="K10" s="51"/>
      <c r="L10" s="51"/>
      <c r="M10" s="51"/>
      <c r="N10" s="51"/>
      <c r="O10" s="62"/>
      <c r="P10" s="52">
        <f>データ!$P$6</f>
        <v>99.95</v>
      </c>
      <c r="Q10" s="52"/>
      <c r="R10" s="52"/>
      <c r="S10" s="52"/>
      <c r="T10" s="52"/>
      <c r="U10" s="52"/>
      <c r="V10" s="52"/>
      <c r="W10" s="59">
        <f>データ!$Q$6</f>
        <v>1582</v>
      </c>
      <c r="X10" s="59"/>
      <c r="Y10" s="59"/>
      <c r="Z10" s="59"/>
      <c r="AA10" s="59"/>
      <c r="AB10" s="59"/>
      <c r="AC10" s="59"/>
      <c r="AD10" s="2"/>
      <c r="AE10" s="2"/>
      <c r="AF10" s="2"/>
      <c r="AG10" s="2"/>
      <c r="AH10" s="4"/>
      <c r="AI10" s="4"/>
      <c r="AJ10" s="4"/>
      <c r="AK10" s="4"/>
      <c r="AL10" s="59">
        <f>データ!$U$6</f>
        <v>20408</v>
      </c>
      <c r="AM10" s="59"/>
      <c r="AN10" s="59"/>
      <c r="AO10" s="59"/>
      <c r="AP10" s="59"/>
      <c r="AQ10" s="59"/>
      <c r="AR10" s="59"/>
      <c r="AS10" s="59"/>
      <c r="AT10" s="50">
        <f>データ!$V$6</f>
        <v>6.36</v>
      </c>
      <c r="AU10" s="51"/>
      <c r="AV10" s="51"/>
      <c r="AW10" s="51"/>
      <c r="AX10" s="51"/>
      <c r="AY10" s="51"/>
      <c r="AZ10" s="51"/>
      <c r="BA10" s="51"/>
      <c r="BB10" s="52">
        <f>データ!$W$6</f>
        <v>3208.81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XrNfyYfDu/T+xRLjF3dQHsy26iXAW/cCxunZlx4WjXANVNXovWVtE5EQnT/bA5+1sYQ+SiZGRdwsnoe8cY/ug==" saltValue="0JvXjDH0bnL8MpCB3RCIy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203611</v>
      </c>
      <c r="D6" s="33">
        <f t="shared" si="3"/>
        <v>46</v>
      </c>
      <c r="E6" s="33">
        <f t="shared" si="3"/>
        <v>1</v>
      </c>
      <c r="F6" s="33">
        <f t="shared" si="3"/>
        <v>0</v>
      </c>
      <c r="G6" s="33">
        <f t="shared" si="3"/>
        <v>1</v>
      </c>
      <c r="H6" s="33" t="str">
        <f t="shared" si="3"/>
        <v>長野県　下諏訪町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61.1</v>
      </c>
      <c r="P6" s="34">
        <f t="shared" si="3"/>
        <v>99.95</v>
      </c>
      <c r="Q6" s="34">
        <f t="shared" si="3"/>
        <v>1582</v>
      </c>
      <c r="R6" s="34">
        <f t="shared" si="3"/>
        <v>20492</v>
      </c>
      <c r="S6" s="34">
        <f t="shared" si="3"/>
        <v>66.87</v>
      </c>
      <c r="T6" s="34">
        <f t="shared" si="3"/>
        <v>306.45</v>
      </c>
      <c r="U6" s="34">
        <f t="shared" si="3"/>
        <v>20408</v>
      </c>
      <c r="V6" s="34">
        <f t="shared" si="3"/>
        <v>6.36</v>
      </c>
      <c r="W6" s="34">
        <f t="shared" si="3"/>
        <v>3208.81</v>
      </c>
      <c r="X6" s="35">
        <f>IF(X7="",NA(),X7)</f>
        <v>100.08</v>
      </c>
      <c r="Y6" s="35">
        <f t="shared" ref="Y6:AG6" si="4">IF(Y7="",NA(),Y7)</f>
        <v>104.19</v>
      </c>
      <c r="Z6" s="35">
        <f t="shared" si="4"/>
        <v>97.76</v>
      </c>
      <c r="AA6" s="35">
        <f t="shared" si="4"/>
        <v>100.28</v>
      </c>
      <c r="AB6" s="35">
        <f t="shared" si="4"/>
        <v>96.07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41715.51</v>
      </c>
      <c r="AU6" s="35">
        <f t="shared" ref="AU6:BC6" si="6">IF(AU7="",NA(),AU7)</f>
        <v>527.98</v>
      </c>
      <c r="AV6" s="35">
        <f t="shared" si="6"/>
        <v>477.11</v>
      </c>
      <c r="AW6" s="35">
        <f t="shared" si="6"/>
        <v>225.27</v>
      </c>
      <c r="AX6" s="35">
        <f t="shared" si="6"/>
        <v>430.04</v>
      </c>
      <c r="AY6" s="35">
        <f t="shared" si="6"/>
        <v>963.24</v>
      </c>
      <c r="AZ6" s="35">
        <f t="shared" si="6"/>
        <v>381.53</v>
      </c>
      <c r="BA6" s="35">
        <f t="shared" si="6"/>
        <v>391.54</v>
      </c>
      <c r="BB6" s="35">
        <f t="shared" si="6"/>
        <v>384.34</v>
      </c>
      <c r="BC6" s="35">
        <f t="shared" si="6"/>
        <v>359.47</v>
      </c>
      <c r="BD6" s="34" t="str">
        <f>IF(BD7="","",IF(BD7="-","【-】","【"&amp;SUBSTITUTE(TEXT(BD7,"#,##0.00"),"-","△")&amp;"】"))</f>
        <v>【264.34】</v>
      </c>
      <c r="BE6" s="35">
        <f>IF(BE7="",NA(),BE7)</f>
        <v>548.5</v>
      </c>
      <c r="BF6" s="35">
        <f t="shared" ref="BF6:BN6" si="7">IF(BF7="",NA(),BF7)</f>
        <v>530.52</v>
      </c>
      <c r="BG6" s="35">
        <f t="shared" si="7"/>
        <v>519.82000000000005</v>
      </c>
      <c r="BH6" s="35">
        <f t="shared" si="7"/>
        <v>543.78</v>
      </c>
      <c r="BI6" s="35">
        <f t="shared" si="7"/>
        <v>567.13</v>
      </c>
      <c r="BJ6" s="35">
        <f t="shared" si="7"/>
        <v>400.38</v>
      </c>
      <c r="BK6" s="35">
        <f t="shared" si="7"/>
        <v>393.27</v>
      </c>
      <c r="BL6" s="35">
        <f t="shared" si="7"/>
        <v>386.97</v>
      </c>
      <c r="BM6" s="35">
        <f t="shared" si="7"/>
        <v>380.58</v>
      </c>
      <c r="BN6" s="35">
        <f t="shared" si="7"/>
        <v>401.79</v>
      </c>
      <c r="BO6" s="34" t="str">
        <f>IF(BO7="","",IF(BO7="-","【-】","【"&amp;SUBSTITUTE(TEXT(BO7,"#,##0.00"),"-","△")&amp;"】"))</f>
        <v>【274.27】</v>
      </c>
      <c r="BP6" s="35">
        <f>IF(BP7="",NA(),BP7)</f>
        <v>93.43</v>
      </c>
      <c r="BQ6" s="35">
        <f t="shared" ref="BQ6:BY6" si="8">IF(BQ7="",NA(),BQ7)</f>
        <v>95.12</v>
      </c>
      <c r="BR6" s="35">
        <f t="shared" si="8"/>
        <v>92.36</v>
      </c>
      <c r="BS6" s="35">
        <f t="shared" si="8"/>
        <v>94.76</v>
      </c>
      <c r="BT6" s="35">
        <f t="shared" si="8"/>
        <v>91.16</v>
      </c>
      <c r="BU6" s="35">
        <f t="shared" si="8"/>
        <v>96.56</v>
      </c>
      <c r="BV6" s="35">
        <f t="shared" si="8"/>
        <v>100.47</v>
      </c>
      <c r="BW6" s="35">
        <f t="shared" si="8"/>
        <v>101.72</v>
      </c>
      <c r="BX6" s="35">
        <f t="shared" si="8"/>
        <v>102.38</v>
      </c>
      <c r="BY6" s="35">
        <f t="shared" si="8"/>
        <v>100.12</v>
      </c>
      <c r="BZ6" s="34" t="str">
        <f>IF(BZ7="","",IF(BZ7="-","【-】","【"&amp;SUBSTITUTE(TEXT(BZ7,"#,##0.00"),"-","△")&amp;"】"))</f>
        <v>【104.36】</v>
      </c>
      <c r="CA6" s="35">
        <f>IF(CA7="",NA(),CA7)</f>
        <v>102.87</v>
      </c>
      <c r="CB6" s="35">
        <f t="shared" ref="CB6:CJ6" si="9">IF(CB7="",NA(),CB7)</f>
        <v>101.75</v>
      </c>
      <c r="CC6" s="35">
        <f t="shared" si="9"/>
        <v>102.45</v>
      </c>
      <c r="CD6" s="35">
        <f t="shared" si="9"/>
        <v>100.58</v>
      </c>
      <c r="CE6" s="35">
        <f t="shared" si="9"/>
        <v>104.85</v>
      </c>
      <c r="CF6" s="35">
        <f t="shared" si="9"/>
        <v>177.14</v>
      </c>
      <c r="CG6" s="35">
        <f t="shared" si="9"/>
        <v>169.82</v>
      </c>
      <c r="CH6" s="35">
        <f t="shared" si="9"/>
        <v>168.2</v>
      </c>
      <c r="CI6" s="35">
        <f t="shared" si="9"/>
        <v>168.67</v>
      </c>
      <c r="CJ6" s="35">
        <f t="shared" si="9"/>
        <v>174.97</v>
      </c>
      <c r="CK6" s="34" t="str">
        <f>IF(CK7="","",IF(CK7="-","【-】","【"&amp;SUBSTITUTE(TEXT(CK7,"#,##0.00"),"-","△")&amp;"】"))</f>
        <v>【165.71】</v>
      </c>
      <c r="CL6" s="35">
        <f>IF(CL7="",NA(),CL7)</f>
        <v>48.83</v>
      </c>
      <c r="CM6" s="35">
        <f t="shared" ref="CM6:CU6" si="10">IF(CM7="",NA(),CM7)</f>
        <v>50.18</v>
      </c>
      <c r="CN6" s="35">
        <f t="shared" si="10"/>
        <v>51.82</v>
      </c>
      <c r="CO6" s="35">
        <f t="shared" si="10"/>
        <v>45.16</v>
      </c>
      <c r="CP6" s="35">
        <f t="shared" si="10"/>
        <v>43.6</v>
      </c>
      <c r="CQ6" s="35">
        <f t="shared" si="10"/>
        <v>55.64</v>
      </c>
      <c r="CR6" s="35">
        <f t="shared" si="10"/>
        <v>55.13</v>
      </c>
      <c r="CS6" s="35">
        <f t="shared" si="10"/>
        <v>54.77</v>
      </c>
      <c r="CT6" s="35">
        <f t="shared" si="10"/>
        <v>54.92</v>
      </c>
      <c r="CU6" s="35">
        <f t="shared" si="10"/>
        <v>55.63</v>
      </c>
      <c r="CV6" s="34" t="str">
        <f>IF(CV7="","",IF(CV7="-","【-】","【"&amp;SUBSTITUTE(TEXT(CV7,"#,##0.00"),"-","△")&amp;"】"))</f>
        <v>【60.41】</v>
      </c>
      <c r="CW6" s="35">
        <f>IF(CW7="",NA(),CW7)</f>
        <v>73.540000000000006</v>
      </c>
      <c r="CX6" s="35">
        <f t="shared" ref="CX6:DF6" si="11">IF(CX7="",NA(),CX7)</f>
        <v>70.319999999999993</v>
      </c>
      <c r="CY6" s="35">
        <f t="shared" si="11"/>
        <v>67.58</v>
      </c>
      <c r="CZ6" s="35">
        <f t="shared" si="11"/>
        <v>68.23</v>
      </c>
      <c r="DA6" s="35">
        <f t="shared" si="11"/>
        <v>68.14</v>
      </c>
      <c r="DB6" s="35">
        <f t="shared" si="11"/>
        <v>83.09</v>
      </c>
      <c r="DC6" s="35">
        <f t="shared" si="11"/>
        <v>83</v>
      </c>
      <c r="DD6" s="35">
        <f t="shared" si="11"/>
        <v>82.89</v>
      </c>
      <c r="DE6" s="35">
        <f t="shared" si="11"/>
        <v>82.66</v>
      </c>
      <c r="DF6" s="35">
        <f t="shared" si="11"/>
        <v>82.04</v>
      </c>
      <c r="DG6" s="34" t="str">
        <f>IF(DG7="","",IF(DG7="-","【-】","【"&amp;SUBSTITUTE(TEXT(DG7,"#,##0.00"),"-","△")&amp;"】"))</f>
        <v>【89.93】</v>
      </c>
      <c r="DH6" s="35">
        <f>IF(DH7="",NA(),DH7)</f>
        <v>44.47</v>
      </c>
      <c r="DI6" s="35">
        <f t="shared" ref="DI6:DQ6" si="12">IF(DI7="",NA(),DI7)</f>
        <v>45.76</v>
      </c>
      <c r="DJ6" s="35">
        <f t="shared" si="12"/>
        <v>46.86</v>
      </c>
      <c r="DK6" s="35">
        <f t="shared" si="12"/>
        <v>47.41</v>
      </c>
      <c r="DL6" s="35">
        <f t="shared" si="12"/>
        <v>48.96</v>
      </c>
      <c r="DM6" s="35">
        <f t="shared" si="12"/>
        <v>39.06</v>
      </c>
      <c r="DN6" s="35">
        <f t="shared" si="12"/>
        <v>46.66</v>
      </c>
      <c r="DO6" s="35">
        <f t="shared" si="12"/>
        <v>47.46</v>
      </c>
      <c r="DP6" s="35">
        <f t="shared" si="12"/>
        <v>48.49</v>
      </c>
      <c r="DQ6" s="35">
        <f t="shared" si="12"/>
        <v>48.05</v>
      </c>
      <c r="DR6" s="34" t="str">
        <f>IF(DR7="","",IF(DR7="-","【-】","【"&amp;SUBSTITUTE(TEXT(DR7,"#,##0.00"),"-","△")&amp;"】"))</f>
        <v>【48.12】</v>
      </c>
      <c r="DS6" s="35">
        <f>IF(DS7="",NA(),DS7)</f>
        <v>38.75</v>
      </c>
      <c r="DT6" s="35">
        <f t="shared" ref="DT6:EB6" si="13">IF(DT7="",NA(),DT7)</f>
        <v>43.12</v>
      </c>
      <c r="DU6" s="35">
        <f t="shared" si="13"/>
        <v>43.74</v>
      </c>
      <c r="DV6" s="35">
        <f t="shared" si="13"/>
        <v>42.83</v>
      </c>
      <c r="DW6" s="35">
        <f t="shared" si="13"/>
        <v>39.81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1.07</v>
      </c>
      <c r="EE6" s="35">
        <f t="shared" ref="EE6:EM6" si="14">IF(EE7="",NA(),EE7)</f>
        <v>0.79</v>
      </c>
      <c r="EF6" s="35">
        <f t="shared" si="14"/>
        <v>0.57999999999999996</v>
      </c>
      <c r="EG6" s="35">
        <f t="shared" si="14"/>
        <v>0.63</v>
      </c>
      <c r="EH6" s="35">
        <f t="shared" si="14"/>
        <v>0.46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203611</v>
      </c>
      <c r="D7" s="37">
        <v>46</v>
      </c>
      <c r="E7" s="37">
        <v>1</v>
      </c>
      <c r="F7" s="37">
        <v>0</v>
      </c>
      <c r="G7" s="37">
        <v>1</v>
      </c>
      <c r="H7" s="37" t="s">
        <v>104</v>
      </c>
      <c r="I7" s="37" t="s">
        <v>105</v>
      </c>
      <c r="J7" s="37" t="s">
        <v>106</v>
      </c>
      <c r="K7" s="37" t="s">
        <v>107</v>
      </c>
      <c r="L7" s="37" t="s">
        <v>108</v>
      </c>
      <c r="M7" s="37" t="s">
        <v>109</v>
      </c>
      <c r="N7" s="38" t="s">
        <v>110</v>
      </c>
      <c r="O7" s="38">
        <v>61.1</v>
      </c>
      <c r="P7" s="38">
        <v>99.95</v>
      </c>
      <c r="Q7" s="38">
        <v>1582</v>
      </c>
      <c r="R7" s="38">
        <v>20492</v>
      </c>
      <c r="S7" s="38">
        <v>66.87</v>
      </c>
      <c r="T7" s="38">
        <v>306.45</v>
      </c>
      <c r="U7" s="38">
        <v>20408</v>
      </c>
      <c r="V7" s="38">
        <v>6.36</v>
      </c>
      <c r="W7" s="38">
        <v>3208.81</v>
      </c>
      <c r="X7" s="38">
        <v>100.08</v>
      </c>
      <c r="Y7" s="38">
        <v>104.19</v>
      </c>
      <c r="Z7" s="38">
        <v>97.76</v>
      </c>
      <c r="AA7" s="38">
        <v>100.28</v>
      </c>
      <c r="AB7" s="38">
        <v>96.07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41715.51</v>
      </c>
      <c r="AU7" s="38">
        <v>527.98</v>
      </c>
      <c r="AV7" s="38">
        <v>477.11</v>
      </c>
      <c r="AW7" s="38">
        <v>225.27</v>
      </c>
      <c r="AX7" s="38">
        <v>430.04</v>
      </c>
      <c r="AY7" s="38">
        <v>963.24</v>
      </c>
      <c r="AZ7" s="38">
        <v>381.53</v>
      </c>
      <c r="BA7" s="38">
        <v>391.54</v>
      </c>
      <c r="BB7" s="38">
        <v>384.34</v>
      </c>
      <c r="BC7" s="38">
        <v>359.47</v>
      </c>
      <c r="BD7" s="38">
        <v>264.33999999999997</v>
      </c>
      <c r="BE7" s="38">
        <v>548.5</v>
      </c>
      <c r="BF7" s="38">
        <v>530.52</v>
      </c>
      <c r="BG7" s="38">
        <v>519.82000000000005</v>
      </c>
      <c r="BH7" s="38">
        <v>543.78</v>
      </c>
      <c r="BI7" s="38">
        <v>567.13</v>
      </c>
      <c r="BJ7" s="38">
        <v>400.38</v>
      </c>
      <c r="BK7" s="38">
        <v>393.27</v>
      </c>
      <c r="BL7" s="38">
        <v>386.97</v>
      </c>
      <c r="BM7" s="38">
        <v>380.58</v>
      </c>
      <c r="BN7" s="38">
        <v>401.79</v>
      </c>
      <c r="BO7" s="38">
        <v>274.27</v>
      </c>
      <c r="BP7" s="38">
        <v>93.43</v>
      </c>
      <c r="BQ7" s="38">
        <v>95.12</v>
      </c>
      <c r="BR7" s="38">
        <v>92.36</v>
      </c>
      <c r="BS7" s="38">
        <v>94.76</v>
      </c>
      <c r="BT7" s="38">
        <v>91.16</v>
      </c>
      <c r="BU7" s="38">
        <v>96.56</v>
      </c>
      <c r="BV7" s="38">
        <v>100.47</v>
      </c>
      <c r="BW7" s="38">
        <v>101.72</v>
      </c>
      <c r="BX7" s="38">
        <v>102.38</v>
      </c>
      <c r="BY7" s="38">
        <v>100.12</v>
      </c>
      <c r="BZ7" s="38">
        <v>104.36</v>
      </c>
      <c r="CA7" s="38">
        <v>102.87</v>
      </c>
      <c r="CB7" s="38">
        <v>101.75</v>
      </c>
      <c r="CC7" s="38">
        <v>102.45</v>
      </c>
      <c r="CD7" s="38">
        <v>100.58</v>
      </c>
      <c r="CE7" s="38">
        <v>104.85</v>
      </c>
      <c r="CF7" s="38">
        <v>177.14</v>
      </c>
      <c r="CG7" s="38">
        <v>169.82</v>
      </c>
      <c r="CH7" s="38">
        <v>168.2</v>
      </c>
      <c r="CI7" s="38">
        <v>168.67</v>
      </c>
      <c r="CJ7" s="38">
        <v>174.97</v>
      </c>
      <c r="CK7" s="38">
        <v>165.71</v>
      </c>
      <c r="CL7" s="38">
        <v>48.83</v>
      </c>
      <c r="CM7" s="38">
        <v>50.18</v>
      </c>
      <c r="CN7" s="38">
        <v>51.82</v>
      </c>
      <c r="CO7" s="38">
        <v>45.16</v>
      </c>
      <c r="CP7" s="38">
        <v>43.6</v>
      </c>
      <c r="CQ7" s="38">
        <v>55.64</v>
      </c>
      <c r="CR7" s="38">
        <v>55.13</v>
      </c>
      <c r="CS7" s="38">
        <v>54.77</v>
      </c>
      <c r="CT7" s="38">
        <v>54.92</v>
      </c>
      <c r="CU7" s="38">
        <v>55.63</v>
      </c>
      <c r="CV7" s="38">
        <v>60.41</v>
      </c>
      <c r="CW7" s="38">
        <v>73.540000000000006</v>
      </c>
      <c r="CX7" s="38">
        <v>70.319999999999993</v>
      </c>
      <c r="CY7" s="38">
        <v>67.58</v>
      </c>
      <c r="CZ7" s="38">
        <v>68.23</v>
      </c>
      <c r="DA7" s="38">
        <v>68.14</v>
      </c>
      <c r="DB7" s="38">
        <v>83.09</v>
      </c>
      <c r="DC7" s="38">
        <v>83</v>
      </c>
      <c r="DD7" s="38">
        <v>82.89</v>
      </c>
      <c r="DE7" s="38">
        <v>82.66</v>
      </c>
      <c r="DF7" s="38">
        <v>82.04</v>
      </c>
      <c r="DG7" s="38">
        <v>89.93</v>
      </c>
      <c r="DH7" s="38">
        <v>44.47</v>
      </c>
      <c r="DI7" s="38">
        <v>45.76</v>
      </c>
      <c r="DJ7" s="38">
        <v>46.86</v>
      </c>
      <c r="DK7" s="38">
        <v>47.41</v>
      </c>
      <c r="DL7" s="38">
        <v>48.96</v>
      </c>
      <c r="DM7" s="38">
        <v>39.06</v>
      </c>
      <c r="DN7" s="38">
        <v>46.66</v>
      </c>
      <c r="DO7" s="38">
        <v>47.46</v>
      </c>
      <c r="DP7" s="38">
        <v>48.49</v>
      </c>
      <c r="DQ7" s="38">
        <v>48.05</v>
      </c>
      <c r="DR7" s="38">
        <v>48.12</v>
      </c>
      <c r="DS7" s="38">
        <v>38.75</v>
      </c>
      <c r="DT7" s="38">
        <v>43.12</v>
      </c>
      <c r="DU7" s="38">
        <v>43.74</v>
      </c>
      <c r="DV7" s="38">
        <v>42.83</v>
      </c>
      <c r="DW7" s="38">
        <v>39.81</v>
      </c>
      <c r="DX7" s="38">
        <v>8.8699999999999992</v>
      </c>
      <c r="DY7" s="38">
        <v>9.85</v>
      </c>
      <c r="DZ7" s="38">
        <v>9.7100000000000009</v>
      </c>
      <c r="EA7" s="38">
        <v>12.79</v>
      </c>
      <c r="EB7" s="38">
        <v>13.39</v>
      </c>
      <c r="EC7" s="38">
        <v>15.89</v>
      </c>
      <c r="ED7" s="38">
        <v>1.07</v>
      </c>
      <c r="EE7" s="38">
        <v>0.79</v>
      </c>
      <c r="EF7" s="38">
        <v>0.57999999999999996</v>
      </c>
      <c r="EG7" s="38">
        <v>0.63</v>
      </c>
      <c r="EH7" s="38">
        <v>0.46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2018-12-03T08:31:28Z</dcterms:created>
  <dcterms:modified xsi:type="dcterms:W3CDTF">2019-02-20T10:56:58Z</dcterms:modified>
</cp:coreProperties>
</file>