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UNr/AEKKCtsXmfEiN0uVzCj8nwicDsE1DH/hR+CeZ2E4fNG3gyFGEgyYwrE/9wTVSg0bPJkJw41b4GhpFJHfA==" workbookSaltValue="aMFQIKcqENO9Vwh17Ms/0Q=="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W10" i="4" s="1"/>
  <c r="P6" i="5"/>
  <c r="P10" i="4" s="1"/>
  <c r="O6" i="5"/>
  <c r="N6" i="5"/>
  <c r="M6" i="5"/>
  <c r="AD8"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AT10" i="4"/>
  <c r="AL10" i="4"/>
  <c r="I10" i="4"/>
  <c r="B10" i="4"/>
  <c r="BB8" i="4"/>
  <c r="AL8" i="4"/>
  <c r="W8" i="4"/>
  <c r="I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<sst xmlns="http://schemas.openxmlformats.org/spreadsheetml/2006/main" count="232" uniqueCount="119">
  <si>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</si>
  <si>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</si>
  <si>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</si>
  <si>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</si>
  <si>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</si>
  <si>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</si>
  <si>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</si>
  <si>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</si>
  <si>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</si>
  <si>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</si>
  <si>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</si>
  <si>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</si>
  <si>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</si>
  <si>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</si>
  <si>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</si>
  <si>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</si>
  <si>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</si>
  <si>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</si>
  <si>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</si>
  <si>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</si>
  <si>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</si>
  <si>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</si>
  <si>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</si>
  <si>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</si>
  <si>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</si>
  <si>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</si>
  <si>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</si>
  <si>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</si>
  <si>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</si>
  <si>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</si>
  <si>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</si>
  <si>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</si>
  <si>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</si>
  <si>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</si>
  <si>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</si>
  <si>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</si>
  <si>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</si>
  <si>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</si>
  <si>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</si>
  <si>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</si>
  <si>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</si>
  <si>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</si>
  <si>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</si>
  <si>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</si>
  <si>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</si>
  <si>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</si>
  <si>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</si>
  <si>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</si>
  <si>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</si>
  <si>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</si>
  <si>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</si>
  <si>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</si>
  <si>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</si>
  <si>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</si>
  <si>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</si>
  <si>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</si>
  <si>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</si>
  <si>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</si>
  <si>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</si>
  <si>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</si>
  <si>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</si>
  <si>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</si>
  <si>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</si>
  <si>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</si>
  <si>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</si>
  <si>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</si>
  <si>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</si>
  <si>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</si>
  <si>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</si>
  <si>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</si>
  <si>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</si>
  <si>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</si>
  <si>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</si>
  <si>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</si>
  <si>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</si>
  <si>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</si>
  <si>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</si>
  <si>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</si>
  <si>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</si>
  <si>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</si>
  <si>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</si>
  <si>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</si>
  <si>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</si>
  <si>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</si>
  <si>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</si>
  <si>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</si>
  <si>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</si>
  <si>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</si>
  <si>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</si>
  <si>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</si>
  <si>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</si>
  <si>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</si>
  <si>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</si>
  <si>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</si>
  <si>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</si>
  <si>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</si>
  <si>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</si>
  <si>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</si>
  <si>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</si>
  <si>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</si>
  <si>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</si>
  <si>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</si>
  <si>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</si>
  <si>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</si>
  <si>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小海町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</si>
  <si>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</si>
  <si>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</si>
  <si>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</si>
  <si>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</si>
  <si>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</si>
  <si>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</si>
  <si>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</si>
  <si>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</si>
  <si>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</si>
  <si>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</si>
  <si>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</si>
  <si>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40年代に布設した水道管から老朽化してきており、管路施設の約半分の償却が終わろうとしています。施設の適正な維持管理に努め、長寿命化をめざします。老朽化した管路や施設は漏水や事故のにつながるとして順次敷設替等を実施し有収率を高くし将来に備えます。</t>
    <phoneticPr fontId="4"/>
  </si>
  <si>
    <t>小海町の上水道の経営は、単年では料金収入を持って経営が成り立っています。経常収支比率は、Ｈ29年度では102％と平均より低く、厳しい経営状況にあります。施設の老朽化に伴う、漏水修理等に多大の費用がかかり、損益収支を圧迫する要因となっています。水道管を敷設するために借りたお金も徐々には減っていますが、まだ約1億ほど残っています。経営を安定させるため、未収金の徴収、敷設替えをする際のダウンサイジング（管路の口径を小さくすること）等で経費を削減するなどの工夫が必要となっています。又給水原価100円を目指し、水道料金（2,451円/20㎥）の現状維持を図りつつ経営しなければならないことを職員一同一丸となってあたる所存です。なお水道料金は平成７年に基本料金を値上げして以来消費税のみ改定した以外は据え置かれ、2019年10月より消費税改定分の料金改正を予定しています。
累積欠損金については、Ｈ27度の決算統計において、累積欠損金が０になっていますが、これは誤った計上を行ったためであり、現状としては、少額ながら、累積欠損金は減少しているが、今後、給水人口の減少や老朽管の布設替え、突発的な修理などに備え、料金改定を視野に入れつつ、ダウンサイジング等で経費削減等を行い、累積欠損金の減少に努めていきます。
料金回収率については、減価償却費が約52,000千円で経常経費の約61％をしめています。今後予定されている老朽管の布設代えの際に必要な財源を確保するとともに、現状の施設の稼働状況を把握し、施設更新の際にダウンサイジング等の経費削減を行うとともに料金改定を視野に入れた検討を行い、料金回収率を上げるよう努めていきたいと思います。
施設利用率については、給水人口の減少により、施設利用率が低下しています。施設の更新を行う際に、ダウンサイジング等を行い、適正な施設規模に改修を行い施設利用率を上げるよう努めていきたいと思います。</t>
    <rPh sb="12" eb="13">
      <t>タン</t>
    </rPh>
    <rPh sb="13" eb="14">
      <t>ネン</t>
    </rPh>
    <rPh sb="36" eb="38">
      <t>ケイジョウ</t>
    </rPh>
    <rPh sb="60" eb="61">
      <t>ヒク</t>
    </rPh>
    <rPh sb="76" eb="78">
      <t>シセツ</t>
    </rPh>
    <rPh sb="79" eb="82">
      <t>ロウキュウカ</t>
    </rPh>
    <rPh sb="83" eb="84">
      <t>トモナ</t>
    </rPh>
    <rPh sb="152" eb="153">
      <t>ヤク</t>
    </rPh>
    <rPh sb="175" eb="178">
      <t>ミシュウキン</t>
    </rPh>
    <rPh sb="179" eb="181">
      <t>チョウシュウ</t>
    </rPh>
    <rPh sb="182" eb="184">
      <t>フセツ</t>
    </rPh>
    <rPh sb="184" eb="185">
      <t>カ</t>
    </rPh>
    <rPh sb="189" eb="190">
      <t>サイ</t>
    </rPh>
    <rPh sb="200" eb="202">
      <t>カンロ</t>
    </rPh>
    <rPh sb="203" eb="205">
      <t>コウケイ</t>
    </rPh>
    <rPh sb="206" eb="207">
      <t>チイ</t>
    </rPh>
    <rPh sb="214" eb="215">
      <t>トウ</t>
    </rPh>
    <rPh sb="216" eb="218">
      <t>ケイヒ</t>
    </rPh>
    <rPh sb="219" eb="221">
      <t>サクゲン</t>
    </rPh>
    <rPh sb="226" eb="228">
      <t>クフウ</t>
    </rPh>
    <rPh sb="229" eb="231">
      <t>ヒツヨウ</t>
    </rPh>
    <rPh sb="357" eb="358">
      <t>ネン</t>
    </rPh>
    <rPh sb="360" eb="361">
      <t>ガツ</t>
    </rPh>
    <rPh sb="363" eb="366">
      <t>ショウヒゼイ</t>
    </rPh>
    <rPh sb="366" eb="368">
      <t>カイテイ</t>
    </rPh>
    <rPh sb="368" eb="369">
      <t>ブン</t>
    </rPh>
    <rPh sb="370" eb="372">
      <t>リョウキン</t>
    </rPh>
    <rPh sb="372" eb="374">
      <t>カイセイ</t>
    </rPh>
    <rPh sb="375" eb="377">
      <t>ヨテイ</t>
    </rPh>
    <rPh sb="470" eb="472">
      <t>コンゴ</t>
    </rPh>
    <rPh sb="473" eb="475">
      <t>キュウスイ</t>
    </rPh>
    <rPh sb="475" eb="477">
      <t>ジンコウ</t>
    </rPh>
    <rPh sb="478" eb="480">
      <t>ゲンショウ</t>
    </rPh>
    <rPh sb="481" eb="483">
      <t>ロウキュウ</t>
    </rPh>
    <rPh sb="483" eb="484">
      <t>カン</t>
    </rPh>
    <rPh sb="485" eb="487">
      <t>フセツ</t>
    </rPh>
    <rPh sb="487" eb="488">
      <t>カ</t>
    </rPh>
    <rPh sb="490" eb="493">
      <t>トッパツテキ</t>
    </rPh>
    <rPh sb="494" eb="496">
      <t>シュウリ</t>
    </rPh>
    <rPh sb="499" eb="500">
      <t>ソナ</t>
    </rPh>
    <rPh sb="502" eb="504">
      <t>リョウキン</t>
    </rPh>
    <rPh sb="504" eb="506">
      <t>カイテイ</t>
    </rPh>
    <rPh sb="507" eb="509">
      <t>シヤ</t>
    </rPh>
    <rPh sb="510" eb="511">
      <t>イ</t>
    </rPh>
    <rPh sb="523" eb="524">
      <t>トウ</t>
    </rPh>
    <rPh sb="525" eb="527">
      <t>ケイヒ</t>
    </rPh>
    <rPh sb="527" eb="530">
      <t>サクゲントウ</t>
    </rPh>
    <rPh sb="531" eb="532">
      <t>オコナ</t>
    </rPh>
    <rPh sb="552" eb="554">
      <t>リョウキン</t>
    </rPh>
    <rPh sb="554" eb="556">
      <t>カイシュウ</t>
    </rPh>
    <rPh sb="556" eb="557">
      <t>リツ</t>
    </rPh>
    <rPh sb="563" eb="565">
      <t>ゲンカ</t>
    </rPh>
    <rPh sb="565" eb="567">
      <t>ショウキャク</t>
    </rPh>
    <rPh sb="567" eb="568">
      <t>ヒ</t>
    </rPh>
    <rPh sb="569" eb="570">
      <t>ヤク</t>
    </rPh>
    <rPh sb="576" eb="577">
      <t>セン</t>
    </rPh>
    <rPh sb="577" eb="578">
      <t>エン</t>
    </rPh>
    <rPh sb="579" eb="581">
      <t>ケイジョウ</t>
    </rPh>
    <rPh sb="581" eb="583">
      <t>ケイヒ</t>
    </rPh>
    <rPh sb="584" eb="585">
      <t>ヤク</t>
    </rPh>
    <rPh sb="596" eb="598">
      <t>コンゴ</t>
    </rPh>
    <rPh sb="598" eb="600">
      <t>ヨテイ</t>
    </rPh>
    <rPh sb="605" eb="607">
      <t>ロウキュウ</t>
    </rPh>
    <rPh sb="607" eb="608">
      <t>カン</t>
    </rPh>
    <rPh sb="609" eb="611">
      <t>フセツ</t>
    </rPh>
    <rPh sb="611" eb="612">
      <t>カ</t>
    </rPh>
    <rPh sb="614" eb="615">
      <t>サイ</t>
    </rPh>
    <rPh sb="616" eb="618">
      <t>ヒツヨウ</t>
    </rPh>
    <rPh sb="619" eb="621">
      <t>ザイゲン</t>
    </rPh>
    <rPh sb="622" eb="624">
      <t>カクホ</t>
    </rPh>
    <rPh sb="631" eb="633">
      <t>ゲンジョウ</t>
    </rPh>
    <rPh sb="634" eb="636">
      <t>シセツ</t>
    </rPh>
    <rPh sb="637" eb="639">
      <t>カドウ</t>
    </rPh>
    <rPh sb="639" eb="641">
      <t>ジョウキョウ</t>
    </rPh>
    <rPh sb="642" eb="644">
      <t>ハアク</t>
    </rPh>
    <rPh sb="646" eb="648">
      <t>シセツ</t>
    </rPh>
    <rPh sb="648" eb="650">
      <t>コウシン</t>
    </rPh>
    <rPh sb="651" eb="652">
      <t>サイ</t>
    </rPh>
    <rPh sb="661" eb="662">
      <t>トウ</t>
    </rPh>
    <rPh sb="663" eb="665">
      <t>ケイヒ</t>
    </rPh>
    <rPh sb="665" eb="667">
      <t>サクゲン</t>
    </rPh>
    <rPh sb="668" eb="669">
      <t>オコナ</t>
    </rPh>
    <rPh sb="674" eb="676">
      <t>リョウキン</t>
    </rPh>
    <rPh sb="676" eb="678">
      <t>カイテイ</t>
    </rPh>
    <rPh sb="679" eb="681">
      <t>シヤ</t>
    </rPh>
    <rPh sb="682" eb="683">
      <t>イ</t>
    </rPh>
    <rPh sb="685" eb="687">
      <t>ケントウ</t>
    </rPh>
    <rPh sb="688" eb="689">
      <t>オコナ</t>
    </rPh>
    <rPh sb="691" eb="693">
      <t>リョウキン</t>
    </rPh>
    <rPh sb="693" eb="695">
      <t>カイシュウ</t>
    </rPh>
    <rPh sb="695" eb="696">
      <t>リツ</t>
    </rPh>
    <rPh sb="697" eb="698">
      <t>ア</t>
    </rPh>
    <rPh sb="702" eb="703">
      <t>ツト</t>
    </rPh>
    <rPh sb="710" eb="711">
      <t>オモ</t>
    </rPh>
    <rPh sb="716" eb="718">
      <t>シセツ</t>
    </rPh>
    <rPh sb="718" eb="721">
      <t>リヨウリツ</t>
    </rPh>
    <rPh sb="784" eb="786">
      <t>カイシュウ</t>
    </rPh>
    <rPh sb="795" eb="796">
      <t>ア</t>
    </rPh>
    <rPh sb="800" eb="801">
      <t>ツト</t>
    </rPh>
    <rPh sb="808" eb="809">
      <t>オモ</t>
    </rPh>
    <phoneticPr fontId="16"/>
  </si>
  <si>
    <t>小海町の水道事業は、町民生活や産業活動に必要な水道水を供給し、町民に身近な社会資本を整備し、必要なサービスを提供する役割を果たし、町民生活の向上と地域産業の発展に寄与してきました。しかし、今後の水需要は、少子化等による人口減少、節水意識の浸透により減少していくと考えられます。また、今後の水道施設の整備については、水道水の安定的な供給のため、老朽化した管路の更新等の投資の必要性もでてくると思われます。このような厳しい状況から健全経営のため2020年までに経営戦略及びアセットマネジメントを作成し、合理化推進の取組みを行い、中長期にわたって経営を行います。</t>
    <rPh sb="224" eb="225">
      <t>ネン</t>
    </rPh>
    <rPh sb="228" eb="230">
      <t>ケイエイ</t>
    </rPh>
    <rPh sb="230" eb="232">
      <t>センリャク</t>
    </rPh>
    <rPh sb="232" eb="233">
      <t>オヨ</t>
    </rPh>
    <rPh sb="245" eb="247">
      <t>サクセイ</t>
    </rPh>
    <rPh sb="259" eb="26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</si>
</sst>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0.23</c:v>
                </c:pt>
                <c:pt idx="1">
                  <c:v>1.3</c:v>
                </c:pt>
                <c:pt idx="2" formatCode="#,##0.00;&quot;△&quot;#,##0.00">
                  <c:v>0</c:v>
                </c:pt>
                <c:pt idx="3" formatCode="#,##0.00;&quot;△&quot;#,##0.00">
                  <c:v>0</c:v>
                </c:pt>
                <c:pt idx="4">
                  <c:v>0.3</c:v>
                </c:pt>
              </c:numCache>
            </c:numRef>
          </c:val>
          <c:extLst xmlns:c16r2="http://schemas.microsoft.com/office/drawing/2015/06/chart">
            <c:ext xmlns:c16="http://schemas.microsoft.com/office/drawing/2014/chart" uri="{C3380CC4-5D6E-409C-BE32-E72D297353CC}">
              <c16:uniqueId val="{00000000-E919-48F2-AF66-E13DCC138C69}"/>
            </c:ext>
          </c:extLst>
        </c:ser>
        <c:dLbls>
          <c:showLegendKey val="0"/>
          <c:showVal val="0"/>
          <c:showCatName val="0"/>
          <c:showSerName val="0"/>
          <c:showPercent val="0"/>
          <c:showBubbleSize val="0"/>
        </c:dLbls>
        <c:gapWidth val="150"/>
        <c:axId val="52471680"/>
        <c:axId val="5248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E919-48F2-AF66-E13DCC138C69}"/>
            </c:ext>
          </c:extLst>
        </c:ser>
        <c:dLbls>
          <c:showLegendKey val="0"/>
          <c:showVal val="0"/>
          <c:showCatName val="0"/>
          <c:showSerName val="0"/>
          <c:showPercent val="0"/>
          <c:showBubbleSize val="0"/>
        </c:dLbls>
        <c:marker val="1"/>
        <c:smooth val="0"/>
        <c:axId val="52471680"/>
        <c:axId val="52486144"/>
      </c:lineChart>
      <c:dateAx>
        <c:axId val="52471680"/>
        <c:scaling>
          <c:orientation val="minMax"/>
        </c:scaling>
        <c:delete val="1"/>
        <c:axPos val="b"/>
        <c:numFmt formatCode="ge" sourceLinked="1"/>
        <c:majorTickMark val="none"/>
        <c:minorTickMark val="none"/>
        <c:tickLblPos val="none"/>
        <c:crossAx val="52486144"/>
        <c:crosses val="autoZero"/>
        <c:auto val="1"/>
        <c:lblOffset val="100"/>
        <c:baseTimeUnit val="years"/>
      </c:dateAx>
      <c:valAx>
        <c:axId val="524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31.39</c:v>
                </c:pt>
                <c:pt idx="1">
                  <c:v>31.55</c:v>
                </c:pt>
                <c:pt idx="2">
                  <c:v>31.73</c:v>
                </c:pt>
                <c:pt idx="3">
                  <c:v>32.450000000000003</c:v>
                </c:pt>
                <c:pt idx="4">
                  <c:v>31.8</c:v>
                </c:pt>
              </c:numCache>
            </c:numRef>
          </c:val>
          <c:extLst xmlns:c16r2="http://schemas.microsoft.com/office/drawing/2015/06/chart">
            <c:ext xmlns:c16="http://schemas.microsoft.com/office/drawing/2014/chart" uri="{C3380CC4-5D6E-409C-BE32-E72D297353CC}">
              <c16:uniqueId val="{00000000-DA15-451E-8A8F-C638E1E95887}"/>
            </c:ext>
          </c:extLst>
        </c:ser>
        <c:dLbls>
          <c:showLegendKey val="0"/>
          <c:showVal val="0"/>
          <c:showCatName val="0"/>
          <c:showSerName val="0"/>
          <c:showPercent val="0"/>
          <c:showBubbleSize val="0"/>
        </c:dLbls>
        <c:gapWidth val="150"/>
        <c:axId val="52926336"/>
        <c:axId val="5293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DA15-451E-8A8F-C638E1E95887}"/>
            </c:ext>
          </c:extLst>
        </c:ser>
        <c:dLbls>
          <c:showLegendKey val="0"/>
          <c:showVal val="0"/>
          <c:showCatName val="0"/>
          <c:showSerName val="0"/>
          <c:showPercent val="0"/>
          <c:showBubbleSize val="0"/>
        </c:dLbls>
        <c:marker val="1"/>
        <c:smooth val="0"/>
        <c:axId val="52926336"/>
        <c:axId val="52936704"/>
      </c:lineChart>
      <c:dateAx>
        <c:axId val="52926336"/>
        <c:scaling>
          <c:orientation val="minMax"/>
        </c:scaling>
        <c:delete val="1"/>
        <c:axPos val="b"/>
        <c:numFmt formatCode="ge" sourceLinked="1"/>
        <c:majorTickMark val="none"/>
        <c:minorTickMark val="none"/>
        <c:tickLblPos val="none"/>
        <c:crossAx val="52936704"/>
        <c:crosses val="autoZero"/>
        <c:auto val="1"/>
        <c:lblOffset val="100"/>
        <c:baseTimeUnit val="years"/>
      </c:dateAx>
      <c:valAx>
        <c:axId val="529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90.31</c:v>
                </c:pt>
                <c:pt idx="1">
                  <c:v>90.34</c:v>
                </c:pt>
                <c:pt idx="2">
                  <c:v>90.34</c:v>
                </c:pt>
                <c:pt idx="3">
                  <c:v>90.61</c:v>
                </c:pt>
                <c:pt idx="4">
                  <c:v>90.61</c:v>
                </c:pt>
              </c:numCache>
            </c:numRef>
          </c:val>
          <c:extLst xmlns:c16r2="http://schemas.microsoft.com/office/drawing/2015/06/chart">
            <c:ext xmlns:c16="http://schemas.microsoft.com/office/drawing/2014/chart" uri="{C3380CC4-5D6E-409C-BE32-E72D297353CC}">
              <c16:uniqueId val="{00000000-4A7A-4EFA-B757-3C934AF75431}"/>
            </c:ext>
          </c:extLst>
        </c:ser>
        <c:dLbls>
          <c:showLegendKey val="0"/>
          <c:showVal val="0"/>
          <c:showCatName val="0"/>
          <c:showSerName val="0"/>
          <c:showPercent val="0"/>
          <c:showBubbleSize val="0"/>
        </c:dLbls>
        <c:gapWidth val="150"/>
        <c:axId val="53123328"/>
        <c:axId val="5312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4A7A-4EFA-B757-3C934AF75431}"/>
            </c:ext>
          </c:extLst>
        </c:ser>
        <c:dLbls>
          <c:showLegendKey val="0"/>
          <c:showVal val="0"/>
          <c:showCatName val="0"/>
          <c:showSerName val="0"/>
          <c:showPercent val="0"/>
          <c:showBubbleSize val="0"/>
        </c:dLbls>
        <c:marker val="1"/>
        <c:smooth val="0"/>
        <c:axId val="53123328"/>
        <c:axId val="53125504"/>
      </c:lineChart>
      <c:dateAx>
        <c:axId val="53123328"/>
        <c:scaling>
          <c:orientation val="minMax"/>
        </c:scaling>
        <c:delete val="1"/>
        <c:axPos val="b"/>
        <c:numFmt formatCode="ge" sourceLinked="1"/>
        <c:majorTickMark val="none"/>
        <c:minorTickMark val="none"/>
        <c:tickLblPos val="none"/>
        <c:crossAx val="53125504"/>
        <c:crosses val="autoZero"/>
        <c:auto val="1"/>
        <c:lblOffset val="100"/>
        <c:baseTimeUnit val="years"/>
      </c:dateAx>
      <c:valAx>
        <c:axId val="531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99.98</c:v>
                </c:pt>
                <c:pt idx="1">
                  <c:v>119.9</c:v>
                </c:pt>
                <c:pt idx="2">
                  <c:v>105.02</c:v>
                </c:pt>
                <c:pt idx="3">
                  <c:v>101.9</c:v>
                </c:pt>
                <c:pt idx="4">
                  <c:v>102.68</c:v>
                </c:pt>
              </c:numCache>
            </c:numRef>
          </c:val>
          <c:extLst xmlns:c16r2="http://schemas.microsoft.com/office/drawing/2015/06/chart">
            <c:ext xmlns:c16="http://schemas.microsoft.com/office/drawing/2014/chart" uri="{C3380CC4-5D6E-409C-BE32-E72D297353CC}">
              <c16:uniqueId val="{00000000-C5FD-41AA-81D8-59DDA0D44013}"/>
            </c:ext>
          </c:extLst>
        </c:ser>
        <c:dLbls>
          <c:showLegendKey val="0"/>
          <c:showVal val="0"/>
          <c:showCatName val="0"/>
          <c:showSerName val="0"/>
          <c:showPercent val="0"/>
          <c:showBubbleSize val="0"/>
        </c:dLbls>
        <c:gapWidth val="150"/>
        <c:axId val="120793344"/>
        <c:axId val="12099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C5FD-41AA-81D8-59DDA0D44013}"/>
            </c:ext>
          </c:extLst>
        </c:ser>
        <c:dLbls>
          <c:showLegendKey val="0"/>
          <c:showVal val="0"/>
          <c:showCatName val="0"/>
          <c:showSerName val="0"/>
          <c:showPercent val="0"/>
          <c:showBubbleSize val="0"/>
        </c:dLbls>
        <c:marker val="1"/>
        <c:smooth val="0"/>
        <c:axId val="120793344"/>
        <c:axId val="120992128"/>
      </c:lineChart>
      <c:dateAx>
        <c:axId val="120793344"/>
        <c:scaling>
          <c:orientation val="minMax"/>
        </c:scaling>
        <c:delete val="1"/>
        <c:axPos val="b"/>
        <c:numFmt formatCode="ge" sourceLinked="1"/>
        <c:majorTickMark val="none"/>
        <c:minorTickMark val="none"/>
        <c:tickLblPos val="none"/>
        <c:crossAx val="120992128"/>
        <c:crosses val="autoZero"/>
        <c:auto val="1"/>
        <c:lblOffset val="100"/>
        <c:baseTimeUnit val="years"/>
      </c:dateAx>
      <c:valAx>
        <c:axId val="12099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7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45.53</c:v>
                </c:pt>
                <c:pt idx="1">
                  <c:v>46.44</c:v>
                </c:pt>
                <c:pt idx="2">
                  <c:v>48.13</c:v>
                </c:pt>
                <c:pt idx="3">
                  <c:v>49.67</c:v>
                </c:pt>
                <c:pt idx="4">
                  <c:v>50.61</c:v>
                </c:pt>
              </c:numCache>
            </c:numRef>
          </c:val>
          <c:extLst xmlns:c16r2="http://schemas.microsoft.com/office/drawing/2015/06/chart">
            <c:ext xmlns:c16="http://schemas.microsoft.com/office/drawing/2014/chart" uri="{C3380CC4-5D6E-409C-BE32-E72D297353CC}">
              <c16:uniqueId val="{00000000-79DF-4D3B-9854-8145CA82624F}"/>
            </c:ext>
          </c:extLst>
        </c:ser>
        <c:dLbls>
          <c:showLegendKey val="0"/>
          <c:showVal val="0"/>
          <c:showCatName val="0"/>
          <c:showSerName val="0"/>
          <c:showPercent val="0"/>
          <c:showBubbleSize val="0"/>
        </c:dLbls>
        <c:gapWidth val="150"/>
        <c:axId val="52656768"/>
        <c:axId val="5267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79DF-4D3B-9854-8145CA82624F}"/>
            </c:ext>
          </c:extLst>
        </c:ser>
        <c:dLbls>
          <c:showLegendKey val="0"/>
          <c:showVal val="0"/>
          <c:showCatName val="0"/>
          <c:showSerName val="0"/>
          <c:showPercent val="0"/>
          <c:showBubbleSize val="0"/>
        </c:dLbls>
        <c:marker val="1"/>
        <c:smooth val="0"/>
        <c:axId val="52656768"/>
        <c:axId val="52671232"/>
      </c:lineChart>
      <c:dateAx>
        <c:axId val="52656768"/>
        <c:scaling>
          <c:orientation val="minMax"/>
        </c:scaling>
        <c:delete val="1"/>
        <c:axPos val="b"/>
        <c:numFmt formatCode="ge" sourceLinked="1"/>
        <c:majorTickMark val="none"/>
        <c:minorTickMark val="none"/>
        <c:tickLblPos val="none"/>
        <c:crossAx val="52671232"/>
        <c:crosses val="autoZero"/>
        <c:auto val="1"/>
        <c:lblOffset val="100"/>
        <c:baseTimeUnit val="years"/>
      </c:dateAx>
      <c:valAx>
        <c:axId val="526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0.86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B5D-4B00-BE9B-855F56D8C29F}"/>
            </c:ext>
          </c:extLst>
        </c:ser>
        <c:dLbls>
          <c:showLegendKey val="0"/>
          <c:showVal val="0"/>
          <c:showCatName val="0"/>
          <c:showSerName val="0"/>
          <c:showPercent val="0"/>
          <c:showBubbleSize val="0"/>
        </c:dLbls>
        <c:gapWidth val="150"/>
        <c:axId val="52689920"/>
        <c:axId val="5303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FB5D-4B00-BE9B-855F56D8C29F}"/>
            </c:ext>
          </c:extLst>
        </c:ser>
        <c:dLbls>
          <c:showLegendKey val="0"/>
          <c:showVal val="0"/>
          <c:showCatName val="0"/>
          <c:showSerName val="0"/>
          <c:showPercent val="0"/>
          <c:showBubbleSize val="0"/>
        </c:dLbls>
        <c:marker val="1"/>
        <c:smooth val="0"/>
        <c:axId val="52689920"/>
        <c:axId val="53032064"/>
      </c:lineChart>
      <c:dateAx>
        <c:axId val="52689920"/>
        <c:scaling>
          <c:orientation val="minMax"/>
        </c:scaling>
        <c:delete val="1"/>
        <c:axPos val="b"/>
        <c:numFmt formatCode="ge" sourceLinked="1"/>
        <c:majorTickMark val="none"/>
        <c:minorTickMark val="none"/>
        <c:tickLblPos val="none"/>
        <c:crossAx val="53032064"/>
        <c:crosses val="autoZero"/>
        <c:auto val="1"/>
        <c:lblOffset val="100"/>
        <c:baseTimeUnit val="years"/>
      </c:dateAx>
      <c:valAx>
        <c:axId val="530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33.25</c:v>
                </c:pt>
                <c:pt idx="1">
                  <c:v>6.82</c:v>
                </c:pt>
                <c:pt idx="2" formatCode="#,##0.00;&quot;△&quot;#,##0.00">
                  <c:v>0</c:v>
                </c:pt>
                <c:pt idx="3">
                  <c:v>20.309999999999999</c:v>
                </c:pt>
                <c:pt idx="4">
                  <c:v>20.02</c:v>
                </c:pt>
              </c:numCache>
            </c:numRef>
          </c:val>
          <c:extLst xmlns:c16r2="http://schemas.microsoft.com/office/drawing/2015/06/chart">
            <c:ext xmlns:c16="http://schemas.microsoft.com/office/drawing/2014/chart" uri="{C3380CC4-5D6E-409C-BE32-E72D297353CC}">
              <c16:uniqueId val="{00000000-FE27-4C56-A2E3-01E63A968884}"/>
            </c:ext>
          </c:extLst>
        </c:ser>
        <c:dLbls>
          <c:showLegendKey val="0"/>
          <c:showVal val="0"/>
          <c:showCatName val="0"/>
          <c:showSerName val="0"/>
          <c:showPercent val="0"/>
          <c:showBubbleSize val="0"/>
        </c:dLbls>
        <c:gapWidth val="150"/>
        <c:axId val="52692480"/>
        <c:axId val="5269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FE27-4C56-A2E3-01E63A968884}"/>
            </c:ext>
          </c:extLst>
        </c:ser>
        <c:dLbls>
          <c:showLegendKey val="0"/>
          <c:showVal val="0"/>
          <c:showCatName val="0"/>
          <c:showSerName val="0"/>
          <c:showPercent val="0"/>
          <c:showBubbleSize val="0"/>
        </c:dLbls>
        <c:marker val="1"/>
        <c:smooth val="0"/>
        <c:axId val="52692480"/>
        <c:axId val="52694400"/>
      </c:lineChart>
      <c:dateAx>
        <c:axId val="52692480"/>
        <c:scaling>
          <c:orientation val="minMax"/>
        </c:scaling>
        <c:delete val="1"/>
        <c:axPos val="b"/>
        <c:numFmt formatCode="ge" sourceLinked="1"/>
        <c:majorTickMark val="none"/>
        <c:minorTickMark val="none"/>
        <c:tickLblPos val="none"/>
        <c:crossAx val="52694400"/>
        <c:crosses val="autoZero"/>
        <c:auto val="1"/>
        <c:lblOffset val="100"/>
        <c:baseTimeUnit val="years"/>
      </c:dateAx>
      <c:valAx>
        <c:axId val="52694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6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1131.53</c:v>
                </c:pt>
                <c:pt idx="1">
                  <c:v>122.62</c:v>
                </c:pt>
                <c:pt idx="2">
                  <c:v>205.92</c:v>
                </c:pt>
                <c:pt idx="3">
                  <c:v>257.01</c:v>
                </c:pt>
                <c:pt idx="4">
                  <c:v>403.65</c:v>
                </c:pt>
              </c:numCache>
            </c:numRef>
          </c:val>
          <c:extLst xmlns:c16r2="http://schemas.microsoft.com/office/drawing/2015/06/chart">
            <c:ext xmlns:c16="http://schemas.microsoft.com/office/drawing/2014/chart" uri="{C3380CC4-5D6E-409C-BE32-E72D297353CC}">
              <c16:uniqueId val="{00000000-8FDF-4307-A952-474C405BAE3C}"/>
            </c:ext>
          </c:extLst>
        </c:ser>
        <c:dLbls>
          <c:showLegendKey val="0"/>
          <c:showVal val="0"/>
          <c:showCatName val="0"/>
          <c:showSerName val="0"/>
          <c:showPercent val="0"/>
          <c:showBubbleSize val="0"/>
        </c:dLbls>
        <c:gapWidth val="150"/>
        <c:axId val="52721920"/>
        <c:axId val="5272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8FDF-4307-A952-474C405BAE3C}"/>
            </c:ext>
          </c:extLst>
        </c:ser>
        <c:dLbls>
          <c:showLegendKey val="0"/>
          <c:showVal val="0"/>
          <c:showCatName val="0"/>
          <c:showSerName val="0"/>
          <c:showPercent val="0"/>
          <c:showBubbleSize val="0"/>
        </c:dLbls>
        <c:marker val="1"/>
        <c:smooth val="0"/>
        <c:axId val="52721920"/>
        <c:axId val="52728192"/>
      </c:lineChart>
      <c:dateAx>
        <c:axId val="52721920"/>
        <c:scaling>
          <c:orientation val="minMax"/>
        </c:scaling>
        <c:delete val="1"/>
        <c:axPos val="b"/>
        <c:numFmt formatCode="ge" sourceLinked="1"/>
        <c:majorTickMark val="none"/>
        <c:minorTickMark val="none"/>
        <c:tickLblPos val="none"/>
        <c:crossAx val="52728192"/>
        <c:crosses val="autoZero"/>
        <c:auto val="1"/>
        <c:lblOffset val="100"/>
        <c:baseTimeUnit val="years"/>
      </c:dateAx>
      <c:valAx>
        <c:axId val="5272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7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245.14</c:v>
                </c:pt>
                <c:pt idx="1">
                  <c:v>224.42</c:v>
                </c:pt>
                <c:pt idx="2">
                  <c:v>207.07</c:v>
                </c:pt>
                <c:pt idx="3">
                  <c:v>190.41</c:v>
                </c:pt>
                <c:pt idx="4">
                  <c:v>178.02</c:v>
                </c:pt>
              </c:numCache>
            </c:numRef>
          </c:val>
          <c:extLst xmlns:c16r2="http://schemas.microsoft.com/office/drawing/2015/06/chart">
            <c:ext xmlns:c16="http://schemas.microsoft.com/office/drawing/2014/chart" uri="{C3380CC4-5D6E-409C-BE32-E72D297353CC}">
              <c16:uniqueId val="{00000000-AE6F-429E-8211-BFA915D91134}"/>
            </c:ext>
          </c:extLst>
        </c:ser>
        <c:dLbls>
          <c:showLegendKey val="0"/>
          <c:showVal val="0"/>
          <c:showCatName val="0"/>
          <c:showSerName val="0"/>
          <c:showPercent val="0"/>
          <c:showBubbleSize val="0"/>
        </c:dLbls>
        <c:gapWidth val="150"/>
        <c:axId val="52771456"/>
        <c:axId val="5277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AE6F-429E-8211-BFA915D91134}"/>
            </c:ext>
          </c:extLst>
        </c:ser>
        <c:dLbls>
          <c:showLegendKey val="0"/>
          <c:showVal val="0"/>
          <c:showCatName val="0"/>
          <c:showSerName val="0"/>
          <c:showPercent val="0"/>
          <c:showBubbleSize val="0"/>
        </c:dLbls>
        <c:marker val="1"/>
        <c:smooth val="0"/>
        <c:axId val="52771456"/>
        <c:axId val="52777728"/>
      </c:lineChart>
      <c:dateAx>
        <c:axId val="52771456"/>
        <c:scaling>
          <c:orientation val="minMax"/>
        </c:scaling>
        <c:delete val="1"/>
        <c:axPos val="b"/>
        <c:numFmt formatCode="ge" sourceLinked="1"/>
        <c:majorTickMark val="none"/>
        <c:minorTickMark val="none"/>
        <c:tickLblPos val="none"/>
        <c:crossAx val="52777728"/>
        <c:crosses val="autoZero"/>
        <c:auto val="1"/>
        <c:lblOffset val="100"/>
        <c:baseTimeUnit val="years"/>
      </c:dateAx>
      <c:valAx>
        <c:axId val="52777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7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87.45</c:v>
                </c:pt>
                <c:pt idx="1">
                  <c:v>111.17</c:v>
                </c:pt>
                <c:pt idx="2">
                  <c:v>95.04</c:v>
                </c:pt>
                <c:pt idx="3">
                  <c:v>94.5</c:v>
                </c:pt>
                <c:pt idx="4">
                  <c:v>89.95</c:v>
                </c:pt>
              </c:numCache>
            </c:numRef>
          </c:val>
          <c:extLst xmlns:c16r2="http://schemas.microsoft.com/office/drawing/2015/06/chart">
            <c:ext xmlns:c16="http://schemas.microsoft.com/office/drawing/2014/chart" uri="{C3380CC4-5D6E-409C-BE32-E72D297353CC}">
              <c16:uniqueId val="{00000000-C9BF-4CDB-BDA6-4C845B7913D2}"/>
            </c:ext>
          </c:extLst>
        </c:ser>
        <c:dLbls>
          <c:showLegendKey val="0"/>
          <c:showVal val="0"/>
          <c:showCatName val="0"/>
          <c:showSerName val="0"/>
          <c:showPercent val="0"/>
          <c:showBubbleSize val="0"/>
        </c:dLbls>
        <c:gapWidth val="150"/>
        <c:axId val="52786688"/>
        <c:axId val="5278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C9BF-4CDB-BDA6-4C845B7913D2}"/>
            </c:ext>
          </c:extLst>
        </c:ser>
        <c:dLbls>
          <c:showLegendKey val="0"/>
          <c:showVal val="0"/>
          <c:showCatName val="0"/>
          <c:showSerName val="0"/>
          <c:showPercent val="0"/>
          <c:showBubbleSize val="0"/>
        </c:dLbls>
        <c:marker val="1"/>
        <c:smooth val="0"/>
        <c:axId val="52786688"/>
        <c:axId val="52788608"/>
      </c:lineChart>
      <c:dateAx>
        <c:axId val="52786688"/>
        <c:scaling>
          <c:orientation val="minMax"/>
        </c:scaling>
        <c:delete val="1"/>
        <c:axPos val="b"/>
        <c:numFmt formatCode="ge" sourceLinked="1"/>
        <c:majorTickMark val="none"/>
        <c:minorTickMark val="none"/>
        <c:tickLblPos val="none"/>
        <c:crossAx val="52788608"/>
        <c:crosses val="autoZero"/>
        <c:auto val="1"/>
        <c:lblOffset val="100"/>
        <c:baseTimeUnit val="years"/>
      </c:dateAx>
      <c:valAx>
        <c:axId val="527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141.13999999999999</c:v>
                </c:pt>
                <c:pt idx="1">
                  <c:v>112.89</c:v>
                </c:pt>
                <c:pt idx="2">
                  <c:v>131.87</c:v>
                </c:pt>
                <c:pt idx="3">
                  <c:v>128.96</c:v>
                </c:pt>
                <c:pt idx="4">
                  <c:v>135.01</c:v>
                </c:pt>
              </c:numCache>
            </c:numRef>
          </c:val>
          <c:extLst xmlns:c16r2="http://schemas.microsoft.com/office/drawing/2015/06/chart">
            <c:ext xmlns:c16="http://schemas.microsoft.com/office/drawing/2014/chart" uri="{C3380CC4-5D6E-409C-BE32-E72D297353CC}">
              <c16:uniqueId val="{00000000-6468-47B7-8A65-42AFEA44652B}"/>
            </c:ext>
          </c:extLst>
        </c:ser>
        <c:dLbls>
          <c:showLegendKey val="0"/>
          <c:showVal val="0"/>
          <c:showCatName val="0"/>
          <c:showSerName val="0"/>
          <c:showPercent val="0"/>
          <c:showBubbleSize val="0"/>
        </c:dLbls>
        <c:gapWidth val="150"/>
        <c:axId val="52901376"/>
        <c:axId val="5290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6468-47B7-8A65-42AFEA44652B}"/>
            </c:ext>
          </c:extLst>
        </c:ser>
        <c:dLbls>
          <c:showLegendKey val="0"/>
          <c:showVal val="0"/>
          <c:showCatName val="0"/>
          <c:showSerName val="0"/>
          <c:showPercent val="0"/>
          <c:showBubbleSize val="0"/>
        </c:dLbls>
        <c:marker val="1"/>
        <c:smooth val="0"/>
        <c:axId val="52901376"/>
        <c:axId val="52903296"/>
      </c:lineChart>
      <c:dateAx>
        <c:axId val="52901376"/>
        <c:scaling>
          <c:orientation val="minMax"/>
        </c:scaling>
        <c:delete val="1"/>
        <c:axPos val="b"/>
        <c:numFmt formatCode="ge" sourceLinked="1"/>
        <c:majorTickMark val="none"/>
        <c:minorTickMark val="none"/>
        <c:tickLblPos val="none"/>
        <c:crossAx val="52903296"/>
        <c:crosses val="autoZero"/>
        <c:auto val="1"/>
        <c:lblOffset val="100"/>
        <c:baseTimeUnit val="years"/>
      </c:dateAx>
      <c:valAx>
        <c:axId val="529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長野県　小海町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A9</v>
      </c>
      <c r="X8" s="85"/>
      <c r="Y8" s="85"/>
      <c r="Z8" s="85"/>
      <c r="AA8" s="85"/>
      <c r="AB8" s="85"/>
      <c r="AC8" s="85"/>
      <c r="AD8" s="85" t="str">
        <f>データ!$M$6</f>
        <v>非設置</v>
      </c>
      <c r="AE8" s="85"/>
      <c r="AF8" s="85"/>
      <c r="AG8" s="85"/>
      <c r="AH8" s="85"/>
      <c r="AI8" s="85"/>
      <c r="AJ8" s="85"/>
      <c r="AK8" s="4"/>
      <c r="AL8" s="73">
        <f>データ!$R$6</f>
        <v>4716</v>
      </c>
      <c r="AM8" s="73"/>
      <c r="AN8" s="73"/>
      <c r="AO8" s="73"/>
      <c r="AP8" s="73"/>
      <c r="AQ8" s="73"/>
      <c r="AR8" s="73"/>
      <c r="AS8" s="73"/>
      <c r="AT8" s="69">
        <f>データ!$S$6</f>
        <v>114.2</v>
      </c>
      <c r="AU8" s="70"/>
      <c r="AV8" s="70"/>
      <c r="AW8" s="70"/>
      <c r="AX8" s="70"/>
      <c r="AY8" s="70"/>
      <c r="AZ8" s="70"/>
      <c r="BA8" s="70"/>
      <c r="BB8" s="72">
        <f>データ!$T$6</f>
        <v>41.3</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87.12</v>
      </c>
      <c r="J10" s="70"/>
      <c r="K10" s="70"/>
      <c r="L10" s="70"/>
      <c r="M10" s="70"/>
      <c r="N10" s="70"/>
      <c r="O10" s="71"/>
      <c r="P10" s="72">
        <f>データ!$P$6</f>
        <v>86.61</v>
      </c>
      <c r="Q10" s="72"/>
      <c r="R10" s="72"/>
      <c r="S10" s="72"/>
      <c r="T10" s="72"/>
      <c r="U10" s="72"/>
      <c r="V10" s="72"/>
      <c r="W10" s="73">
        <f>データ!$Q$6</f>
        <v>2451</v>
      </c>
      <c r="X10" s="73"/>
      <c r="Y10" s="73"/>
      <c r="Z10" s="73"/>
      <c r="AA10" s="73"/>
      <c r="AB10" s="73"/>
      <c r="AC10" s="73"/>
      <c r="AD10" s="2"/>
      <c r="AE10" s="2"/>
      <c r="AF10" s="2"/>
      <c r="AG10" s="2"/>
      <c r="AH10" s="4"/>
      <c r="AI10" s="4"/>
      <c r="AJ10" s="4"/>
      <c r="AK10" s="4"/>
      <c r="AL10" s="73">
        <f>データ!$U$6</f>
        <v>4100</v>
      </c>
      <c r="AM10" s="73"/>
      <c r="AN10" s="73"/>
      <c r="AO10" s="73"/>
      <c r="AP10" s="73"/>
      <c r="AQ10" s="73"/>
      <c r="AR10" s="73"/>
      <c r="AS10" s="73"/>
      <c r="AT10" s="69">
        <f>データ!$V$6</f>
        <v>19.940000000000001</v>
      </c>
      <c r="AU10" s="70"/>
      <c r="AV10" s="70"/>
      <c r="AW10" s="70"/>
      <c r="AX10" s="70"/>
      <c r="AY10" s="70"/>
      <c r="AZ10" s="70"/>
      <c r="BA10" s="70"/>
      <c r="BB10" s="72">
        <f>データ!$W$6</f>
        <v>205.62</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RqgTrKAp/FKDYR2IWgtQ6Wce9h7TIdzsakF/+yBEQuwHbUtdPuOtX1KFA7tBU0zpPCB8ahJuiVF8NQDPfYEYQ==" saltValue="fPVqBzM8IZ6fgWYN8cwp5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203033</v>
      </c>
      <c r="D6" s="33">
        <f t="shared" si="3"/>
        <v>46</v>
      </c>
      <c r="E6" s="33">
        <f t="shared" si="3"/>
        <v>1</v>
      </c>
      <c r="F6" s="33">
        <f t="shared" si="3"/>
        <v>0</v>
      </c>
      <c r="G6" s="33">
        <f t="shared" si="3"/>
        <v>1</v>
      </c>
      <c r="H6" s="33" t="str">
        <f t="shared" si="3"/>
        <v>長野県　小海町</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87.12</v>
      </c>
      <c r="P6" s="34">
        <f t="shared" si="3"/>
        <v>86.61</v>
      </c>
      <c r="Q6" s="34">
        <f t="shared" si="3"/>
        <v>2451</v>
      </c>
      <c r="R6" s="34">
        <f t="shared" si="3"/>
        <v>4716</v>
      </c>
      <c r="S6" s="34">
        <f t="shared" si="3"/>
        <v>114.2</v>
      </c>
      <c r="T6" s="34">
        <f t="shared" si="3"/>
        <v>41.3</v>
      </c>
      <c r="U6" s="34">
        <f t="shared" si="3"/>
        <v>4100</v>
      </c>
      <c r="V6" s="34">
        <f t="shared" si="3"/>
        <v>19.940000000000001</v>
      </c>
      <c r="W6" s="34">
        <f t="shared" si="3"/>
        <v>205.62</v>
      </c>
      <c r="X6" s="35">
        <f>IF(X7="",NA(),X7)</f>
        <v>99.98</v>
      </c>
      <c r="Y6" s="35">
        <f t="shared" ref="Y6:AG6" si="4">IF(Y7="",NA(),Y7)</f>
        <v>119.9</v>
      </c>
      <c r="Z6" s="35">
        <f t="shared" si="4"/>
        <v>105.02</v>
      </c>
      <c r="AA6" s="35">
        <f t="shared" si="4"/>
        <v>101.9</v>
      </c>
      <c r="AB6" s="35">
        <f t="shared" si="4"/>
        <v>102.68</v>
      </c>
      <c r="AC6" s="35">
        <f t="shared" si="4"/>
        <v>109.5</v>
      </c>
      <c r="AD6" s="35">
        <f t="shared" si="4"/>
        <v>106.28</v>
      </c>
      <c r="AE6" s="35">
        <f t="shared" si="4"/>
        <v>108.35</v>
      </c>
      <c r="AF6" s="35">
        <f t="shared" si="4"/>
        <v>114.74</v>
      </c>
      <c r="AG6" s="35">
        <f t="shared" si="4"/>
        <v>104.85</v>
      </c>
      <c r="AH6" s="34" t="str">
        <f>IF(AH7="","",IF(AH7="-","【-】","【"&amp;SUBSTITUTE(TEXT(AH7,"#,##0.00"),"-","△")&amp;"】"))</f>
        <v>【113.39】</v>
      </c>
      <c r="AI6" s="35">
        <f>IF(AI7="",NA(),AI7)</f>
        <v>33.25</v>
      </c>
      <c r="AJ6" s="35">
        <f t="shared" ref="AJ6:AR6" si="5">IF(AJ7="",NA(),AJ7)</f>
        <v>6.82</v>
      </c>
      <c r="AK6" s="34">
        <f t="shared" si="5"/>
        <v>0</v>
      </c>
      <c r="AL6" s="35">
        <f t="shared" si="5"/>
        <v>20.309999999999999</v>
      </c>
      <c r="AM6" s="35">
        <f t="shared" si="5"/>
        <v>20.02</v>
      </c>
      <c r="AN6" s="35">
        <f t="shared" si="5"/>
        <v>44.3</v>
      </c>
      <c r="AO6" s="35">
        <f t="shared" si="5"/>
        <v>32.31</v>
      </c>
      <c r="AP6" s="35">
        <f t="shared" si="5"/>
        <v>26.85</v>
      </c>
      <c r="AQ6" s="35">
        <f t="shared" si="5"/>
        <v>27.19</v>
      </c>
      <c r="AR6" s="35">
        <f t="shared" si="5"/>
        <v>27.52</v>
      </c>
      <c r="AS6" s="34" t="str">
        <f>IF(AS7="","",IF(AS7="-","【-】","【"&amp;SUBSTITUTE(TEXT(AS7,"#,##0.00"),"-","△")&amp;"】"))</f>
        <v>【0.85】</v>
      </c>
      <c r="AT6" s="35">
        <f>IF(AT7="",NA(),AT7)</f>
        <v>1131.53</v>
      </c>
      <c r="AU6" s="35">
        <f t="shared" ref="AU6:BC6" si="6">IF(AU7="",NA(),AU7)</f>
        <v>122.62</v>
      </c>
      <c r="AV6" s="35">
        <f t="shared" si="6"/>
        <v>205.92</v>
      </c>
      <c r="AW6" s="35">
        <f t="shared" si="6"/>
        <v>257.01</v>
      </c>
      <c r="AX6" s="35">
        <f t="shared" si="6"/>
        <v>403.65</v>
      </c>
      <c r="AY6" s="35">
        <f t="shared" si="6"/>
        <v>2098.87</v>
      </c>
      <c r="AZ6" s="35">
        <f t="shared" si="6"/>
        <v>571.29999999999995</v>
      </c>
      <c r="BA6" s="35">
        <f t="shared" si="6"/>
        <v>527.82000000000005</v>
      </c>
      <c r="BB6" s="35">
        <f t="shared" si="6"/>
        <v>477.44</v>
      </c>
      <c r="BC6" s="35">
        <f t="shared" si="6"/>
        <v>445.85</v>
      </c>
      <c r="BD6" s="34" t="str">
        <f>IF(BD7="","",IF(BD7="-","【-】","【"&amp;SUBSTITUTE(TEXT(BD7,"#,##0.00"),"-","△")&amp;"】"))</f>
        <v>【264.34】</v>
      </c>
      <c r="BE6" s="35">
        <f>IF(BE7="",NA(),BE7)</f>
        <v>245.14</v>
      </c>
      <c r="BF6" s="35">
        <f t="shared" ref="BF6:BN6" si="7">IF(BF7="",NA(),BF7)</f>
        <v>224.42</v>
      </c>
      <c r="BG6" s="35">
        <f t="shared" si="7"/>
        <v>207.07</v>
      </c>
      <c r="BH6" s="35">
        <f t="shared" si="7"/>
        <v>190.41</v>
      </c>
      <c r="BI6" s="35">
        <f t="shared" si="7"/>
        <v>178.02</v>
      </c>
      <c r="BJ6" s="35">
        <f t="shared" si="7"/>
        <v>536.9</v>
      </c>
      <c r="BK6" s="35">
        <f t="shared" si="7"/>
        <v>495.43</v>
      </c>
      <c r="BL6" s="35">
        <f t="shared" si="7"/>
        <v>488.5</v>
      </c>
      <c r="BM6" s="35">
        <f t="shared" si="7"/>
        <v>485.75</v>
      </c>
      <c r="BN6" s="35">
        <f t="shared" si="7"/>
        <v>516.34</v>
      </c>
      <c r="BO6" s="34" t="str">
        <f>IF(BO7="","",IF(BO7="-","【-】","【"&amp;SUBSTITUTE(TEXT(BO7,"#,##0.00"),"-","△")&amp;"】"))</f>
        <v>【274.27】</v>
      </c>
      <c r="BP6" s="35">
        <f>IF(BP7="",NA(),BP7)</f>
        <v>87.45</v>
      </c>
      <c r="BQ6" s="35">
        <f t="shared" ref="BQ6:BY6" si="8">IF(BQ7="",NA(),BQ7)</f>
        <v>111.17</v>
      </c>
      <c r="BR6" s="35">
        <f t="shared" si="8"/>
        <v>95.04</v>
      </c>
      <c r="BS6" s="35">
        <f t="shared" si="8"/>
        <v>94.5</v>
      </c>
      <c r="BT6" s="35">
        <f t="shared" si="8"/>
        <v>89.95</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141.13999999999999</v>
      </c>
      <c r="CB6" s="35">
        <f t="shared" ref="CB6:CJ6" si="9">IF(CB7="",NA(),CB7)</f>
        <v>112.89</v>
      </c>
      <c r="CC6" s="35">
        <f t="shared" si="9"/>
        <v>131.87</v>
      </c>
      <c r="CD6" s="35">
        <f t="shared" si="9"/>
        <v>128.96</v>
      </c>
      <c r="CE6" s="35">
        <f t="shared" si="9"/>
        <v>135.01</v>
      </c>
      <c r="CF6" s="35">
        <f t="shared" si="9"/>
        <v>232.46</v>
      </c>
      <c r="CG6" s="35">
        <f t="shared" si="9"/>
        <v>227.97</v>
      </c>
      <c r="CH6" s="35">
        <f t="shared" si="9"/>
        <v>226.99</v>
      </c>
      <c r="CI6" s="35">
        <f t="shared" si="9"/>
        <v>230.22</v>
      </c>
      <c r="CJ6" s="35">
        <f t="shared" si="9"/>
        <v>228.81</v>
      </c>
      <c r="CK6" s="34" t="str">
        <f>IF(CK7="","",IF(CK7="-","【-】","【"&amp;SUBSTITUTE(TEXT(CK7,"#,##0.00"),"-","△")&amp;"】"))</f>
        <v>【165.71】</v>
      </c>
      <c r="CL6" s="35">
        <f>IF(CL7="",NA(),CL7)</f>
        <v>31.39</v>
      </c>
      <c r="CM6" s="35">
        <f t="shared" ref="CM6:CU6" si="10">IF(CM7="",NA(),CM7)</f>
        <v>31.55</v>
      </c>
      <c r="CN6" s="35">
        <f t="shared" si="10"/>
        <v>31.73</v>
      </c>
      <c r="CO6" s="35">
        <f t="shared" si="10"/>
        <v>32.450000000000003</v>
      </c>
      <c r="CP6" s="35">
        <f t="shared" si="10"/>
        <v>31.8</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f>IF(CW7="",NA(),CW7)</f>
        <v>90.31</v>
      </c>
      <c r="CX6" s="35">
        <f t="shared" ref="CX6:DF6" si="11">IF(CX7="",NA(),CX7)</f>
        <v>90.34</v>
      </c>
      <c r="CY6" s="35">
        <f t="shared" si="11"/>
        <v>90.34</v>
      </c>
      <c r="CZ6" s="35">
        <f t="shared" si="11"/>
        <v>90.61</v>
      </c>
      <c r="DA6" s="35">
        <f t="shared" si="11"/>
        <v>90.61</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45.53</v>
      </c>
      <c r="DI6" s="35">
        <f t="shared" ref="DI6:DQ6" si="12">IF(DI7="",NA(),DI7)</f>
        <v>46.44</v>
      </c>
      <c r="DJ6" s="35">
        <f t="shared" si="12"/>
        <v>48.13</v>
      </c>
      <c r="DK6" s="35">
        <f t="shared" si="12"/>
        <v>49.67</v>
      </c>
      <c r="DL6" s="35">
        <f t="shared" si="12"/>
        <v>50.61</v>
      </c>
      <c r="DM6" s="35">
        <f t="shared" si="12"/>
        <v>39.049999999999997</v>
      </c>
      <c r="DN6" s="35">
        <f t="shared" si="12"/>
        <v>50.44</v>
      </c>
      <c r="DO6" s="35">
        <f t="shared" si="12"/>
        <v>51.44</v>
      </c>
      <c r="DP6" s="35">
        <f t="shared" si="12"/>
        <v>52.4</v>
      </c>
      <c r="DQ6" s="35">
        <f t="shared" si="12"/>
        <v>51.89</v>
      </c>
      <c r="DR6" s="34" t="str">
        <f>IF(DR7="","",IF(DR7="-","【-】","【"&amp;SUBSTITUTE(TEXT(DR7,"#,##0.00"),"-","△")&amp;"】"))</f>
        <v>【48.12】</v>
      </c>
      <c r="DS6" s="34">
        <f>IF(DS7="",NA(),DS7)</f>
        <v>0</v>
      </c>
      <c r="DT6" s="35">
        <f t="shared" ref="DT6:EB6" si="13">IF(DT7="",NA(),DT7)</f>
        <v>0.86</v>
      </c>
      <c r="DU6" s="34">
        <f t="shared" si="13"/>
        <v>0</v>
      </c>
      <c r="DV6" s="34">
        <f t="shared" si="13"/>
        <v>0</v>
      </c>
      <c r="DW6" s="34">
        <f t="shared" si="13"/>
        <v>0</v>
      </c>
      <c r="DX6" s="35">
        <f t="shared" si="13"/>
        <v>8.18</v>
      </c>
      <c r="DY6" s="35">
        <f t="shared" si="13"/>
        <v>9.64</v>
      </c>
      <c r="DZ6" s="35">
        <f t="shared" si="13"/>
        <v>11.68</v>
      </c>
      <c r="EA6" s="35">
        <f t="shared" si="13"/>
        <v>14.01</v>
      </c>
      <c r="EB6" s="35">
        <f t="shared" si="13"/>
        <v>14.74</v>
      </c>
      <c r="EC6" s="34" t="str">
        <f>IF(EC7="","",IF(EC7="-","【-】","【"&amp;SUBSTITUTE(TEXT(EC7,"#,##0.00"),"-","△")&amp;"】"))</f>
        <v>【15.89】</v>
      </c>
      <c r="ED6" s="35">
        <f>IF(ED7="",NA(),ED7)</f>
        <v>0.23</v>
      </c>
      <c r="EE6" s="35">
        <f t="shared" ref="EE6:EM6" si="14">IF(EE7="",NA(),EE7)</f>
        <v>1.3</v>
      </c>
      <c r="EF6" s="34">
        <f t="shared" si="14"/>
        <v>0</v>
      </c>
      <c r="EG6" s="34">
        <f t="shared" si="14"/>
        <v>0</v>
      </c>
      <c r="EH6" s="35">
        <f t="shared" si="14"/>
        <v>0.3</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x14ac:dyDescent="0.15">
      <c r="A7" s="28"/>
      <c r="B7" s="37">
        <v>2017</v>
      </c>
      <c r="C7" s="37">
        <v>203033</v>
      </c>
      <c r="D7" s="37">
        <v>46</v>
      </c>
      <c r="E7" s="37">
        <v>1</v>
      </c>
      <c r="F7" s="37">
        <v>0</v>
      </c>
      <c r="G7" s="37">
        <v>1</v>
      </c>
      <c r="H7" s="37" t="s">
        <v>104</v>
      </c>
      <c r="I7" s="37" t="s">
        <v>105</v>
      </c>
      <c r="J7" s="37" t="s">
        <v>106</v>
      </c>
      <c r="K7" s="37" t="s">
        <v>107</v>
      </c>
      <c r="L7" s="37" t="s">
        <v>108</v>
      </c>
      <c r="M7" s="37" t="s">
        <v>109</v>
      </c>
      <c r="N7" s="38" t="s">
        <v>110</v>
      </c>
      <c r="O7" s="38">
        <v>87.12</v>
      </c>
      <c r="P7" s="38">
        <v>86.61</v>
      </c>
      <c r="Q7" s="38">
        <v>2451</v>
      </c>
      <c r="R7" s="38">
        <v>4716</v>
      </c>
      <c r="S7" s="38">
        <v>114.2</v>
      </c>
      <c r="T7" s="38">
        <v>41.3</v>
      </c>
      <c r="U7" s="38">
        <v>4100</v>
      </c>
      <c r="V7" s="38">
        <v>19.940000000000001</v>
      </c>
      <c r="W7" s="38">
        <v>205.62</v>
      </c>
      <c r="X7" s="38">
        <v>99.98</v>
      </c>
      <c r="Y7" s="38">
        <v>119.9</v>
      </c>
      <c r="Z7" s="38">
        <v>105.02</v>
      </c>
      <c r="AA7" s="38">
        <v>101.9</v>
      </c>
      <c r="AB7" s="38">
        <v>102.68</v>
      </c>
      <c r="AC7" s="38">
        <v>109.5</v>
      </c>
      <c r="AD7" s="38">
        <v>106.28</v>
      </c>
      <c r="AE7" s="38">
        <v>108.35</v>
      </c>
      <c r="AF7" s="38">
        <v>114.74</v>
      </c>
      <c r="AG7" s="38">
        <v>104.85</v>
      </c>
      <c r="AH7" s="38">
        <v>113.39</v>
      </c>
      <c r="AI7" s="38">
        <v>33.25</v>
      </c>
      <c r="AJ7" s="38">
        <v>6.82</v>
      </c>
      <c r="AK7" s="38">
        <v>0</v>
      </c>
      <c r="AL7" s="38">
        <v>20.309999999999999</v>
      </c>
      <c r="AM7" s="38">
        <v>20.02</v>
      </c>
      <c r="AN7" s="38">
        <v>44.3</v>
      </c>
      <c r="AO7" s="38">
        <v>32.31</v>
      </c>
      <c r="AP7" s="38">
        <v>26.85</v>
      </c>
      <c r="AQ7" s="38">
        <v>27.19</v>
      </c>
      <c r="AR7" s="38">
        <v>27.52</v>
      </c>
      <c r="AS7" s="38">
        <v>0.85</v>
      </c>
      <c r="AT7" s="38">
        <v>1131.53</v>
      </c>
      <c r="AU7" s="38">
        <v>122.62</v>
      </c>
      <c r="AV7" s="38">
        <v>205.92</v>
      </c>
      <c r="AW7" s="38">
        <v>257.01</v>
      </c>
      <c r="AX7" s="38">
        <v>403.65</v>
      </c>
      <c r="AY7" s="38">
        <v>2098.87</v>
      </c>
      <c r="AZ7" s="38">
        <v>571.29999999999995</v>
      </c>
      <c r="BA7" s="38">
        <v>527.82000000000005</v>
      </c>
      <c r="BB7" s="38">
        <v>477.44</v>
      </c>
      <c r="BC7" s="38">
        <v>445.85</v>
      </c>
      <c r="BD7" s="38">
        <v>264.33999999999997</v>
      </c>
      <c r="BE7" s="38">
        <v>245.14</v>
      </c>
      <c r="BF7" s="38">
        <v>224.42</v>
      </c>
      <c r="BG7" s="38">
        <v>207.07</v>
      </c>
      <c r="BH7" s="38">
        <v>190.41</v>
      </c>
      <c r="BI7" s="38">
        <v>178.02</v>
      </c>
      <c r="BJ7" s="38">
        <v>536.9</v>
      </c>
      <c r="BK7" s="38">
        <v>495.43</v>
      </c>
      <c r="BL7" s="38">
        <v>488.5</v>
      </c>
      <c r="BM7" s="38">
        <v>485.75</v>
      </c>
      <c r="BN7" s="38">
        <v>516.34</v>
      </c>
      <c r="BO7" s="38">
        <v>274.27</v>
      </c>
      <c r="BP7" s="38">
        <v>87.45</v>
      </c>
      <c r="BQ7" s="38">
        <v>111.17</v>
      </c>
      <c r="BR7" s="38">
        <v>95.04</v>
      </c>
      <c r="BS7" s="38">
        <v>94.5</v>
      </c>
      <c r="BT7" s="38">
        <v>89.95</v>
      </c>
      <c r="BU7" s="38">
        <v>80.010000000000005</v>
      </c>
      <c r="BV7" s="38">
        <v>81.900000000000006</v>
      </c>
      <c r="BW7" s="38">
        <v>82.42</v>
      </c>
      <c r="BX7" s="38">
        <v>83.59</v>
      </c>
      <c r="BY7" s="38">
        <v>83.27</v>
      </c>
      <c r="BZ7" s="38">
        <v>104.36</v>
      </c>
      <c r="CA7" s="38">
        <v>141.13999999999999</v>
      </c>
      <c r="CB7" s="38">
        <v>112.89</v>
      </c>
      <c r="CC7" s="38">
        <v>131.87</v>
      </c>
      <c r="CD7" s="38">
        <v>128.96</v>
      </c>
      <c r="CE7" s="38">
        <v>135.01</v>
      </c>
      <c r="CF7" s="38">
        <v>232.46</v>
      </c>
      <c r="CG7" s="38">
        <v>227.97</v>
      </c>
      <c r="CH7" s="38">
        <v>226.99</v>
      </c>
      <c r="CI7" s="38">
        <v>230.22</v>
      </c>
      <c r="CJ7" s="38">
        <v>228.81</v>
      </c>
      <c r="CK7" s="38">
        <v>165.71</v>
      </c>
      <c r="CL7" s="38">
        <v>31.39</v>
      </c>
      <c r="CM7" s="38">
        <v>31.55</v>
      </c>
      <c r="CN7" s="38">
        <v>31.73</v>
      </c>
      <c r="CO7" s="38">
        <v>32.450000000000003</v>
      </c>
      <c r="CP7" s="38">
        <v>31.8</v>
      </c>
      <c r="CQ7" s="38">
        <v>41.24</v>
      </c>
      <c r="CR7" s="38">
        <v>40.700000000000003</v>
      </c>
      <c r="CS7" s="38">
        <v>39.909999999999997</v>
      </c>
      <c r="CT7" s="38">
        <v>41.09</v>
      </c>
      <c r="CU7" s="38">
        <v>38.979999999999997</v>
      </c>
      <c r="CV7" s="38">
        <v>60.41</v>
      </c>
      <c r="CW7" s="38">
        <v>90.31</v>
      </c>
      <c r="CX7" s="38">
        <v>90.34</v>
      </c>
      <c r="CY7" s="38">
        <v>90.34</v>
      </c>
      <c r="CZ7" s="38">
        <v>90.61</v>
      </c>
      <c r="DA7" s="38">
        <v>90.61</v>
      </c>
      <c r="DB7" s="38">
        <v>74.900000000000006</v>
      </c>
      <c r="DC7" s="38">
        <v>74.61</v>
      </c>
      <c r="DD7" s="38">
        <v>75.62</v>
      </c>
      <c r="DE7" s="38">
        <v>75.91</v>
      </c>
      <c r="DF7" s="38">
        <v>75.010000000000005</v>
      </c>
      <c r="DG7" s="38">
        <v>89.93</v>
      </c>
      <c r="DH7" s="38">
        <v>45.53</v>
      </c>
      <c r="DI7" s="38">
        <v>46.44</v>
      </c>
      <c r="DJ7" s="38">
        <v>48.13</v>
      </c>
      <c r="DK7" s="38">
        <v>49.67</v>
      </c>
      <c r="DL7" s="38">
        <v>50.61</v>
      </c>
      <c r="DM7" s="38">
        <v>39.049999999999997</v>
      </c>
      <c r="DN7" s="38">
        <v>50.44</v>
      </c>
      <c r="DO7" s="38">
        <v>51.44</v>
      </c>
      <c r="DP7" s="38">
        <v>52.4</v>
      </c>
      <c r="DQ7" s="38">
        <v>51.89</v>
      </c>
      <c r="DR7" s="38">
        <v>48.12</v>
      </c>
      <c r="DS7" s="38">
        <v>0</v>
      </c>
      <c r="DT7" s="38">
        <v>0.86</v>
      </c>
      <c r="DU7" s="38">
        <v>0</v>
      </c>
      <c r="DV7" s="38">
        <v>0</v>
      </c>
      <c r="DW7" s="38">
        <v>0</v>
      </c>
      <c r="DX7" s="38">
        <v>8.18</v>
      </c>
      <c r="DY7" s="38">
        <v>9.64</v>
      </c>
      <c r="DZ7" s="38">
        <v>11.68</v>
      </c>
      <c r="EA7" s="38">
        <v>14.01</v>
      </c>
      <c r="EB7" s="38">
        <v>14.74</v>
      </c>
      <c r="EC7" s="38">
        <v>15.89</v>
      </c>
      <c r="ED7" s="38">
        <v>0.23</v>
      </c>
      <c r="EE7" s="38">
        <v>1.3</v>
      </c>
      <c r="EF7" s="38">
        <v>0</v>
      </c>
      <c r="EG7" s="38">
        <v>0</v>
      </c>
      <c r="EH7" s="38">
        <v>0.3</v>
      </c>
      <c r="EI7" s="38">
        <v>0.23</v>
      </c>
      <c r="EJ7" s="38">
        <v>0.34</v>
      </c>
      <c r="EK7" s="38">
        <v>0.28999999999999998</v>
      </c>
      <c r="EL7" s="38">
        <v>0.41</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Administrator</cp:lastModifiedBy>
  <cp:lastPrinted>2019-02-20T10:08:57Z</cp:lastPrinted>
  <dcterms:created xsi:type="dcterms:W3CDTF">2018-12-03T08:31:25Z</dcterms:created>
  <dcterms:modified xsi:type="dcterms:W3CDTF">2019-03-01T08:54:35Z</dcterms:modified>
  <cp:category/>
</cp:coreProperties>
</file>