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ka52\市町村課\001財政係\005公営企業\H30\001公営企業一般\001公営企業一般\経営比較分析表\H31 １月11日（H29水道・下水・交通・電気・休養宿泊・駐車場・病院）\03振興局→県\振興局から\01　佐久地域振興局\202177  佐久市\"/>
    </mc:Choice>
  </mc:AlternateContent>
  <workbookProtection workbookAlgorithmName="SHA-512" workbookHashValue="5jPQpjX2A2dQkt+gT3apFMWQjb0UYhheTXTcpoZzooZ1ddpi6vhE7pnYjjycbwuW3AT1GSbtgecmH99HqB9KgA==" workbookSaltValue="L32w72rQf/Nf8zNOj11Xu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HM78" i="4"/>
  <c r="FL54" i="4"/>
  <c r="FL32" i="4"/>
  <c r="CS78" i="4"/>
  <c r="BX54" i="4"/>
  <c r="BX32" i="4"/>
  <c r="C11" i="5"/>
  <c r="D11" i="5"/>
  <c r="E11" i="5"/>
  <c r="B11" i="5"/>
  <c r="KC78" i="4" l="1"/>
  <c r="HG54" i="4"/>
  <c r="HG32" i="4"/>
  <c r="FH78" i="4"/>
  <c r="DS54" i="4"/>
  <c r="DS32" i="4"/>
  <c r="AN78" i="4"/>
  <c r="AE54" i="4"/>
  <c r="AE32" i="4"/>
  <c r="KU54" i="4"/>
  <c r="KU32" i="4"/>
  <c r="KF54" i="4"/>
  <c r="KF32" i="4"/>
  <c r="JJ78" i="4"/>
  <c r="GR54" i="4"/>
  <c r="GR32" i="4"/>
  <c r="EO78" i="4"/>
  <c r="DD54" i="4"/>
  <c r="DD32" i="4"/>
  <c r="U78" i="4"/>
  <c r="P54" i="4"/>
  <c r="P32" i="4"/>
  <c r="BZ78" i="4"/>
  <c r="BI54" i="4"/>
  <c r="BI32" i="4"/>
  <c r="LY54" i="4"/>
  <c r="LY32" i="4"/>
  <c r="LO78" i="4"/>
  <c r="IK54" i="4"/>
  <c r="IK32" i="4"/>
  <c r="GT78" i="4"/>
  <c r="EW54" i="4"/>
  <c r="EW32" i="4"/>
  <c r="GA78" i="4"/>
  <c r="EH54" i="4"/>
  <c r="EH32" i="4"/>
  <c r="BG78" i="4"/>
  <c r="AT54" i="4"/>
  <c r="AT32" i="4"/>
  <c r="LJ54" i="4"/>
  <c r="LJ32" i="4"/>
  <c r="KV78" i="4"/>
  <c r="HV54" i="4"/>
  <c r="HV32" i="4"/>
</calcChain>
</file>

<file path=xl/sharedStrings.xml><?xml version="1.0" encoding="utf-8"?>
<sst xmlns="http://schemas.openxmlformats.org/spreadsheetml/2006/main" count="286" uniqueCount="154">
  <si>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</si>
  <si>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</si>
  <si>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</si>
  <si>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</si>
  <si>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</si>
  <si>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</si>
  <si>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</si>
  <si>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</si>
  <si>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</si>
  <si>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</si>
  <si>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</si>
  <si>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</si>
  <si>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</si>
  <si>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</si>
  <si>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</si>
  <si>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</si>
  <si>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</si>
  <si>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</si>
  <si>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</si>
  <si>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</si>
  <si>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</si>
  <si>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</si>
  <si>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</si>
  <si>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</si>
  <si>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</si>
  <si>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</si>
  <si>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</si>
  <si>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</si>
  <si>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</si>
  <si>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</si>
  <si>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</si>
  <si>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</si>
  <si>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</si>
  <si>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</si>
  <si>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</si>
  <si>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</si>
  <si>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</si>
  <si>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</si>
  <si>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</si>
  <si>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</si>
  <si>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</si>
  <si>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</si>
  <si>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</si>
  <si>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</si>
  <si>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</si>
  <si>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</si>
  <si>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</si>
  <si>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</si>
  <si>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</si>
  <si>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</si>
  <si>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</si>
  <si>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</si>
  <si>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</si>
  <si>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</si>
  <si>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</si>
  <si>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</si>
  <si>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</si>
  <si>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</si>
  <si>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</si>
  <si>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</si>
  <si>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</si>
  <si>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</si>
  <si>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</si>
  <si>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</si>
  <si>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</si>
  <si>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</si>
  <si>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</si>
  <si>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</si>
  <si>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</si>
  <si>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</si>
  <si>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</si>
  <si>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</si>
  <si>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</si>
  <si>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</si>
  <si>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</si>
  <si>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</si>
  <si>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</si>
  <si>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</si>
  <si>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</si>
  <si>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</si>
  <si>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</si>
  <si>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</si>
  <si>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</si>
  <si>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</si>
  <si>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</si>
  <si>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</si>
  <si>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</si>
  <si>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</si>
  <si>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</si>
  <si>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</si>
  <si>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</si>
  <si>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</si>
  <si>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</si>
  <si>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</si>
  <si>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</si>
  <si>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</si>
  <si>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</si>
  <si>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</si>
  <si>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</si>
  <si>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</si>
  <si>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</si>
  <si>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</si>
  <si>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</si>
  <si>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</si>
  <si>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</si>
  <si>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</si>
  <si>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</si>
  <si>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</si>
  <si>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</si>
  <si>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</si>
  <si>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</si>
  <si>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</si>
  <si>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</si>
  <si>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</si>
  <si>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</si>
  <si>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</si>
  <si>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</si>
  <si>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</si>
  <si>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</si>
  <si>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</si>
  <si>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</si>
  <si>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</si>
  <si>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</si>
  <si>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</si>
  <si>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</si>
  <si>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</si>
  <si>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</si>
  <si>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</si>
  <si>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</si>
  <si>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長野県</t>
  </si>
  <si>
    <t>佐久市</t>
  </si>
  <si>
    <t>国保浅間総合病院</t>
  </si>
  <si>
    <t>条例全部</t>
  </si>
  <si>
    <t>病院事業</t>
  </si>
  <si>
    <t>一般病院</t>
  </si>
  <si>
    <t>300床以上～400床未満</t>
  </si>
  <si>
    <t>自治体職員</t>
  </si>
  <si>
    <t>直営</t>
  </si>
  <si>
    <t>対象</t>
  </si>
  <si>
    <t>ド 透</t>
  </si>
  <si>
    <t>救 臨 輪</t>
  </si>
  <si>
    <t>非該当</t>
  </si>
  <si>
    <t>７：１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</si>
  <si>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</si>
  <si>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</si>
  <si>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</si>
  <si>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</si>
  <si>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</si>
  <si>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</si>
  <si>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</si>
  <si>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浅間総合病院は、佐久圏域における政策的医療や不採算医療を担っているため、収益性は比較的低い傾向にあります。そのため、材料費等の経費節減や医療機器の長寿命化に努め、利益を確保しています。
　しかしながら、良質な医療の維持・向上には、老朽化している施設の改修、医療機器の更新のため、計画的・効率的な設備投資が必要であり、財源の確保が課題となっています。
　今後も、医師確保の推進による医業収益の増加、人件費の適正化や経費の節減により財政の健全性を確保し、経営の安定化に努めていきます。</t>
    <phoneticPr fontId="5"/>
  </si>
  <si>
    <t>　佐久医療圏の基幹病院として、2次医療から2.5次医療を担いながら、民間の医療機関だけでは充足しきれない周産期医療、小児医療、リハビリテーション医療、保健衛生事業及び災害時医療等政策的な医療や、不採算部門とされる医療についても担っています。</t>
    <phoneticPr fontId="5"/>
  </si>
  <si>
    <t>　①有形固定資産減価償却率は、資産の老朽化度合いを示す指標です。H27まで微増傾向でしたが、H28年度の中央棟建設により率は大きく低下し、類似病院の平均値を下回っています。
　②器械備品減価償却率は、器械備品の老朽化度合いを示す指標です。類似病院の平均値を上回っていますが、H27及びH28年度において第二次整備事業に伴う医療機器の更新を行い、率は低下しています。
　③１床当たり有形固定資産は、事業規模に応じた投資であるかを確認する指標です。H27年度までは類似病院の平均値を下回っていましたが、H28年度の中央棟建設に伴う投資の増加により、直近2年度は同平均値とほぼ同額となっています。</t>
    <rPh sb="49" eb="50">
      <t>ネン</t>
    </rPh>
    <rPh sb="50" eb="51">
      <t>ド</t>
    </rPh>
    <rPh sb="55" eb="57">
      <t>ケンセツ</t>
    </rPh>
    <rPh sb="90" eb="92">
      <t>キカイ</t>
    </rPh>
    <rPh sb="101" eb="103">
      <t>キカイ</t>
    </rPh>
    <rPh sb="141" eb="142">
      <t>オヨ</t>
    </rPh>
    <rPh sb="146" eb="148">
      <t>ネンド</t>
    </rPh>
    <rPh sb="167" eb="169">
      <t>コウシン</t>
    </rPh>
    <rPh sb="170" eb="171">
      <t>オコナ</t>
    </rPh>
    <rPh sb="274" eb="276">
      <t>チョッキン</t>
    </rPh>
    <rPh sb="277" eb="279">
      <t>ネンド</t>
    </rPh>
    <phoneticPr fontId="5"/>
  </si>
  <si>
    <t>　①経常収支比率は、平成26年度の会計制度見直しにより生じた長期前受金戻入益により上昇、②医業収支比率は、人口減少により下降傾向ですが、ともに類似病院の平均値を上回っています。
　③累積欠損金比率は、年々低下し解消に向かっています。
　④病床利用率は、常勤医減少に伴う受入患者数の減少により下降傾向にあり、直近2年度は類似病院の平均値を下回っています。
　⑤⑥入院・外来患者１人１日当たり収益は、入院は微増、外来はほぼ横ばいで、類似病院の平均値を下回っています。
　➆職員給与費対医業収益比率は、職員の平均年齢の上昇やリハビリテーション強化に伴う職員の増により、類似病院の平均値を上回っています。
　⑧材料費対医業収益比率は、毎年ほぼ横ばいで、類似病院の平均値を下回っています。</t>
    <rPh sb="27" eb="28">
      <t>ショウ</t>
    </rPh>
    <rPh sb="30" eb="32">
      <t>チョウキ</t>
    </rPh>
    <rPh sb="32" eb="35">
      <t>マエウケキン</t>
    </rPh>
    <rPh sb="35" eb="37">
      <t>モドシイレ</t>
    </rPh>
    <rPh sb="37" eb="38">
      <t>エキ</t>
    </rPh>
    <rPh sb="153" eb="155">
      <t>チョッキン</t>
    </rPh>
    <rPh sb="156" eb="157">
      <t>ネン</t>
    </rPh>
    <rPh sb="157" eb="158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</si>
</sst>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78.3</c:v>
                </c:pt>
                <c:pt idx="1">
                  <c:v>75.099999999999994</c:v>
                </c:pt>
                <c:pt idx="2">
                  <c:v>71.8</c:v>
                </c:pt>
                <c:pt idx="3">
                  <c:v>70.900000000000006</c:v>
                </c:pt>
                <c:pt idx="4">
                  <c:v>72.099999999999994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25-4D4D-BEC4-31D2D1A58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69558800"/>
        <c:axId val="-136955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70.599999999999994</c:v>
                </c:pt>
                <c:pt idx="2">
                  <c:v>71.3</c:v>
                </c:pt>
                <c:pt idx="3">
                  <c:v>72.599999999999994</c:v>
                </c:pt>
                <c:pt idx="4">
                  <c:v>73.5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25-4D4D-BEC4-31D2D1A58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558800"/>
        <c:axId val="-1369559888"/>
      </c:lineChart>
      <c:dateAx>
        <c:axId val="-136955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369559888"/>
        <c:crosses val="autoZero"/>
        <c:auto val="1"/>
        <c:lblOffset val="100"/>
        <c:baseTimeUnit val="years"/>
      </c:dateAx>
      <c:valAx>
        <c:axId val="-136955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369558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9605</c:v>
                </c:pt>
                <c:pt idx="1">
                  <c:v>9393</c:v>
                </c:pt>
                <c:pt idx="2">
                  <c:v>9157</c:v>
                </c:pt>
                <c:pt idx="3">
                  <c:v>8656</c:v>
                </c:pt>
                <c:pt idx="4">
                  <c:v>8783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1A-4CDD-BFB8-14CDFC64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69024240"/>
        <c:axId val="-136902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11941</c:v>
                </c:pt>
                <c:pt idx="1">
                  <c:v>12272</c:v>
                </c:pt>
                <c:pt idx="2">
                  <c:v>13096</c:v>
                </c:pt>
                <c:pt idx="3">
                  <c:v>13552</c:v>
                </c:pt>
                <c:pt idx="4">
                  <c:v>13792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1A-4CDD-BFB8-14CDFC64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024240"/>
        <c:axId val="-1369023696"/>
      </c:lineChart>
      <c:dateAx>
        <c:axId val="-136902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369023696"/>
        <c:crosses val="autoZero"/>
        <c:auto val="1"/>
        <c:lblOffset val="100"/>
        <c:baseTimeUnit val="years"/>
      </c:dateAx>
      <c:valAx>
        <c:axId val="-136902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-1369024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41236</c:v>
                </c:pt>
                <c:pt idx="1">
                  <c:v>44412</c:v>
                </c:pt>
                <c:pt idx="2">
                  <c:v>45462</c:v>
                </c:pt>
                <c:pt idx="3">
                  <c:v>46453</c:v>
                </c:pt>
                <c:pt idx="4">
                  <c:v>47745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95-48DD-BE59-E37795193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49600720"/>
        <c:axId val="-144960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48203</c:v>
                </c:pt>
                <c:pt idx="1">
                  <c:v>48921</c:v>
                </c:pt>
                <c:pt idx="2">
                  <c:v>50413</c:v>
                </c:pt>
                <c:pt idx="3">
                  <c:v>50510</c:v>
                </c:pt>
                <c:pt idx="4">
                  <c:v>50958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95-48DD-BE59-E37795193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00720"/>
        <c:axId val="-1449600176"/>
      </c:lineChart>
      <c:dateAx>
        <c:axId val="-144960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449600176"/>
        <c:crosses val="autoZero"/>
        <c:auto val="1"/>
        <c:lblOffset val="100"/>
        <c:baseTimeUnit val="years"/>
      </c:dateAx>
      <c:valAx>
        <c:axId val="-144960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-1449600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26.3</c:v>
                </c:pt>
                <c:pt idx="1">
                  <c:v>18.600000000000001</c:v>
                </c:pt>
                <c:pt idx="2">
                  <c:v>18.8</c:v>
                </c:pt>
                <c:pt idx="3">
                  <c:v>15.1</c:v>
                </c:pt>
                <c:pt idx="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0-4DA0-B6C4-8D7D1A10C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69553904"/>
        <c:axId val="-136956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80.7</c:v>
                </c:pt>
                <c:pt idx="2">
                  <c:v>73.099999999999994</c:v>
                </c:pt>
                <c:pt idx="3">
                  <c:v>76.3</c:v>
                </c:pt>
                <c:pt idx="4">
                  <c:v>80.7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F0-4DA0-B6C4-8D7D1A10C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553904"/>
        <c:axId val="-1369560976"/>
      </c:lineChart>
      <c:dateAx>
        <c:axId val="-136955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369560976"/>
        <c:crosses val="autoZero"/>
        <c:auto val="1"/>
        <c:lblOffset val="100"/>
        <c:baseTimeUnit val="years"/>
      </c:dateAx>
      <c:valAx>
        <c:axId val="-136956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369553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93.8</c:v>
                </c:pt>
                <c:pt idx="1">
                  <c:v>95.1</c:v>
                </c:pt>
                <c:pt idx="2">
                  <c:v>94.4</c:v>
                </c:pt>
                <c:pt idx="3">
                  <c:v>93.9</c:v>
                </c:pt>
                <c:pt idx="4">
                  <c:v>91.9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0-480A-860C-21F8F2872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69556080"/>
        <c:axId val="-136955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90.2</c:v>
                </c:pt>
                <c:pt idx="2">
                  <c:v>91.1</c:v>
                </c:pt>
                <c:pt idx="3">
                  <c:v>90.1</c:v>
                </c:pt>
                <c:pt idx="4">
                  <c:v>89.6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F0-480A-860C-21F8F2872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556080"/>
        <c:axId val="-1369555536"/>
      </c:lineChart>
      <c:dateAx>
        <c:axId val="-136955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369555536"/>
        <c:crosses val="autoZero"/>
        <c:auto val="1"/>
        <c:lblOffset val="100"/>
        <c:baseTimeUnit val="years"/>
      </c:dateAx>
      <c:valAx>
        <c:axId val="-136955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36955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97.3</c:v>
                </c:pt>
                <c:pt idx="1">
                  <c:v>101.7</c:v>
                </c:pt>
                <c:pt idx="2">
                  <c:v>100</c:v>
                </c:pt>
                <c:pt idx="3">
                  <c:v>101.7</c:v>
                </c:pt>
                <c:pt idx="4">
                  <c:v>101.6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5A-4FC1-A97D-7A1D4D655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69346096"/>
        <c:axId val="-136935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</c:v>
                </c:pt>
                <c:pt idx="1">
                  <c:v>97.7</c:v>
                </c:pt>
                <c:pt idx="2">
                  <c:v>98</c:v>
                </c:pt>
                <c:pt idx="3">
                  <c:v>97.2</c:v>
                </c:pt>
                <c:pt idx="4">
                  <c:v>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5A-4FC1-A97D-7A1D4D655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346096"/>
        <c:axId val="-1369352080"/>
      </c:lineChart>
      <c:dateAx>
        <c:axId val="-136934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369352080"/>
        <c:crosses val="autoZero"/>
        <c:auto val="1"/>
        <c:lblOffset val="100"/>
        <c:baseTimeUnit val="years"/>
      </c:dateAx>
      <c:valAx>
        <c:axId val="-136935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369346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54.7</c:v>
                </c:pt>
                <c:pt idx="2">
                  <c:v>55.4</c:v>
                </c:pt>
                <c:pt idx="3">
                  <c:v>42</c:v>
                </c:pt>
                <c:pt idx="4">
                  <c:v>45.4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83-4C65-9D2C-6DA9BF5C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69353168"/>
        <c:axId val="-136934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45.8</c:v>
                </c:pt>
                <c:pt idx="1">
                  <c:v>48.9</c:v>
                </c:pt>
                <c:pt idx="2">
                  <c:v>50.3</c:v>
                </c:pt>
                <c:pt idx="3">
                  <c:v>49.8</c:v>
                </c:pt>
                <c:pt idx="4">
                  <c:v>50.9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83-4C65-9D2C-6DA9BF5C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353168"/>
        <c:axId val="-1369348272"/>
      </c:lineChart>
      <c:dateAx>
        <c:axId val="-136935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369348272"/>
        <c:crosses val="autoZero"/>
        <c:auto val="1"/>
        <c:lblOffset val="100"/>
        <c:baseTimeUnit val="years"/>
      </c:dateAx>
      <c:valAx>
        <c:axId val="-136934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369353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81.7</c:v>
                </c:pt>
                <c:pt idx="1">
                  <c:v>83.9</c:v>
                </c:pt>
                <c:pt idx="2">
                  <c:v>75.5</c:v>
                </c:pt>
                <c:pt idx="3">
                  <c:v>68.400000000000006</c:v>
                </c:pt>
                <c:pt idx="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3D-4FF1-B40D-EDFAB9B33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69347728"/>
        <c:axId val="-136934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59.9</c:v>
                </c:pt>
                <c:pt idx="1">
                  <c:v>65.400000000000006</c:v>
                </c:pt>
                <c:pt idx="2">
                  <c:v>65.7</c:v>
                </c:pt>
                <c:pt idx="3">
                  <c:v>65</c:v>
                </c:pt>
                <c:pt idx="4">
                  <c:v>66.8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3D-4FF1-B40D-EDFAB9B33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347728"/>
        <c:axId val="-1369347184"/>
      </c:lineChart>
      <c:dateAx>
        <c:axId val="-136934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369347184"/>
        <c:crosses val="autoZero"/>
        <c:auto val="1"/>
        <c:lblOffset val="100"/>
        <c:baseTimeUnit val="years"/>
      </c:dateAx>
      <c:valAx>
        <c:axId val="-136934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369347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30213164</c:v>
                </c:pt>
                <c:pt idx="1">
                  <c:v>33187495</c:v>
                </c:pt>
                <c:pt idx="2">
                  <c:v>33392802</c:v>
                </c:pt>
                <c:pt idx="3">
                  <c:v>45588300</c:v>
                </c:pt>
                <c:pt idx="4">
                  <c:v>46027154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19-404F-9A0F-0882FC57C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69349904"/>
        <c:axId val="-136934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40264615</c:v>
                </c:pt>
                <c:pt idx="1">
                  <c:v>41593368</c:v>
                </c:pt>
                <c:pt idx="2">
                  <c:v>42578034</c:v>
                </c:pt>
                <c:pt idx="3">
                  <c:v>45645830</c:v>
                </c:pt>
                <c:pt idx="4">
                  <c:v>47082778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19-404F-9A0F-0882FC57C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349904"/>
        <c:axId val="-1369346640"/>
      </c:lineChart>
      <c:dateAx>
        <c:axId val="-136934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369346640"/>
        <c:crosses val="autoZero"/>
        <c:auto val="1"/>
        <c:lblOffset val="100"/>
        <c:baseTimeUnit val="years"/>
      </c:dateAx>
      <c:valAx>
        <c:axId val="-136934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-1369349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16.7</c:v>
                </c:pt>
                <c:pt idx="1">
                  <c:v>15.7</c:v>
                </c:pt>
                <c:pt idx="2">
                  <c:v>16.2</c:v>
                </c:pt>
                <c:pt idx="3">
                  <c:v>15.9</c:v>
                </c:pt>
                <c:pt idx="4">
                  <c:v>17.100000000000001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89-4F53-9BD3-DFA9FD722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69025328"/>
        <c:axId val="-136902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23.9</c:v>
                </c:pt>
                <c:pt idx="3">
                  <c:v>23.8</c:v>
                </c:pt>
                <c:pt idx="4">
                  <c:v>23.9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89-4F53-9BD3-DFA9FD722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025328"/>
        <c:axId val="-1369022608"/>
      </c:lineChart>
      <c:dateAx>
        <c:axId val="-136902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369022608"/>
        <c:crosses val="autoZero"/>
        <c:auto val="1"/>
        <c:lblOffset val="100"/>
        <c:baseTimeUnit val="years"/>
      </c:dateAx>
      <c:valAx>
        <c:axId val="-136902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36902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64</c:v>
                </c:pt>
                <c:pt idx="1">
                  <c:v>63.2</c:v>
                </c:pt>
                <c:pt idx="2">
                  <c:v>65</c:v>
                </c:pt>
                <c:pt idx="3">
                  <c:v>65</c:v>
                </c:pt>
                <c:pt idx="4">
                  <c:v>65.2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F5-4A74-9DC4-46533952C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69025872"/>
        <c:axId val="-136902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</c:v>
                </c:pt>
                <c:pt idx="1">
                  <c:v>55.6</c:v>
                </c:pt>
                <c:pt idx="2">
                  <c:v>54.8</c:v>
                </c:pt>
                <c:pt idx="3">
                  <c:v>55.8</c:v>
                </c:pt>
                <c:pt idx="4">
                  <c:v>56.1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F5-4A74-9DC4-46533952C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025872"/>
        <c:axId val="-1369020432"/>
      </c:lineChart>
      <c:dateAx>
        <c:axId val="-136902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369020432"/>
        <c:crosses val="autoZero"/>
        <c:auto val="1"/>
        <c:lblOffset val="100"/>
        <c:baseTimeUnit val="years"/>
      </c:dateAx>
      <c:valAx>
        <c:axId val="-136902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369025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56" zoomScaleNormal="56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長野県佐久市　国保浅間総合病院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条例全部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300床以上～400床未満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自治体職員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238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>
        <f>データ!Z6</f>
        <v>80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直営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17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対象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ド 透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救 臨 輪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データ!AC6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318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>
        <f>データ!U6</f>
        <v>99341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30923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非該当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７：１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237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>
        <f>データ!AF6</f>
        <v>40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277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151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41" t="s">
        <v>153</v>
      </c>
      <c r="NK30" s="142"/>
      <c r="NL30" s="142"/>
      <c r="NM30" s="142"/>
      <c r="NN30" s="142"/>
      <c r="NO30" s="142"/>
      <c r="NP30" s="142"/>
      <c r="NQ30" s="142"/>
      <c r="NR30" s="142"/>
      <c r="NS30" s="142"/>
      <c r="NT30" s="142"/>
      <c r="NU30" s="142"/>
      <c r="NV30" s="142"/>
      <c r="NW30" s="142"/>
      <c r="NX30" s="143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41"/>
      <c r="NK31" s="142"/>
      <c r="NL31" s="142"/>
      <c r="NM31" s="142"/>
      <c r="NN31" s="142"/>
      <c r="NO31" s="142"/>
      <c r="NP31" s="142"/>
      <c r="NQ31" s="142"/>
      <c r="NR31" s="142"/>
      <c r="NS31" s="142"/>
      <c r="NT31" s="142"/>
      <c r="NU31" s="142"/>
      <c r="NV31" s="142"/>
      <c r="NW31" s="142"/>
      <c r="NX31" s="143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141"/>
      <c r="NK32" s="142"/>
      <c r="NL32" s="142"/>
      <c r="NM32" s="142"/>
      <c r="NN32" s="142"/>
      <c r="NO32" s="142"/>
      <c r="NP32" s="142"/>
      <c r="NQ32" s="142"/>
      <c r="NR32" s="142"/>
      <c r="NS32" s="142"/>
      <c r="NT32" s="142"/>
      <c r="NU32" s="142"/>
      <c r="NV32" s="142"/>
      <c r="NW32" s="142"/>
      <c r="NX32" s="143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97.3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101.7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100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101.7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101.6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93.8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95.1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94.4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93.9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91.9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26.3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18.600000000000001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18.8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15.1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13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78.3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75.099999999999994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71.8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70.900000000000006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72.099999999999994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141"/>
      <c r="NK33" s="142"/>
      <c r="NL33" s="142"/>
      <c r="NM33" s="142"/>
      <c r="NN33" s="142"/>
      <c r="NO33" s="142"/>
      <c r="NP33" s="142"/>
      <c r="NQ33" s="142"/>
      <c r="NR33" s="142"/>
      <c r="NS33" s="142"/>
      <c r="NT33" s="142"/>
      <c r="NU33" s="142"/>
      <c r="NV33" s="142"/>
      <c r="NW33" s="142"/>
      <c r="NX33" s="143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99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97.7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98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97.2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97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92.2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90.2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91.1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90.1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89.6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85.3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80.7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73.099999999999994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76.3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80.7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70.5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70.599999999999994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71.3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72.599999999999994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73.5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141"/>
      <c r="NK34" s="142"/>
      <c r="NL34" s="142"/>
      <c r="NM34" s="142"/>
      <c r="NN34" s="142"/>
      <c r="NO34" s="142"/>
      <c r="NP34" s="142"/>
      <c r="NQ34" s="142"/>
      <c r="NR34" s="142"/>
      <c r="NS34" s="142"/>
      <c r="NT34" s="142"/>
      <c r="NU34" s="142"/>
      <c r="NV34" s="142"/>
      <c r="NW34" s="142"/>
      <c r="NX34" s="143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41"/>
      <c r="NK35" s="142"/>
      <c r="NL35" s="142"/>
      <c r="NM35" s="142"/>
      <c r="NN35" s="142"/>
      <c r="NO35" s="142"/>
      <c r="NP35" s="142"/>
      <c r="NQ35" s="142"/>
      <c r="NR35" s="142"/>
      <c r="NS35" s="142"/>
      <c r="NT35" s="142"/>
      <c r="NU35" s="142"/>
      <c r="NV35" s="142"/>
      <c r="NW35" s="142"/>
      <c r="NX35" s="143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141"/>
      <c r="NK36" s="142"/>
      <c r="NL36" s="142"/>
      <c r="NM36" s="142"/>
      <c r="NN36" s="142"/>
      <c r="NO36" s="142"/>
      <c r="NP36" s="142"/>
      <c r="NQ36" s="142"/>
      <c r="NR36" s="142"/>
      <c r="NS36" s="142"/>
      <c r="NT36" s="142"/>
      <c r="NU36" s="142"/>
      <c r="NV36" s="142"/>
      <c r="NW36" s="142"/>
      <c r="NX36" s="143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141"/>
      <c r="NK37" s="142"/>
      <c r="NL37" s="142"/>
      <c r="NM37" s="142"/>
      <c r="NN37" s="142"/>
      <c r="NO37" s="142"/>
      <c r="NP37" s="142"/>
      <c r="NQ37" s="142"/>
      <c r="NR37" s="142"/>
      <c r="NS37" s="142"/>
      <c r="NT37" s="142"/>
      <c r="NU37" s="142"/>
      <c r="NV37" s="142"/>
      <c r="NW37" s="142"/>
      <c r="NX37" s="143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41"/>
      <c r="NK38" s="142"/>
      <c r="NL38" s="142"/>
      <c r="NM38" s="142"/>
      <c r="NN38" s="142"/>
      <c r="NO38" s="142"/>
      <c r="NP38" s="142"/>
      <c r="NQ38" s="142"/>
      <c r="NR38" s="142"/>
      <c r="NS38" s="142"/>
      <c r="NT38" s="142"/>
      <c r="NU38" s="142"/>
      <c r="NV38" s="142"/>
      <c r="NW38" s="142"/>
      <c r="NX38" s="143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41"/>
      <c r="NK39" s="142"/>
      <c r="NL39" s="142"/>
      <c r="NM39" s="142"/>
      <c r="NN39" s="142"/>
      <c r="NO39" s="142"/>
      <c r="NP39" s="142"/>
      <c r="NQ39" s="142"/>
      <c r="NR39" s="142"/>
      <c r="NS39" s="142"/>
      <c r="NT39" s="142"/>
      <c r="NU39" s="142"/>
      <c r="NV39" s="142"/>
      <c r="NW39" s="142"/>
      <c r="NX39" s="143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1"/>
      <c r="NK40" s="142"/>
      <c r="NL40" s="142"/>
      <c r="NM40" s="142"/>
      <c r="NN40" s="142"/>
      <c r="NO40" s="142"/>
      <c r="NP40" s="142"/>
      <c r="NQ40" s="142"/>
      <c r="NR40" s="142"/>
      <c r="NS40" s="142"/>
      <c r="NT40" s="142"/>
      <c r="NU40" s="142"/>
      <c r="NV40" s="142"/>
      <c r="NW40" s="142"/>
      <c r="NX40" s="143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1"/>
      <c r="NK41" s="142"/>
      <c r="NL41" s="142"/>
      <c r="NM41" s="142"/>
      <c r="NN41" s="142"/>
      <c r="NO41" s="142"/>
      <c r="NP41" s="142"/>
      <c r="NQ41" s="142"/>
      <c r="NR41" s="142"/>
      <c r="NS41" s="142"/>
      <c r="NT41" s="142"/>
      <c r="NU41" s="142"/>
      <c r="NV41" s="142"/>
      <c r="NW41" s="142"/>
      <c r="NX41" s="143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1"/>
      <c r="NK42" s="142"/>
      <c r="NL42" s="142"/>
      <c r="NM42" s="142"/>
      <c r="NN42" s="142"/>
      <c r="NO42" s="142"/>
      <c r="NP42" s="142"/>
      <c r="NQ42" s="142"/>
      <c r="NR42" s="142"/>
      <c r="NS42" s="142"/>
      <c r="NT42" s="142"/>
      <c r="NU42" s="142"/>
      <c r="NV42" s="142"/>
      <c r="NW42" s="142"/>
      <c r="NX42" s="143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1"/>
      <c r="NK43" s="142"/>
      <c r="NL43" s="142"/>
      <c r="NM43" s="142"/>
      <c r="NN43" s="142"/>
      <c r="NO43" s="142"/>
      <c r="NP43" s="142"/>
      <c r="NQ43" s="142"/>
      <c r="NR43" s="142"/>
      <c r="NS43" s="142"/>
      <c r="NT43" s="142"/>
      <c r="NU43" s="142"/>
      <c r="NV43" s="142"/>
      <c r="NW43" s="142"/>
      <c r="NX43" s="143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1"/>
      <c r="NK44" s="142"/>
      <c r="NL44" s="142"/>
      <c r="NM44" s="142"/>
      <c r="NN44" s="142"/>
      <c r="NO44" s="142"/>
      <c r="NP44" s="142"/>
      <c r="NQ44" s="142"/>
      <c r="NR44" s="142"/>
      <c r="NS44" s="142"/>
      <c r="NT44" s="142"/>
      <c r="NU44" s="142"/>
      <c r="NV44" s="142"/>
      <c r="NW44" s="142"/>
      <c r="NX44" s="143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1"/>
      <c r="NK45" s="142"/>
      <c r="NL45" s="142"/>
      <c r="NM45" s="142"/>
      <c r="NN45" s="142"/>
      <c r="NO45" s="142"/>
      <c r="NP45" s="142"/>
      <c r="NQ45" s="142"/>
      <c r="NR45" s="142"/>
      <c r="NS45" s="142"/>
      <c r="NT45" s="142"/>
      <c r="NU45" s="142"/>
      <c r="NV45" s="142"/>
      <c r="NW45" s="142"/>
      <c r="NX45" s="143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4"/>
      <c r="NK46" s="145"/>
      <c r="NL46" s="145"/>
      <c r="NM46" s="145"/>
      <c r="NN46" s="145"/>
      <c r="NO46" s="145"/>
      <c r="NP46" s="145"/>
      <c r="NQ46" s="145"/>
      <c r="NR46" s="145"/>
      <c r="NS46" s="145"/>
      <c r="NT46" s="145"/>
      <c r="NU46" s="145"/>
      <c r="NV46" s="145"/>
      <c r="NW46" s="145"/>
      <c r="NX46" s="146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152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41236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44412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45462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46453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47745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9605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9393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9157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8656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8783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64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63.2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65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65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65.2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16.7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15.7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16.2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15.9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17.100000000000001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48203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48921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50413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50510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50958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11941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12272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13096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13552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13792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54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55.6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54.8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55.8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56.1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23.2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23.2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23.9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23.8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23.9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150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51.2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54.7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55.4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42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45.4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81.7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83.9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75.5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68.400000000000006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71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30213164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33187495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33392802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45588300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46027154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45.8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48.9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50.3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49.8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50.9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59.9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65.400000000000006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65.7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65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66.8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40264615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41593368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42578034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45645830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47082778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63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cIy2YUJUO5yYbk1i0C6BYM1Ik4TxVabYRONVAyivytlstUo5J5KgFeX8RjEw+IPtCtCFVYhqGk8xadgdxG+fTw==" saltValue="h6AkQKSt3vmnyJvEhNgxWg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64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65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  <c r="H3" s="49" t="s">
        <v>73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74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48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75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76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77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78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79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80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81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82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83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84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85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86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87</v>
      </c>
      <c r="B5" s="60"/>
      <c r="C5" s="60"/>
      <c r="D5" s="60"/>
      <c r="E5" s="60"/>
      <c r="F5" s="60"/>
      <c r="G5" s="60"/>
      <c r="H5" s="61" t="s">
        <v>88</v>
      </c>
      <c r="I5" s="61" t="s">
        <v>89</v>
      </c>
      <c r="J5" s="61" t="s">
        <v>90</v>
      </c>
      <c r="K5" s="61" t="s">
        <v>1</v>
      </c>
      <c r="L5" s="61" t="s">
        <v>2</v>
      </c>
      <c r="M5" s="61" t="s">
        <v>3</v>
      </c>
      <c r="N5" s="61" t="s">
        <v>91</v>
      </c>
      <c r="O5" s="61" t="s">
        <v>5</v>
      </c>
      <c r="P5" s="61" t="s">
        <v>92</v>
      </c>
      <c r="Q5" s="61" t="s">
        <v>93</v>
      </c>
      <c r="R5" s="61" t="s">
        <v>94</v>
      </c>
      <c r="S5" s="61" t="s">
        <v>95</v>
      </c>
      <c r="T5" s="61" t="s">
        <v>96</v>
      </c>
      <c r="U5" s="61" t="s">
        <v>97</v>
      </c>
      <c r="V5" s="61" t="s">
        <v>98</v>
      </c>
      <c r="W5" s="61" t="s">
        <v>99</v>
      </c>
      <c r="X5" s="61" t="s">
        <v>100</v>
      </c>
      <c r="Y5" s="61" t="s">
        <v>101</v>
      </c>
      <c r="Z5" s="61" t="s">
        <v>102</v>
      </c>
      <c r="AA5" s="61" t="s">
        <v>103</v>
      </c>
      <c r="AB5" s="61" t="s">
        <v>104</v>
      </c>
      <c r="AC5" s="61" t="s">
        <v>105</v>
      </c>
      <c r="AD5" s="61" t="s">
        <v>106</v>
      </c>
      <c r="AE5" s="61" t="s">
        <v>107</v>
      </c>
      <c r="AF5" s="61" t="s">
        <v>108</v>
      </c>
      <c r="AG5" s="61" t="s">
        <v>109</v>
      </c>
      <c r="AH5" s="61" t="s">
        <v>110</v>
      </c>
      <c r="AI5" s="61" t="s">
        <v>111</v>
      </c>
      <c r="AJ5" s="61" t="s">
        <v>112</v>
      </c>
      <c r="AK5" s="61" t="s">
        <v>113</v>
      </c>
      <c r="AL5" s="61" t="s">
        <v>114</v>
      </c>
      <c r="AM5" s="61" t="s">
        <v>115</v>
      </c>
      <c r="AN5" s="61" t="s">
        <v>116</v>
      </c>
      <c r="AO5" s="61" t="s">
        <v>117</v>
      </c>
      <c r="AP5" s="61" t="s">
        <v>118</v>
      </c>
      <c r="AQ5" s="61" t="s">
        <v>119</v>
      </c>
      <c r="AR5" s="61" t="s">
        <v>120</v>
      </c>
      <c r="AS5" s="61" t="s">
        <v>121</v>
      </c>
      <c r="AT5" s="61" t="s">
        <v>122</v>
      </c>
      <c r="AU5" s="61" t="s">
        <v>112</v>
      </c>
      <c r="AV5" s="61" t="s">
        <v>113</v>
      </c>
      <c r="AW5" s="61" t="s">
        <v>114</v>
      </c>
      <c r="AX5" s="61" t="s">
        <v>115</v>
      </c>
      <c r="AY5" s="61" t="s">
        <v>116</v>
      </c>
      <c r="AZ5" s="61" t="s">
        <v>117</v>
      </c>
      <c r="BA5" s="61" t="s">
        <v>118</v>
      </c>
      <c r="BB5" s="61" t="s">
        <v>119</v>
      </c>
      <c r="BC5" s="61" t="s">
        <v>120</v>
      </c>
      <c r="BD5" s="61" t="s">
        <v>110</v>
      </c>
      <c r="BE5" s="61" t="s">
        <v>122</v>
      </c>
      <c r="BF5" s="61" t="s">
        <v>112</v>
      </c>
      <c r="BG5" s="61" t="s">
        <v>123</v>
      </c>
      <c r="BH5" s="61" t="s">
        <v>114</v>
      </c>
      <c r="BI5" s="61" t="s">
        <v>115</v>
      </c>
      <c r="BJ5" s="61" t="s">
        <v>116</v>
      </c>
      <c r="BK5" s="61" t="s">
        <v>117</v>
      </c>
      <c r="BL5" s="61" t="s">
        <v>118</v>
      </c>
      <c r="BM5" s="61" t="s">
        <v>119</v>
      </c>
      <c r="BN5" s="61" t="s">
        <v>120</v>
      </c>
      <c r="BO5" s="61" t="s">
        <v>110</v>
      </c>
      <c r="BP5" s="61" t="s">
        <v>122</v>
      </c>
      <c r="BQ5" s="61" t="s">
        <v>112</v>
      </c>
      <c r="BR5" s="61" t="s">
        <v>113</v>
      </c>
      <c r="BS5" s="61" t="s">
        <v>124</v>
      </c>
      <c r="BT5" s="61" t="s">
        <v>115</v>
      </c>
      <c r="BU5" s="61" t="s">
        <v>116</v>
      </c>
      <c r="BV5" s="61" t="s">
        <v>117</v>
      </c>
      <c r="BW5" s="61" t="s">
        <v>118</v>
      </c>
      <c r="BX5" s="61" t="s">
        <v>119</v>
      </c>
      <c r="BY5" s="61" t="s">
        <v>120</v>
      </c>
      <c r="BZ5" s="61" t="s">
        <v>110</v>
      </c>
      <c r="CA5" s="61" t="s">
        <v>122</v>
      </c>
      <c r="CB5" s="61" t="s">
        <v>112</v>
      </c>
      <c r="CC5" s="61" t="s">
        <v>123</v>
      </c>
      <c r="CD5" s="61" t="s">
        <v>124</v>
      </c>
      <c r="CE5" s="61" t="s">
        <v>115</v>
      </c>
      <c r="CF5" s="61" t="s">
        <v>116</v>
      </c>
      <c r="CG5" s="61" t="s">
        <v>117</v>
      </c>
      <c r="CH5" s="61" t="s">
        <v>118</v>
      </c>
      <c r="CI5" s="61" t="s">
        <v>119</v>
      </c>
      <c r="CJ5" s="61" t="s">
        <v>120</v>
      </c>
      <c r="CK5" s="61" t="s">
        <v>110</v>
      </c>
      <c r="CL5" s="61" t="s">
        <v>122</v>
      </c>
      <c r="CM5" s="61" t="s">
        <v>112</v>
      </c>
      <c r="CN5" s="61" t="s">
        <v>113</v>
      </c>
      <c r="CO5" s="61" t="s">
        <v>114</v>
      </c>
      <c r="CP5" s="61" t="s">
        <v>115</v>
      </c>
      <c r="CQ5" s="61" t="s">
        <v>116</v>
      </c>
      <c r="CR5" s="61" t="s">
        <v>117</v>
      </c>
      <c r="CS5" s="61" t="s">
        <v>118</v>
      </c>
      <c r="CT5" s="61" t="s">
        <v>119</v>
      </c>
      <c r="CU5" s="61" t="s">
        <v>120</v>
      </c>
      <c r="CV5" s="61" t="s">
        <v>110</v>
      </c>
      <c r="CW5" s="61" t="s">
        <v>122</v>
      </c>
      <c r="CX5" s="61" t="s">
        <v>112</v>
      </c>
      <c r="CY5" s="61" t="s">
        <v>113</v>
      </c>
      <c r="CZ5" s="61" t="s">
        <v>114</v>
      </c>
      <c r="DA5" s="61" t="s">
        <v>115</v>
      </c>
      <c r="DB5" s="61" t="s">
        <v>116</v>
      </c>
      <c r="DC5" s="61" t="s">
        <v>117</v>
      </c>
      <c r="DD5" s="61" t="s">
        <v>118</v>
      </c>
      <c r="DE5" s="61" t="s">
        <v>119</v>
      </c>
      <c r="DF5" s="61" t="s">
        <v>120</v>
      </c>
      <c r="DG5" s="61" t="s">
        <v>110</v>
      </c>
      <c r="DH5" s="61" t="s">
        <v>122</v>
      </c>
      <c r="DI5" s="61" t="s">
        <v>125</v>
      </c>
      <c r="DJ5" s="61" t="s">
        <v>123</v>
      </c>
      <c r="DK5" s="61" t="s">
        <v>114</v>
      </c>
      <c r="DL5" s="61" t="s">
        <v>115</v>
      </c>
      <c r="DM5" s="61" t="s">
        <v>116</v>
      </c>
      <c r="DN5" s="61" t="s">
        <v>117</v>
      </c>
      <c r="DO5" s="61" t="s">
        <v>118</v>
      </c>
      <c r="DP5" s="61" t="s">
        <v>119</v>
      </c>
      <c r="DQ5" s="61" t="s">
        <v>120</v>
      </c>
      <c r="DR5" s="61" t="s">
        <v>110</v>
      </c>
      <c r="DS5" s="61" t="s">
        <v>122</v>
      </c>
      <c r="DT5" s="61" t="s">
        <v>112</v>
      </c>
      <c r="DU5" s="61" t="s">
        <v>113</v>
      </c>
      <c r="DV5" s="61" t="s">
        <v>114</v>
      </c>
      <c r="DW5" s="61" t="s">
        <v>115</v>
      </c>
      <c r="DX5" s="61" t="s">
        <v>116</v>
      </c>
      <c r="DY5" s="61" t="s">
        <v>117</v>
      </c>
      <c r="DZ5" s="61" t="s">
        <v>118</v>
      </c>
      <c r="EA5" s="61" t="s">
        <v>119</v>
      </c>
      <c r="EB5" s="61" t="s">
        <v>120</v>
      </c>
      <c r="EC5" s="61" t="s">
        <v>110</v>
      </c>
      <c r="ED5" s="61" t="s">
        <v>111</v>
      </c>
      <c r="EE5" s="61" t="s">
        <v>125</v>
      </c>
      <c r="EF5" s="61" t="s">
        <v>113</v>
      </c>
      <c r="EG5" s="61" t="s">
        <v>114</v>
      </c>
      <c r="EH5" s="61" t="s">
        <v>115</v>
      </c>
      <c r="EI5" s="61" t="s">
        <v>116</v>
      </c>
      <c r="EJ5" s="61" t="s">
        <v>117</v>
      </c>
      <c r="EK5" s="61" t="s">
        <v>118</v>
      </c>
      <c r="EL5" s="61" t="s">
        <v>119</v>
      </c>
      <c r="EM5" s="61" t="s">
        <v>126</v>
      </c>
      <c r="EN5" s="61" t="s">
        <v>110</v>
      </c>
      <c r="EO5" s="61" t="s">
        <v>122</v>
      </c>
      <c r="EP5" s="61" t="s">
        <v>112</v>
      </c>
      <c r="EQ5" s="61" t="s">
        <v>113</v>
      </c>
      <c r="ER5" s="61" t="s">
        <v>114</v>
      </c>
      <c r="ES5" s="61" t="s">
        <v>115</v>
      </c>
      <c r="ET5" s="61" t="s">
        <v>116</v>
      </c>
      <c r="EU5" s="61" t="s">
        <v>117</v>
      </c>
      <c r="EV5" s="61" t="s">
        <v>118</v>
      </c>
      <c r="EW5" s="61" t="s">
        <v>119</v>
      </c>
      <c r="EX5" s="61" t="s">
        <v>120</v>
      </c>
    </row>
    <row r="6" spans="1:154" s="66" customFormat="1">
      <c r="A6" s="47" t="s">
        <v>127</v>
      </c>
      <c r="B6" s="62">
        <f>B8</f>
        <v>2017</v>
      </c>
      <c r="C6" s="62">
        <f t="shared" ref="C6:M6" si="2">C8</f>
        <v>202177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8" t="str">
        <f>IF(H8&lt;&gt;I8,H8,"")&amp;IF(I8&lt;&gt;J8,I8,"")&amp;"　"&amp;J8</f>
        <v>長野県佐久市　国保浅間総合病院</v>
      </c>
      <c r="I6" s="139"/>
      <c r="J6" s="140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300床以上～400床未満</v>
      </c>
      <c r="O6" s="62" t="str">
        <f>O8</f>
        <v>自治体職員</v>
      </c>
      <c r="P6" s="62" t="str">
        <f>P8</f>
        <v>直営</v>
      </c>
      <c r="Q6" s="63">
        <f t="shared" ref="Q6:AG6" si="3">Q8</f>
        <v>17</v>
      </c>
      <c r="R6" s="62" t="str">
        <f t="shared" si="3"/>
        <v>対象</v>
      </c>
      <c r="S6" s="62" t="str">
        <f t="shared" si="3"/>
        <v>ド 透</v>
      </c>
      <c r="T6" s="62" t="str">
        <f t="shared" si="3"/>
        <v>救 臨 輪</v>
      </c>
      <c r="U6" s="63">
        <f>U8</f>
        <v>99341</v>
      </c>
      <c r="V6" s="63">
        <f>V8</f>
        <v>30923</v>
      </c>
      <c r="W6" s="62" t="str">
        <f>W8</f>
        <v>非該当</v>
      </c>
      <c r="X6" s="62" t="str">
        <f t="shared" si="3"/>
        <v>７：１</v>
      </c>
      <c r="Y6" s="63">
        <f t="shared" si="3"/>
        <v>238</v>
      </c>
      <c r="Z6" s="63">
        <f t="shared" si="3"/>
        <v>80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318</v>
      </c>
      <c r="AE6" s="63">
        <f t="shared" si="3"/>
        <v>237</v>
      </c>
      <c r="AF6" s="63">
        <f t="shared" si="3"/>
        <v>40</v>
      </c>
      <c r="AG6" s="63">
        <f t="shared" si="3"/>
        <v>277</v>
      </c>
      <c r="AH6" s="64">
        <f>IF(AH8="-",NA(),AH8)</f>
        <v>97.3</v>
      </c>
      <c r="AI6" s="64">
        <f t="shared" ref="AI6:AQ6" si="4">IF(AI8="-",NA(),AI8)</f>
        <v>101.7</v>
      </c>
      <c r="AJ6" s="64">
        <f t="shared" si="4"/>
        <v>100</v>
      </c>
      <c r="AK6" s="64">
        <f t="shared" si="4"/>
        <v>101.7</v>
      </c>
      <c r="AL6" s="64">
        <f t="shared" si="4"/>
        <v>101.6</v>
      </c>
      <c r="AM6" s="64">
        <f t="shared" si="4"/>
        <v>99</v>
      </c>
      <c r="AN6" s="64">
        <f t="shared" si="4"/>
        <v>97.7</v>
      </c>
      <c r="AO6" s="64">
        <f t="shared" si="4"/>
        <v>98</v>
      </c>
      <c r="AP6" s="64">
        <f t="shared" si="4"/>
        <v>97.2</v>
      </c>
      <c r="AQ6" s="64">
        <f t="shared" si="4"/>
        <v>97</v>
      </c>
      <c r="AR6" s="64" t="str">
        <f>IF(AR8="-","【-】","【"&amp;SUBSTITUTE(TEXT(AR8,"#,##0.0"),"-","△")&amp;"】")</f>
        <v>【98.5】</v>
      </c>
      <c r="AS6" s="64">
        <f>IF(AS8="-",NA(),AS8)</f>
        <v>93.8</v>
      </c>
      <c r="AT6" s="64">
        <f t="shared" ref="AT6:BB6" si="5">IF(AT8="-",NA(),AT8)</f>
        <v>95.1</v>
      </c>
      <c r="AU6" s="64">
        <f t="shared" si="5"/>
        <v>94.4</v>
      </c>
      <c r="AV6" s="64">
        <f t="shared" si="5"/>
        <v>93.9</v>
      </c>
      <c r="AW6" s="64">
        <f t="shared" si="5"/>
        <v>91.9</v>
      </c>
      <c r="AX6" s="64">
        <f t="shared" si="5"/>
        <v>92.2</v>
      </c>
      <c r="AY6" s="64">
        <f t="shared" si="5"/>
        <v>90.2</v>
      </c>
      <c r="AZ6" s="64">
        <f t="shared" si="5"/>
        <v>91.1</v>
      </c>
      <c r="BA6" s="64">
        <f t="shared" si="5"/>
        <v>90.1</v>
      </c>
      <c r="BB6" s="64">
        <f t="shared" si="5"/>
        <v>89.6</v>
      </c>
      <c r="BC6" s="64" t="str">
        <f>IF(BC8="-","【-】","【"&amp;SUBSTITUTE(TEXT(BC8,"#,##0.0"),"-","△")&amp;"】")</f>
        <v>【89.7】</v>
      </c>
      <c r="BD6" s="64">
        <f>IF(BD8="-",NA(),BD8)</f>
        <v>26.3</v>
      </c>
      <c r="BE6" s="64">
        <f t="shared" ref="BE6:BM6" si="6">IF(BE8="-",NA(),BE8)</f>
        <v>18.600000000000001</v>
      </c>
      <c r="BF6" s="64">
        <f t="shared" si="6"/>
        <v>18.8</v>
      </c>
      <c r="BG6" s="64">
        <f t="shared" si="6"/>
        <v>15.1</v>
      </c>
      <c r="BH6" s="64">
        <f t="shared" si="6"/>
        <v>13</v>
      </c>
      <c r="BI6" s="64">
        <f t="shared" si="6"/>
        <v>85.3</v>
      </c>
      <c r="BJ6" s="64">
        <f t="shared" si="6"/>
        <v>80.7</v>
      </c>
      <c r="BK6" s="64">
        <f t="shared" si="6"/>
        <v>73.099999999999994</v>
      </c>
      <c r="BL6" s="64">
        <f t="shared" si="6"/>
        <v>76.3</v>
      </c>
      <c r="BM6" s="64">
        <f t="shared" si="6"/>
        <v>80.7</v>
      </c>
      <c r="BN6" s="64" t="str">
        <f>IF(BN8="-","【-】","【"&amp;SUBSTITUTE(TEXT(BN8,"#,##0.0"),"-","△")&amp;"】")</f>
        <v>【64.7】</v>
      </c>
      <c r="BO6" s="64">
        <f>IF(BO8="-",NA(),BO8)</f>
        <v>78.3</v>
      </c>
      <c r="BP6" s="64">
        <f t="shared" ref="BP6:BX6" si="7">IF(BP8="-",NA(),BP8)</f>
        <v>75.099999999999994</v>
      </c>
      <c r="BQ6" s="64">
        <f t="shared" si="7"/>
        <v>71.8</v>
      </c>
      <c r="BR6" s="64">
        <f t="shared" si="7"/>
        <v>70.900000000000006</v>
      </c>
      <c r="BS6" s="64">
        <f t="shared" si="7"/>
        <v>72.099999999999994</v>
      </c>
      <c r="BT6" s="64">
        <f t="shared" si="7"/>
        <v>70.5</v>
      </c>
      <c r="BU6" s="64">
        <f t="shared" si="7"/>
        <v>70.599999999999994</v>
      </c>
      <c r="BV6" s="64">
        <f t="shared" si="7"/>
        <v>71.3</v>
      </c>
      <c r="BW6" s="64">
        <f t="shared" si="7"/>
        <v>72.599999999999994</v>
      </c>
      <c r="BX6" s="64">
        <f t="shared" si="7"/>
        <v>73.5</v>
      </c>
      <c r="BY6" s="64" t="str">
        <f>IF(BY8="-","【-】","【"&amp;SUBSTITUTE(TEXT(BY8,"#,##0.0"),"-","△")&amp;"】")</f>
        <v>【74.8】</v>
      </c>
      <c r="BZ6" s="65">
        <f>IF(BZ8="-",NA(),BZ8)</f>
        <v>41236</v>
      </c>
      <c r="CA6" s="65">
        <f t="shared" ref="CA6:CI6" si="8">IF(CA8="-",NA(),CA8)</f>
        <v>44412</v>
      </c>
      <c r="CB6" s="65">
        <f t="shared" si="8"/>
        <v>45462</v>
      </c>
      <c r="CC6" s="65">
        <f t="shared" si="8"/>
        <v>46453</v>
      </c>
      <c r="CD6" s="65">
        <f t="shared" si="8"/>
        <v>47745</v>
      </c>
      <c r="CE6" s="65">
        <f t="shared" si="8"/>
        <v>48203</v>
      </c>
      <c r="CF6" s="65">
        <f t="shared" si="8"/>
        <v>48921</v>
      </c>
      <c r="CG6" s="65">
        <f t="shared" si="8"/>
        <v>50413</v>
      </c>
      <c r="CH6" s="65">
        <f t="shared" si="8"/>
        <v>50510</v>
      </c>
      <c r="CI6" s="65">
        <f t="shared" si="8"/>
        <v>50958</v>
      </c>
      <c r="CJ6" s="64" t="str">
        <f>IF(CJ8="-","【-】","【"&amp;SUBSTITUTE(TEXT(CJ8,"#,##0"),"-","△")&amp;"】")</f>
        <v>【50,718】</v>
      </c>
      <c r="CK6" s="65">
        <f>IF(CK8="-",NA(),CK8)</f>
        <v>9605</v>
      </c>
      <c r="CL6" s="65">
        <f t="shared" ref="CL6:CT6" si="9">IF(CL8="-",NA(),CL8)</f>
        <v>9393</v>
      </c>
      <c r="CM6" s="65">
        <f t="shared" si="9"/>
        <v>9157</v>
      </c>
      <c r="CN6" s="65">
        <f t="shared" si="9"/>
        <v>8656</v>
      </c>
      <c r="CO6" s="65">
        <f t="shared" si="9"/>
        <v>8783</v>
      </c>
      <c r="CP6" s="65">
        <f t="shared" si="9"/>
        <v>11941</v>
      </c>
      <c r="CQ6" s="65">
        <f t="shared" si="9"/>
        <v>12272</v>
      </c>
      <c r="CR6" s="65">
        <f t="shared" si="9"/>
        <v>13096</v>
      </c>
      <c r="CS6" s="65">
        <f t="shared" si="9"/>
        <v>13552</v>
      </c>
      <c r="CT6" s="65">
        <f t="shared" si="9"/>
        <v>13792</v>
      </c>
      <c r="CU6" s="64" t="str">
        <f>IF(CU8="-","【-】","【"&amp;SUBSTITUTE(TEXT(CU8,"#,##0"),"-","△")&amp;"】")</f>
        <v>【14,202】</v>
      </c>
      <c r="CV6" s="64">
        <f>IF(CV8="-",NA(),CV8)</f>
        <v>64</v>
      </c>
      <c r="CW6" s="64">
        <f t="shared" ref="CW6:DE6" si="10">IF(CW8="-",NA(),CW8)</f>
        <v>63.2</v>
      </c>
      <c r="CX6" s="64">
        <f t="shared" si="10"/>
        <v>65</v>
      </c>
      <c r="CY6" s="64">
        <f t="shared" si="10"/>
        <v>65</v>
      </c>
      <c r="CZ6" s="64">
        <f t="shared" si="10"/>
        <v>65.2</v>
      </c>
      <c r="DA6" s="64">
        <f t="shared" si="10"/>
        <v>54</v>
      </c>
      <c r="DB6" s="64">
        <f t="shared" si="10"/>
        <v>55.6</v>
      </c>
      <c r="DC6" s="64">
        <f t="shared" si="10"/>
        <v>54.8</v>
      </c>
      <c r="DD6" s="64">
        <f t="shared" si="10"/>
        <v>55.8</v>
      </c>
      <c r="DE6" s="64">
        <f t="shared" si="10"/>
        <v>56.1</v>
      </c>
      <c r="DF6" s="64" t="str">
        <f>IF(DF8="-","【-】","【"&amp;SUBSTITUTE(TEXT(DF8,"#,##0.0"),"-","△")&amp;"】")</f>
        <v>【55.0】</v>
      </c>
      <c r="DG6" s="64">
        <f>IF(DG8="-",NA(),DG8)</f>
        <v>16.7</v>
      </c>
      <c r="DH6" s="64">
        <f t="shared" ref="DH6:DP6" si="11">IF(DH8="-",NA(),DH8)</f>
        <v>15.7</v>
      </c>
      <c r="DI6" s="64">
        <f t="shared" si="11"/>
        <v>16.2</v>
      </c>
      <c r="DJ6" s="64">
        <f t="shared" si="11"/>
        <v>15.9</v>
      </c>
      <c r="DK6" s="64">
        <f t="shared" si="11"/>
        <v>17.100000000000001</v>
      </c>
      <c r="DL6" s="64">
        <f t="shared" si="11"/>
        <v>23.2</v>
      </c>
      <c r="DM6" s="64">
        <f t="shared" si="11"/>
        <v>23.2</v>
      </c>
      <c r="DN6" s="64">
        <f t="shared" si="11"/>
        <v>23.9</v>
      </c>
      <c r="DO6" s="64">
        <f t="shared" si="11"/>
        <v>23.8</v>
      </c>
      <c r="DP6" s="64">
        <f t="shared" si="11"/>
        <v>23.9</v>
      </c>
      <c r="DQ6" s="64" t="str">
        <f>IF(DQ8="-","【-】","【"&amp;SUBSTITUTE(TEXT(DQ8,"#,##0.0"),"-","△")&amp;"】")</f>
        <v>【24.3】</v>
      </c>
      <c r="DR6" s="64">
        <f>IF(DR8="-",NA(),DR8)</f>
        <v>51.2</v>
      </c>
      <c r="DS6" s="64">
        <f t="shared" ref="DS6:EA6" si="12">IF(DS8="-",NA(),DS8)</f>
        <v>54.7</v>
      </c>
      <c r="DT6" s="64">
        <f t="shared" si="12"/>
        <v>55.4</v>
      </c>
      <c r="DU6" s="64">
        <f t="shared" si="12"/>
        <v>42</v>
      </c>
      <c r="DV6" s="64">
        <f t="shared" si="12"/>
        <v>45.4</v>
      </c>
      <c r="DW6" s="64">
        <f t="shared" si="12"/>
        <v>45.8</v>
      </c>
      <c r="DX6" s="64">
        <f t="shared" si="12"/>
        <v>48.9</v>
      </c>
      <c r="DY6" s="64">
        <f t="shared" si="12"/>
        <v>50.3</v>
      </c>
      <c r="DZ6" s="64">
        <f t="shared" si="12"/>
        <v>49.8</v>
      </c>
      <c r="EA6" s="64">
        <f t="shared" si="12"/>
        <v>50.9</v>
      </c>
      <c r="EB6" s="64" t="str">
        <f>IF(EB8="-","【-】","【"&amp;SUBSTITUTE(TEXT(EB8,"#,##0.0"),"-","△")&amp;"】")</f>
        <v>【51.6】</v>
      </c>
      <c r="EC6" s="64">
        <f>IF(EC8="-",NA(),EC8)</f>
        <v>81.7</v>
      </c>
      <c r="ED6" s="64">
        <f t="shared" ref="ED6:EL6" si="13">IF(ED8="-",NA(),ED8)</f>
        <v>83.9</v>
      </c>
      <c r="EE6" s="64">
        <f t="shared" si="13"/>
        <v>75.5</v>
      </c>
      <c r="EF6" s="64">
        <f t="shared" si="13"/>
        <v>68.400000000000006</v>
      </c>
      <c r="EG6" s="64">
        <f t="shared" si="13"/>
        <v>71</v>
      </c>
      <c r="EH6" s="64">
        <f t="shared" si="13"/>
        <v>59.9</v>
      </c>
      <c r="EI6" s="64">
        <f t="shared" si="13"/>
        <v>65.400000000000006</v>
      </c>
      <c r="EJ6" s="64">
        <f t="shared" si="13"/>
        <v>65.7</v>
      </c>
      <c r="EK6" s="64">
        <f t="shared" si="13"/>
        <v>65</v>
      </c>
      <c r="EL6" s="64">
        <f t="shared" si="13"/>
        <v>66.8</v>
      </c>
      <c r="EM6" s="64" t="str">
        <f>IF(EM8="-","【-】","【"&amp;SUBSTITUTE(TEXT(EM8,"#,##0.0"),"-","△")&amp;"】")</f>
        <v>【67.6】</v>
      </c>
      <c r="EN6" s="65">
        <f>IF(EN8="-",NA(),EN8)</f>
        <v>30213164</v>
      </c>
      <c r="EO6" s="65">
        <f t="shared" ref="EO6:EW6" si="14">IF(EO8="-",NA(),EO8)</f>
        <v>33187495</v>
      </c>
      <c r="EP6" s="65">
        <f t="shared" si="14"/>
        <v>33392802</v>
      </c>
      <c r="EQ6" s="65">
        <f t="shared" si="14"/>
        <v>45588300</v>
      </c>
      <c r="ER6" s="65">
        <f t="shared" si="14"/>
        <v>46027154</v>
      </c>
      <c r="ES6" s="65">
        <f t="shared" si="14"/>
        <v>40264615</v>
      </c>
      <c r="ET6" s="65">
        <f t="shared" si="14"/>
        <v>41593368</v>
      </c>
      <c r="EU6" s="65">
        <f t="shared" si="14"/>
        <v>42578034</v>
      </c>
      <c r="EV6" s="65">
        <f t="shared" si="14"/>
        <v>45645830</v>
      </c>
      <c r="EW6" s="65">
        <f t="shared" si="14"/>
        <v>47082778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128</v>
      </c>
      <c r="B7" s="62">
        <f t="shared" ref="B7:AG7" si="15">B8</f>
        <v>2017</v>
      </c>
      <c r="C7" s="62">
        <f t="shared" si="15"/>
        <v>202177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300床以上～400床未満</v>
      </c>
      <c r="O7" s="62" t="str">
        <f>O8</f>
        <v>自治体職員</v>
      </c>
      <c r="P7" s="62" t="str">
        <f>P8</f>
        <v>直営</v>
      </c>
      <c r="Q7" s="63">
        <f t="shared" si="15"/>
        <v>17</v>
      </c>
      <c r="R7" s="62" t="str">
        <f t="shared" si="15"/>
        <v>対象</v>
      </c>
      <c r="S7" s="62" t="str">
        <f t="shared" si="15"/>
        <v>ド 透</v>
      </c>
      <c r="T7" s="62" t="str">
        <f t="shared" si="15"/>
        <v>救 臨 輪</v>
      </c>
      <c r="U7" s="63">
        <f>U8</f>
        <v>99341</v>
      </c>
      <c r="V7" s="63">
        <f>V8</f>
        <v>30923</v>
      </c>
      <c r="W7" s="62" t="str">
        <f>W8</f>
        <v>非該当</v>
      </c>
      <c r="X7" s="62" t="str">
        <f t="shared" si="15"/>
        <v>７：１</v>
      </c>
      <c r="Y7" s="63">
        <f t="shared" si="15"/>
        <v>238</v>
      </c>
      <c r="Z7" s="63">
        <f t="shared" si="15"/>
        <v>80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318</v>
      </c>
      <c r="AE7" s="63">
        <f t="shared" si="15"/>
        <v>237</v>
      </c>
      <c r="AF7" s="63">
        <f t="shared" si="15"/>
        <v>40</v>
      </c>
      <c r="AG7" s="63">
        <f t="shared" si="15"/>
        <v>277</v>
      </c>
      <c r="AH7" s="64">
        <f>AH8</f>
        <v>97.3</v>
      </c>
      <c r="AI7" s="64">
        <f t="shared" ref="AI7:AQ7" si="16">AI8</f>
        <v>101.7</v>
      </c>
      <c r="AJ7" s="64">
        <f t="shared" si="16"/>
        <v>100</v>
      </c>
      <c r="AK7" s="64">
        <f t="shared" si="16"/>
        <v>101.7</v>
      </c>
      <c r="AL7" s="64">
        <f t="shared" si="16"/>
        <v>101.6</v>
      </c>
      <c r="AM7" s="64">
        <f t="shared" si="16"/>
        <v>99</v>
      </c>
      <c r="AN7" s="64">
        <f t="shared" si="16"/>
        <v>97.7</v>
      </c>
      <c r="AO7" s="64">
        <f t="shared" si="16"/>
        <v>98</v>
      </c>
      <c r="AP7" s="64">
        <f t="shared" si="16"/>
        <v>97.2</v>
      </c>
      <c r="AQ7" s="64">
        <f t="shared" si="16"/>
        <v>97</v>
      </c>
      <c r="AR7" s="64"/>
      <c r="AS7" s="64">
        <f>AS8</f>
        <v>93.8</v>
      </c>
      <c r="AT7" s="64">
        <f t="shared" ref="AT7:BB7" si="17">AT8</f>
        <v>95.1</v>
      </c>
      <c r="AU7" s="64">
        <f t="shared" si="17"/>
        <v>94.4</v>
      </c>
      <c r="AV7" s="64">
        <f t="shared" si="17"/>
        <v>93.9</v>
      </c>
      <c r="AW7" s="64">
        <f t="shared" si="17"/>
        <v>91.9</v>
      </c>
      <c r="AX7" s="64">
        <f t="shared" si="17"/>
        <v>92.2</v>
      </c>
      <c r="AY7" s="64">
        <f t="shared" si="17"/>
        <v>90.2</v>
      </c>
      <c r="AZ7" s="64">
        <f t="shared" si="17"/>
        <v>91.1</v>
      </c>
      <c r="BA7" s="64">
        <f t="shared" si="17"/>
        <v>90.1</v>
      </c>
      <c r="BB7" s="64">
        <f t="shared" si="17"/>
        <v>89.6</v>
      </c>
      <c r="BC7" s="64"/>
      <c r="BD7" s="64">
        <f>BD8</f>
        <v>26.3</v>
      </c>
      <c r="BE7" s="64">
        <f t="shared" ref="BE7:BM7" si="18">BE8</f>
        <v>18.600000000000001</v>
      </c>
      <c r="BF7" s="64">
        <f t="shared" si="18"/>
        <v>18.8</v>
      </c>
      <c r="BG7" s="64">
        <f t="shared" si="18"/>
        <v>15.1</v>
      </c>
      <c r="BH7" s="64">
        <f t="shared" si="18"/>
        <v>13</v>
      </c>
      <c r="BI7" s="64">
        <f t="shared" si="18"/>
        <v>85.3</v>
      </c>
      <c r="BJ7" s="64">
        <f t="shared" si="18"/>
        <v>80.7</v>
      </c>
      <c r="BK7" s="64">
        <f t="shared" si="18"/>
        <v>73.099999999999994</v>
      </c>
      <c r="BL7" s="64">
        <f t="shared" si="18"/>
        <v>76.3</v>
      </c>
      <c r="BM7" s="64">
        <f t="shared" si="18"/>
        <v>80.7</v>
      </c>
      <c r="BN7" s="64"/>
      <c r="BO7" s="64">
        <f>BO8</f>
        <v>78.3</v>
      </c>
      <c r="BP7" s="64">
        <f t="shared" ref="BP7:BX7" si="19">BP8</f>
        <v>75.099999999999994</v>
      </c>
      <c r="BQ7" s="64">
        <f t="shared" si="19"/>
        <v>71.8</v>
      </c>
      <c r="BR7" s="64">
        <f t="shared" si="19"/>
        <v>70.900000000000006</v>
      </c>
      <c r="BS7" s="64">
        <f t="shared" si="19"/>
        <v>72.099999999999994</v>
      </c>
      <c r="BT7" s="64">
        <f t="shared" si="19"/>
        <v>70.5</v>
      </c>
      <c r="BU7" s="64">
        <f t="shared" si="19"/>
        <v>70.599999999999994</v>
      </c>
      <c r="BV7" s="64">
        <f t="shared" si="19"/>
        <v>71.3</v>
      </c>
      <c r="BW7" s="64">
        <f t="shared" si="19"/>
        <v>72.599999999999994</v>
      </c>
      <c r="BX7" s="64">
        <f t="shared" si="19"/>
        <v>73.5</v>
      </c>
      <c r="BY7" s="64"/>
      <c r="BZ7" s="65">
        <f>BZ8</f>
        <v>41236</v>
      </c>
      <c r="CA7" s="65">
        <f t="shared" ref="CA7:CI7" si="20">CA8</f>
        <v>44412</v>
      </c>
      <c r="CB7" s="65">
        <f t="shared" si="20"/>
        <v>45462</v>
      </c>
      <c r="CC7" s="65">
        <f t="shared" si="20"/>
        <v>46453</v>
      </c>
      <c r="CD7" s="65">
        <f t="shared" si="20"/>
        <v>47745</v>
      </c>
      <c r="CE7" s="65">
        <f t="shared" si="20"/>
        <v>48203</v>
      </c>
      <c r="CF7" s="65">
        <f t="shared" si="20"/>
        <v>48921</v>
      </c>
      <c r="CG7" s="65">
        <f t="shared" si="20"/>
        <v>50413</v>
      </c>
      <c r="CH7" s="65">
        <f t="shared" si="20"/>
        <v>50510</v>
      </c>
      <c r="CI7" s="65">
        <f t="shared" si="20"/>
        <v>50958</v>
      </c>
      <c r="CJ7" s="64"/>
      <c r="CK7" s="65">
        <f>CK8</f>
        <v>9605</v>
      </c>
      <c r="CL7" s="65">
        <f t="shared" ref="CL7:CT7" si="21">CL8</f>
        <v>9393</v>
      </c>
      <c r="CM7" s="65">
        <f t="shared" si="21"/>
        <v>9157</v>
      </c>
      <c r="CN7" s="65">
        <f t="shared" si="21"/>
        <v>8656</v>
      </c>
      <c r="CO7" s="65">
        <f t="shared" si="21"/>
        <v>8783</v>
      </c>
      <c r="CP7" s="65">
        <f t="shared" si="21"/>
        <v>11941</v>
      </c>
      <c r="CQ7" s="65">
        <f t="shared" si="21"/>
        <v>12272</v>
      </c>
      <c r="CR7" s="65">
        <f t="shared" si="21"/>
        <v>13096</v>
      </c>
      <c r="CS7" s="65">
        <f t="shared" si="21"/>
        <v>13552</v>
      </c>
      <c r="CT7" s="65">
        <f t="shared" si="21"/>
        <v>13792</v>
      </c>
      <c r="CU7" s="64"/>
      <c r="CV7" s="64">
        <f>CV8</f>
        <v>64</v>
      </c>
      <c r="CW7" s="64">
        <f t="shared" ref="CW7:DE7" si="22">CW8</f>
        <v>63.2</v>
      </c>
      <c r="CX7" s="64">
        <f t="shared" si="22"/>
        <v>65</v>
      </c>
      <c r="CY7" s="64">
        <f t="shared" si="22"/>
        <v>65</v>
      </c>
      <c r="CZ7" s="64">
        <f t="shared" si="22"/>
        <v>65.2</v>
      </c>
      <c r="DA7" s="64">
        <f t="shared" si="22"/>
        <v>54</v>
      </c>
      <c r="DB7" s="64">
        <f t="shared" si="22"/>
        <v>55.6</v>
      </c>
      <c r="DC7" s="64">
        <f t="shared" si="22"/>
        <v>54.8</v>
      </c>
      <c r="DD7" s="64">
        <f t="shared" si="22"/>
        <v>55.8</v>
      </c>
      <c r="DE7" s="64">
        <f t="shared" si="22"/>
        <v>56.1</v>
      </c>
      <c r="DF7" s="64"/>
      <c r="DG7" s="64">
        <f>DG8</f>
        <v>16.7</v>
      </c>
      <c r="DH7" s="64">
        <f t="shared" ref="DH7:DP7" si="23">DH8</f>
        <v>15.7</v>
      </c>
      <c r="DI7" s="64">
        <f t="shared" si="23"/>
        <v>16.2</v>
      </c>
      <c r="DJ7" s="64">
        <f t="shared" si="23"/>
        <v>15.9</v>
      </c>
      <c r="DK7" s="64">
        <f t="shared" si="23"/>
        <v>17.100000000000001</v>
      </c>
      <c r="DL7" s="64">
        <f t="shared" si="23"/>
        <v>23.2</v>
      </c>
      <c r="DM7" s="64">
        <f t="shared" si="23"/>
        <v>23.2</v>
      </c>
      <c r="DN7" s="64">
        <f t="shared" si="23"/>
        <v>23.9</v>
      </c>
      <c r="DO7" s="64">
        <f t="shared" si="23"/>
        <v>23.8</v>
      </c>
      <c r="DP7" s="64">
        <f t="shared" si="23"/>
        <v>23.9</v>
      </c>
      <c r="DQ7" s="64"/>
      <c r="DR7" s="64">
        <f>DR8</f>
        <v>51.2</v>
      </c>
      <c r="DS7" s="64">
        <f t="shared" ref="DS7:EA7" si="24">DS8</f>
        <v>54.7</v>
      </c>
      <c r="DT7" s="64">
        <f t="shared" si="24"/>
        <v>55.4</v>
      </c>
      <c r="DU7" s="64">
        <f t="shared" si="24"/>
        <v>42</v>
      </c>
      <c r="DV7" s="64">
        <f t="shared" si="24"/>
        <v>45.4</v>
      </c>
      <c r="DW7" s="64">
        <f t="shared" si="24"/>
        <v>45.8</v>
      </c>
      <c r="DX7" s="64">
        <f t="shared" si="24"/>
        <v>48.9</v>
      </c>
      <c r="DY7" s="64">
        <f t="shared" si="24"/>
        <v>50.3</v>
      </c>
      <c r="DZ7" s="64">
        <f t="shared" si="24"/>
        <v>49.8</v>
      </c>
      <c r="EA7" s="64">
        <f t="shared" si="24"/>
        <v>50.9</v>
      </c>
      <c r="EB7" s="64"/>
      <c r="EC7" s="64">
        <f>EC8</f>
        <v>81.7</v>
      </c>
      <c r="ED7" s="64">
        <f t="shared" ref="ED7:EL7" si="25">ED8</f>
        <v>83.9</v>
      </c>
      <c r="EE7" s="64">
        <f t="shared" si="25"/>
        <v>75.5</v>
      </c>
      <c r="EF7" s="64">
        <f t="shared" si="25"/>
        <v>68.400000000000006</v>
      </c>
      <c r="EG7" s="64">
        <f t="shared" si="25"/>
        <v>71</v>
      </c>
      <c r="EH7" s="64">
        <f t="shared" si="25"/>
        <v>59.9</v>
      </c>
      <c r="EI7" s="64">
        <f t="shared" si="25"/>
        <v>65.400000000000006</v>
      </c>
      <c r="EJ7" s="64">
        <f t="shared" si="25"/>
        <v>65.7</v>
      </c>
      <c r="EK7" s="64">
        <f t="shared" si="25"/>
        <v>65</v>
      </c>
      <c r="EL7" s="64">
        <f t="shared" si="25"/>
        <v>66.8</v>
      </c>
      <c r="EM7" s="64"/>
      <c r="EN7" s="65">
        <f>EN8</f>
        <v>30213164</v>
      </c>
      <c r="EO7" s="65">
        <f t="shared" ref="EO7:EW7" si="26">EO8</f>
        <v>33187495</v>
      </c>
      <c r="EP7" s="65">
        <f t="shared" si="26"/>
        <v>33392802</v>
      </c>
      <c r="EQ7" s="65">
        <f t="shared" si="26"/>
        <v>45588300</v>
      </c>
      <c r="ER7" s="65">
        <f t="shared" si="26"/>
        <v>46027154</v>
      </c>
      <c r="ES7" s="65">
        <f t="shared" si="26"/>
        <v>40264615</v>
      </c>
      <c r="ET7" s="65">
        <f t="shared" si="26"/>
        <v>41593368</v>
      </c>
      <c r="EU7" s="65">
        <f t="shared" si="26"/>
        <v>42578034</v>
      </c>
      <c r="EV7" s="65">
        <f t="shared" si="26"/>
        <v>45645830</v>
      </c>
      <c r="EW7" s="65">
        <f t="shared" si="26"/>
        <v>47082778</v>
      </c>
      <c r="EX7" s="65"/>
    </row>
    <row r="8" spans="1:154" s="66" customFormat="1">
      <c r="A8" s="47"/>
      <c r="B8" s="67">
        <v>2017</v>
      </c>
      <c r="C8" s="67">
        <v>202177</v>
      </c>
      <c r="D8" s="67">
        <v>46</v>
      </c>
      <c r="E8" s="67">
        <v>6</v>
      </c>
      <c r="F8" s="67">
        <v>0</v>
      </c>
      <c r="G8" s="67">
        <v>1</v>
      </c>
      <c r="H8" s="67" t="s">
        <v>129</v>
      </c>
      <c r="I8" s="67" t="s">
        <v>130</v>
      </c>
      <c r="J8" s="67" t="s">
        <v>131</v>
      </c>
      <c r="K8" s="67" t="s">
        <v>132</v>
      </c>
      <c r="L8" s="67" t="s">
        <v>133</v>
      </c>
      <c r="M8" s="67" t="s">
        <v>134</v>
      </c>
      <c r="N8" s="67" t="s">
        <v>135</v>
      </c>
      <c r="O8" s="67" t="s">
        <v>136</v>
      </c>
      <c r="P8" s="67" t="s">
        <v>137</v>
      </c>
      <c r="Q8" s="68">
        <v>17</v>
      </c>
      <c r="R8" s="67" t="s">
        <v>138</v>
      </c>
      <c r="S8" s="67" t="s">
        <v>139</v>
      </c>
      <c r="T8" s="67" t="s">
        <v>140</v>
      </c>
      <c r="U8" s="68">
        <v>99341</v>
      </c>
      <c r="V8" s="68">
        <v>30923</v>
      </c>
      <c r="W8" s="67" t="s">
        <v>141</v>
      </c>
      <c r="X8" s="69" t="s">
        <v>142</v>
      </c>
      <c r="Y8" s="68">
        <v>238</v>
      </c>
      <c r="Z8" s="68">
        <v>80</v>
      </c>
      <c r="AA8" s="68" t="s">
        <v>143</v>
      </c>
      <c r="AB8" s="68" t="s">
        <v>143</v>
      </c>
      <c r="AC8" s="68" t="s">
        <v>143</v>
      </c>
      <c r="AD8" s="68">
        <v>318</v>
      </c>
      <c r="AE8" s="68">
        <v>237</v>
      </c>
      <c r="AF8" s="68">
        <v>40</v>
      </c>
      <c r="AG8" s="68">
        <v>277</v>
      </c>
      <c r="AH8" s="70">
        <v>97.3</v>
      </c>
      <c r="AI8" s="70">
        <v>101.7</v>
      </c>
      <c r="AJ8" s="70">
        <v>100</v>
      </c>
      <c r="AK8" s="70">
        <v>101.7</v>
      </c>
      <c r="AL8" s="70">
        <v>101.6</v>
      </c>
      <c r="AM8" s="70">
        <v>99</v>
      </c>
      <c r="AN8" s="70">
        <v>97.7</v>
      </c>
      <c r="AO8" s="70">
        <v>98</v>
      </c>
      <c r="AP8" s="70">
        <v>97.2</v>
      </c>
      <c r="AQ8" s="70">
        <v>97</v>
      </c>
      <c r="AR8" s="70">
        <v>98.5</v>
      </c>
      <c r="AS8" s="70">
        <v>93.8</v>
      </c>
      <c r="AT8" s="70">
        <v>95.1</v>
      </c>
      <c r="AU8" s="70">
        <v>94.4</v>
      </c>
      <c r="AV8" s="70">
        <v>93.9</v>
      </c>
      <c r="AW8" s="70">
        <v>91.9</v>
      </c>
      <c r="AX8" s="70">
        <v>92.2</v>
      </c>
      <c r="AY8" s="70">
        <v>90.2</v>
      </c>
      <c r="AZ8" s="70">
        <v>91.1</v>
      </c>
      <c r="BA8" s="70">
        <v>90.1</v>
      </c>
      <c r="BB8" s="70">
        <v>89.6</v>
      </c>
      <c r="BC8" s="70">
        <v>89.7</v>
      </c>
      <c r="BD8" s="71">
        <v>26.3</v>
      </c>
      <c r="BE8" s="71">
        <v>18.600000000000001</v>
      </c>
      <c r="BF8" s="71">
        <v>18.8</v>
      </c>
      <c r="BG8" s="71">
        <v>15.1</v>
      </c>
      <c r="BH8" s="71">
        <v>13</v>
      </c>
      <c r="BI8" s="71">
        <v>85.3</v>
      </c>
      <c r="BJ8" s="71">
        <v>80.7</v>
      </c>
      <c r="BK8" s="71">
        <v>73.099999999999994</v>
      </c>
      <c r="BL8" s="71">
        <v>76.3</v>
      </c>
      <c r="BM8" s="71">
        <v>80.7</v>
      </c>
      <c r="BN8" s="71">
        <v>64.7</v>
      </c>
      <c r="BO8" s="70">
        <v>78.3</v>
      </c>
      <c r="BP8" s="70">
        <v>75.099999999999994</v>
      </c>
      <c r="BQ8" s="70">
        <v>71.8</v>
      </c>
      <c r="BR8" s="70">
        <v>70.900000000000006</v>
      </c>
      <c r="BS8" s="70">
        <v>72.099999999999994</v>
      </c>
      <c r="BT8" s="70">
        <v>70.5</v>
      </c>
      <c r="BU8" s="70">
        <v>70.599999999999994</v>
      </c>
      <c r="BV8" s="70">
        <v>71.3</v>
      </c>
      <c r="BW8" s="70">
        <v>72.599999999999994</v>
      </c>
      <c r="BX8" s="70">
        <v>73.5</v>
      </c>
      <c r="BY8" s="70">
        <v>74.8</v>
      </c>
      <c r="BZ8" s="71">
        <v>41236</v>
      </c>
      <c r="CA8" s="71">
        <v>44412</v>
      </c>
      <c r="CB8" s="71">
        <v>45462</v>
      </c>
      <c r="CC8" s="71">
        <v>46453</v>
      </c>
      <c r="CD8" s="71">
        <v>47745</v>
      </c>
      <c r="CE8" s="71">
        <v>48203</v>
      </c>
      <c r="CF8" s="71">
        <v>48921</v>
      </c>
      <c r="CG8" s="71">
        <v>50413</v>
      </c>
      <c r="CH8" s="71">
        <v>50510</v>
      </c>
      <c r="CI8" s="71">
        <v>50958</v>
      </c>
      <c r="CJ8" s="70">
        <v>50718</v>
      </c>
      <c r="CK8" s="71">
        <v>9605</v>
      </c>
      <c r="CL8" s="71">
        <v>9393</v>
      </c>
      <c r="CM8" s="71">
        <v>9157</v>
      </c>
      <c r="CN8" s="71">
        <v>8656</v>
      </c>
      <c r="CO8" s="71">
        <v>8783</v>
      </c>
      <c r="CP8" s="71">
        <v>11941</v>
      </c>
      <c r="CQ8" s="71">
        <v>12272</v>
      </c>
      <c r="CR8" s="71">
        <v>13096</v>
      </c>
      <c r="CS8" s="71">
        <v>13552</v>
      </c>
      <c r="CT8" s="71">
        <v>13792</v>
      </c>
      <c r="CU8" s="70">
        <v>14202</v>
      </c>
      <c r="CV8" s="71">
        <v>64</v>
      </c>
      <c r="CW8" s="71">
        <v>63.2</v>
      </c>
      <c r="CX8" s="71">
        <v>65</v>
      </c>
      <c r="CY8" s="71">
        <v>65</v>
      </c>
      <c r="CZ8" s="71">
        <v>65.2</v>
      </c>
      <c r="DA8" s="71">
        <v>54</v>
      </c>
      <c r="DB8" s="71">
        <v>55.6</v>
      </c>
      <c r="DC8" s="71">
        <v>54.8</v>
      </c>
      <c r="DD8" s="71">
        <v>55.8</v>
      </c>
      <c r="DE8" s="71">
        <v>56.1</v>
      </c>
      <c r="DF8" s="71">
        <v>55</v>
      </c>
      <c r="DG8" s="71">
        <v>16.7</v>
      </c>
      <c r="DH8" s="71">
        <v>15.7</v>
      </c>
      <c r="DI8" s="71">
        <v>16.2</v>
      </c>
      <c r="DJ8" s="71">
        <v>15.9</v>
      </c>
      <c r="DK8" s="71">
        <v>17.100000000000001</v>
      </c>
      <c r="DL8" s="71">
        <v>23.2</v>
      </c>
      <c r="DM8" s="71">
        <v>23.2</v>
      </c>
      <c r="DN8" s="71">
        <v>23.9</v>
      </c>
      <c r="DO8" s="71">
        <v>23.8</v>
      </c>
      <c r="DP8" s="71">
        <v>23.9</v>
      </c>
      <c r="DQ8" s="71">
        <v>24.3</v>
      </c>
      <c r="DR8" s="70">
        <v>51.2</v>
      </c>
      <c r="DS8" s="70">
        <v>54.7</v>
      </c>
      <c r="DT8" s="70">
        <v>55.4</v>
      </c>
      <c r="DU8" s="70">
        <v>42</v>
      </c>
      <c r="DV8" s="70">
        <v>45.4</v>
      </c>
      <c r="DW8" s="70">
        <v>45.8</v>
      </c>
      <c r="DX8" s="70">
        <v>48.9</v>
      </c>
      <c r="DY8" s="70">
        <v>50.3</v>
      </c>
      <c r="DZ8" s="70">
        <v>49.8</v>
      </c>
      <c r="EA8" s="70">
        <v>50.9</v>
      </c>
      <c r="EB8" s="70">
        <v>51.6</v>
      </c>
      <c r="EC8" s="70">
        <v>81.7</v>
      </c>
      <c r="ED8" s="70">
        <v>83.9</v>
      </c>
      <c r="EE8" s="70">
        <v>75.5</v>
      </c>
      <c r="EF8" s="70">
        <v>68.400000000000006</v>
      </c>
      <c r="EG8" s="70">
        <v>71</v>
      </c>
      <c r="EH8" s="70">
        <v>59.9</v>
      </c>
      <c r="EI8" s="70">
        <v>65.400000000000006</v>
      </c>
      <c r="EJ8" s="70">
        <v>65.7</v>
      </c>
      <c r="EK8" s="70">
        <v>65</v>
      </c>
      <c r="EL8" s="70">
        <v>66.8</v>
      </c>
      <c r="EM8" s="70">
        <v>67.599999999999994</v>
      </c>
      <c r="EN8" s="71">
        <v>30213164</v>
      </c>
      <c r="EO8" s="71">
        <v>33187495</v>
      </c>
      <c r="EP8" s="71">
        <v>33392802</v>
      </c>
      <c r="EQ8" s="71">
        <v>45588300</v>
      </c>
      <c r="ER8" s="71">
        <v>46027154</v>
      </c>
      <c r="ES8" s="71">
        <v>40264615</v>
      </c>
      <c r="ET8" s="71">
        <v>41593368</v>
      </c>
      <c r="EU8" s="71">
        <v>42578034</v>
      </c>
      <c r="EV8" s="71">
        <v>45645830</v>
      </c>
      <c r="EW8" s="71">
        <v>47082778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144</v>
      </c>
      <c r="C10" s="76" t="s">
        <v>145</v>
      </c>
      <c r="D10" s="76" t="s">
        <v>146</v>
      </c>
      <c r="E10" s="76" t="s">
        <v>147</v>
      </c>
      <c r="F10" s="76" t="s">
        <v>148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149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2019-02-20T11:59:04Z</cp:lastPrinted>
  <dcterms:created xsi:type="dcterms:W3CDTF">2018-12-07T10:43:23Z</dcterms:created>
  <dcterms:modified xsi:type="dcterms:W3CDTF">2019-02-20T11:59:32Z</dcterms:modified>
  <cp:category/>
</cp:coreProperties>
</file>