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km3y+TBkOJMXdag8sBNXcH4Xezqx+Y+zpJl64/6GEJt73rpOCs6jbi/haaSpKdzpYIi7AzklQ41jmsECbzGg==" workbookSaltValue="TbtXkhM6vcopddch3JUonA==" workbookSpinCount="100000" lockStructure="1"/>
  <bookViews>
    <workbookView xWindow="0" yWindow="0" windowWidth="20610" windowHeight="116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<sst xmlns="http://schemas.openxmlformats.org/spreadsheetml/2006/main" count="232" uniqueCount="120">
  <si>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</si>
  <si>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</si>
  <si>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</si>
  <si>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</si>
  <si>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</si>
  <si>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</si>
  <si>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</si>
  <si>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</si>
  <si>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</si>
  <si>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</si>
  <si>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</si>
  <si>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</si>
  <si>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</si>
  <si>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</si>
  <si>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</si>
  <si>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</si>
  <si>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</si>
  <si>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</si>
  <si>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</si>
  <si>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</si>
  <si>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</si>
  <si>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</si>
  <si>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</si>
  <si>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</si>
  <si>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</si>
  <si>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</si>
  <si>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</si>
  <si>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</si>
  <si>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</si>
  <si>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</si>
  <si>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</si>
  <si>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</si>
  <si>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</si>
  <si>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</si>
  <si>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</si>
  <si>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</si>
  <si>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</si>
  <si>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</si>
  <si>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</si>
  <si>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</si>
  <si>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</si>
  <si>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</si>
  <si>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</si>
  <si>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</si>
  <si>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</si>
  <si>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</si>
  <si>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</si>
  <si>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</si>
  <si>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</si>
  <si>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</si>
  <si>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</si>
  <si>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</si>
  <si>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</si>
  <si>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</si>
  <si>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</si>
  <si>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</si>
  <si>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</si>
  <si>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</si>
  <si>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</si>
  <si>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</si>
  <si>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</si>
  <si>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</si>
  <si>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</si>
  <si>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</si>
  <si>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</si>
  <si>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</si>
  <si>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</si>
  <si>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</si>
  <si>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</si>
  <si>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</si>
  <si>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</si>
  <si>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</si>
  <si>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</si>
  <si>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</si>
  <si>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</si>
  <si>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</si>
  <si>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</si>
  <si>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</si>
  <si>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</si>
  <si>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</si>
  <si>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</si>
  <si>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</si>
  <si>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</si>
  <si>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</si>
  <si>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</si>
  <si>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</si>
  <si>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</si>
  <si>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</si>
  <si>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</si>
  <si>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</si>
  <si>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</si>
  <si>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</si>
  <si>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</si>
  <si>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</si>
  <si>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</si>
  <si>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</si>
  <si>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</si>
  <si>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</si>
  <si>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</si>
  <si>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</si>
  <si>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</si>
  <si>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</si>
  <si>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</si>
  <si>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</si>
  <si>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</si>
  <si>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駒ケ根市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</si>
  <si>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</si>
  <si>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</si>
  <si>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</si>
  <si>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</si>
  <si>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</si>
  <si>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</si>
  <si>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</si>
  <si>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</si>
  <si>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</si>
  <si>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</si>
  <si>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</si>
  <si>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・有形固定資産減価償却率は、類似団体平均値より低く推移しているが、年々増加傾向にあり資産の老朽化は進んでいる。
・管路経年化率は、類似団体平均値よりも低く、老朽管の更新を早期に実施してきた結果が出ている。
・管路更新率は、H27から類似団体平均値より低い水準で推移しており、布設替工事より新設工事の割合が増えている状況である。</t>
    <rPh sb="1" eb="3">
      <t>ユウケイ</t>
    </rPh>
    <rPh sb="3" eb="5">
      <t>コテイ</t>
    </rPh>
    <rPh sb="5" eb="7">
      <t>シサン</t>
    </rPh>
    <rPh sb="33" eb="35">
      <t>ネンネン</t>
    </rPh>
    <rPh sb="35" eb="37">
      <t>ゾウカ</t>
    </rPh>
    <rPh sb="37" eb="39">
      <t>ケイコウ</t>
    </rPh>
    <rPh sb="42" eb="44">
      <t>シサン</t>
    </rPh>
    <rPh sb="45" eb="48">
      <t>ロウキュウカ</t>
    </rPh>
    <rPh sb="49" eb="50">
      <t>スス</t>
    </rPh>
    <rPh sb="66" eb="68">
      <t>ルイジ</t>
    </rPh>
    <rPh sb="68" eb="70">
      <t>ダンタイ</t>
    </rPh>
    <rPh sb="70" eb="73">
      <t>ヘイキンチ</t>
    </rPh>
    <rPh sb="118" eb="120">
      <t>ルイジ</t>
    </rPh>
    <rPh sb="120" eb="122">
      <t>ダンタイ</t>
    </rPh>
    <rPh sb="122" eb="125">
      <t>ヘイキンチ</t>
    </rPh>
    <rPh sb="127" eb="128">
      <t>ヒク</t>
    </rPh>
    <rPh sb="129" eb="131">
      <t>スイジュン</t>
    </rPh>
    <rPh sb="132" eb="134">
      <t>スイイ</t>
    </rPh>
    <rPh sb="139" eb="141">
      <t>フセツ</t>
    </rPh>
    <rPh sb="141" eb="142">
      <t>ガ</t>
    </rPh>
    <rPh sb="142" eb="144">
      <t>コウジ</t>
    </rPh>
    <rPh sb="146" eb="148">
      <t>シンセツ</t>
    </rPh>
    <rPh sb="148" eb="150">
      <t>コウジ</t>
    </rPh>
    <rPh sb="151" eb="153">
      <t>ワリアイ</t>
    </rPh>
    <rPh sb="154" eb="155">
      <t>フ</t>
    </rPh>
    <rPh sb="159" eb="161">
      <t>ジョウキョウ</t>
    </rPh>
    <phoneticPr fontId="16"/>
  </si>
  <si>
    <t>　起債にやや依存して固定資産（管路や浄水施設）の早期更新を実施してきた経緯があり、少なからず財政に影響を及ぼしている。企業債は、近年、超低金利であるため、企業債割合を高め、残高（負債）の減少速度を落としている。
　また、水道ビジョン（第2次）の策定により、経年管路等の更新計画を見直した。1986年以降に布設した管路は60年、2007年以降に布設した管路は、80年の更新サイクルとした。
　有収率向上の対策として漏水調査を実施し、効率的な修繕工事を行う必要がある。
　人口減少や節水意識の高まりによる有収水量の減少や更新費用の増加を考慮すると、現状の料金回収率を維持することが困難になることが想定される。20～30年後に固定資産の大量更新が見込まれるため、数年以内には料金改定を実施し、内部留保資金を増加してていく必要がある。</t>
    <rPh sb="15" eb="17">
      <t>カンロ</t>
    </rPh>
    <rPh sb="77" eb="79">
      <t>キギョウ</t>
    </rPh>
    <rPh sb="79" eb="80">
      <t>サイ</t>
    </rPh>
    <rPh sb="110" eb="112">
      <t>スイドウ</t>
    </rPh>
    <rPh sb="117" eb="118">
      <t>ダイ</t>
    </rPh>
    <rPh sb="119" eb="120">
      <t>ジ</t>
    </rPh>
    <rPh sb="122" eb="124">
      <t>サクテイ</t>
    </rPh>
    <rPh sb="128" eb="130">
      <t>ケイネン</t>
    </rPh>
    <rPh sb="130" eb="132">
      <t>カンロ</t>
    </rPh>
    <rPh sb="132" eb="133">
      <t>トウ</t>
    </rPh>
    <rPh sb="134" eb="136">
      <t>コウシン</t>
    </rPh>
    <rPh sb="136" eb="138">
      <t>ケイカク</t>
    </rPh>
    <rPh sb="139" eb="141">
      <t>ミナオ</t>
    </rPh>
    <rPh sb="148" eb="149">
      <t>ネン</t>
    </rPh>
    <rPh sb="149" eb="151">
      <t>イコウ</t>
    </rPh>
    <rPh sb="152" eb="154">
      <t>フセツ</t>
    </rPh>
    <rPh sb="156" eb="158">
      <t>カンロ</t>
    </rPh>
    <rPh sb="161" eb="162">
      <t>ネン</t>
    </rPh>
    <rPh sb="167" eb="168">
      <t>ネン</t>
    </rPh>
    <rPh sb="168" eb="170">
      <t>イコウ</t>
    </rPh>
    <rPh sb="171" eb="173">
      <t>フセツ</t>
    </rPh>
    <rPh sb="175" eb="177">
      <t>カンロ</t>
    </rPh>
    <rPh sb="181" eb="182">
      <t>ネン</t>
    </rPh>
    <rPh sb="183" eb="185">
      <t>コウシン</t>
    </rPh>
    <rPh sb="195" eb="197">
      <t>ユウシュウ</t>
    </rPh>
    <rPh sb="197" eb="198">
      <t>リツ</t>
    </rPh>
    <rPh sb="198" eb="200">
      <t>コウジョウ</t>
    </rPh>
    <rPh sb="201" eb="203">
      <t>タイサク</t>
    </rPh>
    <rPh sb="206" eb="208">
      <t>ロウスイ</t>
    </rPh>
    <rPh sb="208" eb="210">
      <t>チョウサ</t>
    </rPh>
    <rPh sb="211" eb="213">
      <t>ジッシ</t>
    </rPh>
    <rPh sb="215" eb="218">
      <t>コウリツテキ</t>
    </rPh>
    <rPh sb="219" eb="221">
      <t>シュウゼン</t>
    </rPh>
    <rPh sb="221" eb="223">
      <t>コウジ</t>
    </rPh>
    <rPh sb="224" eb="225">
      <t>オコナ</t>
    </rPh>
    <rPh sb="226" eb="228">
      <t>ヒツヨウ</t>
    </rPh>
    <rPh sb="275" eb="277">
      <t>リョウキン</t>
    </rPh>
    <phoneticPr fontId="16"/>
  </si>
  <si>
    <t>・経常収支比率は、給水収益の増加、受水費及び企業債支払利息等が減少したことにより1.19ポイント増加した。H25は類似団体平均値に比べ低かったが、H26からは類似団体平均を上回る数値を維持しており、100％を超えていることから経営の健全性は保たれている。
・累積欠損金は発生していない。また、流動比率の割合は類似団体平均値より低いが、望ましいとされる200は超えているため、短期的な支払い能力はあるといえる。
・企業債残高対給水収益比率は類似団体平均値より高いが、これは企業債に依存し固定資産の更新を早期に実施してきた結果であるが、企業債残高は順調に減少している。
・料金回収率は類似団体平均値より高く、100％を超えていることから、経営に必要な経費を水道料金で賄えている状況である。
・給水原価は類似団体平均値より高い水準であったが、H29は有収水量の増加、受水費等の減少により類似団体平均値より低い水準となっている。
・施設利用率は問題ないと思われる。有収率は、H29急激に減少し類似団体平均値より低い水準となっている。要因とし漏水が疑われるため、有収率向上に向けて対策を検討する必要がある。</t>
    <rPh sb="48" eb="50">
      <t>ゾウカ</t>
    </rPh>
    <rPh sb="79" eb="81">
      <t>ルイジ</t>
    </rPh>
    <rPh sb="81" eb="83">
      <t>ダンタイ</t>
    </rPh>
    <rPh sb="83" eb="85">
      <t>ヘイキン</t>
    </rPh>
    <rPh sb="86" eb="88">
      <t>ウワマワ</t>
    </rPh>
    <rPh sb="89" eb="91">
      <t>スウチ</t>
    </rPh>
    <rPh sb="92" eb="94">
      <t>イジ</t>
    </rPh>
    <rPh sb="104" eb="105">
      <t>コ</t>
    </rPh>
    <rPh sb="113" eb="115">
      <t>ケイエイ</t>
    </rPh>
    <rPh sb="116" eb="119">
      <t>ケンゼンセイ</t>
    </rPh>
    <rPh sb="120" eb="121">
      <t>タモ</t>
    </rPh>
    <rPh sb="136" eb="138">
      <t>ハッセイ</t>
    </rPh>
    <rPh sb="188" eb="191">
      <t>タンキテキ</t>
    </rPh>
    <rPh sb="192" eb="194">
      <t>シハラ</t>
    </rPh>
    <rPh sb="195" eb="197">
      <t>ノウリョク</t>
    </rPh>
    <rPh sb="208" eb="210">
      <t>キギョウ</t>
    </rPh>
    <rPh sb="210" eb="211">
      <t>サイ</t>
    </rPh>
    <rPh sb="211" eb="213">
      <t>ザンダカ</t>
    </rPh>
    <rPh sb="213" eb="214">
      <t>タイ</t>
    </rPh>
    <rPh sb="218" eb="220">
      <t>ヒリツ</t>
    </rPh>
    <rPh sb="237" eb="239">
      <t>キギョウ</t>
    </rPh>
    <rPh sb="239" eb="240">
      <t>サイ</t>
    </rPh>
    <rPh sb="241" eb="243">
      <t>イゾン</t>
    </rPh>
    <rPh sb="310" eb="311">
      <t>コ</t>
    </rPh>
    <rPh sb="320" eb="322">
      <t>ケイエイ</t>
    </rPh>
    <rPh sb="323" eb="325">
      <t>ヒツヨウ</t>
    </rPh>
    <rPh sb="326" eb="328">
      <t>ケイヒ</t>
    </rPh>
    <rPh sb="329" eb="331">
      <t>スイドウ</t>
    </rPh>
    <rPh sb="331" eb="333">
      <t>リョウキン</t>
    </rPh>
    <rPh sb="334" eb="335">
      <t>マカナ</t>
    </rPh>
    <rPh sb="339" eb="341">
      <t>ジョウキョウ</t>
    </rPh>
    <rPh sb="364" eb="366">
      <t>スイジュン</t>
    </rPh>
    <rPh sb="376" eb="378">
      <t>ユウシュウ</t>
    </rPh>
    <rPh sb="378" eb="380">
      <t>スイリョウ</t>
    </rPh>
    <rPh sb="381" eb="382">
      <t>ゾウ</t>
    </rPh>
    <rPh sb="382" eb="383">
      <t>カ</t>
    </rPh>
    <rPh sb="384" eb="386">
      <t>ジュスイ</t>
    </rPh>
    <rPh sb="386" eb="387">
      <t>ヒ</t>
    </rPh>
    <rPh sb="387" eb="388">
      <t>トウ</t>
    </rPh>
    <rPh sb="389" eb="391">
      <t>ゲンショウ</t>
    </rPh>
    <rPh sb="394" eb="396">
      <t>ルイジ</t>
    </rPh>
    <rPh sb="396" eb="398">
      <t>ダンタイ</t>
    </rPh>
    <rPh sb="398" eb="401">
      <t>ヘイキンチ</t>
    </rPh>
    <rPh sb="403" eb="404">
      <t>ヒク</t>
    </rPh>
    <rPh sb="405" eb="407">
      <t>スイジュン</t>
    </rPh>
    <rPh sb="433" eb="435">
      <t>ユウシュウ</t>
    </rPh>
    <rPh sb="435" eb="436">
      <t>リツ</t>
    </rPh>
    <rPh sb="441" eb="443">
      <t>キュウゲキ</t>
    </rPh>
    <rPh sb="444" eb="446">
      <t>ゲンショウ</t>
    </rPh>
    <rPh sb="447" eb="449">
      <t>ルイジ</t>
    </rPh>
    <rPh sb="449" eb="451">
      <t>ダンタイ</t>
    </rPh>
    <rPh sb="451" eb="454">
      <t>ヘイキンチ</t>
    </rPh>
    <rPh sb="456" eb="457">
      <t>ヒク</t>
    </rPh>
    <rPh sb="458" eb="460">
      <t>スイジュン</t>
    </rPh>
    <rPh sb="467" eb="469">
      <t>ヨウイン</t>
    </rPh>
    <rPh sb="471" eb="473">
      <t>ロウスイ</t>
    </rPh>
    <rPh sb="474" eb="475">
      <t>ウタガ</t>
    </rPh>
    <rPh sb="481" eb="484">
      <t>ユウシュウリツ</t>
    </rPh>
    <rPh sb="484" eb="486">
      <t>コウジョウ</t>
    </rPh>
    <rPh sb="487" eb="488">
      <t>ム</t>
    </rPh>
    <rPh sb="490" eb="492">
      <t>タイサク</t>
    </rPh>
    <rPh sb="493" eb="495">
      <t>ケントウ</t>
    </rPh>
    <rPh sb="497" eb="499">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</si>
</sst>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0.74</c:v>
                </c:pt>
                <c:pt idx="1">
                  <c:v>0.88</c:v>
                </c:pt>
                <c:pt idx="2">
                  <c:v>0.43</c:v>
                </c:pt>
                <c:pt idx="3">
                  <c:v>0.2</c:v>
                </c:pt>
                <c:pt idx="4">
                  <c:v>0.35</c:v>
                </c:pt>
              </c:numCache>
            </c:numRef>
          </c:val>
          <c:extLst xmlns:c16r2="http://schemas.microsoft.com/office/drawing/2015/06/chart">
            <c:ext xmlns:c16="http://schemas.microsoft.com/office/drawing/2014/chart" uri="{C3380CC4-5D6E-409C-BE32-E72D297353CC}">
              <c16:uniqueId val="{00000000-A246-4E97-AA9C-47EE3A8C9053}"/>
            </c:ext>
          </c:extLst>
        </c:ser>
        <c:dLbls>
          <c:showLegendKey val="0"/>
          <c:showVal val="0"/>
          <c:showCatName val="0"/>
          <c:showSerName val="0"/>
          <c:showPercent val="0"/>
          <c:showBubbleSize val="0"/>
        </c:dLbls>
        <c:gapWidth val="150"/>
        <c:axId val="81594240"/>
        <c:axId val="816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A246-4E97-AA9C-47EE3A8C9053}"/>
            </c:ext>
          </c:extLst>
        </c:ser>
        <c:dLbls>
          <c:showLegendKey val="0"/>
          <c:showVal val="0"/>
          <c:showCatName val="0"/>
          <c:showSerName val="0"/>
          <c:showPercent val="0"/>
          <c:showBubbleSize val="0"/>
        </c:dLbls>
        <c:marker val="1"/>
        <c:smooth val="0"/>
        <c:axId val="81594240"/>
        <c:axId val="81600512"/>
      </c:lineChart>
      <c:dateAx>
        <c:axId val="81594240"/>
        <c:scaling>
          <c:orientation val="minMax"/>
        </c:scaling>
        <c:delete val="1"/>
        <c:axPos val="b"/>
        <c:numFmt formatCode="ge" sourceLinked="1"/>
        <c:majorTickMark val="none"/>
        <c:minorTickMark val="none"/>
        <c:tickLblPos val="none"/>
        <c:crossAx val="81600512"/>
        <c:crosses val="autoZero"/>
        <c:auto val="1"/>
        <c:lblOffset val="100"/>
        <c:baseTimeUnit val="years"/>
      </c:dateAx>
      <c:valAx>
        <c:axId val="816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65.58</c:v>
                </c:pt>
                <c:pt idx="1">
                  <c:v>64.36</c:v>
                </c:pt>
                <c:pt idx="2">
                  <c:v>65.510000000000005</c:v>
                </c:pt>
                <c:pt idx="3">
                  <c:v>65.67</c:v>
                </c:pt>
                <c:pt idx="4">
                  <c:v>72.39</c:v>
                </c:pt>
              </c:numCache>
            </c:numRef>
          </c:val>
          <c:extLst xmlns:c16r2="http://schemas.microsoft.com/office/drawing/2015/06/chart">
            <c:ext xmlns:c16="http://schemas.microsoft.com/office/drawing/2014/chart" uri="{C3380CC4-5D6E-409C-BE32-E72D297353CC}">
              <c16:uniqueId val="{00000000-2EEB-4730-AE6B-29F817D806B5}"/>
            </c:ext>
          </c:extLst>
        </c:ser>
        <c:dLbls>
          <c:showLegendKey val="0"/>
          <c:showVal val="0"/>
          <c:showCatName val="0"/>
          <c:showSerName val="0"/>
          <c:showPercent val="0"/>
          <c:showBubbleSize val="0"/>
        </c:dLbls>
        <c:gapWidth val="150"/>
        <c:axId val="84915712"/>
        <c:axId val="8491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2EEB-4730-AE6B-29F817D806B5}"/>
            </c:ext>
          </c:extLst>
        </c:ser>
        <c:dLbls>
          <c:showLegendKey val="0"/>
          <c:showVal val="0"/>
          <c:showCatName val="0"/>
          <c:showSerName val="0"/>
          <c:showPercent val="0"/>
          <c:showBubbleSize val="0"/>
        </c:dLbls>
        <c:marker val="1"/>
        <c:smooth val="0"/>
        <c:axId val="84915712"/>
        <c:axId val="84917632"/>
      </c:lineChart>
      <c:dateAx>
        <c:axId val="84915712"/>
        <c:scaling>
          <c:orientation val="minMax"/>
        </c:scaling>
        <c:delete val="1"/>
        <c:axPos val="b"/>
        <c:numFmt formatCode="ge" sourceLinked="1"/>
        <c:majorTickMark val="none"/>
        <c:minorTickMark val="none"/>
        <c:tickLblPos val="none"/>
        <c:crossAx val="84917632"/>
        <c:crosses val="autoZero"/>
        <c:auto val="1"/>
        <c:lblOffset val="100"/>
        <c:baseTimeUnit val="years"/>
      </c:dateAx>
      <c:valAx>
        <c:axId val="84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90.16</c:v>
                </c:pt>
                <c:pt idx="1">
                  <c:v>89.33</c:v>
                </c:pt>
                <c:pt idx="2">
                  <c:v>88.23</c:v>
                </c:pt>
                <c:pt idx="3">
                  <c:v>86.24</c:v>
                </c:pt>
                <c:pt idx="4">
                  <c:v>80.56</c:v>
                </c:pt>
              </c:numCache>
            </c:numRef>
          </c:val>
          <c:extLst xmlns:c16r2="http://schemas.microsoft.com/office/drawing/2015/06/chart">
            <c:ext xmlns:c16="http://schemas.microsoft.com/office/drawing/2014/chart" uri="{C3380CC4-5D6E-409C-BE32-E72D297353CC}">
              <c16:uniqueId val="{00000000-028E-492A-9F4A-CC8D5977D852}"/>
            </c:ext>
          </c:extLst>
        </c:ser>
        <c:dLbls>
          <c:showLegendKey val="0"/>
          <c:showVal val="0"/>
          <c:showCatName val="0"/>
          <c:showSerName val="0"/>
          <c:showPercent val="0"/>
          <c:showBubbleSize val="0"/>
        </c:dLbls>
        <c:gapWidth val="150"/>
        <c:axId val="86083456"/>
        <c:axId val="860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028E-492A-9F4A-CC8D5977D852}"/>
            </c:ext>
          </c:extLst>
        </c:ser>
        <c:dLbls>
          <c:showLegendKey val="0"/>
          <c:showVal val="0"/>
          <c:showCatName val="0"/>
          <c:showSerName val="0"/>
          <c:showPercent val="0"/>
          <c:showBubbleSize val="0"/>
        </c:dLbls>
        <c:marker val="1"/>
        <c:smooth val="0"/>
        <c:axId val="86083456"/>
        <c:axId val="86093824"/>
      </c:lineChart>
      <c:dateAx>
        <c:axId val="86083456"/>
        <c:scaling>
          <c:orientation val="minMax"/>
        </c:scaling>
        <c:delete val="1"/>
        <c:axPos val="b"/>
        <c:numFmt formatCode="ge" sourceLinked="1"/>
        <c:majorTickMark val="none"/>
        <c:minorTickMark val="none"/>
        <c:tickLblPos val="none"/>
        <c:crossAx val="86093824"/>
        <c:crosses val="autoZero"/>
        <c:auto val="1"/>
        <c:lblOffset val="100"/>
        <c:baseTimeUnit val="years"/>
      </c:dateAx>
      <c:valAx>
        <c:axId val="860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104.6</c:v>
                </c:pt>
                <c:pt idx="1">
                  <c:v>109.34</c:v>
                </c:pt>
                <c:pt idx="2">
                  <c:v>111.78</c:v>
                </c:pt>
                <c:pt idx="3">
                  <c:v>111.84</c:v>
                </c:pt>
                <c:pt idx="4">
                  <c:v>113.03</c:v>
                </c:pt>
              </c:numCache>
            </c:numRef>
          </c:val>
          <c:extLst xmlns:c16r2="http://schemas.microsoft.com/office/drawing/2015/06/chart">
            <c:ext xmlns:c16="http://schemas.microsoft.com/office/drawing/2014/chart" uri="{C3380CC4-5D6E-409C-BE32-E72D297353CC}">
              <c16:uniqueId val="{00000000-6DA4-4BB5-805F-5E3D826CD71E}"/>
            </c:ext>
          </c:extLst>
        </c:ser>
        <c:dLbls>
          <c:showLegendKey val="0"/>
          <c:showVal val="0"/>
          <c:showCatName val="0"/>
          <c:showSerName val="0"/>
          <c:showPercent val="0"/>
          <c:showBubbleSize val="0"/>
        </c:dLbls>
        <c:gapWidth val="150"/>
        <c:axId val="81635584"/>
        <c:axId val="816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6DA4-4BB5-805F-5E3D826CD71E}"/>
            </c:ext>
          </c:extLst>
        </c:ser>
        <c:dLbls>
          <c:showLegendKey val="0"/>
          <c:showVal val="0"/>
          <c:showCatName val="0"/>
          <c:showSerName val="0"/>
          <c:showPercent val="0"/>
          <c:showBubbleSize val="0"/>
        </c:dLbls>
        <c:marker val="1"/>
        <c:smooth val="0"/>
        <c:axId val="81635584"/>
        <c:axId val="81645952"/>
      </c:lineChart>
      <c:dateAx>
        <c:axId val="81635584"/>
        <c:scaling>
          <c:orientation val="minMax"/>
        </c:scaling>
        <c:delete val="1"/>
        <c:axPos val="b"/>
        <c:numFmt formatCode="ge" sourceLinked="1"/>
        <c:majorTickMark val="none"/>
        <c:minorTickMark val="none"/>
        <c:tickLblPos val="none"/>
        <c:crossAx val="81645952"/>
        <c:crosses val="autoZero"/>
        <c:auto val="1"/>
        <c:lblOffset val="100"/>
        <c:baseTimeUnit val="years"/>
      </c:dateAx>
      <c:valAx>
        <c:axId val="8164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6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37.299999999999997</c:v>
                </c:pt>
                <c:pt idx="1">
                  <c:v>39.19</c:v>
                </c:pt>
                <c:pt idx="2">
                  <c:v>40.5</c:v>
                </c:pt>
                <c:pt idx="3">
                  <c:v>42.32</c:v>
                </c:pt>
                <c:pt idx="4">
                  <c:v>43.91</c:v>
                </c:pt>
              </c:numCache>
            </c:numRef>
          </c:val>
          <c:extLst xmlns:c16r2="http://schemas.microsoft.com/office/drawing/2015/06/chart">
            <c:ext xmlns:c16="http://schemas.microsoft.com/office/drawing/2014/chart" uri="{C3380CC4-5D6E-409C-BE32-E72D297353CC}">
              <c16:uniqueId val="{00000000-55B6-4F98-AE96-12FDF9004D0F}"/>
            </c:ext>
          </c:extLst>
        </c:ser>
        <c:dLbls>
          <c:showLegendKey val="0"/>
          <c:showVal val="0"/>
          <c:showCatName val="0"/>
          <c:showSerName val="0"/>
          <c:showPercent val="0"/>
          <c:showBubbleSize val="0"/>
        </c:dLbls>
        <c:gapWidth val="150"/>
        <c:axId val="84572800"/>
        <c:axId val="845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55B6-4F98-AE96-12FDF9004D0F}"/>
            </c:ext>
          </c:extLst>
        </c:ser>
        <c:dLbls>
          <c:showLegendKey val="0"/>
          <c:showVal val="0"/>
          <c:showCatName val="0"/>
          <c:showSerName val="0"/>
          <c:showPercent val="0"/>
          <c:showBubbleSize val="0"/>
        </c:dLbls>
        <c:marker val="1"/>
        <c:smooth val="0"/>
        <c:axId val="84572800"/>
        <c:axId val="84583168"/>
      </c:lineChart>
      <c:dateAx>
        <c:axId val="84572800"/>
        <c:scaling>
          <c:orientation val="minMax"/>
        </c:scaling>
        <c:delete val="1"/>
        <c:axPos val="b"/>
        <c:numFmt formatCode="ge" sourceLinked="1"/>
        <c:majorTickMark val="none"/>
        <c:minorTickMark val="none"/>
        <c:tickLblPos val="none"/>
        <c:crossAx val="84583168"/>
        <c:crosses val="autoZero"/>
        <c:auto val="1"/>
        <c:lblOffset val="100"/>
        <c:baseTimeUnit val="years"/>
      </c:dateAx>
      <c:valAx>
        <c:axId val="84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1.37</c:v>
                </c:pt>
                <c:pt idx="1">
                  <c:v>1.99</c:v>
                </c:pt>
                <c:pt idx="2">
                  <c:v>1.57</c:v>
                </c:pt>
                <c:pt idx="3">
                  <c:v>2.46</c:v>
                </c:pt>
                <c:pt idx="4">
                  <c:v>2.92</c:v>
                </c:pt>
              </c:numCache>
            </c:numRef>
          </c:val>
          <c:extLst xmlns:c16r2="http://schemas.microsoft.com/office/drawing/2015/06/chart">
            <c:ext xmlns:c16="http://schemas.microsoft.com/office/drawing/2014/chart" uri="{C3380CC4-5D6E-409C-BE32-E72D297353CC}">
              <c16:uniqueId val="{00000000-CF79-487C-AB61-9F1AE0AC337C}"/>
            </c:ext>
          </c:extLst>
        </c:ser>
        <c:dLbls>
          <c:showLegendKey val="0"/>
          <c:showVal val="0"/>
          <c:showCatName val="0"/>
          <c:showSerName val="0"/>
          <c:showPercent val="0"/>
          <c:showBubbleSize val="0"/>
        </c:dLbls>
        <c:gapWidth val="150"/>
        <c:axId val="84593664"/>
        <c:axId val="849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CF79-487C-AB61-9F1AE0AC337C}"/>
            </c:ext>
          </c:extLst>
        </c:ser>
        <c:dLbls>
          <c:showLegendKey val="0"/>
          <c:showVal val="0"/>
          <c:showCatName val="0"/>
          <c:showSerName val="0"/>
          <c:showPercent val="0"/>
          <c:showBubbleSize val="0"/>
        </c:dLbls>
        <c:marker val="1"/>
        <c:smooth val="0"/>
        <c:axId val="84593664"/>
        <c:axId val="84952192"/>
      </c:lineChart>
      <c:dateAx>
        <c:axId val="84593664"/>
        <c:scaling>
          <c:orientation val="minMax"/>
        </c:scaling>
        <c:delete val="1"/>
        <c:axPos val="b"/>
        <c:numFmt formatCode="ge" sourceLinked="1"/>
        <c:majorTickMark val="none"/>
        <c:minorTickMark val="none"/>
        <c:tickLblPos val="none"/>
        <c:crossAx val="84952192"/>
        <c:crosses val="autoZero"/>
        <c:auto val="1"/>
        <c:lblOffset val="100"/>
        <c:baseTimeUnit val="years"/>
      </c:dateAx>
      <c:valAx>
        <c:axId val="849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59-4E01-91B3-C41079630A28}"/>
            </c:ext>
          </c:extLst>
        </c:ser>
        <c:dLbls>
          <c:showLegendKey val="0"/>
          <c:showVal val="0"/>
          <c:showCatName val="0"/>
          <c:showSerName val="0"/>
          <c:showPercent val="0"/>
          <c:showBubbleSize val="0"/>
        </c:dLbls>
        <c:gapWidth val="150"/>
        <c:axId val="84992000"/>
        <c:axId val="8499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7C59-4E01-91B3-C41079630A28}"/>
            </c:ext>
          </c:extLst>
        </c:ser>
        <c:dLbls>
          <c:showLegendKey val="0"/>
          <c:showVal val="0"/>
          <c:showCatName val="0"/>
          <c:showSerName val="0"/>
          <c:showPercent val="0"/>
          <c:showBubbleSize val="0"/>
        </c:dLbls>
        <c:marker val="1"/>
        <c:smooth val="0"/>
        <c:axId val="84992000"/>
        <c:axId val="84993920"/>
      </c:lineChart>
      <c:dateAx>
        <c:axId val="84992000"/>
        <c:scaling>
          <c:orientation val="minMax"/>
        </c:scaling>
        <c:delete val="1"/>
        <c:axPos val="b"/>
        <c:numFmt formatCode="ge" sourceLinked="1"/>
        <c:majorTickMark val="none"/>
        <c:minorTickMark val="none"/>
        <c:tickLblPos val="none"/>
        <c:crossAx val="84993920"/>
        <c:crosses val="autoZero"/>
        <c:auto val="1"/>
        <c:lblOffset val="100"/>
        <c:baseTimeUnit val="years"/>
      </c:dateAx>
      <c:valAx>
        <c:axId val="84993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9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812</c:v>
                </c:pt>
                <c:pt idx="1">
                  <c:v>225.01</c:v>
                </c:pt>
                <c:pt idx="2">
                  <c:v>235.91</c:v>
                </c:pt>
                <c:pt idx="3">
                  <c:v>259.89999999999998</c:v>
                </c:pt>
                <c:pt idx="4">
                  <c:v>270.54000000000002</c:v>
                </c:pt>
              </c:numCache>
            </c:numRef>
          </c:val>
          <c:extLst xmlns:c16r2="http://schemas.microsoft.com/office/drawing/2015/06/chart">
            <c:ext xmlns:c16="http://schemas.microsoft.com/office/drawing/2014/chart" uri="{C3380CC4-5D6E-409C-BE32-E72D297353CC}">
              <c16:uniqueId val="{00000000-9665-48E9-94E0-0E022ECA5503}"/>
            </c:ext>
          </c:extLst>
        </c:ser>
        <c:dLbls>
          <c:showLegendKey val="0"/>
          <c:showVal val="0"/>
          <c:showCatName val="0"/>
          <c:showSerName val="0"/>
          <c:showPercent val="0"/>
          <c:showBubbleSize val="0"/>
        </c:dLbls>
        <c:gapWidth val="150"/>
        <c:axId val="84697472"/>
        <c:axId val="846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9665-48E9-94E0-0E022ECA5503}"/>
            </c:ext>
          </c:extLst>
        </c:ser>
        <c:dLbls>
          <c:showLegendKey val="0"/>
          <c:showVal val="0"/>
          <c:showCatName val="0"/>
          <c:showSerName val="0"/>
          <c:showPercent val="0"/>
          <c:showBubbleSize val="0"/>
        </c:dLbls>
        <c:marker val="1"/>
        <c:smooth val="0"/>
        <c:axId val="84697472"/>
        <c:axId val="84699392"/>
      </c:lineChart>
      <c:dateAx>
        <c:axId val="84697472"/>
        <c:scaling>
          <c:orientation val="minMax"/>
        </c:scaling>
        <c:delete val="1"/>
        <c:axPos val="b"/>
        <c:numFmt formatCode="ge" sourceLinked="1"/>
        <c:majorTickMark val="none"/>
        <c:minorTickMark val="none"/>
        <c:tickLblPos val="none"/>
        <c:crossAx val="84699392"/>
        <c:crosses val="autoZero"/>
        <c:auto val="1"/>
        <c:lblOffset val="100"/>
        <c:baseTimeUnit val="years"/>
      </c:dateAx>
      <c:valAx>
        <c:axId val="8469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6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473.9</c:v>
                </c:pt>
                <c:pt idx="1">
                  <c:v>466.47</c:v>
                </c:pt>
                <c:pt idx="2">
                  <c:v>441.51</c:v>
                </c:pt>
                <c:pt idx="3">
                  <c:v>429.76</c:v>
                </c:pt>
                <c:pt idx="4">
                  <c:v>416.84</c:v>
                </c:pt>
              </c:numCache>
            </c:numRef>
          </c:val>
          <c:extLst xmlns:c16r2="http://schemas.microsoft.com/office/drawing/2015/06/chart">
            <c:ext xmlns:c16="http://schemas.microsoft.com/office/drawing/2014/chart" uri="{C3380CC4-5D6E-409C-BE32-E72D297353CC}">
              <c16:uniqueId val="{00000000-28C3-4200-9686-02EF287676EA}"/>
            </c:ext>
          </c:extLst>
        </c:ser>
        <c:dLbls>
          <c:showLegendKey val="0"/>
          <c:showVal val="0"/>
          <c:showCatName val="0"/>
          <c:showSerName val="0"/>
          <c:showPercent val="0"/>
          <c:showBubbleSize val="0"/>
        </c:dLbls>
        <c:gapWidth val="150"/>
        <c:axId val="84747008"/>
        <c:axId val="847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28C3-4200-9686-02EF287676EA}"/>
            </c:ext>
          </c:extLst>
        </c:ser>
        <c:dLbls>
          <c:showLegendKey val="0"/>
          <c:showVal val="0"/>
          <c:showCatName val="0"/>
          <c:showSerName val="0"/>
          <c:showPercent val="0"/>
          <c:showBubbleSize val="0"/>
        </c:dLbls>
        <c:marker val="1"/>
        <c:smooth val="0"/>
        <c:axId val="84747008"/>
        <c:axId val="84748928"/>
      </c:lineChart>
      <c:dateAx>
        <c:axId val="84747008"/>
        <c:scaling>
          <c:orientation val="minMax"/>
        </c:scaling>
        <c:delete val="1"/>
        <c:axPos val="b"/>
        <c:numFmt formatCode="ge" sourceLinked="1"/>
        <c:majorTickMark val="none"/>
        <c:minorTickMark val="none"/>
        <c:tickLblPos val="none"/>
        <c:crossAx val="84748928"/>
        <c:crosses val="autoZero"/>
        <c:auto val="1"/>
        <c:lblOffset val="100"/>
        <c:baseTimeUnit val="years"/>
      </c:dateAx>
      <c:valAx>
        <c:axId val="8474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7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101.32</c:v>
                </c:pt>
                <c:pt idx="1">
                  <c:v>107.51</c:v>
                </c:pt>
                <c:pt idx="2">
                  <c:v>110.32</c:v>
                </c:pt>
                <c:pt idx="3">
                  <c:v>110.13</c:v>
                </c:pt>
                <c:pt idx="4">
                  <c:v>111.98</c:v>
                </c:pt>
              </c:numCache>
            </c:numRef>
          </c:val>
          <c:extLst xmlns:c16r2="http://schemas.microsoft.com/office/drawing/2015/06/chart">
            <c:ext xmlns:c16="http://schemas.microsoft.com/office/drawing/2014/chart" uri="{C3380CC4-5D6E-409C-BE32-E72D297353CC}">
              <c16:uniqueId val="{00000000-D4B5-4FC2-8BE4-8771F8892B52}"/>
            </c:ext>
          </c:extLst>
        </c:ser>
        <c:dLbls>
          <c:showLegendKey val="0"/>
          <c:showVal val="0"/>
          <c:showCatName val="0"/>
          <c:showSerName val="0"/>
          <c:showPercent val="0"/>
          <c:showBubbleSize val="0"/>
        </c:dLbls>
        <c:gapWidth val="150"/>
        <c:axId val="84784256"/>
        <c:axId val="8478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D4B5-4FC2-8BE4-8771F8892B52}"/>
            </c:ext>
          </c:extLst>
        </c:ser>
        <c:dLbls>
          <c:showLegendKey val="0"/>
          <c:showVal val="0"/>
          <c:showCatName val="0"/>
          <c:showSerName val="0"/>
          <c:showPercent val="0"/>
          <c:showBubbleSize val="0"/>
        </c:dLbls>
        <c:marker val="1"/>
        <c:smooth val="0"/>
        <c:axId val="84784256"/>
        <c:axId val="84786176"/>
      </c:lineChart>
      <c:dateAx>
        <c:axId val="84784256"/>
        <c:scaling>
          <c:orientation val="minMax"/>
        </c:scaling>
        <c:delete val="1"/>
        <c:axPos val="b"/>
        <c:numFmt formatCode="ge" sourceLinked="1"/>
        <c:majorTickMark val="none"/>
        <c:minorTickMark val="none"/>
        <c:tickLblPos val="none"/>
        <c:crossAx val="84786176"/>
        <c:crosses val="autoZero"/>
        <c:auto val="1"/>
        <c:lblOffset val="100"/>
        <c:baseTimeUnit val="years"/>
      </c:dateAx>
      <c:valAx>
        <c:axId val="84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190.07</c:v>
                </c:pt>
                <c:pt idx="1">
                  <c:v>179.57</c:v>
                </c:pt>
                <c:pt idx="2">
                  <c:v>175.16</c:v>
                </c:pt>
                <c:pt idx="3">
                  <c:v>176.01</c:v>
                </c:pt>
                <c:pt idx="4">
                  <c:v>170.94</c:v>
                </c:pt>
              </c:numCache>
            </c:numRef>
          </c:val>
          <c:extLst xmlns:c16r2="http://schemas.microsoft.com/office/drawing/2015/06/chart">
            <c:ext xmlns:c16="http://schemas.microsoft.com/office/drawing/2014/chart" uri="{C3380CC4-5D6E-409C-BE32-E72D297353CC}">
              <c16:uniqueId val="{00000000-39CA-4A42-9421-3A6BCA7E0789}"/>
            </c:ext>
          </c:extLst>
        </c:ser>
        <c:dLbls>
          <c:showLegendKey val="0"/>
          <c:showVal val="0"/>
          <c:showCatName val="0"/>
          <c:showSerName val="0"/>
          <c:showPercent val="0"/>
          <c:showBubbleSize val="0"/>
        </c:dLbls>
        <c:gapWidth val="150"/>
        <c:axId val="84874368"/>
        <c:axId val="848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39CA-4A42-9421-3A6BCA7E0789}"/>
            </c:ext>
          </c:extLst>
        </c:ser>
        <c:dLbls>
          <c:showLegendKey val="0"/>
          <c:showVal val="0"/>
          <c:showCatName val="0"/>
          <c:showSerName val="0"/>
          <c:showPercent val="0"/>
          <c:showBubbleSize val="0"/>
        </c:dLbls>
        <c:marker val="1"/>
        <c:smooth val="0"/>
        <c:axId val="84874368"/>
        <c:axId val="84876288"/>
      </c:lineChart>
      <c:dateAx>
        <c:axId val="84874368"/>
        <c:scaling>
          <c:orientation val="minMax"/>
        </c:scaling>
        <c:delete val="1"/>
        <c:axPos val="b"/>
        <c:numFmt formatCode="ge" sourceLinked="1"/>
        <c:majorTickMark val="none"/>
        <c:minorTickMark val="none"/>
        <c:tickLblPos val="none"/>
        <c:crossAx val="84876288"/>
        <c:crosses val="autoZero"/>
        <c:auto val="1"/>
        <c:lblOffset val="100"/>
        <c:baseTimeUnit val="years"/>
      </c:dateAx>
      <c:valAx>
        <c:axId val="848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長野県　駒ケ根市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33080</v>
      </c>
      <c r="AM8" s="59"/>
      <c r="AN8" s="59"/>
      <c r="AO8" s="59"/>
      <c r="AP8" s="59"/>
      <c r="AQ8" s="59"/>
      <c r="AR8" s="59"/>
      <c r="AS8" s="59"/>
      <c r="AT8" s="50">
        <f>データ!$S$6</f>
        <v>165.86</v>
      </c>
      <c r="AU8" s="51"/>
      <c r="AV8" s="51"/>
      <c r="AW8" s="51"/>
      <c r="AX8" s="51"/>
      <c r="AY8" s="51"/>
      <c r="AZ8" s="51"/>
      <c r="BA8" s="51"/>
      <c r="BB8" s="52">
        <f>データ!$T$6</f>
        <v>199.45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64.930000000000007</v>
      </c>
      <c r="J10" s="51"/>
      <c r="K10" s="51"/>
      <c r="L10" s="51"/>
      <c r="M10" s="51"/>
      <c r="N10" s="51"/>
      <c r="O10" s="62"/>
      <c r="P10" s="52">
        <f>データ!$P$6</f>
        <v>99.44</v>
      </c>
      <c r="Q10" s="52"/>
      <c r="R10" s="52"/>
      <c r="S10" s="52"/>
      <c r="T10" s="52"/>
      <c r="U10" s="52"/>
      <c r="V10" s="52"/>
      <c r="W10" s="59">
        <f>データ!$Q$6</f>
        <v>3000</v>
      </c>
      <c r="X10" s="59"/>
      <c r="Y10" s="59"/>
      <c r="Z10" s="59"/>
      <c r="AA10" s="59"/>
      <c r="AB10" s="59"/>
      <c r="AC10" s="59"/>
      <c r="AD10" s="2"/>
      <c r="AE10" s="2"/>
      <c r="AF10" s="2"/>
      <c r="AG10" s="2"/>
      <c r="AH10" s="4"/>
      <c r="AI10" s="4"/>
      <c r="AJ10" s="4"/>
      <c r="AK10" s="4"/>
      <c r="AL10" s="59">
        <f>データ!$U$6</f>
        <v>32771</v>
      </c>
      <c r="AM10" s="59"/>
      <c r="AN10" s="59"/>
      <c r="AO10" s="59"/>
      <c r="AP10" s="59"/>
      <c r="AQ10" s="59"/>
      <c r="AR10" s="59"/>
      <c r="AS10" s="59"/>
      <c r="AT10" s="50">
        <f>データ!$V$6</f>
        <v>46.96</v>
      </c>
      <c r="AU10" s="51"/>
      <c r="AV10" s="51"/>
      <c r="AW10" s="51"/>
      <c r="AX10" s="51"/>
      <c r="AY10" s="51"/>
      <c r="AZ10" s="51"/>
      <c r="BA10" s="51"/>
      <c r="BB10" s="52">
        <f>データ!$W$6</f>
        <v>697.85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119</v>
      </c>
      <c r="BM16" s="89"/>
      <c r="BN16" s="89"/>
      <c r="BO16" s="89"/>
      <c r="BP16" s="89"/>
      <c r="BQ16" s="89"/>
      <c r="BR16" s="89"/>
      <c r="BS16" s="89"/>
      <c r="BT16" s="89"/>
      <c r="BU16" s="89"/>
      <c r="BV16" s="89"/>
      <c r="BW16" s="89"/>
      <c r="BX16" s="89"/>
      <c r="BY16" s="89"/>
      <c r="BZ16" s="90"/>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118</v>
      </c>
      <c r="BM66" s="89"/>
      <c r="BN66" s="89"/>
      <c r="BO66" s="89"/>
      <c r="BP66" s="89"/>
      <c r="BQ66" s="89"/>
      <c r="BR66" s="89"/>
      <c r="BS66" s="89"/>
      <c r="BT66" s="89"/>
      <c r="BU66" s="89"/>
      <c r="BV66" s="89"/>
      <c r="BW66" s="89"/>
      <c r="BX66" s="89"/>
      <c r="BY66" s="89"/>
      <c r="BZ66" s="90"/>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jR6xPIGXrtS3lfUNPboyE9F/0ZGPucN86b5G32RrgYgjEbGR4evEX0b24VtgtCtmPdKx9+kA+trS5hFyXuWI3w==" saltValue="X30j28V4F2m2D7LpUtrma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202100</v>
      </c>
      <c r="D6" s="33">
        <f t="shared" si="3"/>
        <v>46</v>
      </c>
      <c r="E6" s="33">
        <f t="shared" si="3"/>
        <v>1</v>
      </c>
      <c r="F6" s="33">
        <f t="shared" si="3"/>
        <v>0</v>
      </c>
      <c r="G6" s="33">
        <f t="shared" si="3"/>
        <v>1</v>
      </c>
      <c r="H6" s="33" t="str">
        <f t="shared" si="3"/>
        <v>長野県　駒ケ根市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64.930000000000007</v>
      </c>
      <c r="P6" s="34">
        <f t="shared" si="3"/>
        <v>99.44</v>
      </c>
      <c r="Q6" s="34">
        <f t="shared" si="3"/>
        <v>3000</v>
      </c>
      <c r="R6" s="34">
        <f t="shared" si="3"/>
        <v>33080</v>
      </c>
      <c r="S6" s="34">
        <f t="shared" si="3"/>
        <v>165.86</v>
      </c>
      <c r="T6" s="34">
        <f t="shared" si="3"/>
        <v>199.45</v>
      </c>
      <c r="U6" s="34">
        <f t="shared" si="3"/>
        <v>32771</v>
      </c>
      <c r="V6" s="34">
        <f t="shared" si="3"/>
        <v>46.96</v>
      </c>
      <c r="W6" s="34">
        <f t="shared" si="3"/>
        <v>697.85</v>
      </c>
      <c r="X6" s="35">
        <f>IF(X7="",NA(),X7)</f>
        <v>104.6</v>
      </c>
      <c r="Y6" s="35">
        <f t="shared" ref="Y6:AG6" si="4">IF(Y7="",NA(),Y7)</f>
        <v>109.34</v>
      </c>
      <c r="Z6" s="35">
        <f t="shared" si="4"/>
        <v>111.78</v>
      </c>
      <c r="AA6" s="35">
        <f t="shared" si="4"/>
        <v>111.84</v>
      </c>
      <c r="AB6" s="35">
        <f t="shared" si="4"/>
        <v>113.03</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812</v>
      </c>
      <c r="AU6" s="35">
        <f t="shared" ref="AU6:BC6" si="6">IF(AU7="",NA(),AU7)</f>
        <v>225.01</v>
      </c>
      <c r="AV6" s="35">
        <f t="shared" si="6"/>
        <v>235.91</v>
      </c>
      <c r="AW6" s="35">
        <f t="shared" si="6"/>
        <v>259.89999999999998</v>
      </c>
      <c r="AX6" s="35">
        <f t="shared" si="6"/>
        <v>270.54000000000002</v>
      </c>
      <c r="AY6" s="35">
        <f t="shared" si="6"/>
        <v>909.68</v>
      </c>
      <c r="AZ6" s="35">
        <f t="shared" si="6"/>
        <v>382.09</v>
      </c>
      <c r="BA6" s="35">
        <f t="shared" si="6"/>
        <v>371.31</v>
      </c>
      <c r="BB6" s="35">
        <f t="shared" si="6"/>
        <v>377.63</v>
      </c>
      <c r="BC6" s="35">
        <f t="shared" si="6"/>
        <v>357.34</v>
      </c>
      <c r="BD6" s="34" t="str">
        <f>IF(BD7="","",IF(BD7="-","【-】","【"&amp;SUBSTITUTE(TEXT(BD7,"#,##0.00"),"-","△")&amp;"】"))</f>
        <v>【264.34】</v>
      </c>
      <c r="BE6" s="35">
        <f>IF(BE7="",NA(),BE7)</f>
        <v>473.9</v>
      </c>
      <c r="BF6" s="35">
        <f t="shared" ref="BF6:BN6" si="7">IF(BF7="",NA(),BF7)</f>
        <v>466.47</v>
      </c>
      <c r="BG6" s="35">
        <f t="shared" si="7"/>
        <v>441.51</v>
      </c>
      <c r="BH6" s="35">
        <f t="shared" si="7"/>
        <v>429.76</v>
      </c>
      <c r="BI6" s="35">
        <f t="shared" si="7"/>
        <v>416.84</v>
      </c>
      <c r="BJ6" s="35">
        <f t="shared" si="7"/>
        <v>382.65</v>
      </c>
      <c r="BK6" s="35">
        <f t="shared" si="7"/>
        <v>385.06</v>
      </c>
      <c r="BL6" s="35">
        <f t="shared" si="7"/>
        <v>373.09</v>
      </c>
      <c r="BM6" s="35">
        <f t="shared" si="7"/>
        <v>364.71</v>
      </c>
      <c r="BN6" s="35">
        <f t="shared" si="7"/>
        <v>373.69</v>
      </c>
      <c r="BO6" s="34" t="str">
        <f>IF(BO7="","",IF(BO7="-","【-】","【"&amp;SUBSTITUTE(TEXT(BO7,"#,##0.00"),"-","△")&amp;"】"))</f>
        <v>【274.27】</v>
      </c>
      <c r="BP6" s="35">
        <f>IF(BP7="",NA(),BP7)</f>
        <v>101.32</v>
      </c>
      <c r="BQ6" s="35">
        <f t="shared" ref="BQ6:BY6" si="8">IF(BQ7="",NA(),BQ7)</f>
        <v>107.51</v>
      </c>
      <c r="BR6" s="35">
        <f t="shared" si="8"/>
        <v>110.32</v>
      </c>
      <c r="BS6" s="35">
        <f t="shared" si="8"/>
        <v>110.13</v>
      </c>
      <c r="BT6" s="35">
        <f t="shared" si="8"/>
        <v>111.98</v>
      </c>
      <c r="BU6" s="35">
        <f t="shared" si="8"/>
        <v>96.1</v>
      </c>
      <c r="BV6" s="35">
        <f t="shared" si="8"/>
        <v>99.07</v>
      </c>
      <c r="BW6" s="35">
        <f t="shared" si="8"/>
        <v>99.99</v>
      </c>
      <c r="BX6" s="35">
        <f t="shared" si="8"/>
        <v>100.65</v>
      </c>
      <c r="BY6" s="35">
        <f t="shared" si="8"/>
        <v>99.87</v>
      </c>
      <c r="BZ6" s="34" t="str">
        <f>IF(BZ7="","",IF(BZ7="-","【-】","【"&amp;SUBSTITUTE(TEXT(BZ7,"#,##0.00"),"-","△")&amp;"】"))</f>
        <v>【104.36】</v>
      </c>
      <c r="CA6" s="35">
        <f>IF(CA7="",NA(),CA7)</f>
        <v>190.07</v>
      </c>
      <c r="CB6" s="35">
        <f t="shared" ref="CB6:CJ6" si="9">IF(CB7="",NA(),CB7)</f>
        <v>179.57</v>
      </c>
      <c r="CC6" s="35">
        <f t="shared" si="9"/>
        <v>175.16</v>
      </c>
      <c r="CD6" s="35">
        <f t="shared" si="9"/>
        <v>176.01</v>
      </c>
      <c r="CE6" s="35">
        <f t="shared" si="9"/>
        <v>170.94</v>
      </c>
      <c r="CF6" s="35">
        <f t="shared" si="9"/>
        <v>178.39</v>
      </c>
      <c r="CG6" s="35">
        <f t="shared" si="9"/>
        <v>173.03</v>
      </c>
      <c r="CH6" s="35">
        <f t="shared" si="9"/>
        <v>171.15</v>
      </c>
      <c r="CI6" s="35">
        <f t="shared" si="9"/>
        <v>170.19</v>
      </c>
      <c r="CJ6" s="35">
        <f t="shared" si="9"/>
        <v>171.81</v>
      </c>
      <c r="CK6" s="34" t="str">
        <f>IF(CK7="","",IF(CK7="-","【-】","【"&amp;SUBSTITUTE(TEXT(CK7,"#,##0.00"),"-","△")&amp;"】"))</f>
        <v>【165.71】</v>
      </c>
      <c r="CL6" s="35">
        <f>IF(CL7="",NA(),CL7)</f>
        <v>65.58</v>
      </c>
      <c r="CM6" s="35">
        <f t="shared" ref="CM6:CU6" si="10">IF(CM7="",NA(),CM7)</f>
        <v>64.36</v>
      </c>
      <c r="CN6" s="35">
        <f t="shared" si="10"/>
        <v>65.510000000000005</v>
      </c>
      <c r="CO6" s="35">
        <f t="shared" si="10"/>
        <v>65.67</v>
      </c>
      <c r="CP6" s="35">
        <f t="shared" si="10"/>
        <v>72.39</v>
      </c>
      <c r="CQ6" s="35">
        <f t="shared" si="10"/>
        <v>59.23</v>
      </c>
      <c r="CR6" s="35">
        <f t="shared" si="10"/>
        <v>58.58</v>
      </c>
      <c r="CS6" s="35">
        <f t="shared" si="10"/>
        <v>58.53</v>
      </c>
      <c r="CT6" s="35">
        <f t="shared" si="10"/>
        <v>59.01</v>
      </c>
      <c r="CU6" s="35">
        <f t="shared" si="10"/>
        <v>60.03</v>
      </c>
      <c r="CV6" s="34" t="str">
        <f>IF(CV7="","",IF(CV7="-","【-】","【"&amp;SUBSTITUTE(TEXT(CV7,"#,##0.00"),"-","△")&amp;"】"))</f>
        <v>【60.41】</v>
      </c>
      <c r="CW6" s="35">
        <f>IF(CW7="",NA(),CW7)</f>
        <v>90.16</v>
      </c>
      <c r="CX6" s="35">
        <f t="shared" ref="CX6:DF6" si="11">IF(CX7="",NA(),CX7)</f>
        <v>89.33</v>
      </c>
      <c r="CY6" s="35">
        <f t="shared" si="11"/>
        <v>88.23</v>
      </c>
      <c r="CZ6" s="35">
        <f t="shared" si="11"/>
        <v>86.24</v>
      </c>
      <c r="DA6" s="35">
        <f t="shared" si="11"/>
        <v>80.56</v>
      </c>
      <c r="DB6" s="35">
        <f t="shared" si="11"/>
        <v>85.53</v>
      </c>
      <c r="DC6" s="35">
        <f t="shared" si="11"/>
        <v>85.23</v>
      </c>
      <c r="DD6" s="35">
        <f t="shared" si="11"/>
        <v>85.26</v>
      </c>
      <c r="DE6" s="35">
        <f t="shared" si="11"/>
        <v>85.37</v>
      </c>
      <c r="DF6" s="35">
        <f t="shared" si="11"/>
        <v>84.81</v>
      </c>
      <c r="DG6" s="34" t="str">
        <f>IF(DG7="","",IF(DG7="-","【-】","【"&amp;SUBSTITUTE(TEXT(DG7,"#,##0.00"),"-","△")&amp;"】"))</f>
        <v>【89.93】</v>
      </c>
      <c r="DH6" s="35">
        <f>IF(DH7="",NA(),DH7)</f>
        <v>37.299999999999997</v>
      </c>
      <c r="DI6" s="35">
        <f t="shared" ref="DI6:DQ6" si="12">IF(DI7="",NA(),DI7)</f>
        <v>39.19</v>
      </c>
      <c r="DJ6" s="35">
        <f t="shared" si="12"/>
        <v>40.5</v>
      </c>
      <c r="DK6" s="35">
        <f t="shared" si="12"/>
        <v>42.32</v>
      </c>
      <c r="DL6" s="35">
        <f t="shared" si="12"/>
        <v>43.91</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1.37</v>
      </c>
      <c r="DT6" s="35">
        <f t="shared" ref="DT6:EB6" si="13">IF(DT7="",NA(),DT7)</f>
        <v>1.99</v>
      </c>
      <c r="DU6" s="35">
        <f t="shared" si="13"/>
        <v>1.57</v>
      </c>
      <c r="DV6" s="35">
        <f t="shared" si="13"/>
        <v>2.46</v>
      </c>
      <c r="DW6" s="35">
        <f t="shared" si="13"/>
        <v>2.92</v>
      </c>
      <c r="DX6" s="35">
        <f t="shared" si="13"/>
        <v>8.39</v>
      </c>
      <c r="DY6" s="35">
        <f t="shared" si="13"/>
        <v>10.09</v>
      </c>
      <c r="DZ6" s="35">
        <f t="shared" si="13"/>
        <v>10.54</v>
      </c>
      <c r="EA6" s="35">
        <f t="shared" si="13"/>
        <v>12.03</v>
      </c>
      <c r="EB6" s="35">
        <f t="shared" si="13"/>
        <v>12.19</v>
      </c>
      <c r="EC6" s="34" t="str">
        <f>IF(EC7="","",IF(EC7="-","【-】","【"&amp;SUBSTITUTE(TEXT(EC7,"#,##0.00"),"-","△")&amp;"】"))</f>
        <v>【15.89】</v>
      </c>
      <c r="ED6" s="35">
        <f>IF(ED7="",NA(),ED7)</f>
        <v>0.74</v>
      </c>
      <c r="EE6" s="35">
        <f t="shared" ref="EE6:EM6" si="14">IF(EE7="",NA(),EE7)</f>
        <v>0.88</v>
      </c>
      <c r="EF6" s="35">
        <f t="shared" si="14"/>
        <v>0.43</v>
      </c>
      <c r="EG6" s="35">
        <f t="shared" si="14"/>
        <v>0.2</v>
      </c>
      <c r="EH6" s="35">
        <f t="shared" si="14"/>
        <v>0.35</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202100</v>
      </c>
      <c r="D7" s="37">
        <v>46</v>
      </c>
      <c r="E7" s="37">
        <v>1</v>
      </c>
      <c r="F7" s="37">
        <v>0</v>
      </c>
      <c r="G7" s="37">
        <v>1</v>
      </c>
      <c r="H7" s="37" t="s">
        <v>105</v>
      </c>
      <c r="I7" s="37" t="s">
        <v>106</v>
      </c>
      <c r="J7" s="37" t="s">
        <v>107</v>
      </c>
      <c r="K7" s="37" t="s">
        <v>108</v>
      </c>
      <c r="L7" s="37" t="s">
        <v>109</v>
      </c>
      <c r="M7" s="37" t="s">
        <v>110</v>
      </c>
      <c r="N7" s="38" t="s">
        <v>111</v>
      </c>
      <c r="O7" s="38">
        <v>64.930000000000007</v>
      </c>
      <c r="P7" s="38">
        <v>99.44</v>
      </c>
      <c r="Q7" s="38">
        <v>3000</v>
      </c>
      <c r="R7" s="38">
        <v>33080</v>
      </c>
      <c r="S7" s="38">
        <v>165.86</v>
      </c>
      <c r="T7" s="38">
        <v>199.45</v>
      </c>
      <c r="U7" s="38">
        <v>32771</v>
      </c>
      <c r="V7" s="38">
        <v>46.96</v>
      </c>
      <c r="W7" s="38">
        <v>697.85</v>
      </c>
      <c r="X7" s="38">
        <v>104.6</v>
      </c>
      <c r="Y7" s="38">
        <v>109.34</v>
      </c>
      <c r="Z7" s="38">
        <v>111.78</v>
      </c>
      <c r="AA7" s="38">
        <v>111.84</v>
      </c>
      <c r="AB7" s="38">
        <v>113.03</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812</v>
      </c>
      <c r="AU7" s="38">
        <v>225.01</v>
      </c>
      <c r="AV7" s="38">
        <v>235.91</v>
      </c>
      <c r="AW7" s="38">
        <v>259.89999999999998</v>
      </c>
      <c r="AX7" s="38">
        <v>270.54000000000002</v>
      </c>
      <c r="AY7" s="38">
        <v>909.68</v>
      </c>
      <c r="AZ7" s="38">
        <v>382.09</v>
      </c>
      <c r="BA7" s="38">
        <v>371.31</v>
      </c>
      <c r="BB7" s="38">
        <v>377.63</v>
      </c>
      <c r="BC7" s="38">
        <v>357.34</v>
      </c>
      <c r="BD7" s="38">
        <v>264.33999999999997</v>
      </c>
      <c r="BE7" s="38">
        <v>473.9</v>
      </c>
      <c r="BF7" s="38">
        <v>466.47</v>
      </c>
      <c r="BG7" s="38">
        <v>441.51</v>
      </c>
      <c r="BH7" s="38">
        <v>429.76</v>
      </c>
      <c r="BI7" s="38">
        <v>416.84</v>
      </c>
      <c r="BJ7" s="38">
        <v>382.65</v>
      </c>
      <c r="BK7" s="38">
        <v>385.06</v>
      </c>
      <c r="BL7" s="38">
        <v>373.09</v>
      </c>
      <c r="BM7" s="38">
        <v>364.71</v>
      </c>
      <c r="BN7" s="38">
        <v>373.69</v>
      </c>
      <c r="BO7" s="38">
        <v>274.27</v>
      </c>
      <c r="BP7" s="38">
        <v>101.32</v>
      </c>
      <c r="BQ7" s="38">
        <v>107.51</v>
      </c>
      <c r="BR7" s="38">
        <v>110.32</v>
      </c>
      <c r="BS7" s="38">
        <v>110.13</v>
      </c>
      <c r="BT7" s="38">
        <v>111.98</v>
      </c>
      <c r="BU7" s="38">
        <v>96.1</v>
      </c>
      <c r="BV7" s="38">
        <v>99.07</v>
      </c>
      <c r="BW7" s="38">
        <v>99.99</v>
      </c>
      <c r="BX7" s="38">
        <v>100.65</v>
      </c>
      <c r="BY7" s="38">
        <v>99.87</v>
      </c>
      <c r="BZ7" s="38">
        <v>104.36</v>
      </c>
      <c r="CA7" s="38">
        <v>190.07</v>
      </c>
      <c r="CB7" s="38">
        <v>179.57</v>
      </c>
      <c r="CC7" s="38">
        <v>175.16</v>
      </c>
      <c r="CD7" s="38">
        <v>176.01</v>
      </c>
      <c r="CE7" s="38">
        <v>170.94</v>
      </c>
      <c r="CF7" s="38">
        <v>178.39</v>
      </c>
      <c r="CG7" s="38">
        <v>173.03</v>
      </c>
      <c r="CH7" s="38">
        <v>171.15</v>
      </c>
      <c r="CI7" s="38">
        <v>170.19</v>
      </c>
      <c r="CJ7" s="38">
        <v>171.81</v>
      </c>
      <c r="CK7" s="38">
        <v>165.71</v>
      </c>
      <c r="CL7" s="38">
        <v>65.58</v>
      </c>
      <c r="CM7" s="38">
        <v>64.36</v>
      </c>
      <c r="CN7" s="38">
        <v>65.510000000000005</v>
      </c>
      <c r="CO7" s="38">
        <v>65.67</v>
      </c>
      <c r="CP7" s="38">
        <v>72.39</v>
      </c>
      <c r="CQ7" s="38">
        <v>59.23</v>
      </c>
      <c r="CR7" s="38">
        <v>58.58</v>
      </c>
      <c r="CS7" s="38">
        <v>58.53</v>
      </c>
      <c r="CT7" s="38">
        <v>59.01</v>
      </c>
      <c r="CU7" s="38">
        <v>60.03</v>
      </c>
      <c r="CV7" s="38">
        <v>60.41</v>
      </c>
      <c r="CW7" s="38">
        <v>90.16</v>
      </c>
      <c r="CX7" s="38">
        <v>89.33</v>
      </c>
      <c r="CY7" s="38">
        <v>88.23</v>
      </c>
      <c r="CZ7" s="38">
        <v>86.24</v>
      </c>
      <c r="DA7" s="38">
        <v>80.56</v>
      </c>
      <c r="DB7" s="38">
        <v>85.53</v>
      </c>
      <c r="DC7" s="38">
        <v>85.23</v>
      </c>
      <c r="DD7" s="38">
        <v>85.26</v>
      </c>
      <c r="DE7" s="38">
        <v>85.37</v>
      </c>
      <c r="DF7" s="38">
        <v>84.81</v>
      </c>
      <c r="DG7" s="38">
        <v>89.93</v>
      </c>
      <c r="DH7" s="38">
        <v>37.299999999999997</v>
      </c>
      <c r="DI7" s="38">
        <v>39.19</v>
      </c>
      <c r="DJ7" s="38">
        <v>40.5</v>
      </c>
      <c r="DK7" s="38">
        <v>42.32</v>
      </c>
      <c r="DL7" s="38">
        <v>43.91</v>
      </c>
      <c r="DM7" s="38">
        <v>37.340000000000003</v>
      </c>
      <c r="DN7" s="38">
        <v>44.31</v>
      </c>
      <c r="DO7" s="38">
        <v>45.75</v>
      </c>
      <c r="DP7" s="38">
        <v>46.9</v>
      </c>
      <c r="DQ7" s="38">
        <v>47.28</v>
      </c>
      <c r="DR7" s="38">
        <v>48.12</v>
      </c>
      <c r="DS7" s="38">
        <v>1.37</v>
      </c>
      <c r="DT7" s="38">
        <v>1.99</v>
      </c>
      <c r="DU7" s="38">
        <v>1.57</v>
      </c>
      <c r="DV7" s="38">
        <v>2.46</v>
      </c>
      <c r="DW7" s="38">
        <v>2.92</v>
      </c>
      <c r="DX7" s="38">
        <v>8.39</v>
      </c>
      <c r="DY7" s="38">
        <v>10.09</v>
      </c>
      <c r="DZ7" s="38">
        <v>10.54</v>
      </c>
      <c r="EA7" s="38">
        <v>12.03</v>
      </c>
      <c r="EB7" s="38">
        <v>12.19</v>
      </c>
      <c r="EC7" s="38">
        <v>15.89</v>
      </c>
      <c r="ED7" s="38">
        <v>0.74</v>
      </c>
      <c r="EE7" s="38">
        <v>0.88</v>
      </c>
      <c r="EF7" s="38">
        <v>0.43</v>
      </c>
      <c r="EG7" s="38">
        <v>0.2</v>
      </c>
      <c r="EH7" s="38">
        <v>0.35</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2019-02-20T11:03:38Z</cp:lastPrinted>
  <dcterms:created xsi:type="dcterms:W3CDTF">2018-12-03T08:31:19Z</dcterms:created>
  <dcterms:modified xsi:type="dcterms:W3CDTF">2019-02-20T11:03:46Z</dcterms:modified>
  <cp:category/>
</cp:coreProperties>
</file>