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46uuQZtPhknWZg6uoTXqMaOQdhNPHtMS+bAX94rj4NMnjkQjubfhtjYx0X9ZSbCg0OHAeyA9ZULLxMRcDdh7A==" workbookSaltValue="qRSEdD1fWP5dcgakTVt7U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<sst xmlns="http://schemas.openxmlformats.org/spreadsheetml/2006/main" count="232" uniqueCount="120">
  <si>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</si>
  <si>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</si>
  <si>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</si>
  <si>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</si>
  <si>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</si>
  <si>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</si>
  <si>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</si>
  <si>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</si>
  <si>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</si>
  <si>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</si>
  <si>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</si>
  <si>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</si>
  <si>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</si>
  <si>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</si>
  <si>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</si>
  <si>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</si>
  <si>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</si>
  <si>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</si>
  <si>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</si>
  <si>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</si>
  <si>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</si>
  <si>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</si>
  <si>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</si>
  <si>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</si>
  <si>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</si>
  <si>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</si>
  <si>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</si>
  <si>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</si>
  <si>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</si>
  <si>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</si>
  <si>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</si>
  <si>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</si>
  <si>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</si>
  <si>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</si>
  <si>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</si>
  <si>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</si>
  <si>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</si>
  <si>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</si>
  <si>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</si>
  <si>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</si>
  <si>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</si>
  <si>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</si>
  <si>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</si>
  <si>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</si>
  <si>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</si>
  <si>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</si>
  <si>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</si>
  <si>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</si>
  <si>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</si>
  <si>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</si>
  <si>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</si>
  <si>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</si>
  <si>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</si>
  <si>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</si>
  <si>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</si>
  <si>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</si>
  <si>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</si>
  <si>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</si>
  <si>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</si>
  <si>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</si>
  <si>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</si>
  <si>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</si>
  <si>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</si>
  <si>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</si>
  <si>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</si>
  <si>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</si>
  <si>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</si>
  <si>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</si>
  <si>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</si>
  <si>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</si>
  <si>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</si>
  <si>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</si>
  <si>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</si>
  <si>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</si>
  <si>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</si>
  <si>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</si>
  <si>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</si>
  <si>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</si>
  <si>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</si>
  <si>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</si>
  <si>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</si>
  <si>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</si>
  <si>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</si>
  <si>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</si>
  <si>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</si>
  <si>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</si>
  <si>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</si>
  <si>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</si>
  <si>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</si>
  <si>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</si>
  <si>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</si>
  <si>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</si>
  <si>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</si>
  <si>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</si>
  <si>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</si>
  <si>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</si>
  <si>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</si>
  <si>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</si>
  <si>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</si>
  <si>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</si>
  <si>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</si>
  <si>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</si>
  <si>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</si>
  <si>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</si>
  <si>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</si>
  <si>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岡谷市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</si>
  <si>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</si>
  <si>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</si>
  <si>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</si>
  <si>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</si>
  <si>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</si>
  <si>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</si>
  <si>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</si>
  <si>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</si>
  <si>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</si>
  <si>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</si>
  <si>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</si>
  <si>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①経常収支比率:100％を超えており、収支は黒字です。平成29年7月の水道料金引上げ改定により、平成29年度の比率は上昇しています。
②累積欠損比率：累積欠損金は発生しておらず、健全な経営状況を表しています。
③流動比率：100％以上であり、1年以内の債務に対する支払い能力がある状況です。
④企業債残高対給水収益比率：平均より低く、収入規模に対して適正な借入れとなっています。
⑤料金回収率：供給単価が給水原価を上回り、給水に係る費用が給水収益で賄われている状況です。
⑥給水原価：１㎥の水道水を供給するために必要な経費で、平均より低い水準であることから、効率的な運用ができているものと考えます。
⑦施設利用率：施設の利用状況や適正規模をみるもので、平均より低い状況であることから、施設の更新や配水システムの再構築などにより、効率性の向上に努める必要があります。
⑧有収率：水道施設から給水される水量が収益に結びついているかの判断に使うもので、数値が低く漏水が多い状況です。平成29年度は、給水人口の減により類似団体区分が変わったため類似団体平均を上回りましたが、水道管の経年劣化による漏水などにより有収率は減少傾向にあるため、漏水防止対策や計画的な水道管の更新が必要です</t>
    <rPh sb="27" eb="29">
      <t>ヘイセイ</t>
    </rPh>
    <rPh sb="33" eb="34">
      <t>ガツ</t>
    </rPh>
    <rPh sb="35" eb="37">
      <t>スイドウ</t>
    </rPh>
    <rPh sb="37" eb="39">
      <t>リョウキン</t>
    </rPh>
    <rPh sb="39" eb="41">
      <t>ヒキア</t>
    </rPh>
    <rPh sb="42" eb="44">
      <t>カイテイ</t>
    </rPh>
    <rPh sb="48" eb="50">
      <t>ヘイセイ</t>
    </rPh>
    <rPh sb="52" eb="54">
      <t>ネンド</t>
    </rPh>
    <rPh sb="55" eb="57">
      <t>ヒリツ</t>
    </rPh>
    <rPh sb="58" eb="60">
      <t>ジョウショウ</t>
    </rPh>
    <rPh sb="160" eb="162">
      <t>ヘイキン</t>
    </rPh>
    <rPh sb="167" eb="169">
      <t>シュウニュウ</t>
    </rPh>
    <rPh sb="169" eb="171">
      <t>キボ</t>
    </rPh>
    <rPh sb="172" eb="173">
      <t>タイ</t>
    </rPh>
    <rPh sb="175" eb="177">
      <t>テキセイ</t>
    </rPh>
    <rPh sb="178" eb="180">
      <t>カリイレ</t>
    </rPh>
    <rPh sb="197" eb="199">
      <t>キョウキュウ</t>
    </rPh>
    <rPh sb="199" eb="201">
      <t>タンカ</t>
    </rPh>
    <rPh sb="245" eb="248">
      <t>スイドウスイ</t>
    </rPh>
    <rPh sb="249" eb="251">
      <t>キョウキュウ</t>
    </rPh>
    <rPh sb="269" eb="271">
      <t>スイジュン</t>
    </rPh>
    <rPh sb="332" eb="334">
      <t>ジョウキョウ</t>
    </rPh>
    <rPh sb="342" eb="344">
      <t>シセツ</t>
    </rPh>
    <rPh sb="345" eb="347">
      <t>コウシン</t>
    </rPh>
    <rPh sb="348" eb="350">
      <t>ハイスイ</t>
    </rPh>
    <rPh sb="355" eb="358">
      <t>サイコウチク</t>
    </rPh>
    <rPh sb="388" eb="390">
      <t>スイドウ</t>
    </rPh>
    <rPh sb="394" eb="396">
      <t>キュウスイ</t>
    </rPh>
    <rPh sb="399" eb="401">
      <t>スイリョウ</t>
    </rPh>
    <rPh sb="402" eb="404">
      <t>シュウエキ</t>
    </rPh>
    <rPh sb="405" eb="406">
      <t>ムス</t>
    </rPh>
    <rPh sb="417" eb="418">
      <t>ツカ</t>
    </rPh>
    <rPh sb="433" eb="435">
      <t>ジョウキョウ</t>
    </rPh>
    <rPh sb="438" eb="440">
      <t>ヘイセイ</t>
    </rPh>
    <rPh sb="442" eb="444">
      <t>ネンド</t>
    </rPh>
    <rPh sb="446" eb="448">
      <t>キュウスイ</t>
    </rPh>
    <rPh sb="448" eb="450">
      <t>ジンコウ</t>
    </rPh>
    <rPh sb="451" eb="452">
      <t>ゲン</t>
    </rPh>
    <rPh sb="455" eb="457">
      <t>ルイジ</t>
    </rPh>
    <rPh sb="457" eb="459">
      <t>ダンタイ</t>
    </rPh>
    <rPh sb="459" eb="461">
      <t>クブン</t>
    </rPh>
    <rPh sb="475" eb="477">
      <t>ウワマワ</t>
    </rPh>
    <rPh sb="483" eb="485">
      <t>スイドウ</t>
    </rPh>
    <rPh sb="485" eb="486">
      <t>カン</t>
    </rPh>
    <rPh sb="487" eb="489">
      <t>ケイネン</t>
    </rPh>
    <rPh sb="489" eb="491">
      <t>レッカ</t>
    </rPh>
    <rPh sb="494" eb="496">
      <t>ロウスイ</t>
    </rPh>
    <rPh sb="501" eb="502">
      <t>ユウ</t>
    </rPh>
    <rPh sb="502" eb="503">
      <t>シュウ</t>
    </rPh>
    <rPh sb="503" eb="504">
      <t>リツ</t>
    </rPh>
    <rPh sb="505" eb="507">
      <t>ゲンショウ</t>
    </rPh>
    <rPh sb="507" eb="509">
      <t>ケイコウ</t>
    </rPh>
    <rPh sb="515" eb="517">
      <t>ロウスイ</t>
    </rPh>
    <rPh sb="526" eb="528">
      <t>スイドウ</t>
    </rPh>
    <rPh sb="528" eb="529">
      <t>カン</t>
    </rPh>
    <phoneticPr fontId="4"/>
  </si>
  <si>
    <t>①有形固定資産減価償却率：資産の老朽度が平均を上回り、施設全体では老朽化が進んでいます。特に、主要な配水地が大正末期から昭和初期に築造されており、老朽化が著しい状況です。施設を適切に管理し維持補修してきましたが、危機管理の面からも早急に老朽化対策が必要です。
②管路経年化率：法定耐用年数を超えた管路延長の割合から管路の老朽化をみるもので、現時点では、比較的 管路の老朽化は進んでいない状況です。年次計画により実施してきた老朽鋳鉄管の更新は、大量更新時期を見据えて今後も計画的に進める必要があります。
③管路更新率：当該年度に更新した管路延長の割合を示すもので、現時点では法定耐用年数を超えた管路が少いため、すぐに更新する必要がないことから低い数値となっています。</t>
    <rPh sb="13" eb="15">
      <t>シサン</t>
    </rPh>
    <rPh sb="16" eb="18">
      <t>ロウキュウ</t>
    </rPh>
    <rPh sb="18" eb="19">
      <t>ド</t>
    </rPh>
    <rPh sb="20" eb="22">
      <t>ヘイキン</t>
    </rPh>
    <rPh sb="23" eb="25">
      <t>ウワマワ</t>
    </rPh>
    <rPh sb="27" eb="29">
      <t>シセツ</t>
    </rPh>
    <rPh sb="29" eb="31">
      <t>ゼンタイ</t>
    </rPh>
    <rPh sb="33" eb="36">
      <t>ロウキュウカ</t>
    </rPh>
    <rPh sb="37" eb="38">
      <t>スス</t>
    </rPh>
    <rPh sb="44" eb="45">
      <t>トク</t>
    </rPh>
    <rPh sb="73" eb="76">
      <t>ロウキュウカ</t>
    </rPh>
    <rPh sb="77" eb="78">
      <t>イチジル</t>
    </rPh>
    <rPh sb="80" eb="82">
      <t>ジョウキョウ</t>
    </rPh>
    <rPh sb="180" eb="182">
      <t>カンロ</t>
    </rPh>
    <rPh sb="183" eb="185">
      <t>ロウキュウ</t>
    </rPh>
    <phoneticPr fontId="4"/>
  </si>
  <si>
    <t>　現状では健全な経営状況を保っていますが、人口減少による給水量、収益の減少や施設の老朽化に伴う経費の増加が見込まれ、施設の更新や配水システムの再構築が急務となっています。このため、｢水道事業基本計画｣や「経営戦略」に基づき、適正な配水池容量の確保、効率的な配水システムの整備を行い、安全・安心で安定した水道の継続と経営基盤の安定化を図ってまいります。
　必要な投資の実施には、これまで経費節減に努め利益を貯え準備してきた財源や国の補助金、企業債（借入）を充て、なお足りない分を水道料金で賄うために、平成29年度は、必要な料金改定を行いました。今後も適正な料金設定を確保し、経費節減に取り組みながら、健全経営に努めてまいります。</t>
    <rPh sb="53" eb="55">
      <t>ミコ</t>
    </rPh>
    <rPh sb="108" eb="109">
      <t>モト</t>
    </rPh>
    <rPh sb="138" eb="139">
      <t>オコナ</t>
    </rPh>
    <rPh sb="154" eb="156">
      <t>ケイゾク</t>
    </rPh>
    <rPh sb="166" eb="167">
      <t>ハカ</t>
    </rPh>
    <rPh sb="177" eb="179">
      <t>ヒツヨウ</t>
    </rPh>
    <rPh sb="202" eb="203">
      <t>タクワ</t>
    </rPh>
    <rPh sb="219" eb="221">
      <t>キギョウ</t>
    </rPh>
    <rPh sb="221" eb="222">
      <t>サイ</t>
    </rPh>
    <rPh sb="223" eb="225">
      <t>カリイレ</t>
    </rPh>
    <rPh sb="227" eb="228">
      <t>ア</t>
    </rPh>
    <rPh sb="249" eb="251">
      <t>ヘイセイ</t>
    </rPh>
    <rPh sb="253" eb="255">
      <t>ネンド</t>
    </rPh>
    <rPh sb="265" eb="266">
      <t>オコナ</t>
    </rPh>
    <rPh sb="271" eb="273">
      <t>コンゴ</t>
    </rPh>
    <rPh sb="282" eb="284">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</si>
</sst>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0.56999999999999995</c:v>
                </c:pt>
                <c:pt idx="1">
                  <c:v>0.59</c:v>
                </c:pt>
                <c:pt idx="2">
                  <c:v>0.16</c:v>
                </c:pt>
                <c:pt idx="3">
                  <c:v>0.09</c:v>
                </c:pt>
                <c:pt idx="4">
                  <c:v>0.16</c:v>
                </c:pt>
              </c:numCache>
            </c:numRef>
          </c:val>
          <c:extLst xmlns:c16r2="http://schemas.microsoft.com/office/drawing/2015/06/chart">
            <c:ext xmlns:c16="http://schemas.microsoft.com/office/drawing/2014/chart" uri="{C3380CC4-5D6E-409C-BE32-E72D297353CC}">
              <c16:uniqueId val="{00000000-F8C4-48F0-9FA7-7F0B23BBB272}"/>
            </c:ext>
          </c:extLst>
        </c:ser>
        <c:dLbls>
          <c:showLegendKey val="0"/>
          <c:showVal val="0"/>
          <c:showCatName val="0"/>
          <c:showSerName val="0"/>
          <c:showPercent val="0"/>
          <c:showBubbleSize val="0"/>
        </c:dLbls>
        <c:gapWidth val="150"/>
        <c:axId val="89979904"/>
        <c:axId val="9011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0.51</c:v>
                </c:pt>
              </c:numCache>
            </c:numRef>
          </c:val>
          <c:smooth val="0"/>
          <c:extLst xmlns:c16r2="http://schemas.microsoft.com/office/drawing/2015/06/chart">
            <c:ext xmlns:c16="http://schemas.microsoft.com/office/drawing/2014/chart" uri="{C3380CC4-5D6E-409C-BE32-E72D297353CC}">
              <c16:uniqueId val="{00000001-F8C4-48F0-9FA7-7F0B23BBB272}"/>
            </c:ext>
          </c:extLst>
        </c:ser>
        <c:dLbls>
          <c:showLegendKey val="0"/>
          <c:showVal val="0"/>
          <c:showCatName val="0"/>
          <c:showSerName val="0"/>
          <c:showPercent val="0"/>
          <c:showBubbleSize val="0"/>
        </c:dLbls>
        <c:marker val="1"/>
        <c:smooth val="0"/>
        <c:axId val="89979904"/>
        <c:axId val="90117248"/>
      </c:lineChart>
      <c:dateAx>
        <c:axId val="89979904"/>
        <c:scaling>
          <c:orientation val="minMax"/>
        </c:scaling>
        <c:delete val="1"/>
        <c:axPos val="b"/>
        <c:numFmt formatCode="ge" sourceLinked="1"/>
        <c:majorTickMark val="none"/>
        <c:minorTickMark val="none"/>
        <c:tickLblPos val="none"/>
        <c:crossAx val="90117248"/>
        <c:crosses val="autoZero"/>
        <c:auto val="1"/>
        <c:lblOffset val="100"/>
        <c:baseTimeUnit val="years"/>
      </c:dateAx>
      <c:valAx>
        <c:axId val="901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52.2</c:v>
                </c:pt>
                <c:pt idx="1">
                  <c:v>50.5</c:v>
                </c:pt>
                <c:pt idx="2">
                  <c:v>49.56</c:v>
                </c:pt>
                <c:pt idx="3">
                  <c:v>49.41</c:v>
                </c:pt>
                <c:pt idx="4">
                  <c:v>53.23</c:v>
                </c:pt>
              </c:numCache>
            </c:numRef>
          </c:val>
          <c:extLst xmlns:c16r2="http://schemas.microsoft.com/office/drawing/2015/06/chart">
            <c:ext xmlns:c16="http://schemas.microsoft.com/office/drawing/2014/chart" uri="{C3380CC4-5D6E-409C-BE32-E72D297353CC}">
              <c16:uniqueId val="{00000000-7331-4EF1-885A-AC8A255B7576}"/>
            </c:ext>
          </c:extLst>
        </c:ser>
        <c:dLbls>
          <c:showLegendKey val="0"/>
          <c:showVal val="0"/>
          <c:showCatName val="0"/>
          <c:showSerName val="0"/>
          <c:showPercent val="0"/>
          <c:showBubbleSize val="0"/>
        </c:dLbls>
        <c:gapWidth val="150"/>
        <c:axId val="92440448"/>
        <c:axId val="9245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60.03</c:v>
                </c:pt>
              </c:numCache>
            </c:numRef>
          </c:val>
          <c:smooth val="0"/>
          <c:extLst xmlns:c16r2="http://schemas.microsoft.com/office/drawing/2015/06/chart">
            <c:ext xmlns:c16="http://schemas.microsoft.com/office/drawing/2014/chart" uri="{C3380CC4-5D6E-409C-BE32-E72D297353CC}">
              <c16:uniqueId val="{00000001-7331-4EF1-885A-AC8A255B7576}"/>
            </c:ext>
          </c:extLst>
        </c:ser>
        <c:dLbls>
          <c:showLegendKey val="0"/>
          <c:showVal val="0"/>
          <c:showCatName val="0"/>
          <c:showSerName val="0"/>
          <c:showPercent val="0"/>
          <c:showBubbleSize val="0"/>
        </c:dLbls>
        <c:marker val="1"/>
        <c:smooth val="0"/>
        <c:axId val="92440448"/>
        <c:axId val="92454912"/>
      </c:lineChart>
      <c:dateAx>
        <c:axId val="92440448"/>
        <c:scaling>
          <c:orientation val="minMax"/>
        </c:scaling>
        <c:delete val="1"/>
        <c:axPos val="b"/>
        <c:numFmt formatCode="ge" sourceLinked="1"/>
        <c:majorTickMark val="none"/>
        <c:minorTickMark val="none"/>
        <c:tickLblPos val="none"/>
        <c:crossAx val="92454912"/>
        <c:crosses val="autoZero"/>
        <c:auto val="1"/>
        <c:lblOffset val="100"/>
        <c:baseTimeUnit val="years"/>
      </c:dateAx>
      <c:valAx>
        <c:axId val="9245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4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84.57</c:v>
                </c:pt>
                <c:pt idx="1">
                  <c:v>85.15</c:v>
                </c:pt>
                <c:pt idx="2">
                  <c:v>85.67</c:v>
                </c:pt>
                <c:pt idx="3">
                  <c:v>85.45</c:v>
                </c:pt>
                <c:pt idx="4">
                  <c:v>85.1</c:v>
                </c:pt>
              </c:numCache>
            </c:numRef>
          </c:val>
          <c:extLst xmlns:c16r2="http://schemas.microsoft.com/office/drawing/2015/06/chart">
            <c:ext xmlns:c16="http://schemas.microsoft.com/office/drawing/2014/chart" uri="{C3380CC4-5D6E-409C-BE32-E72D297353CC}">
              <c16:uniqueId val="{00000000-2005-47F6-9B67-82414092D5FD}"/>
            </c:ext>
          </c:extLst>
        </c:ser>
        <c:dLbls>
          <c:showLegendKey val="0"/>
          <c:showVal val="0"/>
          <c:showCatName val="0"/>
          <c:showSerName val="0"/>
          <c:showPercent val="0"/>
          <c:showBubbleSize val="0"/>
        </c:dLbls>
        <c:gapWidth val="150"/>
        <c:axId val="93538560"/>
        <c:axId val="9356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84.81</c:v>
                </c:pt>
              </c:numCache>
            </c:numRef>
          </c:val>
          <c:smooth val="0"/>
          <c:extLst xmlns:c16r2="http://schemas.microsoft.com/office/drawing/2015/06/chart">
            <c:ext xmlns:c16="http://schemas.microsoft.com/office/drawing/2014/chart" uri="{C3380CC4-5D6E-409C-BE32-E72D297353CC}">
              <c16:uniqueId val="{00000001-2005-47F6-9B67-82414092D5FD}"/>
            </c:ext>
          </c:extLst>
        </c:ser>
        <c:dLbls>
          <c:showLegendKey val="0"/>
          <c:showVal val="0"/>
          <c:showCatName val="0"/>
          <c:showSerName val="0"/>
          <c:showPercent val="0"/>
          <c:showBubbleSize val="0"/>
        </c:dLbls>
        <c:marker val="1"/>
        <c:smooth val="0"/>
        <c:axId val="93538560"/>
        <c:axId val="93561216"/>
      </c:lineChart>
      <c:dateAx>
        <c:axId val="93538560"/>
        <c:scaling>
          <c:orientation val="minMax"/>
        </c:scaling>
        <c:delete val="1"/>
        <c:axPos val="b"/>
        <c:numFmt formatCode="ge" sourceLinked="1"/>
        <c:majorTickMark val="none"/>
        <c:minorTickMark val="none"/>
        <c:tickLblPos val="none"/>
        <c:crossAx val="93561216"/>
        <c:crosses val="autoZero"/>
        <c:auto val="1"/>
        <c:lblOffset val="100"/>
        <c:baseTimeUnit val="years"/>
      </c:dateAx>
      <c:valAx>
        <c:axId val="9356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106.38</c:v>
                </c:pt>
                <c:pt idx="1">
                  <c:v>123.03</c:v>
                </c:pt>
                <c:pt idx="2">
                  <c:v>125.45</c:v>
                </c:pt>
                <c:pt idx="3">
                  <c:v>124.39</c:v>
                </c:pt>
                <c:pt idx="4">
                  <c:v>128.63</c:v>
                </c:pt>
              </c:numCache>
            </c:numRef>
          </c:val>
          <c:extLst xmlns:c16r2="http://schemas.microsoft.com/office/drawing/2015/06/chart">
            <c:ext xmlns:c16="http://schemas.microsoft.com/office/drawing/2014/chart" uri="{C3380CC4-5D6E-409C-BE32-E72D297353CC}">
              <c16:uniqueId val="{00000000-0B48-42DF-B595-2FFD3C20C8F7}"/>
            </c:ext>
          </c:extLst>
        </c:ser>
        <c:dLbls>
          <c:showLegendKey val="0"/>
          <c:showVal val="0"/>
          <c:showCatName val="0"/>
          <c:showSerName val="0"/>
          <c:showPercent val="0"/>
          <c:showBubbleSize val="0"/>
        </c:dLbls>
        <c:gapWidth val="150"/>
        <c:axId val="90156416"/>
        <c:axId val="9015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110.68</c:v>
                </c:pt>
              </c:numCache>
            </c:numRef>
          </c:val>
          <c:smooth val="0"/>
          <c:extLst xmlns:c16r2="http://schemas.microsoft.com/office/drawing/2015/06/chart">
            <c:ext xmlns:c16="http://schemas.microsoft.com/office/drawing/2014/chart" uri="{C3380CC4-5D6E-409C-BE32-E72D297353CC}">
              <c16:uniqueId val="{00000001-0B48-42DF-B595-2FFD3C20C8F7}"/>
            </c:ext>
          </c:extLst>
        </c:ser>
        <c:dLbls>
          <c:showLegendKey val="0"/>
          <c:showVal val="0"/>
          <c:showCatName val="0"/>
          <c:showSerName val="0"/>
          <c:showPercent val="0"/>
          <c:showBubbleSize val="0"/>
        </c:dLbls>
        <c:marker val="1"/>
        <c:smooth val="0"/>
        <c:axId val="90156416"/>
        <c:axId val="90158592"/>
      </c:lineChart>
      <c:dateAx>
        <c:axId val="90156416"/>
        <c:scaling>
          <c:orientation val="minMax"/>
        </c:scaling>
        <c:delete val="1"/>
        <c:axPos val="b"/>
        <c:numFmt formatCode="ge" sourceLinked="1"/>
        <c:majorTickMark val="none"/>
        <c:minorTickMark val="none"/>
        <c:tickLblPos val="none"/>
        <c:crossAx val="90158592"/>
        <c:crosses val="autoZero"/>
        <c:auto val="1"/>
        <c:lblOffset val="100"/>
        <c:baseTimeUnit val="years"/>
      </c:dateAx>
      <c:valAx>
        <c:axId val="90158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15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53</c:v>
                </c:pt>
                <c:pt idx="1">
                  <c:v>53.98</c:v>
                </c:pt>
                <c:pt idx="2">
                  <c:v>54.99</c:v>
                </c:pt>
                <c:pt idx="3">
                  <c:v>55.78</c:v>
                </c:pt>
                <c:pt idx="4">
                  <c:v>55.72</c:v>
                </c:pt>
              </c:numCache>
            </c:numRef>
          </c:val>
          <c:extLst xmlns:c16r2="http://schemas.microsoft.com/office/drawing/2015/06/chart">
            <c:ext xmlns:c16="http://schemas.microsoft.com/office/drawing/2014/chart" uri="{C3380CC4-5D6E-409C-BE32-E72D297353CC}">
              <c16:uniqueId val="{00000000-1587-4D5E-AE90-4B084BEF6506}"/>
            </c:ext>
          </c:extLst>
        </c:ser>
        <c:dLbls>
          <c:showLegendKey val="0"/>
          <c:showVal val="0"/>
          <c:showCatName val="0"/>
          <c:showSerName val="0"/>
          <c:showPercent val="0"/>
          <c:showBubbleSize val="0"/>
        </c:dLbls>
        <c:gapWidth val="150"/>
        <c:axId val="92045312"/>
        <c:axId val="9204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47.28</c:v>
                </c:pt>
              </c:numCache>
            </c:numRef>
          </c:val>
          <c:smooth val="0"/>
          <c:extLst xmlns:c16r2="http://schemas.microsoft.com/office/drawing/2015/06/chart">
            <c:ext xmlns:c16="http://schemas.microsoft.com/office/drawing/2014/chart" uri="{C3380CC4-5D6E-409C-BE32-E72D297353CC}">
              <c16:uniqueId val="{00000001-1587-4D5E-AE90-4B084BEF6506}"/>
            </c:ext>
          </c:extLst>
        </c:ser>
        <c:dLbls>
          <c:showLegendKey val="0"/>
          <c:showVal val="0"/>
          <c:showCatName val="0"/>
          <c:showSerName val="0"/>
          <c:showPercent val="0"/>
          <c:showBubbleSize val="0"/>
        </c:dLbls>
        <c:marker val="1"/>
        <c:smooth val="0"/>
        <c:axId val="92045312"/>
        <c:axId val="92047232"/>
      </c:lineChart>
      <c:dateAx>
        <c:axId val="92045312"/>
        <c:scaling>
          <c:orientation val="minMax"/>
        </c:scaling>
        <c:delete val="1"/>
        <c:axPos val="b"/>
        <c:numFmt formatCode="ge" sourceLinked="1"/>
        <c:majorTickMark val="none"/>
        <c:minorTickMark val="none"/>
        <c:tickLblPos val="none"/>
        <c:crossAx val="92047232"/>
        <c:crosses val="autoZero"/>
        <c:auto val="1"/>
        <c:lblOffset val="100"/>
        <c:baseTimeUnit val="years"/>
      </c:dateAx>
      <c:valAx>
        <c:axId val="920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c:v>
                </c:pt>
                <c:pt idx="1">
                  <c:v>1.01</c:v>
                </c:pt>
                <c:pt idx="2">
                  <c:v>1.01</c:v>
                </c:pt>
                <c:pt idx="3">
                  <c:v>0.94</c:v>
                </c:pt>
                <c:pt idx="4">
                  <c:v>0.81</c:v>
                </c:pt>
              </c:numCache>
            </c:numRef>
          </c:val>
          <c:extLst xmlns:c16r2="http://schemas.microsoft.com/office/drawing/2015/06/chart">
            <c:ext xmlns:c16="http://schemas.microsoft.com/office/drawing/2014/chart" uri="{C3380CC4-5D6E-409C-BE32-E72D297353CC}">
              <c16:uniqueId val="{00000000-2698-4204-B25A-177F7E1F03BA}"/>
            </c:ext>
          </c:extLst>
        </c:ser>
        <c:dLbls>
          <c:showLegendKey val="0"/>
          <c:showVal val="0"/>
          <c:showCatName val="0"/>
          <c:showSerName val="0"/>
          <c:showPercent val="0"/>
          <c:showBubbleSize val="0"/>
        </c:dLbls>
        <c:gapWidth val="150"/>
        <c:axId val="92065152"/>
        <c:axId val="923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12.19</c:v>
                </c:pt>
              </c:numCache>
            </c:numRef>
          </c:val>
          <c:smooth val="0"/>
          <c:extLst xmlns:c16r2="http://schemas.microsoft.com/office/drawing/2015/06/chart">
            <c:ext xmlns:c16="http://schemas.microsoft.com/office/drawing/2014/chart" uri="{C3380CC4-5D6E-409C-BE32-E72D297353CC}">
              <c16:uniqueId val="{00000001-2698-4204-B25A-177F7E1F03BA}"/>
            </c:ext>
          </c:extLst>
        </c:ser>
        <c:dLbls>
          <c:showLegendKey val="0"/>
          <c:showVal val="0"/>
          <c:showCatName val="0"/>
          <c:showSerName val="0"/>
          <c:showPercent val="0"/>
          <c:showBubbleSize val="0"/>
        </c:dLbls>
        <c:marker val="1"/>
        <c:smooth val="0"/>
        <c:axId val="92065152"/>
        <c:axId val="92358144"/>
      </c:lineChart>
      <c:dateAx>
        <c:axId val="92065152"/>
        <c:scaling>
          <c:orientation val="minMax"/>
        </c:scaling>
        <c:delete val="1"/>
        <c:axPos val="b"/>
        <c:numFmt formatCode="ge" sourceLinked="1"/>
        <c:majorTickMark val="none"/>
        <c:minorTickMark val="none"/>
        <c:tickLblPos val="none"/>
        <c:crossAx val="92358144"/>
        <c:crosses val="autoZero"/>
        <c:auto val="1"/>
        <c:lblOffset val="100"/>
        <c:baseTimeUnit val="years"/>
      </c:dateAx>
      <c:valAx>
        <c:axId val="9235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A1F-425A-BE61-63BD88D2FA3F}"/>
            </c:ext>
          </c:extLst>
        </c:ser>
        <c:dLbls>
          <c:showLegendKey val="0"/>
          <c:showVal val="0"/>
          <c:showCatName val="0"/>
          <c:showSerName val="0"/>
          <c:showPercent val="0"/>
          <c:showBubbleSize val="0"/>
        </c:dLbls>
        <c:gapWidth val="150"/>
        <c:axId val="92391680"/>
        <c:axId val="9214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3.56</c:v>
                </c:pt>
              </c:numCache>
            </c:numRef>
          </c:val>
          <c:smooth val="0"/>
          <c:extLst xmlns:c16r2="http://schemas.microsoft.com/office/drawing/2015/06/chart">
            <c:ext xmlns:c16="http://schemas.microsoft.com/office/drawing/2014/chart" uri="{C3380CC4-5D6E-409C-BE32-E72D297353CC}">
              <c16:uniqueId val="{00000001-3A1F-425A-BE61-63BD88D2FA3F}"/>
            </c:ext>
          </c:extLst>
        </c:ser>
        <c:dLbls>
          <c:showLegendKey val="0"/>
          <c:showVal val="0"/>
          <c:showCatName val="0"/>
          <c:showSerName val="0"/>
          <c:showPercent val="0"/>
          <c:showBubbleSize val="0"/>
        </c:dLbls>
        <c:marker val="1"/>
        <c:smooth val="0"/>
        <c:axId val="92391680"/>
        <c:axId val="92148096"/>
      </c:lineChart>
      <c:dateAx>
        <c:axId val="92391680"/>
        <c:scaling>
          <c:orientation val="minMax"/>
        </c:scaling>
        <c:delete val="1"/>
        <c:axPos val="b"/>
        <c:numFmt formatCode="ge" sourceLinked="1"/>
        <c:majorTickMark val="none"/>
        <c:minorTickMark val="none"/>
        <c:tickLblPos val="none"/>
        <c:crossAx val="92148096"/>
        <c:crosses val="autoZero"/>
        <c:auto val="1"/>
        <c:lblOffset val="100"/>
        <c:baseTimeUnit val="years"/>
      </c:dateAx>
      <c:valAx>
        <c:axId val="9214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3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1082.53</c:v>
                </c:pt>
                <c:pt idx="1">
                  <c:v>521.29</c:v>
                </c:pt>
                <c:pt idx="2">
                  <c:v>700.46</c:v>
                </c:pt>
                <c:pt idx="3">
                  <c:v>633.26</c:v>
                </c:pt>
                <c:pt idx="4">
                  <c:v>573.33000000000004</c:v>
                </c:pt>
              </c:numCache>
            </c:numRef>
          </c:val>
          <c:extLst xmlns:c16r2="http://schemas.microsoft.com/office/drawing/2015/06/chart">
            <c:ext xmlns:c16="http://schemas.microsoft.com/office/drawing/2014/chart" uri="{C3380CC4-5D6E-409C-BE32-E72D297353CC}">
              <c16:uniqueId val="{00000000-EFA2-4D31-AE83-F801D8E5D177}"/>
            </c:ext>
          </c:extLst>
        </c:ser>
        <c:dLbls>
          <c:showLegendKey val="0"/>
          <c:showVal val="0"/>
          <c:showCatName val="0"/>
          <c:showSerName val="0"/>
          <c:showPercent val="0"/>
          <c:showBubbleSize val="0"/>
        </c:dLbls>
        <c:gapWidth val="150"/>
        <c:axId val="92170880"/>
        <c:axId val="9217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357.34</c:v>
                </c:pt>
              </c:numCache>
            </c:numRef>
          </c:val>
          <c:smooth val="0"/>
          <c:extLst xmlns:c16r2="http://schemas.microsoft.com/office/drawing/2015/06/chart">
            <c:ext xmlns:c16="http://schemas.microsoft.com/office/drawing/2014/chart" uri="{C3380CC4-5D6E-409C-BE32-E72D297353CC}">
              <c16:uniqueId val="{00000001-EFA2-4D31-AE83-F801D8E5D177}"/>
            </c:ext>
          </c:extLst>
        </c:ser>
        <c:dLbls>
          <c:showLegendKey val="0"/>
          <c:showVal val="0"/>
          <c:showCatName val="0"/>
          <c:showSerName val="0"/>
          <c:showPercent val="0"/>
          <c:showBubbleSize val="0"/>
        </c:dLbls>
        <c:marker val="1"/>
        <c:smooth val="0"/>
        <c:axId val="92170880"/>
        <c:axId val="92177152"/>
      </c:lineChart>
      <c:dateAx>
        <c:axId val="92170880"/>
        <c:scaling>
          <c:orientation val="minMax"/>
        </c:scaling>
        <c:delete val="1"/>
        <c:axPos val="b"/>
        <c:numFmt formatCode="ge" sourceLinked="1"/>
        <c:majorTickMark val="none"/>
        <c:minorTickMark val="none"/>
        <c:tickLblPos val="none"/>
        <c:crossAx val="92177152"/>
        <c:crosses val="autoZero"/>
        <c:auto val="1"/>
        <c:lblOffset val="100"/>
        <c:baseTimeUnit val="years"/>
      </c:dateAx>
      <c:valAx>
        <c:axId val="9217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206.62</c:v>
                </c:pt>
                <c:pt idx="1">
                  <c:v>201.79</c:v>
                </c:pt>
                <c:pt idx="2">
                  <c:v>206.93</c:v>
                </c:pt>
                <c:pt idx="3">
                  <c:v>210.81</c:v>
                </c:pt>
                <c:pt idx="4">
                  <c:v>206.3</c:v>
                </c:pt>
              </c:numCache>
            </c:numRef>
          </c:val>
          <c:extLst xmlns:c16r2="http://schemas.microsoft.com/office/drawing/2015/06/chart">
            <c:ext xmlns:c16="http://schemas.microsoft.com/office/drawing/2014/chart" uri="{C3380CC4-5D6E-409C-BE32-E72D297353CC}">
              <c16:uniqueId val="{00000000-E1A2-4EC7-B87C-0A18E6CF15CB}"/>
            </c:ext>
          </c:extLst>
        </c:ser>
        <c:dLbls>
          <c:showLegendKey val="0"/>
          <c:showVal val="0"/>
          <c:showCatName val="0"/>
          <c:showSerName val="0"/>
          <c:showPercent val="0"/>
          <c:showBubbleSize val="0"/>
        </c:dLbls>
        <c:gapWidth val="150"/>
        <c:axId val="92212224"/>
        <c:axId val="9221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373.69</c:v>
                </c:pt>
              </c:numCache>
            </c:numRef>
          </c:val>
          <c:smooth val="0"/>
          <c:extLst xmlns:c16r2="http://schemas.microsoft.com/office/drawing/2015/06/chart">
            <c:ext xmlns:c16="http://schemas.microsoft.com/office/drawing/2014/chart" uri="{C3380CC4-5D6E-409C-BE32-E72D297353CC}">
              <c16:uniqueId val="{00000001-E1A2-4EC7-B87C-0A18E6CF15CB}"/>
            </c:ext>
          </c:extLst>
        </c:ser>
        <c:dLbls>
          <c:showLegendKey val="0"/>
          <c:showVal val="0"/>
          <c:showCatName val="0"/>
          <c:showSerName val="0"/>
          <c:showPercent val="0"/>
          <c:showBubbleSize val="0"/>
        </c:dLbls>
        <c:marker val="1"/>
        <c:smooth val="0"/>
        <c:axId val="92212224"/>
        <c:axId val="92218496"/>
      </c:lineChart>
      <c:dateAx>
        <c:axId val="92212224"/>
        <c:scaling>
          <c:orientation val="minMax"/>
        </c:scaling>
        <c:delete val="1"/>
        <c:axPos val="b"/>
        <c:numFmt formatCode="ge" sourceLinked="1"/>
        <c:majorTickMark val="none"/>
        <c:minorTickMark val="none"/>
        <c:tickLblPos val="none"/>
        <c:crossAx val="92218496"/>
        <c:crosses val="autoZero"/>
        <c:auto val="1"/>
        <c:lblOffset val="100"/>
        <c:baseTimeUnit val="years"/>
      </c:dateAx>
      <c:valAx>
        <c:axId val="92218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21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102.72</c:v>
                </c:pt>
                <c:pt idx="1">
                  <c:v>120.89</c:v>
                </c:pt>
                <c:pt idx="2">
                  <c:v>127.48</c:v>
                </c:pt>
                <c:pt idx="3">
                  <c:v>126.43</c:v>
                </c:pt>
                <c:pt idx="4">
                  <c:v>131</c:v>
                </c:pt>
              </c:numCache>
            </c:numRef>
          </c:val>
          <c:extLst xmlns:c16r2="http://schemas.microsoft.com/office/drawing/2015/06/chart">
            <c:ext xmlns:c16="http://schemas.microsoft.com/office/drawing/2014/chart" uri="{C3380CC4-5D6E-409C-BE32-E72D297353CC}">
              <c16:uniqueId val="{00000000-AFE3-4C0B-9DED-C053E07EB5D6}"/>
            </c:ext>
          </c:extLst>
        </c:ser>
        <c:dLbls>
          <c:showLegendKey val="0"/>
          <c:showVal val="0"/>
          <c:showCatName val="0"/>
          <c:showSerName val="0"/>
          <c:showPercent val="0"/>
          <c:showBubbleSize val="0"/>
        </c:dLbls>
        <c:gapWidth val="150"/>
        <c:axId val="92253568"/>
        <c:axId val="9225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99.87</c:v>
                </c:pt>
              </c:numCache>
            </c:numRef>
          </c:val>
          <c:smooth val="0"/>
          <c:extLst xmlns:c16r2="http://schemas.microsoft.com/office/drawing/2015/06/chart">
            <c:ext xmlns:c16="http://schemas.microsoft.com/office/drawing/2014/chart" uri="{C3380CC4-5D6E-409C-BE32-E72D297353CC}">
              <c16:uniqueId val="{00000001-AFE3-4C0B-9DED-C053E07EB5D6}"/>
            </c:ext>
          </c:extLst>
        </c:ser>
        <c:dLbls>
          <c:showLegendKey val="0"/>
          <c:showVal val="0"/>
          <c:showCatName val="0"/>
          <c:showSerName val="0"/>
          <c:showPercent val="0"/>
          <c:showBubbleSize val="0"/>
        </c:dLbls>
        <c:marker val="1"/>
        <c:smooth val="0"/>
        <c:axId val="92253568"/>
        <c:axId val="92259840"/>
      </c:lineChart>
      <c:dateAx>
        <c:axId val="92253568"/>
        <c:scaling>
          <c:orientation val="minMax"/>
        </c:scaling>
        <c:delete val="1"/>
        <c:axPos val="b"/>
        <c:numFmt formatCode="ge" sourceLinked="1"/>
        <c:majorTickMark val="none"/>
        <c:minorTickMark val="none"/>
        <c:tickLblPos val="none"/>
        <c:crossAx val="92259840"/>
        <c:crosses val="autoZero"/>
        <c:auto val="1"/>
        <c:lblOffset val="100"/>
        <c:baseTimeUnit val="years"/>
      </c:dateAx>
      <c:valAx>
        <c:axId val="922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134.07</c:v>
                </c:pt>
                <c:pt idx="1">
                  <c:v>114.77</c:v>
                </c:pt>
                <c:pt idx="2">
                  <c:v>109.08</c:v>
                </c:pt>
                <c:pt idx="3">
                  <c:v>109.82</c:v>
                </c:pt>
                <c:pt idx="4">
                  <c:v>111.46</c:v>
                </c:pt>
              </c:numCache>
            </c:numRef>
          </c:val>
          <c:extLst xmlns:c16r2="http://schemas.microsoft.com/office/drawing/2015/06/chart">
            <c:ext xmlns:c16="http://schemas.microsoft.com/office/drawing/2014/chart" uri="{C3380CC4-5D6E-409C-BE32-E72D297353CC}">
              <c16:uniqueId val="{00000000-50A9-492B-B24D-9905C01ED73D}"/>
            </c:ext>
          </c:extLst>
        </c:ser>
        <c:dLbls>
          <c:showLegendKey val="0"/>
          <c:showVal val="0"/>
          <c:showCatName val="0"/>
          <c:showSerName val="0"/>
          <c:showPercent val="0"/>
          <c:showBubbleSize val="0"/>
        </c:dLbls>
        <c:gapWidth val="150"/>
        <c:axId val="92274048"/>
        <c:axId val="9242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171.81</c:v>
                </c:pt>
              </c:numCache>
            </c:numRef>
          </c:val>
          <c:smooth val="0"/>
          <c:extLst xmlns:c16r2="http://schemas.microsoft.com/office/drawing/2015/06/chart">
            <c:ext xmlns:c16="http://schemas.microsoft.com/office/drawing/2014/chart" uri="{C3380CC4-5D6E-409C-BE32-E72D297353CC}">
              <c16:uniqueId val="{00000001-50A9-492B-B24D-9905C01ED73D}"/>
            </c:ext>
          </c:extLst>
        </c:ser>
        <c:dLbls>
          <c:showLegendKey val="0"/>
          <c:showVal val="0"/>
          <c:showCatName val="0"/>
          <c:showSerName val="0"/>
          <c:showPercent val="0"/>
          <c:showBubbleSize val="0"/>
        </c:dLbls>
        <c:marker val="1"/>
        <c:smooth val="0"/>
        <c:axId val="92274048"/>
        <c:axId val="92423680"/>
      </c:lineChart>
      <c:dateAx>
        <c:axId val="92274048"/>
        <c:scaling>
          <c:orientation val="minMax"/>
        </c:scaling>
        <c:delete val="1"/>
        <c:axPos val="b"/>
        <c:numFmt formatCode="ge" sourceLinked="1"/>
        <c:majorTickMark val="none"/>
        <c:minorTickMark val="none"/>
        <c:tickLblPos val="none"/>
        <c:crossAx val="92423680"/>
        <c:crosses val="autoZero"/>
        <c:auto val="1"/>
        <c:lblOffset val="100"/>
        <c:baseTimeUnit val="years"/>
      </c:dateAx>
      <c:valAx>
        <c:axId val="924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長野県　岡谷市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A5</v>
      </c>
      <c r="X8" s="76"/>
      <c r="Y8" s="76"/>
      <c r="Z8" s="76"/>
      <c r="AA8" s="76"/>
      <c r="AB8" s="76"/>
      <c r="AC8" s="76"/>
      <c r="AD8" s="76" t="str">
        <f>データ!$M$6</f>
        <v>非設置</v>
      </c>
      <c r="AE8" s="76"/>
      <c r="AF8" s="76"/>
      <c r="AG8" s="76"/>
      <c r="AH8" s="76"/>
      <c r="AI8" s="76"/>
      <c r="AJ8" s="76"/>
      <c r="AK8" s="4"/>
      <c r="AL8" s="64">
        <f>データ!$R$6</f>
        <v>50412</v>
      </c>
      <c r="AM8" s="64"/>
      <c r="AN8" s="64"/>
      <c r="AO8" s="64"/>
      <c r="AP8" s="64"/>
      <c r="AQ8" s="64"/>
      <c r="AR8" s="64"/>
      <c r="AS8" s="64"/>
      <c r="AT8" s="60">
        <f>データ!$S$6</f>
        <v>85.1</v>
      </c>
      <c r="AU8" s="61"/>
      <c r="AV8" s="61"/>
      <c r="AW8" s="61"/>
      <c r="AX8" s="61"/>
      <c r="AY8" s="61"/>
      <c r="AZ8" s="61"/>
      <c r="BA8" s="61"/>
      <c r="BB8" s="63">
        <f>データ!$T$6</f>
        <v>592.39</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77.19</v>
      </c>
      <c r="J10" s="61"/>
      <c r="K10" s="61"/>
      <c r="L10" s="61"/>
      <c r="M10" s="61"/>
      <c r="N10" s="61"/>
      <c r="O10" s="62"/>
      <c r="P10" s="63">
        <f>データ!$P$6</f>
        <v>99.69</v>
      </c>
      <c r="Q10" s="63"/>
      <c r="R10" s="63"/>
      <c r="S10" s="63"/>
      <c r="T10" s="63"/>
      <c r="U10" s="63"/>
      <c r="V10" s="63"/>
      <c r="W10" s="64">
        <f>データ!$Q$6</f>
        <v>2521</v>
      </c>
      <c r="X10" s="64"/>
      <c r="Y10" s="64"/>
      <c r="Z10" s="64"/>
      <c r="AA10" s="64"/>
      <c r="AB10" s="64"/>
      <c r="AC10" s="64"/>
      <c r="AD10" s="2"/>
      <c r="AE10" s="2"/>
      <c r="AF10" s="2"/>
      <c r="AG10" s="2"/>
      <c r="AH10" s="4"/>
      <c r="AI10" s="4"/>
      <c r="AJ10" s="4"/>
      <c r="AK10" s="4"/>
      <c r="AL10" s="64">
        <f>データ!$U$6</f>
        <v>49882</v>
      </c>
      <c r="AM10" s="64"/>
      <c r="AN10" s="64"/>
      <c r="AO10" s="64"/>
      <c r="AP10" s="64"/>
      <c r="AQ10" s="64"/>
      <c r="AR10" s="64"/>
      <c r="AS10" s="64"/>
      <c r="AT10" s="60">
        <f>データ!$V$6</f>
        <v>19.829999999999998</v>
      </c>
      <c r="AU10" s="61"/>
      <c r="AV10" s="61"/>
      <c r="AW10" s="61"/>
      <c r="AX10" s="61"/>
      <c r="AY10" s="61"/>
      <c r="AZ10" s="61"/>
      <c r="BA10" s="61"/>
      <c r="BB10" s="63">
        <f>データ!$W$6</f>
        <v>2515.48</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118</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119</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lGyqDv6qS/dfaD//JT9fSaiSGoZ3diN0PkQZ4aCA6K1t/qW0B7UNg2/+sdtqDwedm7zwADfeVPJD1WIXey62pw==" saltValue="afRe7jBcZOMBnyel0p/Y+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202045</v>
      </c>
      <c r="D6" s="33">
        <f t="shared" si="3"/>
        <v>46</v>
      </c>
      <c r="E6" s="33">
        <f t="shared" si="3"/>
        <v>1</v>
      </c>
      <c r="F6" s="33">
        <f t="shared" si="3"/>
        <v>0</v>
      </c>
      <c r="G6" s="33">
        <f t="shared" si="3"/>
        <v>1</v>
      </c>
      <c r="H6" s="33" t="str">
        <f t="shared" si="3"/>
        <v>長野県　岡谷市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77.19</v>
      </c>
      <c r="P6" s="34">
        <f t="shared" si="3"/>
        <v>99.69</v>
      </c>
      <c r="Q6" s="34">
        <f t="shared" si="3"/>
        <v>2521</v>
      </c>
      <c r="R6" s="34">
        <f t="shared" si="3"/>
        <v>50412</v>
      </c>
      <c r="S6" s="34">
        <f t="shared" si="3"/>
        <v>85.1</v>
      </c>
      <c r="T6" s="34">
        <f t="shared" si="3"/>
        <v>592.39</v>
      </c>
      <c r="U6" s="34">
        <f t="shared" si="3"/>
        <v>49882</v>
      </c>
      <c r="V6" s="34">
        <f t="shared" si="3"/>
        <v>19.829999999999998</v>
      </c>
      <c r="W6" s="34">
        <f t="shared" si="3"/>
        <v>2515.48</v>
      </c>
      <c r="X6" s="35">
        <f>IF(X7="",NA(),X7)</f>
        <v>106.38</v>
      </c>
      <c r="Y6" s="35">
        <f t="shared" ref="Y6:AG6" si="4">IF(Y7="",NA(),Y7)</f>
        <v>123.03</v>
      </c>
      <c r="Z6" s="35">
        <f t="shared" si="4"/>
        <v>125.45</v>
      </c>
      <c r="AA6" s="35">
        <f t="shared" si="4"/>
        <v>124.39</v>
      </c>
      <c r="AB6" s="35">
        <f t="shared" si="4"/>
        <v>128.63</v>
      </c>
      <c r="AC6" s="35">
        <f t="shared" si="4"/>
        <v>107.8</v>
      </c>
      <c r="AD6" s="35">
        <f t="shared" si="4"/>
        <v>111.96</v>
      </c>
      <c r="AE6" s="35">
        <f t="shared" si="4"/>
        <v>112.69</v>
      </c>
      <c r="AF6" s="35">
        <f t="shared" si="4"/>
        <v>113.16</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3.56</v>
      </c>
      <c r="AS6" s="34" t="str">
        <f>IF(AS7="","",IF(AS7="-","【-】","【"&amp;SUBSTITUTE(TEXT(AS7,"#,##0.00"),"-","△")&amp;"】"))</f>
        <v>【0.85】</v>
      </c>
      <c r="AT6" s="35">
        <f>IF(AT7="",NA(),AT7)</f>
        <v>1082.53</v>
      </c>
      <c r="AU6" s="35">
        <f t="shared" ref="AU6:BC6" si="6">IF(AU7="",NA(),AU7)</f>
        <v>521.29</v>
      </c>
      <c r="AV6" s="35">
        <f t="shared" si="6"/>
        <v>700.46</v>
      </c>
      <c r="AW6" s="35">
        <f t="shared" si="6"/>
        <v>633.26</v>
      </c>
      <c r="AX6" s="35">
        <f t="shared" si="6"/>
        <v>573.33000000000004</v>
      </c>
      <c r="AY6" s="35">
        <f t="shared" si="6"/>
        <v>739.59</v>
      </c>
      <c r="AZ6" s="35">
        <f t="shared" si="6"/>
        <v>335.95</v>
      </c>
      <c r="BA6" s="35">
        <f t="shared" si="6"/>
        <v>346.59</v>
      </c>
      <c r="BB6" s="35">
        <f t="shared" si="6"/>
        <v>357.82</v>
      </c>
      <c r="BC6" s="35">
        <f t="shared" si="6"/>
        <v>357.34</v>
      </c>
      <c r="BD6" s="34" t="str">
        <f>IF(BD7="","",IF(BD7="-","【-】","【"&amp;SUBSTITUTE(TEXT(BD7,"#,##0.00"),"-","△")&amp;"】"))</f>
        <v>【264.34】</v>
      </c>
      <c r="BE6" s="35">
        <f>IF(BE7="",NA(),BE7)</f>
        <v>206.62</v>
      </c>
      <c r="BF6" s="35">
        <f t="shared" ref="BF6:BN6" si="7">IF(BF7="",NA(),BF7)</f>
        <v>201.79</v>
      </c>
      <c r="BG6" s="35">
        <f t="shared" si="7"/>
        <v>206.93</v>
      </c>
      <c r="BH6" s="35">
        <f t="shared" si="7"/>
        <v>210.81</v>
      </c>
      <c r="BI6" s="35">
        <f t="shared" si="7"/>
        <v>206.3</v>
      </c>
      <c r="BJ6" s="35">
        <f t="shared" si="7"/>
        <v>324.08999999999997</v>
      </c>
      <c r="BK6" s="35">
        <f t="shared" si="7"/>
        <v>319.82</v>
      </c>
      <c r="BL6" s="35">
        <f t="shared" si="7"/>
        <v>312.02999999999997</v>
      </c>
      <c r="BM6" s="35">
        <f t="shared" si="7"/>
        <v>307.45999999999998</v>
      </c>
      <c r="BN6" s="35">
        <f t="shared" si="7"/>
        <v>373.69</v>
      </c>
      <c r="BO6" s="34" t="str">
        <f>IF(BO7="","",IF(BO7="-","【-】","【"&amp;SUBSTITUTE(TEXT(BO7,"#,##0.00"),"-","△")&amp;"】"))</f>
        <v>【274.27】</v>
      </c>
      <c r="BP6" s="35">
        <f>IF(BP7="",NA(),BP7)</f>
        <v>102.72</v>
      </c>
      <c r="BQ6" s="35">
        <f t="shared" ref="BQ6:BY6" si="8">IF(BQ7="",NA(),BQ7)</f>
        <v>120.89</v>
      </c>
      <c r="BR6" s="35">
        <f t="shared" si="8"/>
        <v>127.48</v>
      </c>
      <c r="BS6" s="35">
        <f t="shared" si="8"/>
        <v>126.43</v>
      </c>
      <c r="BT6" s="35">
        <f t="shared" si="8"/>
        <v>131</v>
      </c>
      <c r="BU6" s="35">
        <f t="shared" si="8"/>
        <v>99.46</v>
      </c>
      <c r="BV6" s="35">
        <f t="shared" si="8"/>
        <v>105.21</v>
      </c>
      <c r="BW6" s="35">
        <f t="shared" si="8"/>
        <v>105.71</v>
      </c>
      <c r="BX6" s="35">
        <f t="shared" si="8"/>
        <v>106.01</v>
      </c>
      <c r="BY6" s="35">
        <f t="shared" si="8"/>
        <v>99.87</v>
      </c>
      <c r="BZ6" s="34" t="str">
        <f>IF(BZ7="","",IF(BZ7="-","【-】","【"&amp;SUBSTITUTE(TEXT(BZ7,"#,##0.00"),"-","△")&amp;"】"))</f>
        <v>【104.36】</v>
      </c>
      <c r="CA6" s="35">
        <f>IF(CA7="",NA(),CA7)</f>
        <v>134.07</v>
      </c>
      <c r="CB6" s="35">
        <f t="shared" ref="CB6:CJ6" si="9">IF(CB7="",NA(),CB7)</f>
        <v>114.77</v>
      </c>
      <c r="CC6" s="35">
        <f t="shared" si="9"/>
        <v>109.08</v>
      </c>
      <c r="CD6" s="35">
        <f t="shared" si="9"/>
        <v>109.82</v>
      </c>
      <c r="CE6" s="35">
        <f t="shared" si="9"/>
        <v>111.46</v>
      </c>
      <c r="CF6" s="35">
        <f t="shared" si="9"/>
        <v>171.78</v>
      </c>
      <c r="CG6" s="35">
        <f t="shared" si="9"/>
        <v>162.59</v>
      </c>
      <c r="CH6" s="35">
        <f t="shared" si="9"/>
        <v>162.15</v>
      </c>
      <c r="CI6" s="35">
        <f t="shared" si="9"/>
        <v>162.24</v>
      </c>
      <c r="CJ6" s="35">
        <f t="shared" si="9"/>
        <v>171.81</v>
      </c>
      <c r="CK6" s="34" t="str">
        <f>IF(CK7="","",IF(CK7="-","【-】","【"&amp;SUBSTITUTE(TEXT(CK7,"#,##0.00"),"-","△")&amp;"】"))</f>
        <v>【165.71】</v>
      </c>
      <c r="CL6" s="35">
        <f>IF(CL7="",NA(),CL7)</f>
        <v>52.2</v>
      </c>
      <c r="CM6" s="35">
        <f t="shared" ref="CM6:CU6" si="10">IF(CM7="",NA(),CM7)</f>
        <v>50.5</v>
      </c>
      <c r="CN6" s="35">
        <f t="shared" si="10"/>
        <v>49.56</v>
      </c>
      <c r="CO6" s="35">
        <f t="shared" si="10"/>
        <v>49.41</v>
      </c>
      <c r="CP6" s="35">
        <f t="shared" si="10"/>
        <v>53.23</v>
      </c>
      <c r="CQ6" s="35">
        <f t="shared" si="10"/>
        <v>59.68</v>
      </c>
      <c r="CR6" s="35">
        <f t="shared" si="10"/>
        <v>59.17</v>
      </c>
      <c r="CS6" s="35">
        <f t="shared" si="10"/>
        <v>59.34</v>
      </c>
      <c r="CT6" s="35">
        <f t="shared" si="10"/>
        <v>59.11</v>
      </c>
      <c r="CU6" s="35">
        <f t="shared" si="10"/>
        <v>60.03</v>
      </c>
      <c r="CV6" s="34" t="str">
        <f>IF(CV7="","",IF(CV7="-","【-】","【"&amp;SUBSTITUTE(TEXT(CV7,"#,##0.00"),"-","△")&amp;"】"))</f>
        <v>【60.41】</v>
      </c>
      <c r="CW6" s="35">
        <f>IF(CW7="",NA(),CW7)</f>
        <v>84.57</v>
      </c>
      <c r="CX6" s="35">
        <f t="shared" ref="CX6:DF6" si="11">IF(CX7="",NA(),CX7)</f>
        <v>85.15</v>
      </c>
      <c r="CY6" s="35">
        <f t="shared" si="11"/>
        <v>85.67</v>
      </c>
      <c r="CZ6" s="35">
        <f t="shared" si="11"/>
        <v>85.45</v>
      </c>
      <c r="DA6" s="35">
        <f t="shared" si="11"/>
        <v>85.1</v>
      </c>
      <c r="DB6" s="35">
        <f t="shared" si="11"/>
        <v>87.63</v>
      </c>
      <c r="DC6" s="35">
        <f t="shared" si="11"/>
        <v>87.6</v>
      </c>
      <c r="DD6" s="35">
        <f t="shared" si="11"/>
        <v>87.74</v>
      </c>
      <c r="DE6" s="35">
        <f t="shared" si="11"/>
        <v>87.91</v>
      </c>
      <c r="DF6" s="35">
        <f t="shared" si="11"/>
        <v>84.81</v>
      </c>
      <c r="DG6" s="34" t="str">
        <f>IF(DG7="","",IF(DG7="-","【-】","【"&amp;SUBSTITUTE(TEXT(DG7,"#,##0.00"),"-","△")&amp;"】"))</f>
        <v>【89.93】</v>
      </c>
      <c r="DH6" s="35">
        <f>IF(DH7="",NA(),DH7)</f>
        <v>53</v>
      </c>
      <c r="DI6" s="35">
        <f t="shared" ref="DI6:DQ6" si="12">IF(DI7="",NA(),DI7)</f>
        <v>53.98</v>
      </c>
      <c r="DJ6" s="35">
        <f t="shared" si="12"/>
        <v>54.99</v>
      </c>
      <c r="DK6" s="35">
        <f t="shared" si="12"/>
        <v>55.78</v>
      </c>
      <c r="DL6" s="35">
        <f t="shared" si="12"/>
        <v>55.72</v>
      </c>
      <c r="DM6" s="35">
        <f t="shared" si="12"/>
        <v>39.65</v>
      </c>
      <c r="DN6" s="35">
        <f t="shared" si="12"/>
        <v>45.25</v>
      </c>
      <c r="DO6" s="35">
        <f t="shared" si="12"/>
        <v>46.27</v>
      </c>
      <c r="DP6" s="35">
        <f t="shared" si="12"/>
        <v>46.88</v>
      </c>
      <c r="DQ6" s="35">
        <f t="shared" si="12"/>
        <v>47.28</v>
      </c>
      <c r="DR6" s="34" t="str">
        <f>IF(DR7="","",IF(DR7="-","【-】","【"&amp;SUBSTITUTE(TEXT(DR7,"#,##0.00"),"-","△")&amp;"】"))</f>
        <v>【48.12】</v>
      </c>
      <c r="DS6" s="35">
        <f>IF(DS7="",NA(),DS7)</f>
        <v>1.3</v>
      </c>
      <c r="DT6" s="35">
        <f t="shared" ref="DT6:EB6" si="13">IF(DT7="",NA(),DT7)</f>
        <v>1.01</v>
      </c>
      <c r="DU6" s="35">
        <f t="shared" si="13"/>
        <v>1.01</v>
      </c>
      <c r="DV6" s="35">
        <f t="shared" si="13"/>
        <v>0.94</v>
      </c>
      <c r="DW6" s="35">
        <f t="shared" si="13"/>
        <v>0.81</v>
      </c>
      <c r="DX6" s="35">
        <f t="shared" si="13"/>
        <v>9.7100000000000009</v>
      </c>
      <c r="DY6" s="35">
        <f t="shared" si="13"/>
        <v>10.71</v>
      </c>
      <c r="DZ6" s="35">
        <f t="shared" si="13"/>
        <v>10.93</v>
      </c>
      <c r="EA6" s="35">
        <f t="shared" si="13"/>
        <v>13.39</v>
      </c>
      <c r="EB6" s="35">
        <f t="shared" si="13"/>
        <v>12.19</v>
      </c>
      <c r="EC6" s="34" t="str">
        <f>IF(EC7="","",IF(EC7="-","【-】","【"&amp;SUBSTITUTE(TEXT(EC7,"#,##0.00"),"-","△")&amp;"】"))</f>
        <v>【15.89】</v>
      </c>
      <c r="ED6" s="35">
        <f>IF(ED7="",NA(),ED7)</f>
        <v>0.56999999999999995</v>
      </c>
      <c r="EE6" s="35">
        <f t="shared" ref="EE6:EM6" si="14">IF(EE7="",NA(),EE7)</f>
        <v>0.59</v>
      </c>
      <c r="EF6" s="35">
        <f t="shared" si="14"/>
        <v>0.16</v>
      </c>
      <c r="EG6" s="35">
        <f t="shared" si="14"/>
        <v>0.09</v>
      </c>
      <c r="EH6" s="35">
        <f t="shared" si="14"/>
        <v>0.16</v>
      </c>
      <c r="EI6" s="35">
        <f t="shared" si="14"/>
        <v>0.83</v>
      </c>
      <c r="EJ6" s="35">
        <f t="shared" si="14"/>
        <v>0.72</v>
      </c>
      <c r="EK6" s="35">
        <f t="shared" si="14"/>
        <v>0.71</v>
      </c>
      <c r="EL6" s="35">
        <f t="shared" si="14"/>
        <v>0.71</v>
      </c>
      <c r="EM6" s="35">
        <f t="shared" si="14"/>
        <v>0.51</v>
      </c>
      <c r="EN6" s="34" t="str">
        <f>IF(EN7="","",IF(EN7="-","【-】","【"&amp;SUBSTITUTE(TEXT(EN7,"#,##0.00"),"-","△")&amp;"】"))</f>
        <v>【0.69】</v>
      </c>
    </row>
    <row r="7" spans="1:144" s="36" customFormat="1" x14ac:dyDescent="0.15">
      <c r="A7" s="28"/>
      <c r="B7" s="37">
        <v>2017</v>
      </c>
      <c r="C7" s="37">
        <v>202045</v>
      </c>
      <c r="D7" s="37">
        <v>46</v>
      </c>
      <c r="E7" s="37">
        <v>1</v>
      </c>
      <c r="F7" s="37">
        <v>0</v>
      </c>
      <c r="G7" s="37">
        <v>1</v>
      </c>
      <c r="H7" s="37" t="s">
        <v>105</v>
      </c>
      <c r="I7" s="37" t="s">
        <v>106</v>
      </c>
      <c r="J7" s="37" t="s">
        <v>107</v>
      </c>
      <c r="K7" s="37" t="s">
        <v>108</v>
      </c>
      <c r="L7" s="37" t="s">
        <v>109</v>
      </c>
      <c r="M7" s="37" t="s">
        <v>110</v>
      </c>
      <c r="N7" s="38" t="s">
        <v>111</v>
      </c>
      <c r="O7" s="38">
        <v>77.19</v>
      </c>
      <c r="P7" s="38">
        <v>99.69</v>
      </c>
      <c r="Q7" s="38">
        <v>2521</v>
      </c>
      <c r="R7" s="38">
        <v>50412</v>
      </c>
      <c r="S7" s="38">
        <v>85.1</v>
      </c>
      <c r="T7" s="38">
        <v>592.39</v>
      </c>
      <c r="U7" s="38">
        <v>49882</v>
      </c>
      <c r="V7" s="38">
        <v>19.829999999999998</v>
      </c>
      <c r="W7" s="38">
        <v>2515.48</v>
      </c>
      <c r="X7" s="38">
        <v>106.38</v>
      </c>
      <c r="Y7" s="38">
        <v>123.03</v>
      </c>
      <c r="Z7" s="38">
        <v>125.45</v>
      </c>
      <c r="AA7" s="38">
        <v>124.39</v>
      </c>
      <c r="AB7" s="38">
        <v>128.63</v>
      </c>
      <c r="AC7" s="38">
        <v>107.8</v>
      </c>
      <c r="AD7" s="38">
        <v>111.96</v>
      </c>
      <c r="AE7" s="38">
        <v>112.69</v>
      </c>
      <c r="AF7" s="38">
        <v>113.16</v>
      </c>
      <c r="AG7" s="38">
        <v>110.68</v>
      </c>
      <c r="AH7" s="38">
        <v>113.39</v>
      </c>
      <c r="AI7" s="38">
        <v>0</v>
      </c>
      <c r="AJ7" s="38">
        <v>0</v>
      </c>
      <c r="AK7" s="38">
        <v>0</v>
      </c>
      <c r="AL7" s="38">
        <v>0</v>
      </c>
      <c r="AM7" s="38">
        <v>0</v>
      </c>
      <c r="AN7" s="38">
        <v>4.3899999999999997</v>
      </c>
      <c r="AO7" s="38">
        <v>0.41</v>
      </c>
      <c r="AP7" s="38">
        <v>0.54</v>
      </c>
      <c r="AQ7" s="38">
        <v>0.68</v>
      </c>
      <c r="AR7" s="38">
        <v>3.56</v>
      </c>
      <c r="AS7" s="38">
        <v>0.85</v>
      </c>
      <c r="AT7" s="38">
        <v>1082.53</v>
      </c>
      <c r="AU7" s="38">
        <v>521.29</v>
      </c>
      <c r="AV7" s="38">
        <v>700.46</v>
      </c>
      <c r="AW7" s="38">
        <v>633.26</v>
      </c>
      <c r="AX7" s="38">
        <v>573.33000000000004</v>
      </c>
      <c r="AY7" s="38">
        <v>739.59</v>
      </c>
      <c r="AZ7" s="38">
        <v>335.95</v>
      </c>
      <c r="BA7" s="38">
        <v>346.59</v>
      </c>
      <c r="BB7" s="38">
        <v>357.82</v>
      </c>
      <c r="BC7" s="38">
        <v>357.34</v>
      </c>
      <c r="BD7" s="38">
        <v>264.33999999999997</v>
      </c>
      <c r="BE7" s="38">
        <v>206.62</v>
      </c>
      <c r="BF7" s="38">
        <v>201.79</v>
      </c>
      <c r="BG7" s="38">
        <v>206.93</v>
      </c>
      <c r="BH7" s="38">
        <v>210.81</v>
      </c>
      <c r="BI7" s="38">
        <v>206.3</v>
      </c>
      <c r="BJ7" s="38">
        <v>324.08999999999997</v>
      </c>
      <c r="BK7" s="38">
        <v>319.82</v>
      </c>
      <c r="BL7" s="38">
        <v>312.02999999999997</v>
      </c>
      <c r="BM7" s="38">
        <v>307.45999999999998</v>
      </c>
      <c r="BN7" s="38">
        <v>373.69</v>
      </c>
      <c r="BO7" s="38">
        <v>274.27</v>
      </c>
      <c r="BP7" s="38">
        <v>102.72</v>
      </c>
      <c r="BQ7" s="38">
        <v>120.89</v>
      </c>
      <c r="BR7" s="38">
        <v>127.48</v>
      </c>
      <c r="BS7" s="38">
        <v>126.43</v>
      </c>
      <c r="BT7" s="38">
        <v>131</v>
      </c>
      <c r="BU7" s="38">
        <v>99.46</v>
      </c>
      <c r="BV7" s="38">
        <v>105.21</v>
      </c>
      <c r="BW7" s="38">
        <v>105.71</v>
      </c>
      <c r="BX7" s="38">
        <v>106.01</v>
      </c>
      <c r="BY7" s="38">
        <v>99.87</v>
      </c>
      <c r="BZ7" s="38">
        <v>104.36</v>
      </c>
      <c r="CA7" s="38">
        <v>134.07</v>
      </c>
      <c r="CB7" s="38">
        <v>114.77</v>
      </c>
      <c r="CC7" s="38">
        <v>109.08</v>
      </c>
      <c r="CD7" s="38">
        <v>109.82</v>
      </c>
      <c r="CE7" s="38">
        <v>111.46</v>
      </c>
      <c r="CF7" s="38">
        <v>171.78</v>
      </c>
      <c r="CG7" s="38">
        <v>162.59</v>
      </c>
      <c r="CH7" s="38">
        <v>162.15</v>
      </c>
      <c r="CI7" s="38">
        <v>162.24</v>
      </c>
      <c r="CJ7" s="38">
        <v>171.81</v>
      </c>
      <c r="CK7" s="38">
        <v>165.71</v>
      </c>
      <c r="CL7" s="38">
        <v>52.2</v>
      </c>
      <c r="CM7" s="38">
        <v>50.5</v>
      </c>
      <c r="CN7" s="38">
        <v>49.56</v>
      </c>
      <c r="CO7" s="38">
        <v>49.41</v>
      </c>
      <c r="CP7" s="38">
        <v>53.23</v>
      </c>
      <c r="CQ7" s="38">
        <v>59.68</v>
      </c>
      <c r="CR7" s="38">
        <v>59.17</v>
      </c>
      <c r="CS7" s="38">
        <v>59.34</v>
      </c>
      <c r="CT7" s="38">
        <v>59.11</v>
      </c>
      <c r="CU7" s="38">
        <v>60.03</v>
      </c>
      <c r="CV7" s="38">
        <v>60.41</v>
      </c>
      <c r="CW7" s="38">
        <v>84.57</v>
      </c>
      <c r="CX7" s="38">
        <v>85.15</v>
      </c>
      <c r="CY7" s="38">
        <v>85.67</v>
      </c>
      <c r="CZ7" s="38">
        <v>85.45</v>
      </c>
      <c r="DA7" s="38">
        <v>85.1</v>
      </c>
      <c r="DB7" s="38">
        <v>87.63</v>
      </c>
      <c r="DC7" s="38">
        <v>87.6</v>
      </c>
      <c r="DD7" s="38">
        <v>87.74</v>
      </c>
      <c r="DE7" s="38">
        <v>87.91</v>
      </c>
      <c r="DF7" s="38">
        <v>84.81</v>
      </c>
      <c r="DG7" s="38">
        <v>89.93</v>
      </c>
      <c r="DH7" s="38">
        <v>53</v>
      </c>
      <c r="DI7" s="38">
        <v>53.98</v>
      </c>
      <c r="DJ7" s="38">
        <v>54.99</v>
      </c>
      <c r="DK7" s="38">
        <v>55.78</v>
      </c>
      <c r="DL7" s="38">
        <v>55.72</v>
      </c>
      <c r="DM7" s="38">
        <v>39.65</v>
      </c>
      <c r="DN7" s="38">
        <v>45.25</v>
      </c>
      <c r="DO7" s="38">
        <v>46.27</v>
      </c>
      <c r="DP7" s="38">
        <v>46.88</v>
      </c>
      <c r="DQ7" s="38">
        <v>47.28</v>
      </c>
      <c r="DR7" s="38">
        <v>48.12</v>
      </c>
      <c r="DS7" s="38">
        <v>1.3</v>
      </c>
      <c r="DT7" s="38">
        <v>1.01</v>
      </c>
      <c r="DU7" s="38">
        <v>1.01</v>
      </c>
      <c r="DV7" s="38">
        <v>0.94</v>
      </c>
      <c r="DW7" s="38">
        <v>0.81</v>
      </c>
      <c r="DX7" s="38">
        <v>9.7100000000000009</v>
      </c>
      <c r="DY7" s="38">
        <v>10.71</v>
      </c>
      <c r="DZ7" s="38">
        <v>10.93</v>
      </c>
      <c r="EA7" s="38">
        <v>13.39</v>
      </c>
      <c r="EB7" s="38">
        <v>12.19</v>
      </c>
      <c r="EC7" s="38">
        <v>15.89</v>
      </c>
      <c r="ED7" s="38">
        <v>0.56999999999999995</v>
      </c>
      <c r="EE7" s="38">
        <v>0.59</v>
      </c>
      <c r="EF7" s="38">
        <v>0.16</v>
      </c>
      <c r="EG7" s="38">
        <v>0.09</v>
      </c>
      <c r="EH7" s="38">
        <v>0.16</v>
      </c>
      <c r="EI7" s="38">
        <v>0.83</v>
      </c>
      <c r="EJ7" s="38">
        <v>0.72</v>
      </c>
      <c r="EK7" s="38">
        <v>0.71</v>
      </c>
      <c r="EL7" s="38">
        <v>0.71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2019-01-30T09:21:45Z</cp:lastPrinted>
  <dcterms:created xsi:type="dcterms:W3CDTF">2018-12-03T08:31:15Z</dcterms:created>
  <dcterms:modified xsi:type="dcterms:W3CDTF">2019-02-20T10:54:09Z</dcterms:modified>
  <cp:category/>
</cp:coreProperties>
</file>