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0\上下水道係\経営戦略・経営比較分析\経営比較分析\201802_経営比較分析203882宮田村\"/>
    </mc:Choice>
  </mc:AlternateContent>
  <workbookProtection workbookPassword="B319" lockStructure="1"/>
  <bookViews>
    <workbookView xWindow="0" yWindow="0" windowWidth="19200" windowHeight="101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AT8" i="4" s="1"/>
  <c r="S6" i="5"/>
  <c r="AL8" i="4" s="1"/>
  <c r="R6" i="5"/>
  <c r="AD10" i="4" s="1"/>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F86" i="4"/>
  <c r="BB10" i="4"/>
  <c r="P10" i="4"/>
  <c r="B10" i="4"/>
  <c r="BB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<sst xmlns="http://schemas.openxmlformats.org/spreadsheetml/2006/main" count="235" uniqueCount="123">
  <si>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</si>
  <si>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</si>
  <si>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</si>
  <si>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</si>
  <si>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</si>
  <si>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</si>
  <si>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</si>
  <si>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</si>
  <si>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</si>
  <si>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</si>
  <si>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</si>
  <si>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</si>
  <si>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</si>
  <si>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</si>
  <si>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</si>
  <si>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</si>
  <si>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</si>
  <si>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</si>
  <si>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</si>
  <si>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</si>
  <si>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</si>
  <si>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</si>
  <si>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</si>
  <si>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</si>
  <si>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</si>
  <si>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</si>
  <si>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</si>
  <si>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</si>
  <si>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</si>
  <si>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</si>
  <si>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</si>
  <si>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</si>
  <si>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</si>
  <si>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</si>
  <si>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</si>
  <si>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</si>
  <si>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</si>
  <si>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</si>
  <si>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</si>
  <si>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</si>
  <si>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</si>
  <si>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</si>
  <si>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</si>
  <si>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</si>
  <si>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</si>
  <si>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</si>
  <si>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</si>
  <si>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</si>
  <si>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</si>
  <si>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</si>
  <si>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</si>
  <si>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</si>
  <si>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</si>
  <si>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</si>
  <si>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</si>
  <si>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</si>
  <si>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</si>
  <si>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</si>
  <si>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</si>
  <si>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</si>
  <si>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</si>
  <si>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</si>
  <si>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</si>
  <si>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</si>
  <si>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</si>
  <si>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</si>
  <si>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</si>
  <si>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</si>
  <si>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</si>
  <si>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</si>
  <si>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</si>
  <si>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</si>
  <si>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</si>
  <si>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</si>
  <si>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</si>
  <si>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</si>
  <si>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</si>
  <si>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</si>
  <si>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</si>
  <si>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</si>
  <si>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</si>
  <si>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</si>
  <si>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</si>
  <si>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</si>
  <si>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</si>
  <si>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</si>
  <si>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</si>
  <si>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</si>
  <si>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</si>
  <si>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</si>
  <si>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</si>
  <si>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</si>
  <si>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</si>
  <si>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</si>
  <si>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</si>
  <si>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</si>
  <si>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</si>
  <si>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</si>
  <si>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</si>
  <si>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</si>
  <si>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</si>
  <si>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</si>
  <si>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</si>
  <si>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</si>
  <si>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</si>
  <si>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</si>
  <si>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</si>
  <si>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</si>
  <si>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宮田村</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</si>
  <si>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</si>
  <si>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</si>
  <si>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</si>
  <si>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</si>
  <si>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</si>
  <si>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</si>
  <si>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</si>
  <si>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</si>
  <si>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</si>
  <si>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</si>
  <si>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</si>
  <si>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が100％を下回る状態が続き、累積欠損金比率もかなり高いことから、健全な経営とは言い難いが、流動比率が100％を超えており支払い能力が十分あることから短期的な観点で見ると経営は問題ない。
　汚水処理原価が比較的低く、経費回収率が100％を超えていることから効率的な経営であると言えるが、赤字経営が続いていることから、将来の更新事業のための資金が十分に留保されていない状況である。
　今後は将来に向けて長期的な経営計画を検討する必要がある。</t>
    <rPh sb="1" eb="7">
      <t>ケイジョウシュウシヒリツ</t>
    </rPh>
    <rPh sb="13" eb="15">
      <t>シタマワ</t>
    </rPh>
    <rPh sb="16" eb="18">
      <t>ジョウタイ</t>
    </rPh>
    <rPh sb="19" eb="20">
      <t>ツヅ</t>
    </rPh>
    <rPh sb="22" eb="24">
      <t>ルイセキ</t>
    </rPh>
    <rPh sb="24" eb="29">
      <t>ケッソンキンヒリツ</t>
    </rPh>
    <rPh sb="33" eb="34">
      <t>タカ</t>
    </rPh>
    <rPh sb="40" eb="42">
      <t>ケンゼン</t>
    </rPh>
    <rPh sb="43" eb="45">
      <t>ケイエイ</t>
    </rPh>
    <rPh sb="47" eb="48">
      <t>イ</t>
    </rPh>
    <rPh sb="49" eb="50">
      <t>ガタ</t>
    </rPh>
    <rPh sb="53" eb="55">
      <t>リュウドウ</t>
    </rPh>
    <rPh sb="55" eb="57">
      <t>ヒリツ</t>
    </rPh>
    <rPh sb="63" eb="64">
      <t>コ</t>
    </rPh>
    <rPh sb="68" eb="70">
      <t>シハラ</t>
    </rPh>
    <rPh sb="71" eb="73">
      <t>ノウリョク</t>
    </rPh>
    <rPh sb="74" eb="76">
      <t>ジュウブン</t>
    </rPh>
    <rPh sb="89" eb="90">
      <t>ミ</t>
    </rPh>
    <rPh sb="92" eb="94">
      <t>ケイエイ</t>
    </rPh>
    <rPh sb="95" eb="97">
      <t>モンダイ</t>
    </rPh>
    <rPh sb="102" eb="104">
      <t>オスイ</t>
    </rPh>
    <rPh sb="104" eb="106">
      <t>ショリ</t>
    </rPh>
    <rPh sb="106" eb="108">
      <t>ゲンカ</t>
    </rPh>
    <rPh sb="109" eb="112">
      <t>ヒカクテキ</t>
    </rPh>
    <rPh sb="112" eb="113">
      <t>ヒク</t>
    </rPh>
    <rPh sb="115" eb="117">
      <t>ケイヒ</t>
    </rPh>
    <rPh sb="117" eb="119">
      <t>カイシュウ</t>
    </rPh>
    <rPh sb="119" eb="120">
      <t>リツ</t>
    </rPh>
    <rPh sb="126" eb="127">
      <t>コ</t>
    </rPh>
    <rPh sb="135" eb="138">
      <t>コウリツテキ</t>
    </rPh>
    <rPh sb="139" eb="141">
      <t>ケイエイ</t>
    </rPh>
    <rPh sb="145" eb="146">
      <t>イ</t>
    </rPh>
    <rPh sb="150" eb="152">
      <t>アカジ</t>
    </rPh>
    <rPh sb="152" eb="154">
      <t>ケイエイ</t>
    </rPh>
    <rPh sb="155" eb="156">
      <t>ツヅ</t>
    </rPh>
    <rPh sb="165" eb="167">
      <t>ショウライ</t>
    </rPh>
    <rPh sb="168" eb="170">
      <t>コウシン</t>
    </rPh>
    <rPh sb="170" eb="172">
      <t>ジギョウ</t>
    </rPh>
    <rPh sb="176" eb="178">
      <t>シキン</t>
    </rPh>
    <rPh sb="179" eb="181">
      <t>ジュウブン</t>
    </rPh>
    <rPh sb="190" eb="192">
      <t>ジョウキョウ</t>
    </rPh>
    <rPh sb="198" eb="200">
      <t>コンゴ</t>
    </rPh>
    <rPh sb="201" eb="203">
      <t>ショウライ</t>
    </rPh>
    <rPh sb="204" eb="205">
      <t>ム</t>
    </rPh>
    <rPh sb="207" eb="210">
      <t>チョウキテキ</t>
    </rPh>
    <rPh sb="211" eb="213">
      <t>ケイエイ</t>
    </rPh>
    <rPh sb="213" eb="215">
      <t>ケイカク</t>
    </rPh>
    <rPh sb="216" eb="218">
      <t>ケントウ</t>
    </rPh>
    <rPh sb="220" eb="222">
      <t>ヒツヨウ</t>
    </rPh>
    <phoneticPr fontId="4"/>
  </si>
  <si>
    <t>　全体的に老朽化が進んでいるが、標準耐用年数を超えるような管路は発生しておらず、しばらくは処理場施設などの老朽化対策を講じる時期と言える。
　赤字経営が続いていることから、将来発生する更新事業のための資金は十分留保されていないのが課題である。</t>
    <rPh sb="1" eb="4">
      <t>ゼンタイテキ</t>
    </rPh>
    <rPh sb="5" eb="8">
      <t>ロウキュウカ</t>
    </rPh>
    <rPh sb="9" eb="10">
      <t>スス</t>
    </rPh>
    <rPh sb="16" eb="22">
      <t>ヒョウジュンタイヨウネンスウ</t>
    </rPh>
    <rPh sb="23" eb="24">
      <t>コ</t>
    </rPh>
    <rPh sb="29" eb="31">
      <t>カンロ</t>
    </rPh>
    <rPh sb="32" eb="34">
      <t>ハッセイ</t>
    </rPh>
    <rPh sb="45" eb="48">
      <t>ショリジョウ</t>
    </rPh>
    <rPh sb="48" eb="50">
      <t>シセツ</t>
    </rPh>
    <rPh sb="53" eb="56">
      <t>ロウキュウカ</t>
    </rPh>
    <rPh sb="56" eb="58">
      <t>タイサク</t>
    </rPh>
    <rPh sb="59" eb="60">
      <t>コウ</t>
    </rPh>
    <rPh sb="62" eb="64">
      <t>ジキ</t>
    </rPh>
    <rPh sb="65" eb="66">
      <t>イ</t>
    </rPh>
    <rPh sb="71" eb="75">
      <t>アカジケイエイ</t>
    </rPh>
    <rPh sb="76" eb="77">
      <t>ツヅ</t>
    </rPh>
    <rPh sb="86" eb="88">
      <t>ショウライ</t>
    </rPh>
    <rPh sb="88" eb="90">
      <t>ハッセイ</t>
    </rPh>
    <rPh sb="92" eb="94">
      <t>コウシン</t>
    </rPh>
    <rPh sb="94" eb="96">
      <t>ジギョウ</t>
    </rPh>
    <rPh sb="100" eb="102">
      <t>シキン</t>
    </rPh>
    <rPh sb="103" eb="105">
      <t>ジュウブン</t>
    </rPh>
    <rPh sb="105" eb="107">
      <t>リュウホ</t>
    </rPh>
    <rPh sb="115" eb="117">
      <t>カダイ</t>
    </rPh>
    <phoneticPr fontId="4"/>
  </si>
  <si>
    <t>　赤字経営が続いて資金が留保されにくい状況であり、将来訪れる大量更新時期に対する備えは不十分である。
　事実上、国の補助金や一般会計からの繰入金に依存した経営となっているが、そのことも踏まえて、実現可能な更新計画の策定が必要である。</t>
    <rPh sb="1" eb="5">
      <t>アカジケイエイ</t>
    </rPh>
    <rPh sb="6" eb="7">
      <t>ツヅ</t>
    </rPh>
    <rPh sb="9" eb="11">
      <t>シキン</t>
    </rPh>
    <rPh sb="12" eb="14">
      <t>リュウホ</t>
    </rPh>
    <rPh sb="19" eb="21">
      <t>ジョウキョウ</t>
    </rPh>
    <rPh sb="25" eb="27">
      <t>ショウライ</t>
    </rPh>
    <rPh sb="27" eb="28">
      <t>オトズ</t>
    </rPh>
    <rPh sb="30" eb="32">
      <t>タイリョウ</t>
    </rPh>
    <rPh sb="32" eb="34">
      <t>コウシン</t>
    </rPh>
    <rPh sb="34" eb="36">
      <t>ジキ</t>
    </rPh>
    <rPh sb="37" eb="38">
      <t>タイ</t>
    </rPh>
    <rPh sb="40" eb="41">
      <t>ソナ</t>
    </rPh>
    <rPh sb="43" eb="46">
      <t>フジュウブン</t>
    </rPh>
    <rPh sb="56" eb="57">
      <t>クニ</t>
    </rPh>
    <rPh sb="58" eb="61">
      <t>ホジョキン</t>
    </rPh>
    <rPh sb="62" eb="64">
      <t>イッパン</t>
    </rPh>
    <rPh sb="64" eb="66">
      <t>カイケイ</t>
    </rPh>
    <rPh sb="69" eb="71">
      <t>クリイレ</t>
    </rPh>
    <rPh sb="71" eb="72">
      <t>キン</t>
    </rPh>
    <rPh sb="73" eb="75">
      <t>イゾン</t>
    </rPh>
    <rPh sb="77" eb="79">
      <t>ケイエイ</t>
    </rPh>
    <rPh sb="92" eb="93">
      <t>フ</t>
    </rPh>
    <rPh sb="97" eb="99">
      <t>ジツゲン</t>
    </rPh>
    <rPh sb="99" eb="101">
      <t>カノウ</t>
    </rPh>
    <rPh sb="102" eb="104">
      <t>コウシン</t>
    </rPh>
    <rPh sb="104" eb="106">
      <t>ケイカク</t>
    </rPh>
    <rPh sb="107" eb="109">
      <t>サクテイ</t>
    </rPh>
    <rPh sb="110" eb="1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</si>
</sst>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50-4A73-8DF4-15C0E42F8DB6}"/>
            </c:ext>
          </c:extLst>
        </c:ser>
        <c:dLbls>
          <c:showLegendKey val="0"/>
          <c:showVal val="0"/>
          <c:showCatName val="0"/>
          <c:showSerName val="0"/>
          <c:showPercent val="0"/>
          <c:showBubbleSize val="0"/>
        </c:dLbls>
        <c:gapWidth val="150"/>
        <c:axId val="100268672"/>
        <c:axId val="1002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extLst>
            <c:ext xmlns:c16="http://schemas.microsoft.com/office/drawing/2014/chart" uri="{C3380CC4-5D6E-409C-BE32-E72D297353CC}">
              <c16:uniqueId val="{00000001-5A50-4A73-8DF4-15C0E42F8DB6}"/>
            </c:ext>
          </c:extLst>
        </c:ser>
        <c:dLbls>
          <c:showLegendKey val="0"/>
          <c:showVal val="0"/>
          <c:showCatName val="0"/>
          <c:showSerName val="0"/>
          <c:showPercent val="0"/>
          <c:showBubbleSize val="0"/>
        </c:dLbls>
        <c:marker val="1"/>
        <c:smooth val="0"/>
        <c:axId val="100268672"/>
        <c:axId val="100279040"/>
      </c:lineChart>
      <c:dateAx>
        <c:axId val="100268672"/>
        <c:scaling>
          <c:orientation val="minMax"/>
        </c:scaling>
        <c:delete val="1"/>
        <c:axPos val="b"/>
        <c:numFmt formatCode="ge" sourceLinked="1"/>
        <c:majorTickMark val="none"/>
        <c:minorTickMark val="none"/>
        <c:tickLblPos val="none"/>
        <c:crossAx val="100279040"/>
        <c:crosses val="autoZero"/>
        <c:auto val="1"/>
        <c:lblOffset val="100"/>
        <c:baseTimeUnit val="years"/>
      </c:dateAx>
      <c:valAx>
        <c:axId val="100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63.79</c:v>
                </c:pt>
                <c:pt idx="1">
                  <c:v>69.94</c:v>
                </c:pt>
                <c:pt idx="2">
                  <c:v>60.68</c:v>
                </c:pt>
                <c:pt idx="3">
                  <c:v>62.27</c:v>
                </c:pt>
                <c:pt idx="4">
                  <c:v>62.59</c:v>
                </c:pt>
              </c:numCache>
            </c:numRef>
          </c:val>
          <c:extLst>
            <c:ext xmlns:c16="http://schemas.microsoft.com/office/drawing/2014/chart" uri="{C3380CC4-5D6E-409C-BE32-E72D297353CC}">
              <c16:uniqueId val="{00000000-80A6-424E-9C2B-9BF42C0B6FA1}"/>
            </c:ext>
          </c:extLst>
        </c:ser>
        <c:dLbls>
          <c:showLegendKey val="0"/>
          <c:showVal val="0"/>
          <c:showCatName val="0"/>
          <c:showSerName val="0"/>
          <c:showPercent val="0"/>
          <c:showBubbleSize val="0"/>
        </c:dLbls>
        <c:gapWidth val="150"/>
        <c:axId val="131170304"/>
        <c:axId val="13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extLst>
            <c:ext xmlns:c16="http://schemas.microsoft.com/office/drawing/2014/chart" uri="{C3380CC4-5D6E-409C-BE32-E72D297353CC}">
              <c16:uniqueId val="{00000001-80A6-424E-9C2B-9BF42C0B6FA1}"/>
            </c:ext>
          </c:extLst>
        </c:ser>
        <c:dLbls>
          <c:showLegendKey val="0"/>
          <c:showVal val="0"/>
          <c:showCatName val="0"/>
          <c:showSerName val="0"/>
          <c:showPercent val="0"/>
          <c:showBubbleSize val="0"/>
        </c:dLbls>
        <c:marker val="1"/>
        <c:smooth val="0"/>
        <c:axId val="131170304"/>
        <c:axId val="131172224"/>
      </c:lineChart>
      <c:dateAx>
        <c:axId val="131170304"/>
        <c:scaling>
          <c:orientation val="minMax"/>
        </c:scaling>
        <c:delete val="1"/>
        <c:axPos val="b"/>
        <c:numFmt formatCode="ge" sourceLinked="1"/>
        <c:majorTickMark val="none"/>
        <c:minorTickMark val="none"/>
        <c:tickLblPos val="none"/>
        <c:crossAx val="131172224"/>
        <c:crosses val="autoZero"/>
        <c:auto val="1"/>
        <c:lblOffset val="100"/>
        <c:baseTimeUnit val="years"/>
      </c:dateAx>
      <c:valAx>
        <c:axId val="13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99.42</c:v>
                </c:pt>
                <c:pt idx="1">
                  <c:v>98.32</c:v>
                </c:pt>
                <c:pt idx="2">
                  <c:v>99.34</c:v>
                </c:pt>
                <c:pt idx="3">
                  <c:v>97.68</c:v>
                </c:pt>
                <c:pt idx="4">
                  <c:v>97.39</c:v>
                </c:pt>
              </c:numCache>
            </c:numRef>
          </c:val>
          <c:extLst>
            <c:ext xmlns:c16="http://schemas.microsoft.com/office/drawing/2014/chart" uri="{C3380CC4-5D6E-409C-BE32-E72D297353CC}">
              <c16:uniqueId val="{00000000-2EDA-460C-A690-F7F5960AF549}"/>
            </c:ext>
          </c:extLst>
        </c:ser>
        <c:dLbls>
          <c:showLegendKey val="0"/>
          <c:showVal val="0"/>
          <c:showCatName val="0"/>
          <c:showSerName val="0"/>
          <c:showPercent val="0"/>
          <c:showBubbleSize val="0"/>
        </c:dLbls>
        <c:gapWidth val="150"/>
        <c:axId val="131186048"/>
        <c:axId val="131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extLst>
            <c:ext xmlns:c16="http://schemas.microsoft.com/office/drawing/2014/chart" uri="{C3380CC4-5D6E-409C-BE32-E72D297353CC}">
              <c16:uniqueId val="{00000001-2EDA-460C-A690-F7F5960AF549}"/>
            </c:ext>
          </c:extLst>
        </c:ser>
        <c:dLbls>
          <c:showLegendKey val="0"/>
          <c:showVal val="0"/>
          <c:showCatName val="0"/>
          <c:showSerName val="0"/>
          <c:showPercent val="0"/>
          <c:showBubbleSize val="0"/>
        </c:dLbls>
        <c:marker val="1"/>
        <c:smooth val="0"/>
        <c:axId val="131186048"/>
        <c:axId val="131536384"/>
      </c:lineChart>
      <c:dateAx>
        <c:axId val="131186048"/>
        <c:scaling>
          <c:orientation val="minMax"/>
        </c:scaling>
        <c:delete val="1"/>
        <c:axPos val="b"/>
        <c:numFmt formatCode="ge" sourceLinked="1"/>
        <c:majorTickMark val="none"/>
        <c:minorTickMark val="none"/>
        <c:tickLblPos val="none"/>
        <c:crossAx val="131536384"/>
        <c:crosses val="autoZero"/>
        <c:auto val="1"/>
        <c:lblOffset val="100"/>
        <c:baseTimeUnit val="years"/>
      </c:dateAx>
      <c:valAx>
        <c:axId val="131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74.66</c:v>
                </c:pt>
                <c:pt idx="1">
                  <c:v>56.84</c:v>
                </c:pt>
                <c:pt idx="2">
                  <c:v>77.930000000000007</c:v>
                </c:pt>
                <c:pt idx="3">
                  <c:v>81.28</c:v>
                </c:pt>
                <c:pt idx="4">
                  <c:v>84.42</c:v>
                </c:pt>
              </c:numCache>
            </c:numRef>
          </c:val>
          <c:extLst>
            <c:ext xmlns:c16="http://schemas.microsoft.com/office/drawing/2014/chart" uri="{C3380CC4-5D6E-409C-BE32-E72D297353CC}">
              <c16:uniqueId val="{00000000-B7D4-4C48-B3D3-38414F9888F8}"/>
            </c:ext>
          </c:extLst>
        </c:ser>
        <c:dLbls>
          <c:showLegendKey val="0"/>
          <c:showVal val="0"/>
          <c:showCatName val="0"/>
          <c:showSerName val="0"/>
          <c:showPercent val="0"/>
          <c:showBubbleSize val="0"/>
        </c:dLbls>
        <c:gapWidth val="150"/>
        <c:axId val="100313344"/>
        <c:axId val="1003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99.93</c:v>
                </c:pt>
                <c:pt idx="4">
                  <c:v>97.34</c:v>
                </c:pt>
              </c:numCache>
            </c:numRef>
          </c:val>
          <c:smooth val="0"/>
          <c:extLst>
            <c:ext xmlns:c16="http://schemas.microsoft.com/office/drawing/2014/chart" uri="{C3380CC4-5D6E-409C-BE32-E72D297353CC}">
              <c16:uniqueId val="{00000001-B7D4-4C48-B3D3-38414F9888F8}"/>
            </c:ext>
          </c:extLst>
        </c:ser>
        <c:dLbls>
          <c:showLegendKey val="0"/>
          <c:showVal val="0"/>
          <c:showCatName val="0"/>
          <c:showSerName val="0"/>
          <c:showPercent val="0"/>
          <c:showBubbleSize val="0"/>
        </c:dLbls>
        <c:marker val="1"/>
        <c:smooth val="0"/>
        <c:axId val="100313344"/>
        <c:axId val="100323712"/>
      </c:lineChart>
      <c:dateAx>
        <c:axId val="100313344"/>
        <c:scaling>
          <c:orientation val="minMax"/>
        </c:scaling>
        <c:delete val="1"/>
        <c:axPos val="b"/>
        <c:numFmt formatCode="ge" sourceLinked="1"/>
        <c:majorTickMark val="none"/>
        <c:minorTickMark val="none"/>
        <c:tickLblPos val="none"/>
        <c:crossAx val="100323712"/>
        <c:crosses val="autoZero"/>
        <c:auto val="1"/>
        <c:lblOffset val="100"/>
        <c:baseTimeUnit val="years"/>
      </c:dateAx>
      <c:valAx>
        <c:axId val="1003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7.0000000000000007E-2</c:v>
                </c:pt>
                <c:pt idx="1">
                  <c:v>0.08</c:v>
                </c:pt>
                <c:pt idx="2">
                  <c:v>37.29</c:v>
                </c:pt>
                <c:pt idx="3">
                  <c:v>40.18</c:v>
                </c:pt>
                <c:pt idx="4">
                  <c:v>42.51</c:v>
                </c:pt>
              </c:numCache>
            </c:numRef>
          </c:val>
          <c:extLst>
            <c:ext xmlns:c16="http://schemas.microsoft.com/office/drawing/2014/chart" uri="{C3380CC4-5D6E-409C-BE32-E72D297353CC}">
              <c16:uniqueId val="{00000000-D351-4431-AD08-EAB36E78DB76}"/>
            </c:ext>
          </c:extLst>
        </c:ser>
        <c:dLbls>
          <c:showLegendKey val="0"/>
          <c:showVal val="0"/>
          <c:showCatName val="0"/>
          <c:showSerName val="0"/>
          <c:showPercent val="0"/>
          <c:showBubbleSize val="0"/>
        </c:dLbls>
        <c:gapWidth val="150"/>
        <c:axId val="118302592"/>
        <c:axId val="118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20.350000000000001</c:v>
                </c:pt>
                <c:pt idx="4">
                  <c:v>21.33</c:v>
                </c:pt>
              </c:numCache>
            </c:numRef>
          </c:val>
          <c:smooth val="0"/>
          <c:extLst>
            <c:ext xmlns:c16="http://schemas.microsoft.com/office/drawing/2014/chart" uri="{C3380CC4-5D6E-409C-BE32-E72D297353CC}">
              <c16:uniqueId val="{00000001-D351-4431-AD08-EAB36E78DB76}"/>
            </c:ext>
          </c:extLst>
        </c:ser>
        <c:dLbls>
          <c:showLegendKey val="0"/>
          <c:showVal val="0"/>
          <c:showCatName val="0"/>
          <c:showSerName val="0"/>
          <c:showPercent val="0"/>
          <c:showBubbleSize val="0"/>
        </c:dLbls>
        <c:marker val="1"/>
        <c:smooth val="0"/>
        <c:axId val="118302592"/>
        <c:axId val="118308864"/>
      </c:lineChart>
      <c:dateAx>
        <c:axId val="118302592"/>
        <c:scaling>
          <c:orientation val="minMax"/>
        </c:scaling>
        <c:delete val="1"/>
        <c:axPos val="b"/>
        <c:numFmt formatCode="ge" sourceLinked="1"/>
        <c:majorTickMark val="none"/>
        <c:minorTickMark val="none"/>
        <c:tickLblPos val="none"/>
        <c:crossAx val="118308864"/>
        <c:crosses val="autoZero"/>
        <c:auto val="1"/>
        <c:lblOffset val="100"/>
        <c:baseTimeUnit val="years"/>
      </c:dateAx>
      <c:valAx>
        <c:axId val="118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C7-48A8-9DF5-4E17C69950DD}"/>
            </c:ext>
          </c:extLst>
        </c:ser>
        <c:dLbls>
          <c:showLegendKey val="0"/>
          <c:showVal val="0"/>
          <c:showCatName val="0"/>
          <c:showSerName val="0"/>
          <c:showPercent val="0"/>
          <c:showBubbleSize val="0"/>
        </c:dLbls>
        <c:gapWidth val="150"/>
        <c:axId val="118334976"/>
        <c:axId val="118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75C7-48A8-9DF5-4E17C69950DD}"/>
            </c:ext>
          </c:extLst>
        </c:ser>
        <c:dLbls>
          <c:showLegendKey val="0"/>
          <c:showVal val="0"/>
          <c:showCatName val="0"/>
          <c:showSerName val="0"/>
          <c:showPercent val="0"/>
          <c:showBubbleSize val="0"/>
        </c:dLbls>
        <c:marker val="1"/>
        <c:smooth val="0"/>
        <c:axId val="118334976"/>
        <c:axId val="118336896"/>
      </c:lineChart>
      <c:dateAx>
        <c:axId val="118334976"/>
        <c:scaling>
          <c:orientation val="minMax"/>
        </c:scaling>
        <c:delete val="1"/>
        <c:axPos val="b"/>
        <c:numFmt formatCode="ge" sourceLinked="1"/>
        <c:majorTickMark val="none"/>
        <c:minorTickMark val="none"/>
        <c:tickLblPos val="none"/>
        <c:crossAx val="118336896"/>
        <c:crosses val="autoZero"/>
        <c:auto val="1"/>
        <c:lblOffset val="100"/>
        <c:baseTimeUnit val="years"/>
      </c:dateAx>
      <c:valAx>
        <c:axId val="118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344.5</c:v>
                </c:pt>
                <c:pt idx="1">
                  <c:v>436.76</c:v>
                </c:pt>
                <c:pt idx="2">
                  <c:v>723.27</c:v>
                </c:pt>
                <c:pt idx="3">
                  <c:v>771.92</c:v>
                </c:pt>
                <c:pt idx="4">
                  <c:v>797.81</c:v>
                </c:pt>
              </c:numCache>
            </c:numRef>
          </c:val>
          <c:extLst>
            <c:ext xmlns:c16="http://schemas.microsoft.com/office/drawing/2014/chart" uri="{C3380CC4-5D6E-409C-BE32-E72D297353CC}">
              <c16:uniqueId val="{00000000-BE0F-4E30-849A-2117EEF6319A}"/>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147.11000000000001</c:v>
                </c:pt>
                <c:pt idx="4">
                  <c:v>148.37</c:v>
                </c:pt>
              </c:numCache>
            </c:numRef>
          </c:val>
          <c:smooth val="0"/>
          <c:extLst>
            <c:ext xmlns:c16="http://schemas.microsoft.com/office/drawing/2014/chart" uri="{C3380CC4-5D6E-409C-BE32-E72D297353CC}">
              <c16:uniqueId val="{00000001-BE0F-4E30-849A-2117EEF6319A}"/>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2621.96</c:v>
                </c:pt>
                <c:pt idx="1">
                  <c:v>924.56</c:v>
                </c:pt>
                <c:pt idx="2">
                  <c:v>413.55</c:v>
                </c:pt>
                <c:pt idx="3">
                  <c:v>434.64</c:v>
                </c:pt>
                <c:pt idx="4">
                  <c:v>499.2</c:v>
                </c:pt>
              </c:numCache>
            </c:numRef>
          </c:val>
          <c:extLst>
            <c:ext xmlns:c16="http://schemas.microsoft.com/office/drawing/2014/chart" uri="{C3380CC4-5D6E-409C-BE32-E72D297353CC}">
              <c16:uniqueId val="{00000000-D4B1-4E2B-83EE-21842B7EE7E1}"/>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47.67</c:v>
                </c:pt>
                <c:pt idx="4">
                  <c:v>40.78</c:v>
                </c:pt>
              </c:numCache>
            </c:numRef>
          </c:val>
          <c:smooth val="0"/>
          <c:extLst>
            <c:ext xmlns:c16="http://schemas.microsoft.com/office/drawing/2014/chart" uri="{C3380CC4-5D6E-409C-BE32-E72D297353CC}">
              <c16:uniqueId val="{00000001-D4B1-4E2B-83EE-21842B7EE7E1}"/>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103.9</c:v>
                </c:pt>
                <c:pt idx="1">
                  <c:v>98.59</c:v>
                </c:pt>
                <c:pt idx="2">
                  <c:v>1.03</c:v>
                </c:pt>
                <c:pt idx="3" formatCode="#,##0.00;&quot;△&quot;#,##0.00">
                  <c:v>0</c:v>
                </c:pt>
                <c:pt idx="4" formatCode="#,##0.00;&quot;△&quot;#,##0.00">
                  <c:v>0</c:v>
                </c:pt>
              </c:numCache>
            </c:numRef>
          </c:val>
          <c:extLst>
            <c:ext xmlns:c16="http://schemas.microsoft.com/office/drawing/2014/chart" uri="{C3380CC4-5D6E-409C-BE32-E72D297353CC}">
              <c16:uniqueId val="{00000000-4C74-41C0-9CC4-25F7EBCFF636}"/>
            </c:ext>
          </c:extLst>
        </c:ser>
        <c:dLbls>
          <c:showLegendKey val="0"/>
          <c:showVal val="0"/>
          <c:showCatName val="0"/>
          <c:showSerName val="0"/>
          <c:showPercent val="0"/>
          <c:showBubbleSize val="0"/>
        </c:dLbls>
        <c:gapWidth val="150"/>
        <c:axId val="119218944"/>
        <c:axId val="11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extLst>
            <c:ext xmlns:c16="http://schemas.microsoft.com/office/drawing/2014/chart" uri="{C3380CC4-5D6E-409C-BE32-E72D297353CC}">
              <c16:uniqueId val="{00000001-4C74-41C0-9CC4-25F7EBCFF636}"/>
            </c:ext>
          </c:extLst>
        </c:ser>
        <c:dLbls>
          <c:showLegendKey val="0"/>
          <c:showVal val="0"/>
          <c:showCatName val="0"/>
          <c:showSerName val="0"/>
          <c:showPercent val="0"/>
          <c:showBubbleSize val="0"/>
        </c:dLbls>
        <c:marker val="1"/>
        <c:smooth val="0"/>
        <c:axId val="119218944"/>
        <c:axId val="119220864"/>
      </c:lineChart>
      <c:dateAx>
        <c:axId val="119218944"/>
        <c:scaling>
          <c:orientation val="minMax"/>
        </c:scaling>
        <c:delete val="1"/>
        <c:axPos val="b"/>
        <c:numFmt formatCode="ge" sourceLinked="1"/>
        <c:majorTickMark val="none"/>
        <c:minorTickMark val="none"/>
        <c:tickLblPos val="none"/>
        <c:crossAx val="119220864"/>
        <c:crosses val="autoZero"/>
        <c:auto val="1"/>
        <c:lblOffset val="100"/>
        <c:baseTimeUnit val="years"/>
      </c:dateAx>
      <c:valAx>
        <c:axId val="11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162.04</c:v>
                </c:pt>
                <c:pt idx="1">
                  <c:v>134.72</c:v>
                </c:pt>
                <c:pt idx="2">
                  <c:v>111.18</c:v>
                </c:pt>
                <c:pt idx="3">
                  <c:v>123.98</c:v>
                </c:pt>
                <c:pt idx="4">
                  <c:v>129.47999999999999</c:v>
                </c:pt>
              </c:numCache>
            </c:numRef>
          </c:val>
          <c:extLst>
            <c:ext xmlns:c16="http://schemas.microsoft.com/office/drawing/2014/chart" uri="{C3380CC4-5D6E-409C-BE32-E72D297353CC}">
              <c16:uniqueId val="{00000000-47B1-47DE-ACA2-B0EAD76434CC}"/>
            </c:ext>
          </c:extLst>
        </c:ser>
        <c:dLbls>
          <c:showLegendKey val="0"/>
          <c:showVal val="0"/>
          <c:showCatName val="0"/>
          <c:showSerName val="0"/>
          <c:showPercent val="0"/>
          <c:showBubbleSize val="0"/>
        </c:dLbls>
        <c:gapWidth val="150"/>
        <c:axId val="119271808"/>
        <c:axId val="1192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extLst>
            <c:ext xmlns:c16="http://schemas.microsoft.com/office/drawing/2014/chart" uri="{C3380CC4-5D6E-409C-BE32-E72D297353CC}">
              <c16:uniqueId val="{00000001-47B1-47DE-ACA2-B0EAD76434CC}"/>
            </c:ext>
          </c:extLst>
        </c:ser>
        <c:dLbls>
          <c:showLegendKey val="0"/>
          <c:showVal val="0"/>
          <c:showCatName val="0"/>
          <c:showSerName val="0"/>
          <c:showPercent val="0"/>
          <c:showBubbleSize val="0"/>
        </c:dLbls>
        <c:marker val="1"/>
        <c:smooth val="0"/>
        <c:axId val="119271808"/>
        <c:axId val="119273728"/>
      </c:lineChart>
      <c:dateAx>
        <c:axId val="119271808"/>
        <c:scaling>
          <c:orientation val="minMax"/>
        </c:scaling>
        <c:delete val="1"/>
        <c:axPos val="b"/>
        <c:numFmt formatCode="ge" sourceLinked="1"/>
        <c:majorTickMark val="none"/>
        <c:minorTickMark val="none"/>
        <c:tickLblPos val="none"/>
        <c:crossAx val="119273728"/>
        <c:crosses val="autoZero"/>
        <c:auto val="1"/>
        <c:lblOffset val="100"/>
        <c:baseTimeUnit val="years"/>
      </c:dateAx>
      <c:valAx>
        <c:axId val="1192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116.19</c:v>
                </c:pt>
                <c:pt idx="1">
                  <c:v>140.81</c:v>
                </c:pt>
                <c:pt idx="2">
                  <c:v>173.23</c:v>
                </c:pt>
                <c:pt idx="3">
                  <c:v>155.78</c:v>
                </c:pt>
                <c:pt idx="4">
                  <c:v>149.41999999999999</c:v>
                </c:pt>
              </c:numCache>
            </c:numRef>
          </c:val>
          <c:extLst>
            <c:ext xmlns:c16="http://schemas.microsoft.com/office/drawing/2014/chart" uri="{C3380CC4-5D6E-409C-BE32-E72D297353CC}">
              <c16:uniqueId val="{00000000-873E-4CA8-846D-41D58AC234F0}"/>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extLst>
            <c:ext xmlns:c16="http://schemas.microsoft.com/office/drawing/2014/chart" uri="{C3380CC4-5D6E-409C-BE32-E72D297353CC}">
              <c16:uniqueId val="{00000001-873E-4CA8-846D-41D58AC234F0}"/>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Q88" sqref="BQ8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宮田村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
        <v>119</v>
      </c>
      <c r="AE8" s="50"/>
      <c r="AF8" s="50"/>
      <c r="AG8" s="50"/>
      <c r="AH8" s="50"/>
      <c r="AI8" s="50"/>
      <c r="AJ8" s="50"/>
      <c r="AK8" s="4"/>
      <c r="AL8" s="51">
        <f>データ!S6</f>
        <v>9113</v>
      </c>
      <c r="AM8" s="51"/>
      <c r="AN8" s="51"/>
      <c r="AO8" s="51"/>
      <c r="AP8" s="51"/>
      <c r="AQ8" s="51"/>
      <c r="AR8" s="51"/>
      <c r="AS8" s="51"/>
      <c r="AT8" s="46">
        <f>データ!T6</f>
        <v>54.5</v>
      </c>
      <c r="AU8" s="46"/>
      <c r="AV8" s="46"/>
      <c r="AW8" s="46"/>
      <c r="AX8" s="46"/>
      <c r="AY8" s="46"/>
      <c r="AZ8" s="46"/>
      <c r="BA8" s="46"/>
      <c r="BB8" s="46">
        <f>データ!U6</f>
        <v>167.21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79.709999999999994</v>
      </c>
      <c r="J10" s="46"/>
      <c r="K10" s="46"/>
      <c r="L10" s="46"/>
      <c r="M10" s="46"/>
      <c r="N10" s="46"/>
      <c r="O10" s="46"/>
      <c r="P10" s="46">
        <f>データ!P6</f>
        <v>25.29</v>
      </c>
      <c r="Q10" s="46"/>
      <c r="R10" s="46"/>
      <c r="S10" s="46"/>
      <c r="T10" s="46"/>
      <c r="U10" s="46"/>
      <c r="V10" s="46"/>
      <c r="W10" s="46">
        <f>データ!Q6</f>
        <v>100</v>
      </c>
      <c r="X10" s="46"/>
      <c r="Y10" s="46"/>
      <c r="Z10" s="46"/>
      <c r="AA10" s="46"/>
      <c r="AB10" s="46"/>
      <c r="AC10" s="46"/>
      <c r="AD10" s="51">
        <f>データ!R6</f>
        <v>3996</v>
      </c>
      <c r="AE10" s="51"/>
      <c r="AF10" s="51"/>
      <c r="AG10" s="51"/>
      <c r="AH10" s="51"/>
      <c r="AI10" s="51"/>
      <c r="AJ10" s="51"/>
      <c r="AK10" s="2"/>
      <c r="AL10" s="51">
        <f>データ!V6</f>
        <v>2299</v>
      </c>
      <c r="AM10" s="51"/>
      <c r="AN10" s="51"/>
      <c r="AO10" s="51"/>
      <c r="AP10" s="51"/>
      <c r="AQ10" s="51"/>
      <c r="AR10" s="51"/>
      <c r="AS10" s="51"/>
      <c r="AT10" s="46">
        <f>データ!W6</f>
        <v>4.71</v>
      </c>
      <c r="AU10" s="46"/>
      <c r="AV10" s="46"/>
      <c r="AW10" s="46"/>
      <c r="AX10" s="46"/>
      <c r="AY10" s="46"/>
      <c r="AZ10" s="46"/>
      <c r="BA10" s="46"/>
      <c r="BB10" s="46">
        <f>データ!X6</f>
        <v>488.11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203882</v>
      </c>
      <c r="D6" s="34">
        <f t="shared" si="3"/>
        <v>46</v>
      </c>
      <c r="E6" s="34">
        <f t="shared" si="3"/>
        <v>17</v>
      </c>
      <c r="F6" s="34">
        <f t="shared" si="3"/>
        <v>5</v>
      </c>
      <c r="G6" s="34">
        <f t="shared" si="3"/>
        <v>0</v>
      </c>
      <c r="H6" s="34" t="str">
        <f t="shared" si="3"/>
        <v>長野県　宮田村</v>
      </c>
      <c r="I6" s="34" t="str">
        <f t="shared" si="3"/>
        <v>法適用</v>
      </c>
      <c r="J6" s="34" t="str">
        <f t="shared" si="3"/>
        <v>下水道事業</v>
      </c>
      <c r="K6" s="34" t="str">
        <f t="shared" si="3"/>
        <v>農業集落排水</v>
      </c>
      <c r="L6" s="34" t="str">
        <f t="shared" si="3"/>
        <v>F1</v>
      </c>
      <c r="M6" s="34">
        <f t="shared" si="3"/>
        <v>0</v>
      </c>
      <c r="N6" s="35" t="str">
        <f t="shared" si="3"/>
        <v>-</v>
      </c>
      <c r="O6" s="35">
        <f t="shared" si="3"/>
        <v>79.709999999999994</v>
      </c>
      <c r="P6" s="35">
        <f t="shared" si="3"/>
        <v>25.29</v>
      </c>
      <c r="Q6" s="35">
        <f t="shared" si="3"/>
        <v>100</v>
      </c>
      <c r="R6" s="35">
        <f t="shared" si="3"/>
        <v>3996</v>
      </c>
      <c r="S6" s="35">
        <f t="shared" si="3"/>
        <v>9113</v>
      </c>
      <c r="T6" s="35">
        <f t="shared" si="3"/>
        <v>54.5</v>
      </c>
      <c r="U6" s="35">
        <f t="shared" si="3"/>
        <v>167.21</v>
      </c>
      <c r="V6" s="35">
        <f t="shared" si="3"/>
        <v>2299</v>
      </c>
      <c r="W6" s="35">
        <f t="shared" si="3"/>
        <v>4.71</v>
      </c>
      <c r="X6" s="35">
        <f t="shared" si="3"/>
        <v>488.11</v>
      </c>
      <c r="Y6" s="36">
        <f>IF(Y7="",NA(),Y7)</f>
        <v>74.66</v>
      </c>
      <c r="Z6" s="36">
        <f t="shared" ref="Z6:AH6" si="4">IF(Z7="",NA(),Z7)</f>
        <v>56.84</v>
      </c>
      <c r="AA6" s="36">
        <f t="shared" si="4"/>
        <v>77.930000000000007</v>
      </c>
      <c r="AB6" s="36">
        <f t="shared" si="4"/>
        <v>81.28</v>
      </c>
      <c r="AC6" s="36">
        <f t="shared" si="4"/>
        <v>84.42</v>
      </c>
      <c r="AD6" s="36">
        <f t="shared" si="4"/>
        <v>92.74</v>
      </c>
      <c r="AE6" s="36">
        <f t="shared" si="4"/>
        <v>93.62</v>
      </c>
      <c r="AF6" s="36">
        <f t="shared" si="4"/>
        <v>97.53</v>
      </c>
      <c r="AG6" s="36">
        <f t="shared" si="4"/>
        <v>99.93</v>
      </c>
      <c r="AH6" s="36">
        <f t="shared" si="4"/>
        <v>97.34</v>
      </c>
      <c r="AI6" s="35" t="str">
        <f>IF(AI7="","",IF(AI7="-","【-】","【"&amp;SUBSTITUTE(TEXT(AI7,"#,##0.00"),"-","△")&amp;"】"))</f>
        <v>【99.11】</v>
      </c>
      <c r="AJ6" s="36">
        <f>IF(AJ7="",NA(),AJ7)</f>
        <v>344.5</v>
      </c>
      <c r="AK6" s="36">
        <f t="shared" ref="AK6:AS6" si="5">IF(AK7="",NA(),AK7)</f>
        <v>436.76</v>
      </c>
      <c r="AL6" s="36">
        <f t="shared" si="5"/>
        <v>723.27</v>
      </c>
      <c r="AM6" s="36">
        <f t="shared" si="5"/>
        <v>771.92</v>
      </c>
      <c r="AN6" s="36">
        <f t="shared" si="5"/>
        <v>797.81</v>
      </c>
      <c r="AO6" s="36">
        <f t="shared" si="5"/>
        <v>243.13</v>
      </c>
      <c r="AP6" s="36">
        <f t="shared" si="5"/>
        <v>280.08</v>
      </c>
      <c r="AQ6" s="36">
        <f t="shared" si="5"/>
        <v>223.09</v>
      </c>
      <c r="AR6" s="36">
        <f t="shared" si="5"/>
        <v>147.11000000000001</v>
      </c>
      <c r="AS6" s="36">
        <f t="shared" si="5"/>
        <v>148.37</v>
      </c>
      <c r="AT6" s="35" t="str">
        <f>IF(AT7="","",IF(AT7="-","【-】","【"&amp;SUBSTITUTE(TEXT(AT7,"#,##0.00"),"-","△")&amp;"】"))</f>
        <v>【206.58】</v>
      </c>
      <c r="AU6" s="36">
        <f>IF(AU7="",NA(),AU7)</f>
        <v>2621.96</v>
      </c>
      <c r="AV6" s="36">
        <f t="shared" ref="AV6:BD6" si="6">IF(AV7="",NA(),AV7)</f>
        <v>924.56</v>
      </c>
      <c r="AW6" s="36">
        <f t="shared" si="6"/>
        <v>413.55</v>
      </c>
      <c r="AX6" s="36">
        <f t="shared" si="6"/>
        <v>434.64</v>
      </c>
      <c r="AY6" s="36">
        <f t="shared" si="6"/>
        <v>499.2</v>
      </c>
      <c r="AZ6" s="36">
        <f t="shared" si="6"/>
        <v>162.52000000000001</v>
      </c>
      <c r="BA6" s="36">
        <f t="shared" si="6"/>
        <v>124.2</v>
      </c>
      <c r="BB6" s="36">
        <f t="shared" si="6"/>
        <v>33.03</v>
      </c>
      <c r="BC6" s="36">
        <f t="shared" si="6"/>
        <v>47.67</v>
      </c>
      <c r="BD6" s="36">
        <f t="shared" si="6"/>
        <v>40.78</v>
      </c>
      <c r="BE6" s="35" t="str">
        <f>IF(BE7="","",IF(BE7="-","【-】","【"&amp;SUBSTITUTE(TEXT(BE7,"#,##0.00"),"-","△")&amp;"】"))</f>
        <v>【34.54】</v>
      </c>
      <c r="BF6" s="36">
        <f>IF(BF7="",NA(),BF7)</f>
        <v>103.9</v>
      </c>
      <c r="BG6" s="36">
        <f t="shared" ref="BG6:BO6" si="7">IF(BG7="",NA(),BG7)</f>
        <v>98.59</v>
      </c>
      <c r="BH6" s="36">
        <f t="shared" si="7"/>
        <v>1.03</v>
      </c>
      <c r="BI6" s="35">
        <f t="shared" si="7"/>
        <v>0</v>
      </c>
      <c r="BJ6" s="35">
        <f t="shared" si="7"/>
        <v>0</v>
      </c>
      <c r="BK6" s="36">
        <f t="shared" si="7"/>
        <v>1197.82</v>
      </c>
      <c r="BL6" s="36">
        <f t="shared" si="7"/>
        <v>1126.77</v>
      </c>
      <c r="BM6" s="36">
        <f t="shared" si="7"/>
        <v>1044.8</v>
      </c>
      <c r="BN6" s="36">
        <f t="shared" si="7"/>
        <v>721.43</v>
      </c>
      <c r="BO6" s="36">
        <f t="shared" si="7"/>
        <v>685.34</v>
      </c>
      <c r="BP6" s="35" t="str">
        <f>IF(BP7="","",IF(BP7="-","【-】","【"&amp;SUBSTITUTE(TEXT(BP7,"#,##0.00"),"-","△")&amp;"】"))</f>
        <v>【914.53】</v>
      </c>
      <c r="BQ6" s="36">
        <f>IF(BQ7="",NA(),BQ7)</f>
        <v>162.04</v>
      </c>
      <c r="BR6" s="36">
        <f t="shared" ref="BR6:BZ6" si="8">IF(BR7="",NA(),BR7)</f>
        <v>134.72</v>
      </c>
      <c r="BS6" s="36">
        <f t="shared" si="8"/>
        <v>111.18</v>
      </c>
      <c r="BT6" s="36">
        <f t="shared" si="8"/>
        <v>123.98</v>
      </c>
      <c r="BU6" s="36">
        <f t="shared" si="8"/>
        <v>129.47999999999999</v>
      </c>
      <c r="BV6" s="36">
        <f t="shared" si="8"/>
        <v>51.03</v>
      </c>
      <c r="BW6" s="36">
        <f t="shared" si="8"/>
        <v>50.9</v>
      </c>
      <c r="BX6" s="36">
        <f t="shared" si="8"/>
        <v>50.82</v>
      </c>
      <c r="BY6" s="36">
        <f t="shared" si="8"/>
        <v>59.3</v>
      </c>
      <c r="BZ6" s="36">
        <f t="shared" si="8"/>
        <v>59.83</v>
      </c>
      <c r="CA6" s="35" t="str">
        <f>IF(CA7="","",IF(CA7="-","【-】","【"&amp;SUBSTITUTE(TEXT(CA7,"#,##0.00"),"-","△")&amp;"】"))</f>
        <v>【55.73】</v>
      </c>
      <c r="CB6" s="36">
        <f>IF(CB7="",NA(),CB7)</f>
        <v>116.19</v>
      </c>
      <c r="CC6" s="36">
        <f t="shared" ref="CC6:CK6" si="9">IF(CC7="",NA(),CC7)</f>
        <v>140.81</v>
      </c>
      <c r="CD6" s="36">
        <f t="shared" si="9"/>
        <v>173.23</v>
      </c>
      <c r="CE6" s="36">
        <f t="shared" si="9"/>
        <v>155.78</v>
      </c>
      <c r="CF6" s="36">
        <f t="shared" si="9"/>
        <v>149.41999999999999</v>
      </c>
      <c r="CG6" s="36">
        <f t="shared" si="9"/>
        <v>289.60000000000002</v>
      </c>
      <c r="CH6" s="36">
        <f t="shared" si="9"/>
        <v>293.27</v>
      </c>
      <c r="CI6" s="36">
        <f t="shared" si="9"/>
        <v>300.52</v>
      </c>
      <c r="CJ6" s="36">
        <f t="shared" si="9"/>
        <v>248.14</v>
      </c>
      <c r="CK6" s="36">
        <f t="shared" si="9"/>
        <v>246.66</v>
      </c>
      <c r="CL6" s="35" t="str">
        <f>IF(CL7="","",IF(CL7="-","【-】","【"&amp;SUBSTITUTE(TEXT(CL7,"#,##0.00"),"-","△")&amp;"】"))</f>
        <v>【276.78】</v>
      </c>
      <c r="CM6" s="36">
        <f>IF(CM7="",NA(),CM7)</f>
        <v>63.79</v>
      </c>
      <c r="CN6" s="36">
        <f t="shared" ref="CN6:CV6" si="10">IF(CN7="",NA(),CN7)</f>
        <v>69.94</v>
      </c>
      <c r="CO6" s="36">
        <f t="shared" si="10"/>
        <v>60.68</v>
      </c>
      <c r="CP6" s="36">
        <f t="shared" si="10"/>
        <v>62.27</v>
      </c>
      <c r="CQ6" s="36">
        <f t="shared" si="10"/>
        <v>62.59</v>
      </c>
      <c r="CR6" s="36">
        <f t="shared" si="10"/>
        <v>54.74</v>
      </c>
      <c r="CS6" s="36">
        <f t="shared" si="10"/>
        <v>53.78</v>
      </c>
      <c r="CT6" s="36">
        <f t="shared" si="10"/>
        <v>53.24</v>
      </c>
      <c r="CU6" s="36">
        <f t="shared" si="10"/>
        <v>57.3</v>
      </c>
      <c r="CV6" s="36">
        <f t="shared" si="10"/>
        <v>56</v>
      </c>
      <c r="CW6" s="35" t="str">
        <f>IF(CW7="","",IF(CW7="-","【-】","【"&amp;SUBSTITUTE(TEXT(CW7,"#,##0.00"),"-","△")&amp;"】"))</f>
        <v>【59.15】</v>
      </c>
      <c r="CX6" s="36">
        <f>IF(CX7="",NA(),CX7)</f>
        <v>99.42</v>
      </c>
      <c r="CY6" s="36">
        <f t="shared" ref="CY6:DG6" si="11">IF(CY7="",NA(),CY7)</f>
        <v>98.32</v>
      </c>
      <c r="CZ6" s="36">
        <f t="shared" si="11"/>
        <v>99.34</v>
      </c>
      <c r="DA6" s="36">
        <f t="shared" si="11"/>
        <v>97.68</v>
      </c>
      <c r="DB6" s="36">
        <f t="shared" si="11"/>
        <v>97.39</v>
      </c>
      <c r="DC6" s="36">
        <f t="shared" si="11"/>
        <v>83.88</v>
      </c>
      <c r="DD6" s="36">
        <f t="shared" si="11"/>
        <v>84.06</v>
      </c>
      <c r="DE6" s="36">
        <f t="shared" si="11"/>
        <v>84.07</v>
      </c>
      <c r="DF6" s="36">
        <f t="shared" si="11"/>
        <v>89.43</v>
      </c>
      <c r="DG6" s="36">
        <f t="shared" si="11"/>
        <v>89.51</v>
      </c>
      <c r="DH6" s="35" t="str">
        <f>IF(DH7="","",IF(DH7="-","【-】","【"&amp;SUBSTITUTE(TEXT(DH7,"#,##0.00"),"-","△")&amp;"】"))</f>
        <v>【85.01】</v>
      </c>
      <c r="DI6" s="36">
        <f>IF(DI7="",NA(),DI7)</f>
        <v>7.0000000000000007E-2</v>
      </c>
      <c r="DJ6" s="36">
        <f t="shared" ref="DJ6:DR6" si="12">IF(DJ7="",NA(),DJ7)</f>
        <v>0.08</v>
      </c>
      <c r="DK6" s="36">
        <f t="shared" si="12"/>
        <v>37.29</v>
      </c>
      <c r="DL6" s="36">
        <f t="shared" si="12"/>
        <v>40.18</v>
      </c>
      <c r="DM6" s="36">
        <f t="shared" si="12"/>
        <v>42.51</v>
      </c>
      <c r="DN6" s="36">
        <f t="shared" si="12"/>
        <v>9</v>
      </c>
      <c r="DO6" s="36">
        <f t="shared" si="12"/>
        <v>10.11</v>
      </c>
      <c r="DP6" s="36">
        <f t="shared" si="12"/>
        <v>20.68</v>
      </c>
      <c r="DQ6" s="36">
        <f t="shared" si="12"/>
        <v>20.350000000000001</v>
      </c>
      <c r="DR6" s="36">
        <f t="shared" si="12"/>
        <v>21.33</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0.11</v>
      </c>
      <c r="EN6" s="36">
        <f t="shared" si="14"/>
        <v>0.05</v>
      </c>
      <c r="EO6" s="35" t="str">
        <f>IF(EO7="","",IF(EO7="-","【-】","【"&amp;SUBSTITUTE(TEXT(EO7,"#,##0.00"),"-","△")&amp;"】"))</f>
        <v>【1.58】</v>
      </c>
    </row>
    <row r="7" spans="1:148" s="37" customFormat="1" x14ac:dyDescent="0.15">
      <c r="A7" s="29"/>
      <c r="B7" s="38">
        <v>2016</v>
      </c>
      <c r="C7" s="38">
        <v>203882</v>
      </c>
      <c r="D7" s="38">
        <v>46</v>
      </c>
      <c r="E7" s="38">
        <v>17</v>
      </c>
      <c r="F7" s="38">
        <v>5</v>
      </c>
      <c r="G7" s="38">
        <v>0</v>
      </c>
      <c r="H7" s="38" t="s">
        <v>108</v>
      </c>
      <c r="I7" s="38" t="s">
        <v>109</v>
      </c>
      <c r="J7" s="38" t="s">
        <v>110</v>
      </c>
      <c r="K7" s="38" t="s">
        <v>111</v>
      </c>
      <c r="L7" s="38" t="s">
        <v>112</v>
      </c>
      <c r="M7" s="38"/>
      <c r="N7" s="39" t="s">
        <v>113</v>
      </c>
      <c r="O7" s="39">
        <v>79.709999999999994</v>
      </c>
      <c r="P7" s="39">
        <v>25.29</v>
      </c>
      <c r="Q7" s="39">
        <v>100</v>
      </c>
      <c r="R7" s="39">
        <v>3996</v>
      </c>
      <c r="S7" s="39">
        <v>9113</v>
      </c>
      <c r="T7" s="39">
        <v>54.5</v>
      </c>
      <c r="U7" s="39">
        <v>167.21</v>
      </c>
      <c r="V7" s="39">
        <v>2299</v>
      </c>
      <c r="W7" s="39">
        <v>4.71</v>
      </c>
      <c r="X7" s="39">
        <v>488.11</v>
      </c>
      <c r="Y7" s="39">
        <v>74.66</v>
      </c>
      <c r="Z7" s="39">
        <v>56.84</v>
      </c>
      <c r="AA7" s="39">
        <v>77.930000000000007</v>
      </c>
      <c r="AB7" s="39">
        <v>81.28</v>
      </c>
      <c r="AC7" s="39">
        <v>84.42</v>
      </c>
      <c r="AD7" s="39">
        <v>92.74</v>
      </c>
      <c r="AE7" s="39">
        <v>93.62</v>
      </c>
      <c r="AF7" s="39">
        <v>97.53</v>
      </c>
      <c r="AG7" s="39">
        <v>99.93</v>
      </c>
      <c r="AH7" s="39">
        <v>97.34</v>
      </c>
      <c r="AI7" s="39">
        <v>99.11</v>
      </c>
      <c r="AJ7" s="39">
        <v>344.5</v>
      </c>
      <c r="AK7" s="39">
        <v>436.76</v>
      </c>
      <c r="AL7" s="39">
        <v>723.27</v>
      </c>
      <c r="AM7" s="39">
        <v>771.92</v>
      </c>
      <c r="AN7" s="39">
        <v>797.81</v>
      </c>
      <c r="AO7" s="39">
        <v>243.13</v>
      </c>
      <c r="AP7" s="39">
        <v>280.08</v>
      </c>
      <c r="AQ7" s="39">
        <v>223.09</v>
      </c>
      <c r="AR7" s="39">
        <v>147.11000000000001</v>
      </c>
      <c r="AS7" s="39">
        <v>148.37</v>
      </c>
      <c r="AT7" s="39">
        <v>206.58</v>
      </c>
      <c r="AU7" s="39">
        <v>2621.96</v>
      </c>
      <c r="AV7" s="39">
        <v>924.56</v>
      </c>
      <c r="AW7" s="39">
        <v>413.55</v>
      </c>
      <c r="AX7" s="39">
        <v>434.64</v>
      </c>
      <c r="AY7" s="39">
        <v>499.2</v>
      </c>
      <c r="AZ7" s="39">
        <v>162.52000000000001</v>
      </c>
      <c r="BA7" s="39">
        <v>124.2</v>
      </c>
      <c r="BB7" s="39">
        <v>33.03</v>
      </c>
      <c r="BC7" s="39">
        <v>47.67</v>
      </c>
      <c r="BD7" s="39">
        <v>40.78</v>
      </c>
      <c r="BE7" s="39">
        <v>34.54</v>
      </c>
      <c r="BF7" s="39">
        <v>103.9</v>
      </c>
      <c r="BG7" s="39">
        <v>98.59</v>
      </c>
      <c r="BH7" s="39">
        <v>1.03</v>
      </c>
      <c r="BI7" s="39">
        <v>0</v>
      </c>
      <c r="BJ7" s="39">
        <v>0</v>
      </c>
      <c r="BK7" s="39">
        <v>1197.82</v>
      </c>
      <c r="BL7" s="39">
        <v>1126.77</v>
      </c>
      <c r="BM7" s="39">
        <v>1044.8</v>
      </c>
      <c r="BN7" s="39">
        <v>721.43</v>
      </c>
      <c r="BO7" s="39">
        <v>685.34</v>
      </c>
      <c r="BP7" s="39">
        <v>914.53</v>
      </c>
      <c r="BQ7" s="39">
        <v>162.04</v>
      </c>
      <c r="BR7" s="39">
        <v>134.72</v>
      </c>
      <c r="BS7" s="39">
        <v>111.18</v>
      </c>
      <c r="BT7" s="39">
        <v>123.98</v>
      </c>
      <c r="BU7" s="39">
        <v>129.47999999999999</v>
      </c>
      <c r="BV7" s="39">
        <v>51.03</v>
      </c>
      <c r="BW7" s="39">
        <v>50.9</v>
      </c>
      <c r="BX7" s="39">
        <v>50.82</v>
      </c>
      <c r="BY7" s="39">
        <v>59.3</v>
      </c>
      <c r="BZ7" s="39">
        <v>59.83</v>
      </c>
      <c r="CA7" s="39">
        <v>55.73</v>
      </c>
      <c r="CB7" s="39">
        <v>116.19</v>
      </c>
      <c r="CC7" s="39">
        <v>140.81</v>
      </c>
      <c r="CD7" s="39">
        <v>173.23</v>
      </c>
      <c r="CE7" s="39">
        <v>155.78</v>
      </c>
      <c r="CF7" s="39">
        <v>149.41999999999999</v>
      </c>
      <c r="CG7" s="39">
        <v>289.60000000000002</v>
      </c>
      <c r="CH7" s="39">
        <v>293.27</v>
      </c>
      <c r="CI7" s="39">
        <v>300.52</v>
      </c>
      <c r="CJ7" s="39">
        <v>248.14</v>
      </c>
      <c r="CK7" s="39">
        <v>246.66</v>
      </c>
      <c r="CL7" s="39">
        <v>276.77999999999997</v>
      </c>
      <c r="CM7" s="39">
        <v>63.79</v>
      </c>
      <c r="CN7" s="39">
        <v>69.94</v>
      </c>
      <c r="CO7" s="39">
        <v>60.68</v>
      </c>
      <c r="CP7" s="39">
        <v>62.27</v>
      </c>
      <c r="CQ7" s="39">
        <v>62.59</v>
      </c>
      <c r="CR7" s="39">
        <v>54.74</v>
      </c>
      <c r="CS7" s="39">
        <v>53.78</v>
      </c>
      <c r="CT7" s="39">
        <v>53.24</v>
      </c>
      <c r="CU7" s="39">
        <v>57.3</v>
      </c>
      <c r="CV7" s="39">
        <v>56</v>
      </c>
      <c r="CW7" s="39">
        <v>59.15</v>
      </c>
      <c r="CX7" s="39">
        <v>99.42</v>
      </c>
      <c r="CY7" s="39">
        <v>98.32</v>
      </c>
      <c r="CZ7" s="39">
        <v>99.34</v>
      </c>
      <c r="DA7" s="39">
        <v>97.68</v>
      </c>
      <c r="DB7" s="39">
        <v>97.39</v>
      </c>
      <c r="DC7" s="39">
        <v>83.88</v>
      </c>
      <c r="DD7" s="39">
        <v>84.06</v>
      </c>
      <c r="DE7" s="39">
        <v>84.07</v>
      </c>
      <c r="DF7" s="39">
        <v>89.43</v>
      </c>
      <c r="DG7" s="39">
        <v>89.51</v>
      </c>
      <c r="DH7" s="39">
        <v>85.01</v>
      </c>
      <c r="DI7" s="39">
        <v>7.0000000000000007E-2</v>
      </c>
      <c r="DJ7" s="39">
        <v>0.08</v>
      </c>
      <c r="DK7" s="39">
        <v>37.29</v>
      </c>
      <c r="DL7" s="39">
        <v>40.18</v>
      </c>
      <c r="DM7" s="39">
        <v>42.51</v>
      </c>
      <c r="DN7" s="39">
        <v>9</v>
      </c>
      <c r="DO7" s="39">
        <v>10.11</v>
      </c>
      <c r="DP7" s="39">
        <v>20.68</v>
      </c>
      <c r="DQ7" s="39">
        <v>20.350000000000001</v>
      </c>
      <c r="DR7" s="39">
        <v>21.33</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0.11</v>
      </c>
      <c r="EN7" s="39">
        <v>0.05</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konben</cp:lastModifiedBy>
  <cp:lastPrinted>2018-01-30T06:54:40Z</cp:lastPrinted>
  <dcterms:created xsi:type="dcterms:W3CDTF">2017-12-25T01:58:26Z</dcterms:created>
  <dcterms:modified xsi:type="dcterms:W3CDTF">2018-02-01T06:33:21Z</dcterms:modified>
  <cp:category/>
</cp:coreProperties>
</file>