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WS839\Desktop\30.2.5〆　公営企業に係る経営比較分析表（平成28年度決算）分析について（照会）\【差替後】提出書類\"/>
    </mc:Choice>
  </mc:AlternateContent>
  <workbookProtection workbookAlgorithmName="SHA-512" workbookHashValue="JFt2aLmnThg2V1P8Lo97njbgTt51zlcTlUTPsErrI2a8nHt/vEts51d2kIgkCZDI2qk1e7dtY5I3cyCpA4A+bQ==" workbookSaltValue="eE8V4eCiK/KRlAfqOrInuw==" workbookSpinCount="100000"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W10" i="4"/>
  <c r="I10" i="4"/>
  <c r="BB8" i="4"/>
  <c r="AL8" i="4"/>
  <c r="P8" i="4"/>
  <c r="B8" i="4"/>
  <c r="C10" i="5" l="1"/>
  <c r="D10" i="5"/>
  <c r="E10" i="5"/>
  <c r="B10" i="5"/>
</calcChain>
</file>

<file path=xl/sharedStrings.xml><?xml version="1.0" encoding="utf-8"?>
<sst xmlns="http://schemas.openxmlformats.org/spreadsheetml/2006/main" count="256" uniqueCount="126">
  <si>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</si>
  <si>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</si>
  <si>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</si>
  <si>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</si>
  <si>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</si>
  <si>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</si>
  <si>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</si>
  <si>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</si>
  <si>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</si>
  <si>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</si>
  <si>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</si>
  <si>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</si>
  <si>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</si>
  <si>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</si>
  <si>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</si>
  <si>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</si>
  <si>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</si>
  <si>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</si>
  <si>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</si>
  <si>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</si>
  <si>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</si>
  <si>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</si>
  <si>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</si>
  <si>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</si>
  <si>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</si>
  <si>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</si>
  <si>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</si>
  <si>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</si>
  <si>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</si>
  <si>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</si>
  <si>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</si>
  <si>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</si>
  <si>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</si>
  <si>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</si>
  <si>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</si>
  <si>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</si>
  <si>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</si>
  <si>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</si>
  <si>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</si>
  <si>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</si>
  <si>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</si>
  <si>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</si>
  <si>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</si>
  <si>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</si>
  <si>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</si>
  <si>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</si>
  <si>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</si>
  <si>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</si>
  <si>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</si>
  <si>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</si>
  <si>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</si>
  <si>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</si>
  <si>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</si>
  <si>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</si>
  <si>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</si>
  <si>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</si>
  <si>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</si>
  <si>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</si>
  <si>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</si>
  <si>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</si>
  <si>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</si>
  <si>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</si>
  <si>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</si>
  <si>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</si>
  <si>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</si>
  <si>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</si>
  <si>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</si>
  <si>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</si>
  <si>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</si>
  <si>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</si>
  <si>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</si>
  <si>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</si>
  <si>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</si>
  <si>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</si>
  <si>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</si>
  <si>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</si>
  <si>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</si>
  <si>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</si>
  <si>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</si>
  <si>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</si>
  <si>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</si>
  <si>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</si>
  <si>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</si>
  <si>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</si>
  <si>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</si>
  <si>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</si>
  <si>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</si>
  <si>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</si>
  <si>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</si>
  <si>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</si>
  <si>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</si>
  <si>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</si>
  <si>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</si>
  <si>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</si>
  <si>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</si>
  <si>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</si>
  <si>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</si>
  <si>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</si>
  <si>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</si>
  <si>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</si>
  <si>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</si>
  <si>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</si>
  <si>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</si>
  <si>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</si>
  <si>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</si>
  <si>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</si>
  <si>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</si>
  <si>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</si>
  <si>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</si>
  <si>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</si>
  <si>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御代田町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</si>
  <si>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</si>
  <si>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</si>
  <si>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</si>
  <si>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</si>
  <si>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</si>
  <si>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</si>
  <si>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</si>
  <si>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</si>
  <si>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</si>
  <si>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</si>
  <si>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</si>
  <si>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　収益的収支比率
　この５年間では年々改善していましたが、平成27年度は数値が低下しました。維持管理費の増減により数値が変動します。今後の維持管理経費の増減については注視する必要がありますが、地方債の償還が進むことで数値は改善していく見込みです。
④　企業債残高対事業規模比率
　類似団体の平均値を下回る数値となっています。地方債残高が少ないことが要因であると考えられ、企業債償還が進むことで数値はさらに改善することが見込まれます。
⑤　経費回収率
　類似団体の平均値との比較でも、高い水準で推移しています。
⑥　汚水処理原価
　類似団体の平均値より低い水準であり、処理コストが抑えられていると考えられますが、経年比較では変動があるため、今後、維持管理費を抑制していく必要があります。
⑦　施設利用率
　実績がないため比較検討できません。
⑧　水洗化率
　水洗化率（接続率）は100％に近い高水準を維持しています。</t>
    <phoneticPr fontId="4"/>
  </si>
  <si>
    <t xml:space="preserve"> 個別排水施設については、定期的な点検作業と状況に応じた修繕を実施することで施設の延命化を図っています。</t>
    <phoneticPr fontId="4"/>
  </si>
  <si>
    <t xml:space="preserve"> 個別排水処理事業を今後も継続的に実施するためには、維持管理費の削減、適正な料金設定など総合的に取り組み、経営の健全化・効率化を目指す必要があります。</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</si>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</sst>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6485160"/>
        <c:axId val="24648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6485160"/>
        <c:axId val="246485552"/>
      </c:lineChart>
      <c:dateAx>
        <c:axId val="246485160"/>
        <c:scaling>
          <c:orientation val="minMax"/>
        </c:scaling>
        <c:delete val="1"/>
        <c:axPos val="b"/>
        <c:numFmt formatCode="ge" sourceLinked="1"/>
        <c:majorTickMark val="none"/>
        <c:minorTickMark val="none"/>
        <c:tickLblPos val="none"/>
        <c:crossAx val="246485552"/>
        <c:crosses val="autoZero"/>
        <c:auto val="1"/>
        <c:lblOffset val="100"/>
        <c:baseTimeUnit val="years"/>
      </c:dateAx>
      <c:valAx>
        <c:axId val="24648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8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778512"/>
        <c:axId val="24977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54.14</c:v>
                </c:pt>
                <c:pt idx="4">
                  <c:v>132.99</c:v>
                </c:pt>
              </c:numCache>
            </c:numRef>
          </c:val>
          <c:smooth val="0"/>
        </c:ser>
        <c:dLbls>
          <c:showLegendKey val="0"/>
          <c:showVal val="0"/>
          <c:showCatName val="0"/>
          <c:showSerName val="0"/>
          <c:showPercent val="0"/>
          <c:showBubbleSize val="0"/>
        </c:dLbls>
        <c:marker val="1"/>
        <c:smooth val="0"/>
        <c:axId val="249778512"/>
        <c:axId val="249778904"/>
      </c:lineChart>
      <c:dateAx>
        <c:axId val="249778512"/>
        <c:scaling>
          <c:orientation val="minMax"/>
        </c:scaling>
        <c:delete val="1"/>
        <c:axPos val="b"/>
        <c:numFmt formatCode="ge" sourceLinked="1"/>
        <c:majorTickMark val="none"/>
        <c:minorTickMark val="none"/>
        <c:tickLblPos val="none"/>
        <c:crossAx val="249778904"/>
        <c:crosses val="autoZero"/>
        <c:auto val="1"/>
        <c:lblOffset val="100"/>
        <c:baseTimeUnit val="years"/>
      </c:dateAx>
      <c:valAx>
        <c:axId val="24977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7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98.51</c:v>
                </c:pt>
                <c:pt idx="1">
                  <c:v>98.52</c:v>
                </c:pt>
                <c:pt idx="2">
                  <c:v>98.48</c:v>
                </c:pt>
                <c:pt idx="3">
                  <c:v>98.11</c:v>
                </c:pt>
                <c:pt idx="4">
                  <c:v>98.11</c:v>
                </c:pt>
              </c:numCache>
            </c:numRef>
          </c:val>
        </c:ser>
        <c:dLbls>
          <c:showLegendKey val="0"/>
          <c:showVal val="0"/>
          <c:showCatName val="0"/>
          <c:showSerName val="0"/>
          <c:showPercent val="0"/>
          <c:showBubbleSize val="0"/>
        </c:dLbls>
        <c:gapWidth val="150"/>
        <c:axId val="249780080"/>
        <c:axId val="24978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84.69</c:v>
                </c:pt>
                <c:pt idx="4">
                  <c:v>82.94</c:v>
                </c:pt>
              </c:numCache>
            </c:numRef>
          </c:val>
          <c:smooth val="0"/>
        </c:ser>
        <c:dLbls>
          <c:showLegendKey val="0"/>
          <c:showVal val="0"/>
          <c:showCatName val="0"/>
          <c:showSerName val="0"/>
          <c:showPercent val="0"/>
          <c:showBubbleSize val="0"/>
        </c:dLbls>
        <c:marker val="1"/>
        <c:smooth val="0"/>
        <c:axId val="249780080"/>
        <c:axId val="249780472"/>
      </c:lineChart>
      <c:dateAx>
        <c:axId val="249780080"/>
        <c:scaling>
          <c:orientation val="minMax"/>
        </c:scaling>
        <c:delete val="1"/>
        <c:axPos val="b"/>
        <c:numFmt formatCode="ge" sourceLinked="1"/>
        <c:majorTickMark val="none"/>
        <c:minorTickMark val="none"/>
        <c:tickLblPos val="none"/>
        <c:crossAx val="249780472"/>
        <c:crosses val="autoZero"/>
        <c:auto val="1"/>
        <c:lblOffset val="100"/>
        <c:baseTimeUnit val="years"/>
      </c:dateAx>
      <c:valAx>
        <c:axId val="24978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8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86.74</c:v>
                </c:pt>
                <c:pt idx="1">
                  <c:v>88.36</c:v>
                </c:pt>
                <c:pt idx="2">
                  <c:v>90.62</c:v>
                </c:pt>
                <c:pt idx="3">
                  <c:v>79.73</c:v>
                </c:pt>
                <c:pt idx="4">
                  <c:v>97.05</c:v>
                </c:pt>
              </c:numCache>
            </c:numRef>
          </c:val>
        </c:ser>
        <c:dLbls>
          <c:showLegendKey val="0"/>
          <c:showVal val="0"/>
          <c:showCatName val="0"/>
          <c:showSerName val="0"/>
          <c:showPercent val="0"/>
          <c:showBubbleSize val="0"/>
        </c:dLbls>
        <c:gapWidth val="150"/>
        <c:axId val="246486728"/>
        <c:axId val="2443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486728"/>
        <c:axId val="244391328"/>
      </c:lineChart>
      <c:dateAx>
        <c:axId val="246486728"/>
        <c:scaling>
          <c:orientation val="minMax"/>
        </c:scaling>
        <c:delete val="1"/>
        <c:axPos val="b"/>
        <c:numFmt formatCode="ge" sourceLinked="1"/>
        <c:majorTickMark val="none"/>
        <c:minorTickMark val="none"/>
        <c:tickLblPos val="none"/>
        <c:crossAx val="244391328"/>
        <c:crosses val="autoZero"/>
        <c:auto val="1"/>
        <c:lblOffset val="100"/>
        <c:baseTimeUnit val="years"/>
      </c:dateAx>
      <c:valAx>
        <c:axId val="2443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8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192544"/>
        <c:axId val="24919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192544"/>
        <c:axId val="249192936"/>
      </c:lineChart>
      <c:dateAx>
        <c:axId val="249192544"/>
        <c:scaling>
          <c:orientation val="minMax"/>
        </c:scaling>
        <c:delete val="1"/>
        <c:axPos val="b"/>
        <c:numFmt formatCode="ge" sourceLinked="1"/>
        <c:majorTickMark val="none"/>
        <c:minorTickMark val="none"/>
        <c:tickLblPos val="none"/>
        <c:crossAx val="249192936"/>
        <c:crosses val="autoZero"/>
        <c:auto val="1"/>
        <c:lblOffset val="100"/>
        <c:baseTimeUnit val="years"/>
      </c:dateAx>
      <c:valAx>
        <c:axId val="24919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194112"/>
        <c:axId val="24919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194112"/>
        <c:axId val="249194504"/>
      </c:lineChart>
      <c:dateAx>
        <c:axId val="249194112"/>
        <c:scaling>
          <c:orientation val="minMax"/>
        </c:scaling>
        <c:delete val="1"/>
        <c:axPos val="b"/>
        <c:numFmt formatCode="ge" sourceLinked="1"/>
        <c:majorTickMark val="none"/>
        <c:minorTickMark val="none"/>
        <c:tickLblPos val="none"/>
        <c:crossAx val="249194504"/>
        <c:crosses val="autoZero"/>
        <c:auto val="1"/>
        <c:lblOffset val="100"/>
        <c:baseTimeUnit val="years"/>
      </c:dateAx>
      <c:valAx>
        <c:axId val="24919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124600"/>
        <c:axId val="2501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124600"/>
        <c:axId val="250124992"/>
      </c:lineChart>
      <c:dateAx>
        <c:axId val="250124600"/>
        <c:scaling>
          <c:orientation val="minMax"/>
        </c:scaling>
        <c:delete val="1"/>
        <c:axPos val="b"/>
        <c:numFmt formatCode="ge" sourceLinked="1"/>
        <c:majorTickMark val="none"/>
        <c:minorTickMark val="none"/>
        <c:tickLblPos val="none"/>
        <c:crossAx val="250124992"/>
        <c:crosses val="autoZero"/>
        <c:auto val="1"/>
        <c:lblOffset val="100"/>
        <c:baseTimeUnit val="years"/>
      </c:dateAx>
      <c:valAx>
        <c:axId val="2501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2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126168"/>
        <c:axId val="2501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126168"/>
        <c:axId val="250126560"/>
      </c:lineChart>
      <c:dateAx>
        <c:axId val="250126168"/>
        <c:scaling>
          <c:orientation val="minMax"/>
        </c:scaling>
        <c:delete val="1"/>
        <c:axPos val="b"/>
        <c:numFmt formatCode="ge" sourceLinked="1"/>
        <c:majorTickMark val="none"/>
        <c:minorTickMark val="none"/>
        <c:tickLblPos val="none"/>
        <c:crossAx val="250126560"/>
        <c:crosses val="autoZero"/>
        <c:auto val="1"/>
        <c:lblOffset val="100"/>
        <c:baseTimeUnit val="years"/>
      </c:dateAx>
      <c:valAx>
        <c:axId val="2501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2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546.62</c:v>
                </c:pt>
                <c:pt idx="1">
                  <c:v>519.12</c:v>
                </c:pt>
                <c:pt idx="2">
                  <c:v>481.13</c:v>
                </c:pt>
                <c:pt idx="3">
                  <c:v>480.42</c:v>
                </c:pt>
                <c:pt idx="4">
                  <c:v>466.53</c:v>
                </c:pt>
              </c:numCache>
            </c:numRef>
          </c:val>
        </c:ser>
        <c:dLbls>
          <c:showLegendKey val="0"/>
          <c:showVal val="0"/>
          <c:showCatName val="0"/>
          <c:showSerName val="0"/>
          <c:showPercent val="0"/>
          <c:showBubbleSize val="0"/>
        </c:dLbls>
        <c:gapWidth val="150"/>
        <c:axId val="250127736"/>
        <c:axId val="2501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663.76</c:v>
                </c:pt>
                <c:pt idx="4">
                  <c:v>566.35</c:v>
                </c:pt>
              </c:numCache>
            </c:numRef>
          </c:val>
          <c:smooth val="0"/>
        </c:ser>
        <c:dLbls>
          <c:showLegendKey val="0"/>
          <c:showVal val="0"/>
          <c:showCatName val="0"/>
          <c:showSerName val="0"/>
          <c:showPercent val="0"/>
          <c:showBubbleSize val="0"/>
        </c:dLbls>
        <c:marker val="1"/>
        <c:smooth val="0"/>
        <c:axId val="250127736"/>
        <c:axId val="250128128"/>
      </c:lineChart>
      <c:dateAx>
        <c:axId val="250127736"/>
        <c:scaling>
          <c:orientation val="minMax"/>
        </c:scaling>
        <c:delete val="1"/>
        <c:axPos val="b"/>
        <c:numFmt formatCode="ge" sourceLinked="1"/>
        <c:majorTickMark val="none"/>
        <c:minorTickMark val="none"/>
        <c:tickLblPos val="none"/>
        <c:crossAx val="250128128"/>
        <c:crosses val="autoZero"/>
        <c:auto val="1"/>
        <c:lblOffset val="100"/>
        <c:baseTimeUnit val="years"/>
      </c:dateAx>
      <c:valAx>
        <c:axId val="2501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2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95.87</c:v>
                </c:pt>
                <c:pt idx="1">
                  <c:v>85.53</c:v>
                </c:pt>
                <c:pt idx="2">
                  <c:v>95.13</c:v>
                </c:pt>
                <c:pt idx="3">
                  <c:v>87.85</c:v>
                </c:pt>
                <c:pt idx="4">
                  <c:v>109.88</c:v>
                </c:pt>
              </c:numCache>
            </c:numRef>
          </c:val>
        </c:ser>
        <c:dLbls>
          <c:showLegendKey val="0"/>
          <c:showVal val="0"/>
          <c:showCatName val="0"/>
          <c:showSerName val="0"/>
          <c:showPercent val="0"/>
          <c:showBubbleSize val="0"/>
        </c:dLbls>
        <c:gapWidth val="150"/>
        <c:axId val="250197096"/>
        <c:axId val="25019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53.76</c:v>
                </c:pt>
                <c:pt idx="4">
                  <c:v>52.27</c:v>
                </c:pt>
              </c:numCache>
            </c:numRef>
          </c:val>
          <c:smooth val="0"/>
        </c:ser>
        <c:dLbls>
          <c:showLegendKey val="0"/>
          <c:showVal val="0"/>
          <c:showCatName val="0"/>
          <c:showSerName val="0"/>
          <c:showPercent val="0"/>
          <c:showBubbleSize val="0"/>
        </c:dLbls>
        <c:marker val="1"/>
        <c:smooth val="0"/>
        <c:axId val="250197096"/>
        <c:axId val="250197488"/>
      </c:lineChart>
      <c:dateAx>
        <c:axId val="250197096"/>
        <c:scaling>
          <c:orientation val="minMax"/>
        </c:scaling>
        <c:delete val="1"/>
        <c:axPos val="b"/>
        <c:numFmt formatCode="ge" sourceLinked="1"/>
        <c:majorTickMark val="none"/>
        <c:minorTickMark val="none"/>
        <c:tickLblPos val="none"/>
        <c:crossAx val="250197488"/>
        <c:crosses val="autoZero"/>
        <c:auto val="1"/>
        <c:lblOffset val="100"/>
        <c:baseTimeUnit val="years"/>
      </c:dateAx>
      <c:valAx>
        <c:axId val="25019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9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214.77</c:v>
                </c:pt>
                <c:pt idx="1">
                  <c:v>242.35</c:v>
                </c:pt>
                <c:pt idx="2">
                  <c:v>226.5</c:v>
                </c:pt>
                <c:pt idx="3">
                  <c:v>254.54</c:v>
                </c:pt>
                <c:pt idx="4">
                  <c:v>205.13</c:v>
                </c:pt>
              </c:numCache>
            </c:numRef>
          </c:val>
        </c:ser>
        <c:dLbls>
          <c:showLegendKey val="0"/>
          <c:showVal val="0"/>
          <c:showCatName val="0"/>
          <c:showSerName val="0"/>
          <c:showPercent val="0"/>
          <c:showBubbleSize val="0"/>
        </c:dLbls>
        <c:gapWidth val="150"/>
        <c:axId val="250198664"/>
        <c:axId val="25019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275.25</c:v>
                </c:pt>
                <c:pt idx="4">
                  <c:v>291.01</c:v>
                </c:pt>
              </c:numCache>
            </c:numRef>
          </c:val>
          <c:smooth val="0"/>
        </c:ser>
        <c:dLbls>
          <c:showLegendKey val="0"/>
          <c:showVal val="0"/>
          <c:showCatName val="0"/>
          <c:showSerName val="0"/>
          <c:showPercent val="0"/>
          <c:showBubbleSize val="0"/>
        </c:dLbls>
        <c:marker val="1"/>
        <c:smooth val="0"/>
        <c:axId val="250198664"/>
        <c:axId val="250199056"/>
      </c:lineChart>
      <c:dateAx>
        <c:axId val="250198664"/>
        <c:scaling>
          <c:orientation val="minMax"/>
        </c:scaling>
        <c:delete val="1"/>
        <c:axPos val="b"/>
        <c:numFmt formatCode="ge" sourceLinked="1"/>
        <c:majorTickMark val="none"/>
        <c:minorTickMark val="none"/>
        <c:tickLblPos val="none"/>
        <c:crossAx val="250199056"/>
        <c:crosses val="autoZero"/>
        <c:auto val="1"/>
        <c:lblOffset val="100"/>
        <c:baseTimeUnit val="years"/>
      </c:dateAx>
      <c:valAx>
        <c:axId val="25019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9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AD8" sqref="AD8:AJ8"/>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御代田町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
        <v>125</v>
      </c>
      <c r="AE8" s="49"/>
      <c r="AF8" s="49"/>
      <c r="AG8" s="49"/>
      <c r="AH8" s="49"/>
      <c r="AI8" s="49"/>
      <c r="AJ8" s="49"/>
      <c r="AK8" s="4"/>
      <c r="AL8" s="50">
        <f>データ!S6</f>
        <v>15505</v>
      </c>
      <c r="AM8" s="50"/>
      <c r="AN8" s="50"/>
      <c r="AO8" s="50"/>
      <c r="AP8" s="50"/>
      <c r="AQ8" s="50"/>
      <c r="AR8" s="50"/>
      <c r="AS8" s="50"/>
      <c r="AT8" s="45">
        <f>データ!T6</f>
        <v>58.79</v>
      </c>
      <c r="AU8" s="45"/>
      <c r="AV8" s="45"/>
      <c r="AW8" s="45"/>
      <c r="AX8" s="45"/>
      <c r="AY8" s="45"/>
      <c r="AZ8" s="45"/>
      <c r="BA8" s="45"/>
      <c r="BB8" s="45">
        <f>データ!U6</f>
        <v>263.74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1.71</v>
      </c>
      <c r="Q10" s="45"/>
      <c r="R10" s="45"/>
      <c r="S10" s="45"/>
      <c r="T10" s="45"/>
      <c r="U10" s="45"/>
      <c r="V10" s="45"/>
      <c r="W10" s="45">
        <f>データ!Q6</f>
        <v>100</v>
      </c>
      <c r="X10" s="45"/>
      <c r="Y10" s="45"/>
      <c r="Z10" s="45"/>
      <c r="AA10" s="45"/>
      <c r="AB10" s="45"/>
      <c r="AC10" s="45"/>
      <c r="AD10" s="50">
        <f>データ!R6</f>
        <v>4536</v>
      </c>
      <c r="AE10" s="50"/>
      <c r="AF10" s="50"/>
      <c r="AG10" s="50"/>
      <c r="AH10" s="50"/>
      <c r="AI10" s="50"/>
      <c r="AJ10" s="50"/>
      <c r="AK10" s="2"/>
      <c r="AL10" s="50">
        <f>データ!V6</f>
        <v>265</v>
      </c>
      <c r="AM10" s="50"/>
      <c r="AN10" s="50"/>
      <c r="AO10" s="50"/>
      <c r="AP10" s="50"/>
      <c r="AQ10" s="50"/>
      <c r="AR10" s="50"/>
      <c r="AS10" s="50"/>
      <c r="AT10" s="45">
        <f>データ!W6</f>
        <v>7.0000000000000007E-2</v>
      </c>
      <c r="AU10" s="45"/>
      <c r="AV10" s="45"/>
      <c r="AW10" s="45"/>
      <c r="AX10" s="45"/>
      <c r="AY10" s="45"/>
      <c r="AZ10" s="45"/>
      <c r="BA10" s="45"/>
      <c r="BB10" s="45">
        <f>データ!X6</f>
        <v>3785.71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algorithmName="SHA-512" hashValue="/K22GuRGErbApahaduzwb4z8J2uiC3ML+uyqpXrpe4bmce9K0bhjwtDnmOMsNFU7mRVEf9fsatJCbwfA+MTrLA==" saltValue="ANNPrXqbeU4cRb9QbVhH5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C1" workbookViewId="0">
      <selection activeCell="BJ7" sqref="BJ7"/>
    </sheetView>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203238</v>
      </c>
      <c r="D6" s="33">
        <f t="shared" si="3"/>
        <v>47</v>
      </c>
      <c r="E6" s="33">
        <f t="shared" si="3"/>
        <v>18</v>
      </c>
      <c r="F6" s="33">
        <f t="shared" si="3"/>
        <v>1</v>
      </c>
      <c r="G6" s="33">
        <f t="shared" si="3"/>
        <v>0</v>
      </c>
      <c r="H6" s="33" t="str">
        <f t="shared" si="3"/>
        <v>長野県　御代田町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1.71</v>
      </c>
      <c r="Q6" s="34">
        <f t="shared" si="3"/>
        <v>100</v>
      </c>
      <c r="R6" s="34">
        <f t="shared" si="3"/>
        <v>4536</v>
      </c>
      <c r="S6" s="34">
        <f t="shared" si="3"/>
        <v>15505</v>
      </c>
      <c r="T6" s="34">
        <f t="shared" si="3"/>
        <v>58.79</v>
      </c>
      <c r="U6" s="34">
        <f t="shared" si="3"/>
        <v>263.74</v>
      </c>
      <c r="V6" s="34">
        <f t="shared" si="3"/>
        <v>265</v>
      </c>
      <c r="W6" s="34">
        <f t="shared" si="3"/>
        <v>7.0000000000000007E-2</v>
      </c>
      <c r="X6" s="34">
        <f t="shared" si="3"/>
        <v>3785.71</v>
      </c>
      <c r="Y6" s="35">
        <f>IF(Y7="",NA(),Y7)</f>
        <v>86.74</v>
      </c>
      <c r="Z6" s="35">
        <f t="shared" ref="Z6:AH6" si="4">IF(Z7="",NA(),Z7)</f>
        <v>88.36</v>
      </c>
      <c r="AA6" s="35">
        <f t="shared" si="4"/>
        <v>90.62</v>
      </c>
      <c r="AB6" s="35">
        <f t="shared" si="4"/>
        <v>79.73</v>
      </c>
      <c r="AC6" s="35">
        <f t="shared" si="4"/>
        <v>97.05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546.62</v>
      </c>
      <c r="BG6" s="35">
        <f t="shared" ref="BG6:BO6" si="7">IF(BG7="",NA(),BG7)</f>
        <v>519.12</v>
      </c>
      <c r="BH6" s="35">
        <f t="shared" si="7"/>
        <v>481.13</v>
      </c>
      <c r="BI6" s="35">
        <f t="shared" si="7"/>
        <v>480.42</v>
      </c>
      <c r="BJ6" s="35">
        <f t="shared" si="7"/>
        <v>466.53</v>
      </c>
      <c r="BK6" s="35">
        <f t="shared" si="7"/>
        <v>862.78</v>
      </c>
      <c r="BL6" s="35">
        <f t="shared" si="7"/>
        <v>803.29</v>
      </c>
      <c r="BM6" s="35">
        <f t="shared" si="7"/>
        <v>760.12</v>
      </c>
      <c r="BN6" s="35">
        <f t="shared" si="7"/>
        <v>663.76</v>
      </c>
      <c r="BO6" s="35">
        <f t="shared" si="7"/>
        <v>566.35</v>
      </c>
      <c r="BP6" s="34" t="str">
        <f>IF(BP7="","",IF(BP7="-","【-】","【"&amp;SUBSTITUTE(TEXT(BP7,"#,##0.00"),"-","△")&amp;"】"))</f>
        <v>【559.52】</v>
      </c>
      <c r="BQ6" s="35">
        <f>IF(BQ7="",NA(),BQ7)</f>
        <v>95.87</v>
      </c>
      <c r="BR6" s="35">
        <f t="shared" ref="BR6:BZ6" si="8">IF(BR7="",NA(),BR7)</f>
        <v>85.53</v>
      </c>
      <c r="BS6" s="35">
        <f t="shared" si="8"/>
        <v>95.13</v>
      </c>
      <c r="BT6" s="35">
        <f t="shared" si="8"/>
        <v>87.85</v>
      </c>
      <c r="BU6" s="35">
        <f t="shared" si="8"/>
        <v>109.88</v>
      </c>
      <c r="BV6" s="35">
        <f t="shared" si="8"/>
        <v>54.55</v>
      </c>
      <c r="BW6" s="35">
        <f t="shared" si="8"/>
        <v>56.63</v>
      </c>
      <c r="BX6" s="35">
        <f t="shared" si="8"/>
        <v>50.17</v>
      </c>
      <c r="BY6" s="35">
        <f t="shared" si="8"/>
        <v>53.76</v>
      </c>
      <c r="BZ6" s="35">
        <f t="shared" si="8"/>
        <v>52.27</v>
      </c>
      <c r="CA6" s="34" t="str">
        <f>IF(CA7="","",IF(CA7="-","【-】","【"&amp;SUBSTITUTE(TEXT(CA7,"#,##0.00"),"-","△")&amp;"】"))</f>
        <v>【52.20】</v>
      </c>
      <c r="CB6" s="35">
        <f>IF(CB7="",NA(),CB7)</f>
        <v>214.77</v>
      </c>
      <c r="CC6" s="35">
        <f t="shared" ref="CC6:CK6" si="9">IF(CC7="",NA(),CC7)</f>
        <v>242.35</v>
      </c>
      <c r="CD6" s="35">
        <f t="shared" si="9"/>
        <v>226.5</v>
      </c>
      <c r="CE6" s="35">
        <f t="shared" si="9"/>
        <v>254.54</v>
      </c>
      <c r="CF6" s="35">
        <f t="shared" si="9"/>
        <v>205.13</v>
      </c>
      <c r="CG6" s="35">
        <f t="shared" si="9"/>
        <v>275.64999999999998</v>
      </c>
      <c r="CH6" s="35">
        <f t="shared" si="9"/>
        <v>272.66000000000003</v>
      </c>
      <c r="CI6" s="35">
        <f t="shared" si="9"/>
        <v>329.08</v>
      </c>
      <c r="CJ6" s="35">
        <f t="shared" si="9"/>
        <v>275.25</v>
      </c>
      <c r="CK6" s="35">
        <f t="shared" si="9"/>
        <v>291.01</v>
      </c>
      <c r="CL6" s="34" t="str">
        <f>IF(CL7="","",IF(CL7="-","【-】","【"&amp;SUBSTITUTE(TEXT(CL7,"#,##0.00"),"-","△")&amp;"】"))</f>
        <v>【295.20】</v>
      </c>
      <c r="CM6" s="35" t="str">
        <f>IF(CM7="",NA(),CM7)</f>
        <v>-</v>
      </c>
      <c r="CN6" s="35" t="str">
        <f t="shared" ref="CN6:CV6" si="10">IF(CN7="",NA(),CN7)</f>
        <v>-</v>
      </c>
      <c r="CO6" s="35" t="str">
        <f t="shared" si="10"/>
        <v>-</v>
      </c>
      <c r="CP6" s="35" t="str">
        <f t="shared" si="10"/>
        <v>-</v>
      </c>
      <c r="CQ6" s="35" t="str">
        <f t="shared" si="10"/>
        <v>-</v>
      </c>
      <c r="CR6" s="35">
        <f t="shared" si="10"/>
        <v>58.58</v>
      </c>
      <c r="CS6" s="35">
        <f t="shared" si="10"/>
        <v>58.82</v>
      </c>
      <c r="CT6" s="35">
        <f t="shared" si="10"/>
        <v>51.54</v>
      </c>
      <c r="CU6" s="35">
        <f t="shared" si="10"/>
        <v>54.14</v>
      </c>
      <c r="CV6" s="35">
        <f t="shared" si="10"/>
        <v>132.99</v>
      </c>
      <c r="CW6" s="34" t="str">
        <f>IF(CW7="","",IF(CW7="-","【-】","【"&amp;SUBSTITUTE(TEXT(CW7,"#,##0.00"),"-","△")&amp;"】"))</f>
        <v>【122.90】</v>
      </c>
      <c r="CX6" s="35">
        <f>IF(CX7="",NA(),CX7)</f>
        <v>98.51</v>
      </c>
      <c r="CY6" s="35">
        <f t="shared" ref="CY6:DG6" si="11">IF(CY7="",NA(),CY7)</f>
        <v>98.52</v>
      </c>
      <c r="CZ6" s="35">
        <f t="shared" si="11"/>
        <v>98.48</v>
      </c>
      <c r="DA6" s="35">
        <f t="shared" si="11"/>
        <v>98.11</v>
      </c>
      <c r="DB6" s="35">
        <f t="shared" si="11"/>
        <v>98.11</v>
      </c>
      <c r="DC6" s="35">
        <f t="shared" si="11"/>
        <v>72.31</v>
      </c>
      <c r="DD6" s="35">
        <f t="shared" si="11"/>
        <v>71.760000000000005</v>
      </c>
      <c r="DE6" s="35">
        <f t="shared" si="11"/>
        <v>71.599999999999994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203238</v>
      </c>
      <c r="D7" s="37">
        <v>47</v>
      </c>
      <c r="E7" s="37">
        <v>18</v>
      </c>
      <c r="F7" s="37">
        <v>1</v>
      </c>
      <c r="G7" s="37">
        <v>0</v>
      </c>
      <c r="H7" s="37" t="s">
        <v>110</v>
      </c>
      <c r="I7" s="37" t="s">
        <v>111</v>
      </c>
      <c r="J7" s="37" t="s">
        <v>112</v>
      </c>
      <c r="K7" s="37" t="s">
        <v>113</v>
      </c>
      <c r="L7" s="37" t="s">
        <v>114</v>
      </c>
      <c r="M7" s="37"/>
      <c r="N7" s="38" t="s">
        <v>115</v>
      </c>
      <c r="O7" s="38" t="s">
        <v>116</v>
      </c>
      <c r="P7" s="38">
        <v>1.71</v>
      </c>
      <c r="Q7" s="38">
        <v>100</v>
      </c>
      <c r="R7" s="38">
        <v>4536</v>
      </c>
      <c r="S7" s="38">
        <v>15505</v>
      </c>
      <c r="T7" s="38">
        <v>58.79</v>
      </c>
      <c r="U7" s="38">
        <v>263.74</v>
      </c>
      <c r="V7" s="38">
        <v>265</v>
      </c>
      <c r="W7" s="38">
        <v>7.0000000000000007E-2</v>
      </c>
      <c r="X7" s="38">
        <v>3785.71</v>
      </c>
      <c r="Y7" s="38">
        <v>86.74</v>
      </c>
      <c r="Z7" s="38">
        <v>88.36</v>
      </c>
      <c r="AA7" s="38">
        <v>90.62</v>
      </c>
      <c r="AB7" s="38">
        <v>79.73</v>
      </c>
      <c r="AC7" s="38">
        <v>97.05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546.62</v>
      </c>
      <c r="BG7" s="38">
        <v>519.12</v>
      </c>
      <c r="BH7" s="38">
        <v>481.13</v>
      </c>
      <c r="BI7" s="38">
        <v>480.42</v>
      </c>
      <c r="BJ7" s="38">
        <v>466.53</v>
      </c>
      <c r="BK7" s="38">
        <v>862.78</v>
      </c>
      <c r="BL7" s="38">
        <v>803.29</v>
      </c>
      <c r="BM7" s="38">
        <v>760.12</v>
      </c>
      <c r="BN7" s="38">
        <v>663.76</v>
      </c>
      <c r="BO7" s="38">
        <v>566.35</v>
      </c>
      <c r="BP7" s="38">
        <v>559.52</v>
      </c>
      <c r="BQ7" s="38">
        <v>95.87</v>
      </c>
      <c r="BR7" s="38">
        <v>85.53</v>
      </c>
      <c r="BS7" s="38">
        <v>95.13</v>
      </c>
      <c r="BT7" s="38">
        <v>87.85</v>
      </c>
      <c r="BU7" s="38">
        <v>109.88</v>
      </c>
      <c r="BV7" s="38">
        <v>54.55</v>
      </c>
      <c r="BW7" s="38">
        <v>56.63</v>
      </c>
      <c r="BX7" s="38">
        <v>50.17</v>
      </c>
      <c r="BY7" s="38">
        <v>53.76</v>
      </c>
      <c r="BZ7" s="38">
        <v>52.27</v>
      </c>
      <c r="CA7" s="38">
        <v>52.2</v>
      </c>
      <c r="CB7" s="38">
        <v>214.77</v>
      </c>
      <c r="CC7" s="38">
        <v>242.35</v>
      </c>
      <c r="CD7" s="38">
        <v>226.5</v>
      </c>
      <c r="CE7" s="38">
        <v>254.54</v>
      </c>
      <c r="CF7" s="38">
        <v>205.13</v>
      </c>
      <c r="CG7" s="38">
        <v>275.64999999999998</v>
      </c>
      <c r="CH7" s="38">
        <v>272.66000000000003</v>
      </c>
      <c r="CI7" s="38">
        <v>329.08</v>
      </c>
      <c r="CJ7" s="38">
        <v>275.25</v>
      </c>
      <c r="CK7" s="38">
        <v>291.01</v>
      </c>
      <c r="CL7" s="38">
        <v>295.2</v>
      </c>
      <c r="CM7" s="38" t="s">
        <v>115</v>
      </c>
      <c r="CN7" s="38" t="s">
        <v>115</v>
      </c>
      <c r="CO7" s="38" t="s">
        <v>115</v>
      </c>
      <c r="CP7" s="38" t="s">
        <v>115</v>
      </c>
      <c r="CQ7" s="38" t="s">
        <v>115</v>
      </c>
      <c r="CR7" s="38">
        <v>58.58</v>
      </c>
      <c r="CS7" s="38">
        <v>58.82</v>
      </c>
      <c r="CT7" s="38">
        <v>51.54</v>
      </c>
      <c r="CU7" s="38">
        <v>54.14</v>
      </c>
      <c r="CV7" s="38">
        <v>132.99</v>
      </c>
      <c r="CW7" s="38">
        <v>122.9</v>
      </c>
      <c r="CX7" s="38">
        <v>98.51</v>
      </c>
      <c r="CY7" s="38">
        <v>98.52</v>
      </c>
      <c r="CZ7" s="38">
        <v>98.48</v>
      </c>
      <c r="DA7" s="38">
        <v>98.11</v>
      </c>
      <c r="DB7" s="38">
        <v>98.11</v>
      </c>
      <c r="DC7" s="38">
        <v>72.31</v>
      </c>
      <c r="DD7" s="38">
        <v>71.760000000000005</v>
      </c>
      <c r="DE7" s="38">
        <v>71.599999999999994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KWS839</cp:lastModifiedBy>
  <dcterms:created xsi:type="dcterms:W3CDTF">2017-12-25T02:43:31Z</dcterms:created>
  <dcterms:modified xsi:type="dcterms:W3CDTF">2018-02-02T05:18:23Z</dcterms:modified>
  <cp:category/>
</cp:coreProperties>
</file>