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isaku\share\企画振興\財政\02 各種調査\13 公営企業 経営比較分析\H29\市町村回答\202207安曇野市\"/>
    </mc:Choice>
  </mc:AlternateContent>
  <workbookProtection workbookPassword="B319" lockStructure="1"/>
  <bookViews>
    <workbookView xWindow="240" yWindow="60" windowWidth="14940" windowHeight="7875"/>
  </bookViews>
  <sheets>
    <sheet name="法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N86" i="4" s="1"/>
  <c r="EC6" i="5"/>
  <c r="EB6" i="5"/>
  <c r="EA6" i="5"/>
  <c r="DZ6" i="5"/>
  <c r="DY6" i="5"/>
  <c r="DX6" i="5"/>
  <c r="DW6" i="5"/>
  <c r="DV6" i="5"/>
  <c r="DU6" i="5"/>
  <c r="DT6" i="5"/>
  <c r="DS6" i="5"/>
  <c r="M86" i="4" s="1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6" i="4" s="1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T6" i="5"/>
  <c r="S6" i="5"/>
  <c r="R6" i="5"/>
  <c r="AD10" i="4" s="1"/>
  <c r="Q6" i="5"/>
  <c r="P6" i="5"/>
  <c r="O6" i="5"/>
  <c r="I10" i="4" s="1"/>
  <c r="N6" i="5"/>
  <c r="B10" i="4" s="1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H86" i="4"/>
  <c r="G86" i="4"/>
  <c r="AL10" i="4"/>
  <c r="W10" i="4"/>
  <c r="P10" i="4"/>
  <c r="BB8" i="4"/>
  <c r="AT8" i="4"/>
  <c r="AL8" i="4"/>
  <c r="W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<sst xmlns="http://schemas.openxmlformats.org/spreadsheetml/2006/main" count="329" uniqueCount="123">
  <si>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</si>
  <si>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</si>
  <si>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</si>
  <si>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</si>
  <si>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</si>
  <si>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</si>
  <si>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</si>
  <si>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</si>
  <si>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</si>
  <si>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</si>
  <si>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</si>
  <si>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</si>
  <si>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</si>
  <si>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</si>
  <si>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</si>
  <si>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</si>
  <si>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</si>
  <si>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</si>
  <si>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</si>
  <si>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</si>
  <si>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</si>
  <si>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</si>
  <si>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</si>
  <si>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</si>
  <si>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</si>
  <si>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</si>
  <si>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</si>
  <si>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</si>
  <si>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</si>
  <si>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</si>
  <si>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</si>
  <si>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</si>
  <si>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</si>
  <si>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</si>
  <si>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</si>
  <si>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</si>
  <si>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</si>
  <si>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</si>
  <si>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</si>
  <si>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</si>
  <si>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</si>
  <si>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7"/>
  </si>
  <si>
    <t>※　平成24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</si>
  <si>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</si>
  <si>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</si>
  <si>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</si>
  <si>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</si>
  <si>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</si>
  <si>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</si>
  <si>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</si>
  <si>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</si>
  <si>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</si>
  <si>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</si>
  <si>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</si>
  <si>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</si>
  <si>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</si>
  <si>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</si>
  <si>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</si>
  <si>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</si>
  <si>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</si>
  <si>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</si>
  <si>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</si>
  <si>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</si>
  <si>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</si>
  <si>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</si>
  <si>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</si>
  <si>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</si>
  <si>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</si>
  <si>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</si>
  <si>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</si>
  <si>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</si>
  <si>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</si>
  <si>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</si>
  <si>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</si>
  <si>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</si>
  <si>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</si>
  <si>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</si>
  <si>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</si>
  <si>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</si>
  <si>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</si>
  <si>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</si>
  <si>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</si>
  <si>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</si>
  <si>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</si>
  <si>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</si>
  <si>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</si>
  <si>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</si>
  <si>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</si>
  <si>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</si>
  <si>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</si>
  <si>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</si>
  <si>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</si>
  <si>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</si>
  <si>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</si>
  <si>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</si>
  <si>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</si>
  <si>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</si>
  <si>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</si>
  <si>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</si>
  <si>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</si>
  <si>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</si>
  <si>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</si>
  <si>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</si>
  <si>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</si>
  <si>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</si>
  <si>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</si>
  <si>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</si>
  <si>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</si>
  <si>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長野県　安曇野市</t>
  </si>
  <si>
    <t>法適用</t>
  </si>
  <si>
    <t>下水道事業</t>
  </si>
  <si>
    <t>特定地域生活排水処理</t>
  </si>
  <si>
    <t>K3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</si>
  <si>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</si>
  <si>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</si>
  <si>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</si>
  <si>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</si>
  <si>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</si>
  <si>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</si>
  <si>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</si>
  <si>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　設置から13年ほどしか経過していないため、老朽化率は進んでいない。</t>
    <rPh sb="1" eb="3">
      <t>セッチ</t>
    </rPh>
    <rPh sb="7" eb="8">
      <t>ネン</t>
    </rPh>
    <rPh sb="12" eb="14">
      <t>ケイカ</t>
    </rPh>
    <rPh sb="22" eb="25">
      <t>ロウキュウカ</t>
    </rPh>
    <rPh sb="25" eb="26">
      <t>リツ</t>
    </rPh>
    <rPh sb="27" eb="28">
      <t>スス</t>
    </rPh>
    <phoneticPr fontId="4"/>
  </si>
  <si>
    <t>　安曇野市下水道事業は、平成28年度から地方公営企業法適用事業へ移行した。
　経常収支比率、経費回収率が類似団体と比較して良好な数値であり、健全な経営状況にあるといえる。
　一方で、経費回収率は高いものの、合併浄化槽の経年劣化による修繕費が増加している。水洗化率100％となっているが、今後も人口の増加は見込めないため、一般会計からの繰入金で経営を支えていく状態となる。</t>
    <rPh sb="1" eb="5">
      <t>アヅミノシ</t>
    </rPh>
    <rPh sb="5" eb="8">
      <t>ゲスイドウ</t>
    </rPh>
    <rPh sb="8" eb="10">
      <t>ジギョウ</t>
    </rPh>
    <rPh sb="39" eb="41">
      <t>ケイジョウ</t>
    </rPh>
    <rPh sb="41" eb="43">
      <t>シュウシ</t>
    </rPh>
    <rPh sb="43" eb="45">
      <t>ヒリツ</t>
    </rPh>
    <rPh sb="46" eb="48">
      <t>ケイヒ</t>
    </rPh>
    <rPh sb="48" eb="50">
      <t>カイシュウ</t>
    </rPh>
    <rPh sb="50" eb="51">
      <t>リツ</t>
    </rPh>
    <rPh sb="52" eb="54">
      <t>ルイジ</t>
    </rPh>
    <rPh sb="54" eb="56">
      <t>ダンタイ</t>
    </rPh>
    <rPh sb="57" eb="59">
      <t>ヒカク</t>
    </rPh>
    <rPh sb="61" eb="63">
      <t>リョウコウ</t>
    </rPh>
    <rPh sb="64" eb="66">
      <t>スウチ</t>
    </rPh>
    <rPh sb="70" eb="72">
      <t>ケンゼン</t>
    </rPh>
    <rPh sb="73" eb="75">
      <t>ケイエイ</t>
    </rPh>
    <rPh sb="75" eb="77">
      <t>ジョウキョウ</t>
    </rPh>
    <rPh sb="87" eb="89">
      <t>イッポウ</t>
    </rPh>
    <rPh sb="91" eb="93">
      <t>ケイヒ</t>
    </rPh>
    <rPh sb="93" eb="95">
      <t>カイシュウ</t>
    </rPh>
    <rPh sb="95" eb="96">
      <t>リツ</t>
    </rPh>
    <rPh sb="97" eb="98">
      <t>タカ</t>
    </rPh>
    <rPh sb="103" eb="105">
      <t>ガッペイ</t>
    </rPh>
    <rPh sb="105" eb="108">
      <t>ジョウカソウ</t>
    </rPh>
    <rPh sb="109" eb="111">
      <t>ケイネン</t>
    </rPh>
    <rPh sb="111" eb="113">
      <t>レッカ</t>
    </rPh>
    <rPh sb="116" eb="119">
      <t>シュウゼンヒ</t>
    </rPh>
    <rPh sb="120" eb="122">
      <t>ゾウカ</t>
    </rPh>
    <rPh sb="143" eb="145">
      <t>コンゴ</t>
    </rPh>
    <rPh sb="146" eb="148">
      <t>ジンコウ</t>
    </rPh>
    <rPh sb="149" eb="151">
      <t>ゾウカ</t>
    </rPh>
    <rPh sb="152" eb="154">
      <t>ミコ</t>
    </rPh>
    <rPh sb="160" eb="162">
      <t>イッパン</t>
    </rPh>
    <rPh sb="162" eb="164">
      <t>カイケイ</t>
    </rPh>
    <rPh sb="167" eb="169">
      <t>クリイレ</t>
    </rPh>
    <rPh sb="169" eb="170">
      <t>キン</t>
    </rPh>
    <rPh sb="171" eb="173">
      <t>ケイエイ</t>
    </rPh>
    <rPh sb="174" eb="175">
      <t>ササ</t>
    </rPh>
    <rPh sb="179" eb="181">
      <t>ジョウタイ</t>
    </rPh>
    <phoneticPr fontId="4"/>
  </si>
  <si>
    <t>　合併浄化槽については適正な維持管理に努めながら、個人設置型の合併処理浄化槽との公平性を考慮し、施設の払い下げ等も検討していく。</t>
    <rPh sb="1" eb="3">
      <t>ガッペイ</t>
    </rPh>
    <rPh sb="3" eb="6">
      <t>ジョウカソウ</t>
    </rPh>
    <rPh sb="11" eb="13">
      <t>テキセイ</t>
    </rPh>
    <rPh sb="14" eb="16">
      <t>イジ</t>
    </rPh>
    <rPh sb="16" eb="18">
      <t>カンリ</t>
    </rPh>
    <rPh sb="19" eb="20">
      <t>ツト</t>
    </rPh>
    <rPh sb="25" eb="27">
      <t>コジン</t>
    </rPh>
    <rPh sb="27" eb="30">
      <t>セッチガタ</t>
    </rPh>
    <rPh sb="31" eb="33">
      <t>ガッペイ</t>
    </rPh>
    <rPh sb="33" eb="35">
      <t>ショリ</t>
    </rPh>
    <rPh sb="35" eb="38">
      <t>ジョウカソウ</t>
    </rPh>
    <rPh sb="40" eb="43">
      <t>コウヘイセイ</t>
    </rPh>
    <rPh sb="44" eb="46">
      <t>コウリョ</t>
    </rPh>
    <rPh sb="48" eb="50">
      <t>シセツ</t>
    </rPh>
    <rPh sb="51" eb="52">
      <t>ハラ</t>
    </rPh>
    <rPh sb="53" eb="54">
      <t>サ</t>
    </rPh>
    <rPh sb="55" eb="56">
      <t>トウ</t>
    </rPh>
    <rPh sb="57" eb="59">
      <t>ケントウ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</si>
</sst>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322920"/>
        <c:axId val="326323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322920"/>
        <c:axId val="326323304"/>
      </c:lineChart>
      <c:dateAx>
        <c:axId val="326322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6323304"/>
        <c:crosses val="autoZero"/>
        <c:auto val="1"/>
        <c:lblOffset val="100"/>
        <c:baseTimeUnit val="years"/>
      </c:dateAx>
      <c:valAx>
        <c:axId val="326323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6322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42.86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913464"/>
        <c:axId val="326914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61.55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913464"/>
        <c:axId val="326914248"/>
      </c:lineChart>
      <c:dateAx>
        <c:axId val="326913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6914248"/>
        <c:crosses val="autoZero"/>
        <c:auto val="1"/>
        <c:lblOffset val="100"/>
        <c:baseTimeUnit val="years"/>
      </c:dateAx>
      <c:valAx>
        <c:axId val="326914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6913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911504"/>
        <c:axId val="326915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67.489999999999995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911504"/>
        <c:axId val="326915816"/>
      </c:lineChart>
      <c:dateAx>
        <c:axId val="326911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6915816"/>
        <c:crosses val="autoZero"/>
        <c:auto val="1"/>
        <c:lblOffset val="100"/>
        <c:baseTimeUnit val="years"/>
      </c:dateAx>
      <c:valAx>
        <c:axId val="326915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6911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130.19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803424"/>
        <c:axId val="325803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85.72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803424"/>
        <c:axId val="325803816"/>
      </c:lineChart>
      <c:dateAx>
        <c:axId val="325803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5803816"/>
        <c:crosses val="autoZero"/>
        <c:auto val="1"/>
        <c:lblOffset val="100"/>
        <c:baseTimeUnit val="years"/>
      </c:dateAx>
      <c:valAx>
        <c:axId val="325803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5803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804600"/>
        <c:axId val="325801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804600"/>
        <c:axId val="325801072"/>
      </c:lineChart>
      <c:dateAx>
        <c:axId val="325804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5801072"/>
        <c:crosses val="autoZero"/>
        <c:auto val="1"/>
        <c:lblOffset val="100"/>
        <c:baseTimeUnit val="years"/>
      </c:dateAx>
      <c:valAx>
        <c:axId val="325801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5804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002704"/>
        <c:axId val="325999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002704"/>
        <c:axId val="325999568"/>
      </c:lineChart>
      <c:dateAx>
        <c:axId val="326002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5999568"/>
        <c:crosses val="autoZero"/>
        <c:auto val="1"/>
        <c:lblOffset val="100"/>
        <c:baseTimeUnit val="years"/>
      </c:dateAx>
      <c:valAx>
        <c:axId val="325999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6002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001528"/>
        <c:axId val="326003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129.72999999999999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001528"/>
        <c:axId val="326003880"/>
      </c:lineChart>
      <c:dateAx>
        <c:axId val="326001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6003880"/>
        <c:crosses val="autoZero"/>
        <c:auto val="1"/>
        <c:lblOffset val="100"/>
        <c:baseTimeUnit val="years"/>
      </c:dateAx>
      <c:valAx>
        <c:axId val="326003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6001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104.74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999960"/>
        <c:axId val="326001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180.07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999960"/>
        <c:axId val="326001920"/>
      </c:lineChart>
      <c:dateAx>
        <c:axId val="325999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6001920"/>
        <c:crosses val="autoZero"/>
        <c:auto val="1"/>
        <c:lblOffset val="100"/>
        <c:baseTimeUnit val="years"/>
      </c:dateAx>
      <c:valAx>
        <c:axId val="326001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5999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1904.12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000352"/>
        <c:axId val="325997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413.5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000352"/>
        <c:axId val="325997216"/>
      </c:lineChart>
      <c:dateAx>
        <c:axId val="326000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5997216"/>
        <c:crosses val="autoZero"/>
        <c:auto val="1"/>
        <c:lblOffset val="100"/>
        <c:baseTimeUnit val="years"/>
      </c:dateAx>
      <c:valAx>
        <c:axId val="325997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6000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107.87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998000"/>
        <c:axId val="325998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55.84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998000"/>
        <c:axId val="325998392"/>
      </c:lineChart>
      <c:dateAx>
        <c:axId val="325998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5998392"/>
        <c:crosses val="autoZero"/>
        <c:auto val="1"/>
        <c:lblOffset val="100"/>
        <c:baseTimeUnit val="years"/>
      </c:dateAx>
      <c:valAx>
        <c:axId val="325998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5998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177.34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913072"/>
        <c:axId val="326910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287.57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913072"/>
        <c:axId val="326910328"/>
      </c:lineChart>
      <c:dateAx>
        <c:axId val="326913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6910328"/>
        <c:crosses val="autoZero"/>
        <c:auto val="1"/>
        <c:lblOffset val="100"/>
        <c:baseTimeUnit val="years"/>
      </c:dateAx>
      <c:valAx>
        <c:axId val="326910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691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【141.07】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【346.13】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CA66" sqref="CA66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4" t="str">
        <f>データ!H6</f>
        <v>長野県　安曇野市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4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特定地域生活排水処理</v>
      </c>
      <c r="Q8" s="49"/>
      <c r="R8" s="49"/>
      <c r="S8" s="49"/>
      <c r="T8" s="49"/>
      <c r="U8" s="49"/>
      <c r="V8" s="49"/>
      <c r="W8" s="49" t="str">
        <f>データ!L6</f>
        <v>K3</v>
      </c>
      <c r="X8" s="49"/>
      <c r="Y8" s="49"/>
      <c r="Z8" s="49"/>
      <c r="AA8" s="49"/>
      <c r="AB8" s="49"/>
      <c r="AC8" s="49"/>
      <c r="AD8" s="50" t="s">
        <v>119</v>
      </c>
      <c r="AE8" s="50"/>
      <c r="AF8" s="50"/>
      <c r="AG8" s="50"/>
      <c r="AH8" s="50"/>
      <c r="AI8" s="50"/>
      <c r="AJ8" s="50"/>
      <c r="AK8" s="4"/>
      <c r="AL8" s="51">
        <f>データ!S6</f>
        <v>98099</v>
      </c>
      <c r="AM8" s="51"/>
      <c r="AN8" s="51"/>
      <c r="AO8" s="51"/>
      <c r="AP8" s="51"/>
      <c r="AQ8" s="51"/>
      <c r="AR8" s="51"/>
      <c r="AS8" s="51"/>
      <c r="AT8" s="46">
        <f>データ!T6</f>
        <v>331.78</v>
      </c>
      <c r="AU8" s="46"/>
      <c r="AV8" s="46"/>
      <c r="AW8" s="46"/>
      <c r="AX8" s="46"/>
      <c r="AY8" s="46"/>
      <c r="AZ8" s="46"/>
      <c r="BA8" s="46"/>
      <c r="BB8" s="46">
        <f>データ!U6</f>
        <v>295.67</v>
      </c>
      <c r="BC8" s="46"/>
      <c r="BD8" s="46"/>
      <c r="BE8" s="46"/>
      <c r="BF8" s="46"/>
      <c r="BG8" s="46"/>
      <c r="BH8" s="46"/>
      <c r="BI8" s="46"/>
      <c r="BJ8" s="4"/>
      <c r="BK8" s="4"/>
      <c r="BL8" s="47" t="s">
        <v>10</v>
      </c>
      <c r="BM8" s="48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4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4"/>
      <c r="BK9" s="4"/>
      <c r="BL9" s="52" t="s">
        <v>20</v>
      </c>
      <c r="BM9" s="53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61.51</v>
      </c>
      <c r="J10" s="46"/>
      <c r="K10" s="46"/>
      <c r="L10" s="46"/>
      <c r="M10" s="46"/>
      <c r="N10" s="46"/>
      <c r="O10" s="46"/>
      <c r="P10" s="46">
        <f>データ!P6</f>
        <v>7.0000000000000007E-2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3888</v>
      </c>
      <c r="AE10" s="51"/>
      <c r="AF10" s="51"/>
      <c r="AG10" s="51"/>
      <c r="AH10" s="51"/>
      <c r="AI10" s="51"/>
      <c r="AJ10" s="51"/>
      <c r="AK10" s="2"/>
      <c r="AL10" s="51">
        <f>データ!V6</f>
        <v>69</v>
      </c>
      <c r="AM10" s="51"/>
      <c r="AN10" s="51"/>
      <c r="AO10" s="51"/>
      <c r="AP10" s="51"/>
      <c r="AQ10" s="51"/>
      <c r="AR10" s="51"/>
      <c r="AS10" s="51"/>
      <c r="AT10" s="46">
        <f>データ!W6</f>
        <v>0.02</v>
      </c>
      <c r="AU10" s="46"/>
      <c r="AV10" s="46"/>
      <c r="AW10" s="46"/>
      <c r="AX10" s="46"/>
      <c r="AY10" s="46"/>
      <c r="AZ10" s="46"/>
      <c r="BA10" s="46"/>
      <c r="BB10" s="46">
        <f>データ!X6</f>
        <v>3450</v>
      </c>
      <c r="BC10" s="46"/>
      <c r="BD10" s="46"/>
      <c r="BE10" s="46"/>
      <c r="BF10" s="46"/>
      <c r="BG10" s="46"/>
      <c r="BH10" s="46"/>
      <c r="BI10" s="46"/>
      <c r="BJ10" s="2"/>
      <c r="BK10" s="2"/>
      <c r="BL10" s="54" t="s">
        <v>22</v>
      </c>
      <c r="BM10" s="55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64" t="s">
        <v>26</v>
      </c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6"/>
    </row>
    <row r="15" spans="1:78" ht="13.5" customHeight="1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67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9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70" t="s">
        <v>121</v>
      </c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2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70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2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70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2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70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2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70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2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70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70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2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70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2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70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2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70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2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70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2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70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2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70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2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70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2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70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2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70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2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70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2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70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2"/>
    </row>
    <row r="34" spans="1:78" ht="13.5" customHeight="1">
      <c r="A34" s="2"/>
      <c r="B34" s="17"/>
      <c r="C34" s="76" t="s">
        <v>27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20"/>
      <c r="R34" s="76" t="s">
        <v>28</v>
      </c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20"/>
      <c r="AG34" s="76" t="s">
        <v>29</v>
      </c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20"/>
      <c r="AV34" s="76" t="s">
        <v>30</v>
      </c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19"/>
      <c r="BK34" s="2"/>
      <c r="BL34" s="70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2"/>
    </row>
    <row r="35" spans="1:78" ht="13.5" customHeight="1">
      <c r="A35" s="2"/>
      <c r="B35" s="17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20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20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20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19"/>
      <c r="BK35" s="2"/>
      <c r="BL35" s="70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2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70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2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70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2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70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2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70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2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70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2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70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2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70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2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70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2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4" t="s">
        <v>31</v>
      </c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6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7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9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70" t="s">
        <v>120</v>
      </c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2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70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2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70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2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70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2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70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2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70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2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70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2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70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2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70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2"/>
    </row>
    <row r="56" spans="1:78" ht="13.5" customHeight="1">
      <c r="A56" s="2"/>
      <c r="B56" s="17"/>
      <c r="C56" s="76" t="s">
        <v>32</v>
      </c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20"/>
      <c r="R56" s="76" t="s">
        <v>33</v>
      </c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20"/>
      <c r="AG56" s="76" t="s">
        <v>34</v>
      </c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20"/>
      <c r="AV56" s="76" t="s">
        <v>35</v>
      </c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19"/>
      <c r="BK56" s="2"/>
      <c r="BL56" s="70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2"/>
    </row>
    <row r="57" spans="1:78" ht="13.5" customHeight="1">
      <c r="A57" s="2"/>
      <c r="B57" s="17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20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20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20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19"/>
      <c r="BK57" s="2"/>
      <c r="BL57" s="70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2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70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2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0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2"/>
    </row>
    <row r="60" spans="1:78" ht="13.5" customHeight="1">
      <c r="A60" s="2"/>
      <c r="B60" s="61" t="s">
        <v>36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70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2"/>
    </row>
    <row r="61" spans="1:78" ht="13.5" customHeight="1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70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2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70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2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4" t="s">
        <v>37</v>
      </c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6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7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9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70" t="s">
        <v>122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2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70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2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70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2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70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2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70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2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70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2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70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2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70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2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70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2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70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2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70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2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70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2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70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2"/>
    </row>
    <row r="79" spans="1:78" ht="13.5" customHeight="1">
      <c r="A79" s="2"/>
      <c r="B79" s="17"/>
      <c r="C79" s="76" t="s">
        <v>38</v>
      </c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20"/>
      <c r="V79" s="20"/>
      <c r="W79" s="76" t="s">
        <v>39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20"/>
      <c r="AP79" s="20"/>
      <c r="AQ79" s="76" t="s">
        <v>40</v>
      </c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18"/>
      <c r="BJ79" s="19"/>
      <c r="BK79" s="2"/>
      <c r="BL79" s="70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2"/>
    </row>
    <row r="80" spans="1:78" ht="13.5" customHeight="1">
      <c r="A80" s="2"/>
      <c r="B80" s="17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20"/>
      <c r="V80" s="20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20"/>
      <c r="AP80" s="20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18"/>
      <c r="BJ80" s="19"/>
      <c r="BK80" s="2"/>
      <c r="BL80" s="70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2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70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2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3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5"/>
    </row>
    <row r="83" spans="1:78">
      <c r="C83" s="2" t="s">
        <v>41</v>
      </c>
    </row>
    <row r="84" spans="1:78">
      <c r="C84" s="26" t="s">
        <v>42</v>
      </c>
    </row>
    <row r="85" spans="1:78" hidden="1">
      <c r="B85" s="27" t="s">
        <v>43</v>
      </c>
      <c r="C85" s="27"/>
      <c r="D85" s="27"/>
      <c r="E85" s="27" t="s">
        <v>44</v>
      </c>
      <c r="F85" s="27" t="s">
        <v>45</v>
      </c>
      <c r="G85" s="27" t="s">
        <v>46</v>
      </c>
      <c r="H85" s="27" t="s">
        <v>47</v>
      </c>
      <c r="I85" s="27" t="s">
        <v>48</v>
      </c>
      <c r="J85" s="27" t="s">
        <v>49</v>
      </c>
      <c r="K85" s="27" t="s">
        <v>50</v>
      </c>
      <c r="L85" s="27" t="s">
        <v>51</v>
      </c>
      <c r="M85" s="27" t="s">
        <v>52</v>
      </c>
      <c r="N85" s="27" t="s">
        <v>53</v>
      </c>
      <c r="O85" s="27" t="s">
        <v>54</v>
      </c>
    </row>
    <row r="86" spans="1:78" hidden="1">
      <c r="B86" s="27"/>
      <c r="C86" s="27"/>
      <c r="D86" s="27"/>
      <c r="E86" s="27" t="str">
        <f>データ!AI6</f>
        <v>【80.96】</v>
      </c>
      <c r="F86" s="27" t="str">
        <f>データ!AT6</f>
        <v>【213.56】</v>
      </c>
      <c r="G86" s="27" t="str">
        <f>データ!BE6</f>
        <v>【141.07】</v>
      </c>
      <c r="H86" s="27" t="str">
        <f>データ!BP6</f>
        <v>【346.13】</v>
      </c>
      <c r="I86" s="27" t="str">
        <f>データ!CA6</f>
        <v>【59.83】</v>
      </c>
      <c r="J86" s="27" t="str">
        <f>データ!CL6</f>
        <v>【268.69】</v>
      </c>
      <c r="K86" s="27" t="str">
        <f>データ!CW6</f>
        <v>【61.71】</v>
      </c>
      <c r="L86" s="27" t="str">
        <f>データ!DH6</f>
        <v>【75.78】</v>
      </c>
      <c r="M86" s="27" t="str">
        <f>データ!DS6</f>
        <v>【18.22】</v>
      </c>
      <c r="N86" s="27" t="str">
        <f>データ!ED6</f>
        <v>【-】</v>
      </c>
      <c r="O86" s="27" t="str">
        <f>データ!EO6</f>
        <v>【-】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topLeftCell="DX1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8">
      <c r="A1" s="3" t="s">
        <v>55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>
        <v>1</v>
      </c>
      <c r="AI1" s="28"/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>
        <v>1</v>
      </c>
      <c r="AT1" s="28"/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>
        <v>1</v>
      </c>
      <c r="BE1" s="28"/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>
        <v>1</v>
      </c>
      <c r="BP1" s="28"/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>
        <v>1</v>
      </c>
      <c r="CA1" s="28"/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>
        <v>1</v>
      </c>
      <c r="CL1" s="28"/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>
        <v>1</v>
      </c>
      <c r="CW1" s="28"/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>
        <v>1</v>
      </c>
      <c r="DH1" s="28"/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>
        <v>1</v>
      </c>
      <c r="DS1" s="28"/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>
        <v>1</v>
      </c>
      <c r="ED1" s="28"/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>
        <v>1</v>
      </c>
      <c r="EO1" s="28"/>
    </row>
    <row r="2" spans="1:148">
      <c r="A2" s="29" t="s">
        <v>56</v>
      </c>
      <c r="B2" s="29">
        <f>COLUMN()-1</f>
        <v>1</v>
      </c>
      <c r="C2" s="29">
        <f t="shared" ref="C2:BS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si="0"/>
        <v>70</v>
      </c>
      <c r="BT2" s="29">
        <f t="shared" ref="BT2:EE2" si="1">COLUMN()-1</f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si="1"/>
        <v>134</v>
      </c>
      <c r="EF2" s="29">
        <f t="shared" ref="EF2:EO2" si="2">COLUMN()-1</f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  <c r="EO2" s="29">
        <f t="shared" si="2"/>
        <v>144</v>
      </c>
    </row>
    <row r="3" spans="1:148">
      <c r="A3" s="29" t="s">
        <v>57</v>
      </c>
      <c r="B3" s="30" t="s">
        <v>58</v>
      </c>
      <c r="C3" s="30" t="s">
        <v>59</v>
      </c>
      <c r="D3" s="30" t="s">
        <v>60</v>
      </c>
      <c r="E3" s="30" t="s">
        <v>61</v>
      </c>
      <c r="F3" s="30" t="s">
        <v>62</v>
      </c>
      <c r="G3" s="30" t="s">
        <v>63</v>
      </c>
      <c r="H3" s="78" t="s">
        <v>64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  <c r="Y3" s="84" t="s">
        <v>65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66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8">
      <c r="A4" s="29" t="s">
        <v>67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  <c r="Y4" s="77" t="s">
        <v>68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69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70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71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72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73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74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75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76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77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78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8">
      <c r="A5" s="29" t="s">
        <v>79</v>
      </c>
      <c r="B5" s="32"/>
      <c r="C5" s="32"/>
      <c r="D5" s="32"/>
      <c r="E5" s="32"/>
      <c r="F5" s="32"/>
      <c r="G5" s="32"/>
      <c r="H5" s="33" t="s">
        <v>80</v>
      </c>
      <c r="I5" s="33" t="s">
        <v>81</v>
      </c>
      <c r="J5" s="33" t="s">
        <v>82</v>
      </c>
      <c r="K5" s="33" t="s">
        <v>83</v>
      </c>
      <c r="L5" s="33" t="s">
        <v>84</v>
      </c>
      <c r="M5" s="33" t="s">
        <v>5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105</v>
      </c>
      <c r="AI5" s="33" t="s">
        <v>43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106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106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106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106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106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106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106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106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106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  <c r="EO5" s="33" t="s">
        <v>106</v>
      </c>
    </row>
    <row r="6" spans="1:148" s="37" customFormat="1">
      <c r="A6" s="29" t="s">
        <v>107</v>
      </c>
      <c r="B6" s="34">
        <f>B7</f>
        <v>2016</v>
      </c>
      <c r="C6" s="34">
        <f t="shared" ref="C6:X6" si="3">C7</f>
        <v>202207</v>
      </c>
      <c r="D6" s="34">
        <f t="shared" si="3"/>
        <v>46</v>
      </c>
      <c r="E6" s="34">
        <f t="shared" si="3"/>
        <v>18</v>
      </c>
      <c r="F6" s="34">
        <f t="shared" si="3"/>
        <v>0</v>
      </c>
      <c r="G6" s="34">
        <f t="shared" si="3"/>
        <v>0</v>
      </c>
      <c r="H6" s="34" t="str">
        <f t="shared" si="3"/>
        <v>長野県　安曇野市</v>
      </c>
      <c r="I6" s="34" t="str">
        <f t="shared" si="3"/>
        <v>法適用</v>
      </c>
      <c r="J6" s="34" t="str">
        <f t="shared" si="3"/>
        <v>下水道事業</v>
      </c>
      <c r="K6" s="34" t="str">
        <f t="shared" si="3"/>
        <v>特定地域生活排水処理</v>
      </c>
      <c r="L6" s="34" t="str">
        <f t="shared" si="3"/>
        <v>K3</v>
      </c>
      <c r="M6" s="34">
        <f t="shared" si="3"/>
        <v>0</v>
      </c>
      <c r="N6" s="35" t="str">
        <f t="shared" si="3"/>
        <v>-</v>
      </c>
      <c r="O6" s="35">
        <f t="shared" si="3"/>
        <v>61.51</v>
      </c>
      <c r="P6" s="35">
        <f t="shared" si="3"/>
        <v>7.0000000000000007E-2</v>
      </c>
      <c r="Q6" s="35">
        <f t="shared" si="3"/>
        <v>100</v>
      </c>
      <c r="R6" s="35">
        <f t="shared" si="3"/>
        <v>3888</v>
      </c>
      <c r="S6" s="35">
        <f t="shared" si="3"/>
        <v>98099</v>
      </c>
      <c r="T6" s="35">
        <f t="shared" si="3"/>
        <v>331.78</v>
      </c>
      <c r="U6" s="35">
        <f t="shared" si="3"/>
        <v>295.67</v>
      </c>
      <c r="V6" s="35">
        <f t="shared" si="3"/>
        <v>69</v>
      </c>
      <c r="W6" s="35">
        <f t="shared" si="3"/>
        <v>0.02</v>
      </c>
      <c r="X6" s="35">
        <f t="shared" si="3"/>
        <v>3450</v>
      </c>
      <c r="Y6" s="36" t="str">
        <f>IF(Y7="",NA(),Y7)</f>
        <v>-</v>
      </c>
      <c r="Z6" s="36" t="str">
        <f t="shared" ref="Z6:AH6" si="4">IF(Z7="",NA(),Z7)</f>
        <v>-</v>
      </c>
      <c r="AA6" s="36" t="str">
        <f t="shared" si="4"/>
        <v>-</v>
      </c>
      <c r="AB6" s="36" t="str">
        <f t="shared" si="4"/>
        <v>-</v>
      </c>
      <c r="AC6" s="36">
        <f t="shared" si="4"/>
        <v>130.19</v>
      </c>
      <c r="AD6" s="36" t="str">
        <f t="shared" si="4"/>
        <v>-</v>
      </c>
      <c r="AE6" s="36" t="str">
        <f t="shared" si="4"/>
        <v>-</v>
      </c>
      <c r="AF6" s="36" t="str">
        <f t="shared" si="4"/>
        <v>-</v>
      </c>
      <c r="AG6" s="36" t="str">
        <f t="shared" si="4"/>
        <v>-</v>
      </c>
      <c r="AH6" s="36">
        <f t="shared" si="4"/>
        <v>85.72</v>
      </c>
      <c r="AI6" s="35" t="str">
        <f>IF(AI7="","",IF(AI7="-","【-】","【"&amp;SUBSTITUTE(TEXT(AI7,"#,##0.00"),"-","△")&amp;"】"))</f>
        <v>【80.96】</v>
      </c>
      <c r="AJ6" s="36" t="str">
        <f>IF(AJ7="",NA(),AJ7)</f>
        <v>-</v>
      </c>
      <c r="AK6" s="36" t="str">
        <f t="shared" ref="AK6:AS6" si="5">IF(AK7="",NA(),AK7)</f>
        <v>-</v>
      </c>
      <c r="AL6" s="36" t="str">
        <f t="shared" si="5"/>
        <v>-</v>
      </c>
      <c r="AM6" s="36" t="str">
        <f t="shared" si="5"/>
        <v>-</v>
      </c>
      <c r="AN6" s="35">
        <f t="shared" si="5"/>
        <v>0</v>
      </c>
      <c r="AO6" s="36" t="str">
        <f t="shared" si="5"/>
        <v>-</v>
      </c>
      <c r="AP6" s="36" t="str">
        <f t="shared" si="5"/>
        <v>-</v>
      </c>
      <c r="AQ6" s="36" t="str">
        <f t="shared" si="5"/>
        <v>-</v>
      </c>
      <c r="AR6" s="36" t="str">
        <f t="shared" si="5"/>
        <v>-</v>
      </c>
      <c r="AS6" s="36">
        <f t="shared" si="5"/>
        <v>129.72999999999999</v>
      </c>
      <c r="AT6" s="35" t="str">
        <f>IF(AT7="","",IF(AT7="-","【-】","【"&amp;SUBSTITUTE(TEXT(AT7,"#,##0.00"),"-","△")&amp;"】"))</f>
        <v>【213.56】</v>
      </c>
      <c r="AU6" s="36" t="str">
        <f>IF(AU7="",NA(),AU7)</f>
        <v>-</v>
      </c>
      <c r="AV6" s="36" t="str">
        <f t="shared" ref="AV6:BD6" si="6">IF(AV7="",NA(),AV7)</f>
        <v>-</v>
      </c>
      <c r="AW6" s="36" t="str">
        <f t="shared" si="6"/>
        <v>-</v>
      </c>
      <c r="AX6" s="36" t="str">
        <f t="shared" si="6"/>
        <v>-</v>
      </c>
      <c r="AY6" s="36">
        <f t="shared" si="6"/>
        <v>104.74</v>
      </c>
      <c r="AZ6" s="36" t="str">
        <f t="shared" si="6"/>
        <v>-</v>
      </c>
      <c r="BA6" s="36" t="str">
        <f t="shared" si="6"/>
        <v>-</v>
      </c>
      <c r="BB6" s="36" t="str">
        <f t="shared" si="6"/>
        <v>-</v>
      </c>
      <c r="BC6" s="36" t="str">
        <f t="shared" si="6"/>
        <v>-</v>
      </c>
      <c r="BD6" s="36">
        <f t="shared" si="6"/>
        <v>180.07</v>
      </c>
      <c r="BE6" s="35" t="str">
        <f>IF(BE7="","",IF(BE7="-","【-】","【"&amp;SUBSTITUTE(TEXT(BE7,"#,##0.00"),"-","△")&amp;"】"))</f>
        <v>【141.07】</v>
      </c>
      <c r="BF6" s="36" t="str">
        <f>IF(BF7="",NA(),BF7)</f>
        <v>-</v>
      </c>
      <c r="BG6" s="36" t="str">
        <f t="shared" ref="BG6:BO6" si="7">IF(BG7="",NA(),BG7)</f>
        <v>-</v>
      </c>
      <c r="BH6" s="36" t="str">
        <f t="shared" si="7"/>
        <v>-</v>
      </c>
      <c r="BI6" s="36" t="str">
        <f t="shared" si="7"/>
        <v>-</v>
      </c>
      <c r="BJ6" s="36">
        <f t="shared" si="7"/>
        <v>1904.12</v>
      </c>
      <c r="BK6" s="36" t="str">
        <f t="shared" si="7"/>
        <v>-</v>
      </c>
      <c r="BL6" s="36" t="str">
        <f t="shared" si="7"/>
        <v>-</v>
      </c>
      <c r="BM6" s="36" t="str">
        <f t="shared" si="7"/>
        <v>-</v>
      </c>
      <c r="BN6" s="36" t="str">
        <f t="shared" si="7"/>
        <v>-</v>
      </c>
      <c r="BO6" s="36">
        <f t="shared" si="7"/>
        <v>413.5</v>
      </c>
      <c r="BP6" s="35" t="str">
        <f>IF(BP7="","",IF(BP7="-","【-】","【"&amp;SUBSTITUTE(TEXT(BP7,"#,##0.00"),"-","△")&amp;"】"))</f>
        <v>【346.13】</v>
      </c>
      <c r="BQ6" s="36" t="str">
        <f>IF(BQ7="",NA(),BQ7)</f>
        <v>-</v>
      </c>
      <c r="BR6" s="36" t="str">
        <f t="shared" ref="BR6:BZ6" si="8">IF(BR7="",NA(),BR7)</f>
        <v>-</v>
      </c>
      <c r="BS6" s="36" t="str">
        <f t="shared" si="8"/>
        <v>-</v>
      </c>
      <c r="BT6" s="36" t="str">
        <f t="shared" si="8"/>
        <v>-</v>
      </c>
      <c r="BU6" s="36">
        <f t="shared" si="8"/>
        <v>107.87</v>
      </c>
      <c r="BV6" s="36" t="str">
        <f t="shared" si="8"/>
        <v>-</v>
      </c>
      <c r="BW6" s="36" t="str">
        <f t="shared" si="8"/>
        <v>-</v>
      </c>
      <c r="BX6" s="36" t="str">
        <f t="shared" si="8"/>
        <v>-</v>
      </c>
      <c r="BY6" s="36" t="str">
        <f t="shared" si="8"/>
        <v>-</v>
      </c>
      <c r="BZ6" s="36">
        <f t="shared" si="8"/>
        <v>55.84</v>
      </c>
      <c r="CA6" s="35" t="str">
        <f>IF(CA7="","",IF(CA7="-","【-】","【"&amp;SUBSTITUTE(TEXT(CA7,"#,##0.00"),"-","△")&amp;"】"))</f>
        <v>【59.83】</v>
      </c>
      <c r="CB6" s="36" t="str">
        <f>IF(CB7="",NA(),CB7)</f>
        <v>-</v>
      </c>
      <c r="CC6" s="36" t="str">
        <f t="shared" ref="CC6:CK6" si="9">IF(CC7="",NA(),CC7)</f>
        <v>-</v>
      </c>
      <c r="CD6" s="36" t="str">
        <f t="shared" si="9"/>
        <v>-</v>
      </c>
      <c r="CE6" s="36" t="str">
        <f t="shared" si="9"/>
        <v>-</v>
      </c>
      <c r="CF6" s="36">
        <f t="shared" si="9"/>
        <v>177.34</v>
      </c>
      <c r="CG6" s="36" t="str">
        <f t="shared" si="9"/>
        <v>-</v>
      </c>
      <c r="CH6" s="36" t="str">
        <f t="shared" si="9"/>
        <v>-</v>
      </c>
      <c r="CI6" s="36" t="str">
        <f t="shared" si="9"/>
        <v>-</v>
      </c>
      <c r="CJ6" s="36" t="str">
        <f t="shared" si="9"/>
        <v>-</v>
      </c>
      <c r="CK6" s="36">
        <f t="shared" si="9"/>
        <v>287.57</v>
      </c>
      <c r="CL6" s="35" t="str">
        <f>IF(CL7="","",IF(CL7="-","【-】","【"&amp;SUBSTITUTE(TEXT(CL7,"#,##0.00"),"-","△")&amp;"】"))</f>
        <v>【268.69】</v>
      </c>
      <c r="CM6" s="36" t="str">
        <f>IF(CM7="",NA(),CM7)</f>
        <v>-</v>
      </c>
      <c r="CN6" s="36" t="str">
        <f t="shared" ref="CN6:CV6" si="10">IF(CN7="",NA(),CN7)</f>
        <v>-</v>
      </c>
      <c r="CO6" s="36" t="str">
        <f t="shared" si="10"/>
        <v>-</v>
      </c>
      <c r="CP6" s="36" t="str">
        <f t="shared" si="10"/>
        <v>-</v>
      </c>
      <c r="CQ6" s="36">
        <f t="shared" si="10"/>
        <v>42.86</v>
      </c>
      <c r="CR6" s="36" t="str">
        <f t="shared" si="10"/>
        <v>-</v>
      </c>
      <c r="CS6" s="36" t="str">
        <f t="shared" si="10"/>
        <v>-</v>
      </c>
      <c r="CT6" s="36" t="str">
        <f t="shared" si="10"/>
        <v>-</v>
      </c>
      <c r="CU6" s="36" t="str">
        <f t="shared" si="10"/>
        <v>-</v>
      </c>
      <c r="CV6" s="36">
        <f t="shared" si="10"/>
        <v>61.55</v>
      </c>
      <c r="CW6" s="35" t="str">
        <f>IF(CW7="","",IF(CW7="-","【-】","【"&amp;SUBSTITUTE(TEXT(CW7,"#,##0.00"),"-","△")&amp;"】"))</f>
        <v>【61.71】</v>
      </c>
      <c r="CX6" s="36" t="str">
        <f>IF(CX7="",NA(),CX7)</f>
        <v>-</v>
      </c>
      <c r="CY6" s="36" t="str">
        <f t="shared" ref="CY6:DG6" si="11">IF(CY7="",NA(),CY7)</f>
        <v>-</v>
      </c>
      <c r="CZ6" s="36" t="str">
        <f t="shared" si="11"/>
        <v>-</v>
      </c>
      <c r="DA6" s="36" t="str">
        <f t="shared" si="11"/>
        <v>-</v>
      </c>
      <c r="DB6" s="36">
        <f t="shared" si="11"/>
        <v>100</v>
      </c>
      <c r="DC6" s="36" t="str">
        <f t="shared" si="11"/>
        <v>-</v>
      </c>
      <c r="DD6" s="36" t="str">
        <f t="shared" si="11"/>
        <v>-</v>
      </c>
      <c r="DE6" s="36" t="str">
        <f t="shared" si="11"/>
        <v>-</v>
      </c>
      <c r="DF6" s="36" t="str">
        <f t="shared" si="11"/>
        <v>-</v>
      </c>
      <c r="DG6" s="36">
        <f t="shared" si="11"/>
        <v>67.489999999999995</v>
      </c>
      <c r="DH6" s="35" t="str">
        <f>IF(DH7="","",IF(DH7="-","【-】","【"&amp;SUBSTITUTE(TEXT(DH7,"#,##0.00"),"-","△")&amp;"】"))</f>
        <v>【75.78】</v>
      </c>
      <c r="DI6" s="36" t="str">
        <f>IF(DI7="",NA(),DI7)</f>
        <v>-</v>
      </c>
      <c r="DJ6" s="36" t="str">
        <f t="shared" ref="DJ6:DR6" si="12">IF(DJ7="",NA(),DJ7)</f>
        <v>-</v>
      </c>
      <c r="DK6" s="36" t="str">
        <f t="shared" si="12"/>
        <v>-</v>
      </c>
      <c r="DL6" s="36" t="str">
        <f t="shared" si="12"/>
        <v>-</v>
      </c>
      <c r="DM6" s="36">
        <f t="shared" si="12"/>
        <v>3.92</v>
      </c>
      <c r="DN6" s="36" t="str">
        <f t="shared" si="12"/>
        <v>-</v>
      </c>
      <c r="DO6" s="36" t="str">
        <f t="shared" si="12"/>
        <v>-</v>
      </c>
      <c r="DP6" s="36" t="str">
        <f t="shared" si="12"/>
        <v>-</v>
      </c>
      <c r="DQ6" s="36" t="str">
        <f t="shared" si="12"/>
        <v>-</v>
      </c>
      <c r="DR6" s="36">
        <f t="shared" si="12"/>
        <v>16.16</v>
      </c>
      <c r="DS6" s="35" t="str">
        <f>IF(DS7="","",IF(DS7="-","【-】","【"&amp;SUBSTITUTE(TEXT(DS7,"#,##0.00"),"-","△")&amp;"】"))</f>
        <v>【18.22】</v>
      </c>
      <c r="DT6" s="36" t="str">
        <f>IF(DT7="",NA(),DT7)</f>
        <v>-</v>
      </c>
      <c r="DU6" s="36" t="str">
        <f t="shared" ref="DU6:EC6" si="13">IF(DU7="",NA(),DU7)</f>
        <v>-</v>
      </c>
      <c r="DV6" s="36" t="str">
        <f t="shared" si="13"/>
        <v>-</v>
      </c>
      <c r="DW6" s="36" t="str">
        <f t="shared" si="13"/>
        <v>-</v>
      </c>
      <c r="DX6" s="36" t="str">
        <f t="shared" si="13"/>
        <v>-</v>
      </c>
      <c r="DY6" s="36" t="str">
        <f t="shared" si="13"/>
        <v>-</v>
      </c>
      <c r="DZ6" s="36" t="str">
        <f t="shared" si="13"/>
        <v>-</v>
      </c>
      <c r="EA6" s="36" t="str">
        <f t="shared" si="13"/>
        <v>-</v>
      </c>
      <c r="EB6" s="36" t="str">
        <f t="shared" si="13"/>
        <v>-</v>
      </c>
      <c r="EC6" s="36" t="str">
        <f t="shared" si="13"/>
        <v>-</v>
      </c>
      <c r="ED6" s="35" t="str">
        <f>IF(ED7="","",IF(ED7="-","【-】","【"&amp;SUBSTITUTE(TEXT(ED7,"#,##0.00"),"-","△")&amp;"】"))</f>
        <v>【-】</v>
      </c>
      <c r="EE6" s="36" t="str">
        <f>IF(EE7="",NA(),EE7)</f>
        <v>-</v>
      </c>
      <c r="EF6" s="36" t="str">
        <f t="shared" ref="EF6:EN6" si="14">IF(EF7="",NA(),EF7)</f>
        <v>-</v>
      </c>
      <c r="EG6" s="36" t="str">
        <f t="shared" si="14"/>
        <v>-</v>
      </c>
      <c r="EH6" s="36" t="str">
        <f t="shared" si="14"/>
        <v>-</v>
      </c>
      <c r="EI6" s="36" t="str">
        <f t="shared" si="14"/>
        <v>-</v>
      </c>
      <c r="EJ6" s="36" t="str">
        <f t="shared" si="14"/>
        <v>-</v>
      </c>
      <c r="EK6" s="36" t="str">
        <f t="shared" si="14"/>
        <v>-</v>
      </c>
      <c r="EL6" s="36" t="str">
        <f t="shared" si="14"/>
        <v>-</v>
      </c>
      <c r="EM6" s="36" t="str">
        <f t="shared" si="14"/>
        <v>-</v>
      </c>
      <c r="EN6" s="36" t="str">
        <f t="shared" si="14"/>
        <v>-</v>
      </c>
      <c r="EO6" s="35" t="str">
        <f>IF(EO7="","",IF(EO7="-","【-】","【"&amp;SUBSTITUTE(TEXT(EO7,"#,##0.00"),"-","△")&amp;"】"))</f>
        <v>【-】</v>
      </c>
    </row>
    <row r="7" spans="1:148" s="37" customFormat="1">
      <c r="A7" s="29"/>
      <c r="B7" s="38">
        <v>2016</v>
      </c>
      <c r="C7" s="38">
        <v>202207</v>
      </c>
      <c r="D7" s="38">
        <v>46</v>
      </c>
      <c r="E7" s="38">
        <v>18</v>
      </c>
      <c r="F7" s="38">
        <v>0</v>
      </c>
      <c r="G7" s="38">
        <v>0</v>
      </c>
      <c r="H7" s="38" t="s">
        <v>108</v>
      </c>
      <c r="I7" s="38" t="s">
        <v>109</v>
      </c>
      <c r="J7" s="38" t="s">
        <v>110</v>
      </c>
      <c r="K7" s="38" t="s">
        <v>111</v>
      </c>
      <c r="L7" s="38" t="s">
        <v>112</v>
      </c>
      <c r="M7" s="38"/>
      <c r="N7" s="39" t="s">
        <v>113</v>
      </c>
      <c r="O7" s="39">
        <v>61.51</v>
      </c>
      <c r="P7" s="39">
        <v>7.0000000000000007E-2</v>
      </c>
      <c r="Q7" s="39">
        <v>100</v>
      </c>
      <c r="R7" s="39">
        <v>3888</v>
      </c>
      <c r="S7" s="39">
        <v>98099</v>
      </c>
      <c r="T7" s="39">
        <v>331.78</v>
      </c>
      <c r="U7" s="39">
        <v>295.67</v>
      </c>
      <c r="V7" s="39">
        <v>69</v>
      </c>
      <c r="W7" s="39">
        <v>0.02</v>
      </c>
      <c r="X7" s="39">
        <v>3450</v>
      </c>
      <c r="Y7" s="39" t="s">
        <v>113</v>
      </c>
      <c r="Z7" s="39" t="s">
        <v>113</v>
      </c>
      <c r="AA7" s="39" t="s">
        <v>113</v>
      </c>
      <c r="AB7" s="39" t="s">
        <v>113</v>
      </c>
      <c r="AC7" s="39">
        <v>130.19</v>
      </c>
      <c r="AD7" s="39" t="s">
        <v>113</v>
      </c>
      <c r="AE7" s="39" t="s">
        <v>113</v>
      </c>
      <c r="AF7" s="39" t="s">
        <v>113</v>
      </c>
      <c r="AG7" s="39" t="s">
        <v>113</v>
      </c>
      <c r="AH7" s="39">
        <v>85.72</v>
      </c>
      <c r="AI7" s="39">
        <v>80.959999999999994</v>
      </c>
      <c r="AJ7" s="39" t="s">
        <v>113</v>
      </c>
      <c r="AK7" s="39" t="s">
        <v>113</v>
      </c>
      <c r="AL7" s="39" t="s">
        <v>113</v>
      </c>
      <c r="AM7" s="39" t="s">
        <v>113</v>
      </c>
      <c r="AN7" s="39">
        <v>0</v>
      </c>
      <c r="AO7" s="39" t="s">
        <v>113</v>
      </c>
      <c r="AP7" s="39" t="s">
        <v>113</v>
      </c>
      <c r="AQ7" s="39" t="s">
        <v>113</v>
      </c>
      <c r="AR7" s="39" t="s">
        <v>113</v>
      </c>
      <c r="AS7" s="39">
        <v>129.72999999999999</v>
      </c>
      <c r="AT7" s="39">
        <v>213.56</v>
      </c>
      <c r="AU7" s="39" t="s">
        <v>113</v>
      </c>
      <c r="AV7" s="39" t="s">
        <v>113</v>
      </c>
      <c r="AW7" s="39" t="s">
        <v>113</v>
      </c>
      <c r="AX7" s="39" t="s">
        <v>113</v>
      </c>
      <c r="AY7" s="39">
        <v>104.74</v>
      </c>
      <c r="AZ7" s="39" t="s">
        <v>113</v>
      </c>
      <c r="BA7" s="39" t="s">
        <v>113</v>
      </c>
      <c r="BB7" s="39" t="s">
        <v>113</v>
      </c>
      <c r="BC7" s="39" t="s">
        <v>113</v>
      </c>
      <c r="BD7" s="39">
        <v>180.07</v>
      </c>
      <c r="BE7" s="39">
        <v>141.07</v>
      </c>
      <c r="BF7" s="39" t="s">
        <v>113</v>
      </c>
      <c r="BG7" s="39" t="s">
        <v>113</v>
      </c>
      <c r="BH7" s="39" t="s">
        <v>113</v>
      </c>
      <c r="BI7" s="39" t="s">
        <v>113</v>
      </c>
      <c r="BJ7" s="39">
        <v>1904.12</v>
      </c>
      <c r="BK7" s="39" t="s">
        <v>113</v>
      </c>
      <c r="BL7" s="39" t="s">
        <v>113</v>
      </c>
      <c r="BM7" s="39" t="s">
        <v>113</v>
      </c>
      <c r="BN7" s="39" t="s">
        <v>113</v>
      </c>
      <c r="BO7" s="39">
        <v>413.5</v>
      </c>
      <c r="BP7" s="39">
        <v>346.13</v>
      </c>
      <c r="BQ7" s="39" t="s">
        <v>113</v>
      </c>
      <c r="BR7" s="39" t="s">
        <v>113</v>
      </c>
      <c r="BS7" s="39" t="s">
        <v>113</v>
      </c>
      <c r="BT7" s="39" t="s">
        <v>113</v>
      </c>
      <c r="BU7" s="39">
        <v>107.87</v>
      </c>
      <c r="BV7" s="39" t="s">
        <v>113</v>
      </c>
      <c r="BW7" s="39" t="s">
        <v>113</v>
      </c>
      <c r="BX7" s="39" t="s">
        <v>113</v>
      </c>
      <c r="BY7" s="39" t="s">
        <v>113</v>
      </c>
      <c r="BZ7" s="39">
        <v>55.84</v>
      </c>
      <c r="CA7" s="39">
        <v>59.83</v>
      </c>
      <c r="CB7" s="39" t="s">
        <v>113</v>
      </c>
      <c r="CC7" s="39" t="s">
        <v>113</v>
      </c>
      <c r="CD7" s="39" t="s">
        <v>113</v>
      </c>
      <c r="CE7" s="39" t="s">
        <v>113</v>
      </c>
      <c r="CF7" s="39">
        <v>177.34</v>
      </c>
      <c r="CG7" s="39" t="s">
        <v>113</v>
      </c>
      <c r="CH7" s="39" t="s">
        <v>113</v>
      </c>
      <c r="CI7" s="39" t="s">
        <v>113</v>
      </c>
      <c r="CJ7" s="39" t="s">
        <v>113</v>
      </c>
      <c r="CK7" s="39">
        <v>287.57</v>
      </c>
      <c r="CL7" s="39">
        <v>268.69</v>
      </c>
      <c r="CM7" s="39" t="s">
        <v>113</v>
      </c>
      <c r="CN7" s="39" t="s">
        <v>113</v>
      </c>
      <c r="CO7" s="39" t="s">
        <v>113</v>
      </c>
      <c r="CP7" s="39" t="s">
        <v>113</v>
      </c>
      <c r="CQ7" s="39">
        <v>42.86</v>
      </c>
      <c r="CR7" s="39" t="s">
        <v>113</v>
      </c>
      <c r="CS7" s="39" t="s">
        <v>113</v>
      </c>
      <c r="CT7" s="39" t="s">
        <v>113</v>
      </c>
      <c r="CU7" s="39" t="s">
        <v>113</v>
      </c>
      <c r="CV7" s="39">
        <v>61.55</v>
      </c>
      <c r="CW7" s="39">
        <v>61.71</v>
      </c>
      <c r="CX7" s="39" t="s">
        <v>113</v>
      </c>
      <c r="CY7" s="39" t="s">
        <v>113</v>
      </c>
      <c r="CZ7" s="39" t="s">
        <v>113</v>
      </c>
      <c r="DA7" s="39" t="s">
        <v>113</v>
      </c>
      <c r="DB7" s="39">
        <v>100</v>
      </c>
      <c r="DC7" s="39" t="s">
        <v>113</v>
      </c>
      <c r="DD7" s="39" t="s">
        <v>113</v>
      </c>
      <c r="DE7" s="39" t="s">
        <v>113</v>
      </c>
      <c r="DF7" s="39" t="s">
        <v>113</v>
      </c>
      <c r="DG7" s="39">
        <v>67.489999999999995</v>
      </c>
      <c r="DH7" s="39">
        <v>75.78</v>
      </c>
      <c r="DI7" s="39" t="s">
        <v>113</v>
      </c>
      <c r="DJ7" s="39" t="s">
        <v>113</v>
      </c>
      <c r="DK7" s="39" t="s">
        <v>113</v>
      </c>
      <c r="DL7" s="39" t="s">
        <v>113</v>
      </c>
      <c r="DM7" s="39">
        <v>3.92</v>
      </c>
      <c r="DN7" s="39" t="s">
        <v>113</v>
      </c>
      <c r="DO7" s="39" t="s">
        <v>113</v>
      </c>
      <c r="DP7" s="39" t="s">
        <v>113</v>
      </c>
      <c r="DQ7" s="39" t="s">
        <v>113</v>
      </c>
      <c r="DR7" s="39">
        <v>16.16</v>
      </c>
      <c r="DS7" s="39">
        <v>18.22</v>
      </c>
      <c r="DT7" s="39" t="s">
        <v>113</v>
      </c>
      <c r="DU7" s="39" t="s">
        <v>113</v>
      </c>
      <c r="DV7" s="39" t="s">
        <v>113</v>
      </c>
      <c r="DW7" s="39" t="s">
        <v>113</v>
      </c>
      <c r="DX7" s="39" t="s">
        <v>113</v>
      </c>
      <c r="DY7" s="39" t="s">
        <v>113</v>
      </c>
      <c r="DZ7" s="39" t="s">
        <v>113</v>
      </c>
      <c r="EA7" s="39" t="s">
        <v>113</v>
      </c>
      <c r="EB7" s="39" t="s">
        <v>113</v>
      </c>
      <c r="EC7" s="39" t="s">
        <v>113</v>
      </c>
      <c r="ED7" s="39" t="s">
        <v>113</v>
      </c>
      <c r="EE7" s="39" t="s">
        <v>113</v>
      </c>
      <c r="EF7" s="39" t="s">
        <v>113</v>
      </c>
      <c r="EG7" s="39" t="s">
        <v>113</v>
      </c>
      <c r="EH7" s="39" t="s">
        <v>113</v>
      </c>
      <c r="EI7" s="39" t="s">
        <v>113</v>
      </c>
      <c r="EJ7" s="39" t="s">
        <v>113</v>
      </c>
      <c r="EK7" s="39" t="s">
        <v>113</v>
      </c>
      <c r="EL7" s="39" t="s">
        <v>113</v>
      </c>
      <c r="EM7" s="39" t="s">
        <v>113</v>
      </c>
      <c r="EN7" s="39" t="s">
        <v>113</v>
      </c>
      <c r="EO7" s="39" t="s">
        <v>113</v>
      </c>
    </row>
    <row r="8" spans="1:148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</row>
    <row r="9" spans="1:148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8">
      <c r="A10" s="41" t="s">
        <v>58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2018-02-05T06:06:44Z</cp:lastPrinted>
  <dcterms:created xsi:type="dcterms:W3CDTF">2017-12-25T02:00:12Z</dcterms:created>
  <dcterms:modified xsi:type="dcterms:W3CDTF">2018-02-06T07:38:57Z</dcterms:modified>
  <cp:category/>
</cp:coreProperties>
</file>