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aku\share\企画振興\財政\02 各種調査\13 公営企業 経営比較分析\H29\市町村回答\202207安曇野市\"/>
    </mc:Choice>
  </mc:AlternateContent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M86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G86" i="4"/>
  <c r="AL10" i="4"/>
  <c r="W10" i="4"/>
  <c r="P10" i="4"/>
  <c r="BB8" i="4"/>
  <c r="AT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<sst xmlns="http://schemas.openxmlformats.org/spreadsheetml/2006/main" count="329" uniqueCount="123">
  <si>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</si>
  <si>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</si>
  <si>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</si>
  <si>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</si>
  <si>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</si>
  <si>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</si>
  <si>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</si>
  <si>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</si>
  <si>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</si>
  <si>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</si>
  <si>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</si>
  <si>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</si>
  <si>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</si>
  <si>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</si>
  <si>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</si>
  <si>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</si>
  <si>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</si>
  <si>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</si>
  <si>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</si>
  <si>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</si>
  <si>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</si>
  <si>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</si>
  <si>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</si>
  <si>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</si>
  <si>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</si>
  <si>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</si>
  <si>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</si>
  <si>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</si>
  <si>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</si>
  <si>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</si>
  <si>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</si>
  <si>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</si>
  <si>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</si>
  <si>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</si>
  <si>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</si>
  <si>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</si>
  <si>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</si>
  <si>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</si>
  <si>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</si>
  <si>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</si>
  <si>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</si>
  <si>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</si>
  <si>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</si>
  <si>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</si>
  <si>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</si>
  <si>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</si>
  <si>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</si>
  <si>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</si>
  <si>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</si>
  <si>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</si>
  <si>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</si>
  <si>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</si>
  <si>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</si>
  <si>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</si>
  <si>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</si>
  <si>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</si>
  <si>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</si>
  <si>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</si>
  <si>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</si>
  <si>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</si>
  <si>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</si>
  <si>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</si>
  <si>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</si>
  <si>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</si>
  <si>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</si>
  <si>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</si>
  <si>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</si>
  <si>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</si>
  <si>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</si>
  <si>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</si>
  <si>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</si>
  <si>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</si>
  <si>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</si>
  <si>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</si>
  <si>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</si>
  <si>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</si>
  <si>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</si>
  <si>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</si>
  <si>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</si>
  <si>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</si>
  <si>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</si>
  <si>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</si>
  <si>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</si>
  <si>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</si>
  <si>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</si>
  <si>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</si>
  <si>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</si>
  <si>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</si>
  <si>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</si>
  <si>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</si>
  <si>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</si>
  <si>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</si>
  <si>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</si>
  <si>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</si>
  <si>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</si>
  <si>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</si>
  <si>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</si>
  <si>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</si>
  <si>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</si>
  <si>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</si>
  <si>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</si>
  <si>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</si>
  <si>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</si>
  <si>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</si>
  <si>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</si>
  <si>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</si>
  <si>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</si>
  <si>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</si>
  <si>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安曇野市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</si>
  <si>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</si>
  <si>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</si>
  <si>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</si>
  <si>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</si>
  <si>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</si>
  <si>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</si>
  <si>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</si>
  <si>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</si>
  <si>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</si>
  <si>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</si>
  <si>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</si>
  <si>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設置から13年ほどしか経過していないため、老朽化率は進んでいない。</t>
    <rPh sb="1" eb="3">
      <t>セッチ</t>
    </rPh>
    <rPh sb="7" eb="8">
      <t>ネン</t>
    </rPh>
    <rPh sb="12" eb="14">
      <t>ケイカ</t>
    </rPh>
    <rPh sb="22" eb="25">
      <t>ロウキュウカ</t>
    </rPh>
    <rPh sb="25" eb="26">
      <t>リツ</t>
    </rPh>
    <rPh sb="27" eb="28">
      <t>スス</t>
    </rPh>
    <phoneticPr fontId="4"/>
  </si>
  <si>
    <t>　安曇野市下水道事業は、平成28年度から地方公営企業法適用事業へ移行した。
　経常収支比率、経費回収率が類似団体と比較して良好な数値であり、健全な経営状況にあるといえる。
　一方で、経費回収率は高いものの、合併浄化槽の経年劣化による修繕費が増加している。水洗化率100％となっているが、今後も人口の増加は見込めないため、一般会計からの繰入金で経営を支えていく状態となる。</t>
    <rPh sb="1" eb="5">
      <t>アヅミノシ</t>
    </rPh>
    <rPh sb="5" eb="8">
      <t>ゲスイドウ</t>
    </rPh>
    <rPh sb="8" eb="10">
      <t>ジギョウ</t>
    </rPh>
    <rPh sb="39" eb="41">
      <t>ケイジョウ</t>
    </rPh>
    <rPh sb="41" eb="43">
      <t>シュウシ</t>
    </rPh>
    <rPh sb="43" eb="45">
      <t>ヒリツ</t>
    </rPh>
    <rPh sb="46" eb="48">
      <t>ケイヒ</t>
    </rPh>
    <rPh sb="48" eb="50">
      <t>カイシュウ</t>
    </rPh>
    <rPh sb="50" eb="51">
      <t>リツ</t>
    </rPh>
    <rPh sb="52" eb="54">
      <t>ルイジ</t>
    </rPh>
    <rPh sb="54" eb="56">
      <t>ダンタイ</t>
    </rPh>
    <rPh sb="57" eb="59">
      <t>ヒカク</t>
    </rPh>
    <rPh sb="61" eb="63">
      <t>リョウコウ</t>
    </rPh>
    <rPh sb="64" eb="66">
      <t>スウチ</t>
    </rPh>
    <rPh sb="70" eb="72">
      <t>ケンゼン</t>
    </rPh>
    <rPh sb="73" eb="75">
      <t>ケイエイ</t>
    </rPh>
    <rPh sb="75" eb="77">
      <t>ジョウキョウ</t>
    </rPh>
    <rPh sb="87" eb="89">
      <t>イッポウ</t>
    </rPh>
    <rPh sb="91" eb="93">
      <t>ケイヒ</t>
    </rPh>
    <rPh sb="93" eb="95">
      <t>カイシュウ</t>
    </rPh>
    <rPh sb="95" eb="96">
      <t>リツ</t>
    </rPh>
    <rPh sb="97" eb="98">
      <t>タカ</t>
    </rPh>
    <rPh sb="103" eb="105">
      <t>ガッペイ</t>
    </rPh>
    <rPh sb="105" eb="108">
      <t>ジョウカソウ</t>
    </rPh>
    <rPh sb="109" eb="111">
      <t>ケイネン</t>
    </rPh>
    <rPh sb="111" eb="113">
      <t>レッカ</t>
    </rPh>
    <rPh sb="116" eb="119">
      <t>シュウゼンヒ</t>
    </rPh>
    <rPh sb="120" eb="122">
      <t>ゾウカ</t>
    </rPh>
    <rPh sb="143" eb="145">
      <t>コンゴ</t>
    </rPh>
    <rPh sb="146" eb="148">
      <t>ジンコウ</t>
    </rPh>
    <rPh sb="149" eb="151">
      <t>ゾウカ</t>
    </rPh>
    <rPh sb="152" eb="154">
      <t>ミコ</t>
    </rPh>
    <rPh sb="160" eb="162">
      <t>イッパン</t>
    </rPh>
    <rPh sb="162" eb="164">
      <t>カイケイ</t>
    </rPh>
    <rPh sb="167" eb="169">
      <t>クリイレ</t>
    </rPh>
    <rPh sb="169" eb="170">
      <t>キン</t>
    </rPh>
    <rPh sb="171" eb="173">
      <t>ケイエイ</t>
    </rPh>
    <rPh sb="174" eb="175">
      <t>ササ</t>
    </rPh>
    <rPh sb="179" eb="181">
      <t>ジョウタイ</t>
    </rPh>
    <phoneticPr fontId="4"/>
  </si>
  <si>
    <t>　合併浄化槽については適正な維持管理に努めながら、個人設置型の合併処理浄化槽との公平性を考慮し、施設の払い下げ等も検討していく。</t>
    <rPh sb="1" eb="3">
      <t>ガッペイ</t>
    </rPh>
    <rPh sb="3" eb="6">
      <t>ジョウカソウ</t>
    </rPh>
    <rPh sb="11" eb="13">
      <t>テキセイ</t>
    </rPh>
    <rPh sb="14" eb="16">
      <t>イジ</t>
    </rPh>
    <rPh sb="16" eb="18">
      <t>カンリ</t>
    </rPh>
    <rPh sb="19" eb="20">
      <t>ツト</t>
    </rPh>
    <rPh sb="25" eb="27">
      <t>コジン</t>
    </rPh>
    <rPh sb="27" eb="30">
      <t>セッチガタ</t>
    </rPh>
    <rPh sb="31" eb="33">
      <t>ガッペイ</t>
    </rPh>
    <rPh sb="33" eb="35">
      <t>ショリ</t>
    </rPh>
    <rPh sb="35" eb="38">
      <t>ジョウカソウ</t>
    </rPh>
    <rPh sb="40" eb="43">
      <t>コウヘイセイ</t>
    </rPh>
    <rPh sb="44" eb="46">
      <t>コウリョ</t>
    </rPh>
    <rPh sb="48" eb="50">
      <t>シセツ</t>
    </rPh>
    <rPh sb="51" eb="52">
      <t>ハラ</t>
    </rPh>
    <rPh sb="53" eb="54">
      <t>サ</t>
    </rPh>
    <rPh sb="55" eb="56">
      <t>トウ</t>
    </rPh>
    <rPh sb="57" eb="59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</si>
</sst>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22920"/>
        <c:axId val="326323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22920"/>
        <c:axId val="326323304"/>
      </c:lineChart>
      <c:dateAx>
        <c:axId val="32632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323304"/>
        <c:crosses val="autoZero"/>
        <c:auto val="1"/>
        <c:lblOffset val="100"/>
        <c:baseTimeUnit val="years"/>
      </c:dateAx>
      <c:valAx>
        <c:axId val="32632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322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13464"/>
        <c:axId val="32691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13464"/>
        <c:axId val="326914248"/>
      </c:lineChart>
      <c:dateAx>
        <c:axId val="326913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914248"/>
        <c:crosses val="autoZero"/>
        <c:auto val="1"/>
        <c:lblOffset val="100"/>
        <c:baseTimeUnit val="years"/>
      </c:dateAx>
      <c:valAx>
        <c:axId val="32691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13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11504"/>
        <c:axId val="32691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11504"/>
        <c:axId val="326915816"/>
      </c:lineChart>
      <c:dateAx>
        <c:axId val="32691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915816"/>
        <c:crosses val="autoZero"/>
        <c:auto val="1"/>
        <c:lblOffset val="100"/>
        <c:baseTimeUnit val="years"/>
      </c:dateAx>
      <c:valAx>
        <c:axId val="32691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1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03424"/>
        <c:axId val="325803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03424"/>
        <c:axId val="325803816"/>
      </c:lineChart>
      <c:dateAx>
        <c:axId val="32580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03816"/>
        <c:crosses val="autoZero"/>
        <c:auto val="1"/>
        <c:lblOffset val="100"/>
        <c:baseTimeUnit val="years"/>
      </c:dateAx>
      <c:valAx>
        <c:axId val="325803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0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04600"/>
        <c:axId val="32580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04600"/>
        <c:axId val="325801072"/>
      </c:lineChart>
      <c:dateAx>
        <c:axId val="32580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01072"/>
        <c:crosses val="autoZero"/>
        <c:auto val="1"/>
        <c:lblOffset val="100"/>
        <c:baseTimeUnit val="years"/>
      </c:dateAx>
      <c:valAx>
        <c:axId val="32580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04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02704"/>
        <c:axId val="32599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02704"/>
        <c:axId val="325999568"/>
      </c:lineChart>
      <c:dateAx>
        <c:axId val="32600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99568"/>
        <c:crosses val="autoZero"/>
        <c:auto val="1"/>
        <c:lblOffset val="100"/>
        <c:baseTimeUnit val="years"/>
      </c:dateAx>
      <c:valAx>
        <c:axId val="32599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0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01528"/>
        <c:axId val="32600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01528"/>
        <c:axId val="326003880"/>
      </c:lineChart>
      <c:dateAx>
        <c:axId val="326001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003880"/>
        <c:crosses val="autoZero"/>
        <c:auto val="1"/>
        <c:lblOffset val="100"/>
        <c:baseTimeUnit val="years"/>
      </c:dateAx>
      <c:valAx>
        <c:axId val="32600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01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99960"/>
        <c:axId val="3260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99960"/>
        <c:axId val="326001920"/>
      </c:lineChart>
      <c:dateAx>
        <c:axId val="32599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001920"/>
        <c:crosses val="autoZero"/>
        <c:auto val="1"/>
        <c:lblOffset val="100"/>
        <c:baseTimeUnit val="years"/>
      </c:dateAx>
      <c:valAx>
        <c:axId val="3260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99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1904.12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00352"/>
        <c:axId val="3259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000352"/>
        <c:axId val="325997216"/>
      </c:lineChart>
      <c:dateAx>
        <c:axId val="3260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97216"/>
        <c:crosses val="autoZero"/>
        <c:auto val="1"/>
        <c:lblOffset val="100"/>
        <c:baseTimeUnit val="years"/>
      </c:dateAx>
      <c:valAx>
        <c:axId val="3259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0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98000"/>
        <c:axId val="32599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98000"/>
        <c:axId val="325998392"/>
      </c:lineChart>
      <c:dateAx>
        <c:axId val="32599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98392"/>
        <c:crosses val="autoZero"/>
        <c:auto val="1"/>
        <c:lblOffset val="100"/>
        <c:baseTimeUnit val="years"/>
      </c:dateAx>
      <c:valAx>
        <c:axId val="32599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99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177.34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13072"/>
        <c:axId val="32691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13072"/>
        <c:axId val="326910328"/>
      </c:lineChart>
      <c:dateAx>
        <c:axId val="32691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910328"/>
        <c:crosses val="autoZero"/>
        <c:auto val="1"/>
        <c:lblOffset val="100"/>
        <c:baseTimeUnit val="years"/>
      </c:dateAx>
      <c:valAx>
        <c:axId val="32691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1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【141.07】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A66" sqref="CA6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長野県　安曇野市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98099</v>
      </c>
      <c r="AM8" s="51"/>
      <c r="AN8" s="51"/>
      <c r="AO8" s="51"/>
      <c r="AP8" s="51"/>
      <c r="AQ8" s="51"/>
      <c r="AR8" s="51"/>
      <c r="AS8" s="51"/>
      <c r="AT8" s="46">
        <f>データ!T6</f>
        <v>331.78</v>
      </c>
      <c r="AU8" s="46"/>
      <c r="AV8" s="46"/>
      <c r="AW8" s="46"/>
      <c r="AX8" s="46"/>
      <c r="AY8" s="46"/>
      <c r="AZ8" s="46"/>
      <c r="BA8" s="46"/>
      <c r="BB8" s="46">
        <f>データ!U6</f>
        <v>295.67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61.51</v>
      </c>
      <c r="J10" s="46"/>
      <c r="K10" s="46"/>
      <c r="L10" s="46"/>
      <c r="M10" s="46"/>
      <c r="N10" s="46"/>
      <c r="O10" s="46"/>
      <c r="P10" s="46">
        <f>データ!P6</f>
        <v>7.0000000000000007E-2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3888</v>
      </c>
      <c r="AE10" s="51"/>
      <c r="AF10" s="51"/>
      <c r="AG10" s="51"/>
      <c r="AH10" s="51"/>
      <c r="AI10" s="51"/>
      <c r="AJ10" s="51"/>
      <c r="AK10" s="2"/>
      <c r="AL10" s="51">
        <f>データ!V6</f>
        <v>69</v>
      </c>
      <c r="AM10" s="51"/>
      <c r="AN10" s="51"/>
      <c r="AO10" s="51"/>
      <c r="AP10" s="51"/>
      <c r="AQ10" s="51"/>
      <c r="AR10" s="51"/>
      <c r="AS10" s="51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3450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【80.96】</v>
      </c>
      <c r="F86" s="27" t="str">
        <f>データ!AT6</f>
        <v>【213.56】</v>
      </c>
      <c r="G86" s="27" t="str">
        <f>データ!BE6</f>
        <v>【141.07】</v>
      </c>
      <c r="H86" s="27" t="str">
        <f>データ!BP6</f>
        <v>【346.13】</v>
      </c>
      <c r="I86" s="27" t="str">
        <f>データ!CA6</f>
        <v>【59.83】</v>
      </c>
      <c r="J86" s="27" t="str">
        <f>データ!CL6</f>
        <v>【268.69】</v>
      </c>
      <c r="K86" s="27" t="str">
        <f>データ!CW6</f>
        <v>【61.71】</v>
      </c>
      <c r="L86" s="27" t="str">
        <f>データ!DH6</f>
        <v>【75.78】</v>
      </c>
      <c r="M86" s="27" t="str">
        <f>データ!DS6</f>
        <v>【18.22】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202207</v>
      </c>
      <c r="D6" s="34">
        <f t="shared" si="3"/>
        <v>46</v>
      </c>
      <c r="E6" s="34">
        <f t="shared" si="3"/>
        <v>18</v>
      </c>
      <c r="F6" s="34">
        <f t="shared" si="3"/>
        <v>0</v>
      </c>
      <c r="G6" s="34">
        <f t="shared" si="3"/>
        <v>0</v>
      </c>
      <c r="H6" s="34" t="str">
        <f t="shared" si="3"/>
        <v>長野県　安曇野市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特定地域生活排水処理</v>
      </c>
      <c r="L6" s="34" t="str">
        <f t="shared" si="3"/>
        <v>K3</v>
      </c>
      <c r="M6" s="34">
        <f t="shared" si="3"/>
        <v>0</v>
      </c>
      <c r="N6" s="35" t="str">
        <f t="shared" si="3"/>
        <v>-</v>
      </c>
      <c r="O6" s="35">
        <f t="shared" si="3"/>
        <v>61.51</v>
      </c>
      <c r="P6" s="35">
        <f t="shared" si="3"/>
        <v>7.0000000000000007E-2</v>
      </c>
      <c r="Q6" s="35">
        <f t="shared" si="3"/>
        <v>100</v>
      </c>
      <c r="R6" s="35">
        <f t="shared" si="3"/>
        <v>3888</v>
      </c>
      <c r="S6" s="35">
        <f t="shared" si="3"/>
        <v>98099</v>
      </c>
      <c r="T6" s="35">
        <f t="shared" si="3"/>
        <v>331.78</v>
      </c>
      <c r="U6" s="35">
        <f t="shared" si="3"/>
        <v>295.67</v>
      </c>
      <c r="V6" s="35">
        <f t="shared" si="3"/>
        <v>69</v>
      </c>
      <c r="W6" s="35">
        <f t="shared" si="3"/>
        <v>0.02</v>
      </c>
      <c r="X6" s="35">
        <f t="shared" si="3"/>
        <v>3450</v>
      </c>
      <c r="Y6" s="36" t="str">
        <f>IF(Y7="",NA(),Y7)</f>
        <v>-</v>
      </c>
      <c r="Z6" s="36" t="str">
        <f t="shared" ref="Z6:AH6" si="4">IF(Z7="",NA(),Z7)</f>
        <v>-</v>
      </c>
      <c r="AA6" s="36" t="str">
        <f t="shared" si="4"/>
        <v>-</v>
      </c>
      <c r="AB6" s="36" t="str">
        <f t="shared" si="4"/>
        <v>-</v>
      </c>
      <c r="AC6" s="36">
        <f t="shared" si="4"/>
        <v>130.19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 t="str">
        <f t="shared" si="4"/>
        <v>-</v>
      </c>
      <c r="AH6" s="36">
        <f t="shared" si="4"/>
        <v>85.72</v>
      </c>
      <c r="AI6" s="35" t="str">
        <f>IF(AI7="","",IF(AI7="-","【-】","【"&amp;SUBSTITUTE(TEXT(AI7,"#,##0.00"),"-","△")&amp;"】"))</f>
        <v>【80.96】</v>
      </c>
      <c r="AJ6" s="36" t="str">
        <f>IF(AJ7="",NA(),AJ7)</f>
        <v>-</v>
      </c>
      <c r="AK6" s="36" t="str">
        <f t="shared" ref="AK6:AS6" si="5">IF(AK7="",NA(),AK7)</f>
        <v>-</v>
      </c>
      <c r="AL6" s="36" t="str">
        <f t="shared" si="5"/>
        <v>-</v>
      </c>
      <c r="AM6" s="36" t="str">
        <f t="shared" si="5"/>
        <v>-</v>
      </c>
      <c r="AN6" s="35">
        <f t="shared" si="5"/>
        <v>0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 t="str">
        <f t="shared" si="5"/>
        <v>-</v>
      </c>
      <c r="AS6" s="36">
        <f t="shared" si="5"/>
        <v>129.72999999999999</v>
      </c>
      <c r="AT6" s="35" t="str">
        <f>IF(AT7="","",IF(AT7="-","【-】","【"&amp;SUBSTITUTE(TEXT(AT7,"#,##0.00"),"-","△")&amp;"】"))</f>
        <v>【213.56】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 t="str">
        <f t="shared" si="6"/>
        <v>-</v>
      </c>
      <c r="AY6" s="36">
        <f t="shared" si="6"/>
        <v>104.74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 t="str">
        <f t="shared" si="6"/>
        <v>-</v>
      </c>
      <c r="BD6" s="36">
        <f t="shared" si="6"/>
        <v>180.07</v>
      </c>
      <c r="BE6" s="35" t="str">
        <f>IF(BE7="","",IF(BE7="-","【-】","【"&amp;SUBSTITUTE(TEXT(BE7,"#,##0.00"),"-","△")&amp;"】"))</f>
        <v>【141.07】</v>
      </c>
      <c r="BF6" s="36" t="str">
        <f>IF(BF7="",NA(),BF7)</f>
        <v>-</v>
      </c>
      <c r="BG6" s="36" t="str">
        <f t="shared" ref="BG6:BO6" si="7">IF(BG7="",NA(),BG7)</f>
        <v>-</v>
      </c>
      <c r="BH6" s="36" t="str">
        <f t="shared" si="7"/>
        <v>-</v>
      </c>
      <c r="BI6" s="36" t="str">
        <f t="shared" si="7"/>
        <v>-</v>
      </c>
      <c r="BJ6" s="36">
        <f t="shared" si="7"/>
        <v>1904.12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 t="str">
        <f t="shared" si="7"/>
        <v>-</v>
      </c>
      <c r="BO6" s="36">
        <f t="shared" si="7"/>
        <v>413.5</v>
      </c>
      <c r="BP6" s="35" t="str">
        <f>IF(BP7="","",IF(BP7="-","【-】","【"&amp;SUBSTITUTE(TEXT(BP7,"#,##0.00"),"-","△")&amp;"】"))</f>
        <v>【346.13】</v>
      </c>
      <c r="BQ6" s="36" t="str">
        <f>IF(BQ7="",NA(),BQ7)</f>
        <v>-</v>
      </c>
      <c r="BR6" s="36" t="str">
        <f t="shared" ref="BR6:BZ6" si="8">IF(BR7="",NA(),BR7)</f>
        <v>-</v>
      </c>
      <c r="BS6" s="36" t="str">
        <f t="shared" si="8"/>
        <v>-</v>
      </c>
      <c r="BT6" s="36" t="str">
        <f t="shared" si="8"/>
        <v>-</v>
      </c>
      <c r="BU6" s="36">
        <f t="shared" si="8"/>
        <v>107.87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 t="str">
        <f t="shared" si="8"/>
        <v>-</v>
      </c>
      <c r="BZ6" s="36">
        <f t="shared" si="8"/>
        <v>55.84</v>
      </c>
      <c r="CA6" s="35" t="str">
        <f>IF(CA7="","",IF(CA7="-","【-】","【"&amp;SUBSTITUTE(TEXT(CA7,"#,##0.00"),"-","△")&amp;"】"))</f>
        <v>【59.83】</v>
      </c>
      <c r="CB6" s="36" t="str">
        <f>IF(CB7="",NA(),CB7)</f>
        <v>-</v>
      </c>
      <c r="CC6" s="36" t="str">
        <f t="shared" ref="CC6:CK6" si="9">IF(CC7="",NA(),CC7)</f>
        <v>-</v>
      </c>
      <c r="CD6" s="36" t="str">
        <f t="shared" si="9"/>
        <v>-</v>
      </c>
      <c r="CE6" s="36" t="str">
        <f t="shared" si="9"/>
        <v>-</v>
      </c>
      <c r="CF6" s="36">
        <f t="shared" si="9"/>
        <v>177.34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 t="str">
        <f t="shared" si="9"/>
        <v>-</v>
      </c>
      <c r="CK6" s="36">
        <f t="shared" si="9"/>
        <v>287.57</v>
      </c>
      <c r="CL6" s="35" t="str">
        <f>IF(CL7="","",IF(CL7="-","【-】","【"&amp;SUBSTITUTE(TEXT(CL7,"#,##0.00"),"-","△")&amp;"】"))</f>
        <v>【268.69】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>
        <f t="shared" si="10"/>
        <v>42.86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 t="str">
        <f t="shared" si="10"/>
        <v>-</v>
      </c>
      <c r="CV6" s="36">
        <f t="shared" si="10"/>
        <v>61.55</v>
      </c>
      <c r="CW6" s="35" t="str">
        <f>IF(CW7="","",IF(CW7="-","【-】","【"&amp;SUBSTITUTE(TEXT(CW7,"#,##0.00"),"-","△")&amp;"】"))</f>
        <v>【61.71】</v>
      </c>
      <c r="CX6" s="36" t="str">
        <f>IF(CX7="",NA(),CX7)</f>
        <v>-</v>
      </c>
      <c r="CY6" s="36" t="str">
        <f t="shared" ref="CY6:DG6" si="11">IF(CY7="",NA(),CY7)</f>
        <v>-</v>
      </c>
      <c r="CZ6" s="36" t="str">
        <f t="shared" si="11"/>
        <v>-</v>
      </c>
      <c r="DA6" s="36" t="str">
        <f t="shared" si="11"/>
        <v>-</v>
      </c>
      <c r="DB6" s="36">
        <f t="shared" si="11"/>
        <v>100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 t="str">
        <f t="shared" si="11"/>
        <v>-</v>
      </c>
      <c r="DG6" s="36">
        <f t="shared" si="11"/>
        <v>67.489999999999995</v>
      </c>
      <c r="DH6" s="35" t="str">
        <f>IF(DH7="","",IF(DH7="-","【-】","【"&amp;SUBSTITUTE(TEXT(DH7,"#,##0.00"),"-","△")&amp;"】"))</f>
        <v>【75.78】</v>
      </c>
      <c r="DI6" s="36" t="str">
        <f>IF(DI7="",NA(),DI7)</f>
        <v>-</v>
      </c>
      <c r="DJ6" s="36" t="str">
        <f t="shared" ref="DJ6:DR6" si="12">IF(DJ7="",NA(),DJ7)</f>
        <v>-</v>
      </c>
      <c r="DK6" s="36" t="str">
        <f t="shared" si="12"/>
        <v>-</v>
      </c>
      <c r="DL6" s="36" t="str">
        <f t="shared" si="12"/>
        <v>-</v>
      </c>
      <c r="DM6" s="36">
        <f t="shared" si="12"/>
        <v>3.92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 t="str">
        <f t="shared" si="12"/>
        <v>-</v>
      </c>
      <c r="DR6" s="36">
        <f t="shared" si="12"/>
        <v>16.16</v>
      </c>
      <c r="DS6" s="35" t="str">
        <f>IF(DS7="","",IF(DS7="-","【-】","【"&amp;SUBSTITUTE(TEXT(DS7,"#,##0.00"),"-","△")&amp;"】"))</f>
        <v>【18.22】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202207</v>
      </c>
      <c r="D7" s="38">
        <v>46</v>
      </c>
      <c r="E7" s="38">
        <v>18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61.51</v>
      </c>
      <c r="P7" s="39">
        <v>7.0000000000000007E-2</v>
      </c>
      <c r="Q7" s="39">
        <v>100</v>
      </c>
      <c r="R7" s="39">
        <v>3888</v>
      </c>
      <c r="S7" s="39">
        <v>98099</v>
      </c>
      <c r="T7" s="39">
        <v>331.78</v>
      </c>
      <c r="U7" s="39">
        <v>295.67</v>
      </c>
      <c r="V7" s="39">
        <v>69</v>
      </c>
      <c r="W7" s="39">
        <v>0.02</v>
      </c>
      <c r="X7" s="39">
        <v>3450</v>
      </c>
      <c r="Y7" s="39" t="s">
        <v>113</v>
      </c>
      <c r="Z7" s="39" t="s">
        <v>113</v>
      </c>
      <c r="AA7" s="39" t="s">
        <v>113</v>
      </c>
      <c r="AB7" s="39" t="s">
        <v>113</v>
      </c>
      <c r="AC7" s="39">
        <v>130.19</v>
      </c>
      <c r="AD7" s="39" t="s">
        <v>113</v>
      </c>
      <c r="AE7" s="39" t="s">
        <v>113</v>
      </c>
      <c r="AF7" s="39" t="s">
        <v>113</v>
      </c>
      <c r="AG7" s="39" t="s">
        <v>113</v>
      </c>
      <c r="AH7" s="39">
        <v>85.72</v>
      </c>
      <c r="AI7" s="39">
        <v>80.959999999999994</v>
      </c>
      <c r="AJ7" s="39" t="s">
        <v>113</v>
      </c>
      <c r="AK7" s="39" t="s">
        <v>113</v>
      </c>
      <c r="AL7" s="39" t="s">
        <v>113</v>
      </c>
      <c r="AM7" s="39" t="s">
        <v>113</v>
      </c>
      <c r="AN7" s="39">
        <v>0</v>
      </c>
      <c r="AO7" s="39" t="s">
        <v>113</v>
      </c>
      <c r="AP7" s="39" t="s">
        <v>113</v>
      </c>
      <c r="AQ7" s="39" t="s">
        <v>113</v>
      </c>
      <c r="AR7" s="39" t="s">
        <v>113</v>
      </c>
      <c r="AS7" s="39">
        <v>129.72999999999999</v>
      </c>
      <c r="AT7" s="39">
        <v>213.56</v>
      </c>
      <c r="AU7" s="39" t="s">
        <v>113</v>
      </c>
      <c r="AV7" s="39" t="s">
        <v>113</v>
      </c>
      <c r="AW7" s="39" t="s">
        <v>113</v>
      </c>
      <c r="AX7" s="39" t="s">
        <v>113</v>
      </c>
      <c r="AY7" s="39">
        <v>104.74</v>
      </c>
      <c r="AZ7" s="39" t="s">
        <v>113</v>
      </c>
      <c r="BA7" s="39" t="s">
        <v>113</v>
      </c>
      <c r="BB7" s="39" t="s">
        <v>113</v>
      </c>
      <c r="BC7" s="39" t="s">
        <v>113</v>
      </c>
      <c r="BD7" s="39">
        <v>180.07</v>
      </c>
      <c r="BE7" s="39">
        <v>141.07</v>
      </c>
      <c r="BF7" s="39" t="s">
        <v>113</v>
      </c>
      <c r="BG7" s="39" t="s">
        <v>113</v>
      </c>
      <c r="BH7" s="39" t="s">
        <v>113</v>
      </c>
      <c r="BI7" s="39" t="s">
        <v>113</v>
      </c>
      <c r="BJ7" s="39">
        <v>1904.12</v>
      </c>
      <c r="BK7" s="39" t="s">
        <v>113</v>
      </c>
      <c r="BL7" s="39" t="s">
        <v>113</v>
      </c>
      <c r="BM7" s="39" t="s">
        <v>113</v>
      </c>
      <c r="BN7" s="39" t="s">
        <v>113</v>
      </c>
      <c r="BO7" s="39">
        <v>413.5</v>
      </c>
      <c r="BP7" s="39">
        <v>346.13</v>
      </c>
      <c r="BQ7" s="39" t="s">
        <v>113</v>
      </c>
      <c r="BR7" s="39" t="s">
        <v>113</v>
      </c>
      <c r="BS7" s="39" t="s">
        <v>113</v>
      </c>
      <c r="BT7" s="39" t="s">
        <v>113</v>
      </c>
      <c r="BU7" s="39">
        <v>107.87</v>
      </c>
      <c r="BV7" s="39" t="s">
        <v>113</v>
      </c>
      <c r="BW7" s="39" t="s">
        <v>113</v>
      </c>
      <c r="BX7" s="39" t="s">
        <v>113</v>
      </c>
      <c r="BY7" s="39" t="s">
        <v>113</v>
      </c>
      <c r="BZ7" s="39">
        <v>55.84</v>
      </c>
      <c r="CA7" s="39">
        <v>59.83</v>
      </c>
      <c r="CB7" s="39" t="s">
        <v>113</v>
      </c>
      <c r="CC7" s="39" t="s">
        <v>113</v>
      </c>
      <c r="CD7" s="39" t="s">
        <v>113</v>
      </c>
      <c r="CE7" s="39" t="s">
        <v>113</v>
      </c>
      <c r="CF7" s="39">
        <v>177.34</v>
      </c>
      <c r="CG7" s="39" t="s">
        <v>113</v>
      </c>
      <c r="CH7" s="39" t="s">
        <v>113</v>
      </c>
      <c r="CI7" s="39" t="s">
        <v>113</v>
      </c>
      <c r="CJ7" s="39" t="s">
        <v>113</v>
      </c>
      <c r="CK7" s="39">
        <v>287.57</v>
      </c>
      <c r="CL7" s="39">
        <v>268.69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>
        <v>42.86</v>
      </c>
      <c r="CR7" s="39" t="s">
        <v>113</v>
      </c>
      <c r="CS7" s="39" t="s">
        <v>113</v>
      </c>
      <c r="CT7" s="39" t="s">
        <v>113</v>
      </c>
      <c r="CU7" s="39" t="s">
        <v>113</v>
      </c>
      <c r="CV7" s="39">
        <v>61.55</v>
      </c>
      <c r="CW7" s="39">
        <v>61.71</v>
      </c>
      <c r="CX7" s="39" t="s">
        <v>113</v>
      </c>
      <c r="CY7" s="39" t="s">
        <v>113</v>
      </c>
      <c r="CZ7" s="39" t="s">
        <v>113</v>
      </c>
      <c r="DA7" s="39" t="s">
        <v>113</v>
      </c>
      <c r="DB7" s="39">
        <v>100</v>
      </c>
      <c r="DC7" s="39" t="s">
        <v>113</v>
      </c>
      <c r="DD7" s="39" t="s">
        <v>113</v>
      </c>
      <c r="DE7" s="39" t="s">
        <v>113</v>
      </c>
      <c r="DF7" s="39" t="s">
        <v>113</v>
      </c>
      <c r="DG7" s="39">
        <v>67.489999999999995</v>
      </c>
      <c r="DH7" s="39">
        <v>75.78</v>
      </c>
      <c r="DI7" s="39" t="s">
        <v>113</v>
      </c>
      <c r="DJ7" s="39" t="s">
        <v>113</v>
      </c>
      <c r="DK7" s="39" t="s">
        <v>113</v>
      </c>
      <c r="DL7" s="39" t="s">
        <v>113</v>
      </c>
      <c r="DM7" s="39">
        <v>3.92</v>
      </c>
      <c r="DN7" s="39" t="s">
        <v>113</v>
      </c>
      <c r="DO7" s="39" t="s">
        <v>113</v>
      </c>
      <c r="DP7" s="39" t="s">
        <v>113</v>
      </c>
      <c r="DQ7" s="39" t="s">
        <v>113</v>
      </c>
      <c r="DR7" s="39">
        <v>16.16</v>
      </c>
      <c r="DS7" s="39">
        <v>18.22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2018-02-05T06:06:44Z</cp:lastPrinted>
  <dcterms:created xsi:type="dcterms:W3CDTF">2017-12-25T02:00:12Z</dcterms:created>
  <dcterms:modified xsi:type="dcterms:W3CDTF">2018-02-06T07:38:57Z</dcterms:modified>
  <cp:category/>
</cp:coreProperties>
</file>