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801経営管理課\02 総務・経理係\01上水道課関係\90 各種調査回答\経営比較分析表\（Ｈ29提出）Ｈ28年度分　経営比較分析表\202151塩尻市（提出）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E86" i="4"/>
  <c r="BB10" i="4"/>
  <c r="AT10" i="4"/>
  <c r="P10" i="4"/>
  <c r="AT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<sst xmlns="http://schemas.openxmlformats.org/spreadsheetml/2006/main" count="235" uniqueCount="123">
  <si>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</si>
  <si>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</si>
  <si>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</si>
  <si>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</si>
  <si>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</si>
  <si>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</si>
  <si>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</si>
  <si>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</si>
  <si>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</si>
  <si>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</si>
  <si>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</si>
  <si>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</si>
  <si>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</si>
  <si>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</si>
  <si>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</si>
  <si>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</si>
  <si>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</si>
  <si>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</si>
  <si>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</si>
  <si>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</si>
  <si>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</si>
  <si>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</si>
  <si>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</si>
  <si>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</si>
  <si>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</si>
  <si>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</si>
  <si>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</si>
  <si>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</si>
  <si>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</si>
  <si>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</si>
  <si>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</si>
  <si>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</si>
  <si>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</si>
  <si>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</si>
  <si>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</si>
  <si>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</si>
  <si>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</si>
  <si>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</si>
  <si>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</si>
  <si>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</si>
  <si>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</si>
  <si>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</si>
  <si>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</si>
  <si>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</si>
  <si>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</si>
  <si>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</si>
  <si>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</si>
  <si>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</si>
  <si>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</si>
  <si>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</si>
  <si>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</si>
  <si>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</si>
  <si>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</si>
  <si>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</si>
  <si>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</si>
  <si>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</si>
  <si>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</si>
  <si>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</si>
  <si>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</si>
  <si>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</si>
  <si>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</si>
  <si>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</si>
  <si>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</si>
  <si>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</si>
  <si>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</si>
  <si>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</si>
  <si>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</si>
  <si>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</si>
  <si>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</si>
  <si>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</si>
  <si>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</si>
  <si>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</si>
  <si>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</si>
  <si>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</si>
  <si>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</si>
  <si>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</si>
  <si>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</si>
  <si>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</si>
  <si>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</si>
  <si>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</si>
  <si>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</si>
  <si>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</si>
  <si>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</si>
  <si>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</si>
  <si>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</si>
  <si>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</si>
  <si>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</si>
  <si>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</si>
  <si>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</si>
  <si>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</si>
  <si>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</si>
  <si>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</si>
  <si>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</si>
  <si>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</si>
  <si>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</si>
  <si>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</si>
  <si>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</si>
  <si>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</si>
  <si>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</si>
  <si>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</si>
  <si>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</si>
  <si>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</si>
  <si>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</si>
  <si>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</si>
  <si>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</si>
  <si>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</si>
  <si>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</si>
  <si>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</si>
  <si>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塩尻市</t>
  </si>
  <si>
    <t>法適用</t>
  </si>
  <si>
    <t>下水道事業</t>
  </si>
  <si>
    <t>公共下水道</t>
  </si>
  <si>
    <t>Bd1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</si>
  <si>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</si>
  <si>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</si>
  <si>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</si>
  <si>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</si>
  <si>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</si>
  <si>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</si>
  <si>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今後の下水道事業経営にあたっては、水洗化率の大幅な向上が見込めないなか、人口が減少することから、下水道使用料は減収となっていくことが予想されます。
　一方、施設の老朽化に伴う更新投資の増大、被災時の下水道機能の確保や災害防止の取り組みの強化のため、多額の投資が必要となります。
　投資と財政のバランスに配慮し、長期的視野に立った効率的で効果的な事業展開を図り、更なる経営改善に取り組むことで、健全で持続可能な事業経営に努めていきます。</t>
    <phoneticPr fontId="7"/>
  </si>
  <si>
    <t>非設置</t>
    <rPh sb="0" eb="1">
      <t>ヒ</t>
    </rPh>
    <rPh sb="1" eb="3">
      <t>セッチ</t>
    </rPh>
    <phoneticPr fontId="4"/>
  </si>
  <si>
    <t>①有形固定資産減価償却率は、平成26年度から会計制度の見直しにより増加し、類似団体平均よりやや高い水準で推移しています。
②管渠老朽化率は0％で、法定耐用年数を経過する管渠はありません。
③管渠改善率は0％で、更新実績はありません。
　現在、管渠は老朽化を示す状況ではありませんが、今後10年以内に法定耐用年数を経過する管渠が出てくることから、長寿命化計画に基づき、計画的に長寿命化を図っていきます。</t>
    <rPh sb="14" eb="16">
      <t>ヘイセイ</t>
    </rPh>
    <rPh sb="27" eb="29">
      <t>ミナオ</t>
    </rPh>
    <rPh sb="33" eb="35">
      <t>ゾウカ</t>
    </rPh>
    <rPh sb="37" eb="39">
      <t>ルイジ</t>
    </rPh>
    <rPh sb="39" eb="41">
      <t>ダンタイ</t>
    </rPh>
    <rPh sb="41" eb="43">
      <t>ヘイキン</t>
    </rPh>
    <rPh sb="47" eb="48">
      <t>タカ</t>
    </rPh>
    <rPh sb="49" eb="51">
      <t>スイジュン</t>
    </rPh>
    <phoneticPr fontId="7"/>
  </si>
  <si>
    <t>①経常収支比率は、100％以上を維持し、経常損益は黒字となっています。
②累積欠損金比率は、直近5年間で欠損金を計上していません。
③流動比率は、平成26年度から会計制度の見直しにより、1年以内に償還する企業債を流動負債に計上したことから、大きく減少しています。
④企業債残高対事業規模比率は、類似団体平均より高く、企業債残高が多いといえます。経年比較では着実に減少しており、今後も投資の在り方等の検討や、企業債以外の財源確保による企業債借入の抑制など、逓減に努めていきます。
⑤経費回収率は、類似団体平均とほぼ同じで、100％をやや下回っています。
⑥汚水処理原価は、類似団体平均を上回り、高い水準となっています。これは汚水処理費の一部に公費負担分を充当しているため、公費負担額の減少も要因のひとつと言えます。今後、老朽化に伴う管渠等の修繕費や維持管理費の増加により、高まることが考えられますが、費用の効率化等に取り組んでいきます。
⑦施設利用率は、類似団体平均とほぼ同じ水準です。施設の利用状況や適正規模を判断し、施設の規模と機能の抑制を検討するなかで、施設利用率の改善に努めていきます。
⑧水洗化率は類似団体平均より高い水準で推移しています。</t>
    <rPh sb="13" eb="15">
      <t>イジョウ</t>
    </rPh>
    <rPh sb="16" eb="18">
      <t>イジ</t>
    </rPh>
    <rPh sb="46" eb="48">
      <t>チョッキン</t>
    </rPh>
    <rPh sb="49" eb="51">
      <t>ネンカン</t>
    </rPh>
    <rPh sb="52" eb="54">
      <t>ケッソン</t>
    </rPh>
    <rPh sb="54" eb="55">
      <t>キン</t>
    </rPh>
    <rPh sb="56" eb="58">
      <t>ケイジョウ</t>
    </rPh>
    <rPh sb="67" eb="69">
      <t>リュウドウ</t>
    </rPh>
    <rPh sb="73" eb="75">
      <t>ヘイセイ</t>
    </rPh>
    <rPh sb="83" eb="85">
      <t>セイド</t>
    </rPh>
    <rPh sb="86" eb="88">
      <t>ミナオ</t>
    </rPh>
    <rPh sb="94" eb="95">
      <t>ネン</t>
    </rPh>
    <rPh sb="95" eb="97">
      <t>イナイ</t>
    </rPh>
    <rPh sb="98" eb="100">
      <t>ショウカン</t>
    </rPh>
    <rPh sb="102" eb="104">
      <t>キギョウ</t>
    </rPh>
    <rPh sb="104" eb="105">
      <t>サイ</t>
    </rPh>
    <rPh sb="106" eb="108">
      <t>リュウドウ</t>
    </rPh>
    <rPh sb="108" eb="110">
      <t>フサイ</t>
    </rPh>
    <rPh sb="111" eb="113">
      <t>ケイジョウ</t>
    </rPh>
    <rPh sb="123" eb="125">
      <t>ゲンショウ</t>
    </rPh>
    <rPh sb="172" eb="174">
      <t>ケイネン</t>
    </rPh>
    <rPh sb="174" eb="176">
      <t>ヒカク</t>
    </rPh>
    <rPh sb="178" eb="180">
      <t>チャクジツ</t>
    </rPh>
    <rPh sb="181" eb="183">
      <t>ゲンショウ</t>
    </rPh>
    <rPh sb="227" eb="229">
      <t>テイゲン</t>
    </rPh>
    <rPh sb="256" eb="257">
      <t>オナ</t>
    </rPh>
    <rPh sb="399" eb="401">
      <t>ヒヨウ</t>
    </rPh>
    <rPh sb="402" eb="405">
      <t>コウリツカ</t>
    </rPh>
    <rPh sb="405" eb="406">
      <t>トウ</t>
    </rPh>
    <rPh sb="407" eb="408">
      <t>ト</t>
    </rPh>
    <rPh sb="409" eb="410">
      <t>ク</t>
    </rPh>
    <rPh sb="435" eb="436">
      <t>オナ</t>
    </rPh>
    <rPh sb="437" eb="439">
      <t>スイジュン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</si>
</sst>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98816"/>
        <c:axId val="20305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0.06</c:v>
                </c:pt>
                <c:pt idx="2">
                  <c:v>0.1</c:v>
                </c:pt>
                <c:pt idx="3">
                  <c:v>0.27</c:v>
                </c:pt>
                <c:pt idx="4">
                  <c:v>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98816"/>
        <c:axId val="203057488"/>
      </c:lineChart>
      <c:dateAx>
        <c:axId val="20309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057488"/>
        <c:crosses val="autoZero"/>
        <c:auto val="1"/>
        <c:lblOffset val="100"/>
        <c:baseTimeUnit val="years"/>
      </c:dateAx>
      <c:valAx>
        <c:axId val="20305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09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58.47</c:v>
                </c:pt>
                <c:pt idx="1">
                  <c:v>61.71</c:v>
                </c:pt>
                <c:pt idx="2">
                  <c:v>61.06</c:v>
                </c:pt>
                <c:pt idx="3">
                  <c:v>59.93</c:v>
                </c:pt>
                <c:pt idx="4">
                  <c:v>64.290000000000006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97568"/>
        <c:axId val="204097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65.31</c:v>
                </c:pt>
                <c:pt idx="1">
                  <c:v>62.09</c:v>
                </c:pt>
                <c:pt idx="2">
                  <c:v>64.87</c:v>
                </c:pt>
                <c:pt idx="3">
                  <c:v>65.62</c:v>
                </c:pt>
                <c:pt idx="4">
                  <c:v>64.67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7568"/>
        <c:axId val="204097960"/>
      </c:lineChart>
      <c:dateAx>
        <c:axId val="20409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097960"/>
        <c:crosses val="autoZero"/>
        <c:auto val="1"/>
        <c:lblOffset val="100"/>
        <c:baseTimeUnit val="years"/>
      </c:dateAx>
      <c:valAx>
        <c:axId val="204097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09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96.8</c:v>
                </c:pt>
                <c:pt idx="1">
                  <c:v>96.8</c:v>
                </c:pt>
                <c:pt idx="2">
                  <c:v>98.14</c:v>
                </c:pt>
                <c:pt idx="3">
                  <c:v>98.01</c:v>
                </c:pt>
                <c:pt idx="4">
                  <c:v>98.42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99136"/>
        <c:axId val="204099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87.07</c:v>
                </c:pt>
                <c:pt idx="1">
                  <c:v>86.88</c:v>
                </c:pt>
                <c:pt idx="2">
                  <c:v>91.11</c:v>
                </c:pt>
                <c:pt idx="3">
                  <c:v>91.44</c:v>
                </c:pt>
                <c:pt idx="4">
                  <c:v>91.76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9136"/>
        <c:axId val="204099528"/>
      </c:lineChart>
      <c:dateAx>
        <c:axId val="20409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099528"/>
        <c:crosses val="autoZero"/>
        <c:auto val="1"/>
        <c:lblOffset val="100"/>
        <c:baseTimeUnit val="years"/>
      </c:dateAx>
      <c:valAx>
        <c:axId val="204099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09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107.09</c:v>
                </c:pt>
                <c:pt idx="1">
                  <c:v>105.05</c:v>
                </c:pt>
                <c:pt idx="2">
                  <c:v>107.91</c:v>
                </c:pt>
                <c:pt idx="3">
                  <c:v>106.09</c:v>
                </c:pt>
                <c:pt idx="4">
                  <c:v>105.01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17424"/>
        <c:axId val="20389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101.61</c:v>
                </c:pt>
                <c:pt idx="1">
                  <c:v>104.97</c:v>
                </c:pt>
                <c:pt idx="2">
                  <c:v>108.77</c:v>
                </c:pt>
                <c:pt idx="3">
                  <c:v>109.48</c:v>
                </c:pt>
                <c:pt idx="4">
                  <c:v>109.27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17424"/>
        <c:axId val="203899520"/>
      </c:lineChart>
      <c:dateAx>
        <c:axId val="20311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899520"/>
        <c:crosses val="autoZero"/>
        <c:auto val="1"/>
        <c:lblOffset val="100"/>
        <c:baseTimeUnit val="years"/>
      </c:dateAx>
      <c:valAx>
        <c:axId val="20389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11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13.5</c:v>
                </c:pt>
                <c:pt idx="2">
                  <c:v>27.23</c:v>
                </c:pt>
                <c:pt idx="3">
                  <c:v>29.59</c:v>
                </c:pt>
                <c:pt idx="4">
                  <c:v>32.28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70464"/>
        <c:axId val="20365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8.3000000000000007</c:v>
                </c:pt>
                <c:pt idx="1">
                  <c:v>9.52</c:v>
                </c:pt>
                <c:pt idx="2">
                  <c:v>25.52</c:v>
                </c:pt>
                <c:pt idx="3">
                  <c:v>25.89</c:v>
                </c:pt>
                <c:pt idx="4">
                  <c:v>26.63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70464"/>
        <c:axId val="203653088"/>
      </c:lineChart>
      <c:dateAx>
        <c:axId val="20307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653088"/>
        <c:crosses val="autoZero"/>
        <c:auto val="1"/>
        <c:lblOffset val="100"/>
        <c:baseTimeUnit val="years"/>
      </c:dateAx>
      <c:valAx>
        <c:axId val="20365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07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46360"/>
        <c:axId val="203788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0.76</c:v>
                </c:pt>
                <c:pt idx="3">
                  <c:v>0.71</c:v>
                </c:pt>
                <c:pt idx="4">
                  <c:v>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46360"/>
        <c:axId val="203788184"/>
      </c:lineChart>
      <c:dateAx>
        <c:axId val="20364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788184"/>
        <c:crosses val="autoZero"/>
        <c:auto val="1"/>
        <c:lblOffset val="100"/>
        <c:baseTimeUnit val="years"/>
      </c:dateAx>
      <c:valAx>
        <c:axId val="203788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646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47296"/>
        <c:axId val="20374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51.83</c:v>
                </c:pt>
                <c:pt idx="1">
                  <c:v>52.88</c:v>
                </c:pt>
                <c:pt idx="2">
                  <c:v>21.47</c:v>
                </c:pt>
                <c:pt idx="3">
                  <c:v>16.34</c:v>
                </c:pt>
                <c:pt idx="4">
                  <c:v>15.65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47296"/>
        <c:axId val="203747688"/>
      </c:lineChart>
      <c:dateAx>
        <c:axId val="20374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747688"/>
        <c:crosses val="autoZero"/>
        <c:auto val="1"/>
        <c:lblOffset val="100"/>
        <c:baseTimeUnit val="years"/>
      </c:dateAx>
      <c:valAx>
        <c:axId val="20374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74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220.99</c:v>
                </c:pt>
                <c:pt idx="1">
                  <c:v>554.39</c:v>
                </c:pt>
                <c:pt idx="2">
                  <c:v>54.54</c:v>
                </c:pt>
                <c:pt idx="3">
                  <c:v>57.49</c:v>
                </c:pt>
                <c:pt idx="4">
                  <c:v>50.03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68992"/>
        <c:axId val="20386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231.37</c:v>
                </c:pt>
                <c:pt idx="1">
                  <c:v>539.27</c:v>
                </c:pt>
                <c:pt idx="2">
                  <c:v>79.239999999999995</c:v>
                </c:pt>
                <c:pt idx="3">
                  <c:v>78.930000000000007</c:v>
                </c:pt>
                <c:pt idx="4">
                  <c:v>77.94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68992"/>
        <c:axId val="203869384"/>
      </c:lineChart>
      <c:dateAx>
        <c:axId val="20386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869384"/>
        <c:crosses val="autoZero"/>
        <c:auto val="1"/>
        <c:lblOffset val="100"/>
        <c:baseTimeUnit val="years"/>
      </c:dateAx>
      <c:valAx>
        <c:axId val="20386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86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1237.8399999999999</c:v>
                </c:pt>
                <c:pt idx="1">
                  <c:v>1209.49</c:v>
                </c:pt>
                <c:pt idx="2">
                  <c:v>1183.6600000000001</c:v>
                </c:pt>
                <c:pt idx="3">
                  <c:v>1129.6500000000001</c:v>
                </c:pt>
                <c:pt idx="4">
                  <c:v>1052.21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70560"/>
        <c:axId val="203870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1189.0999999999999</c:v>
                </c:pt>
                <c:pt idx="1">
                  <c:v>1115.1099999999999</c:v>
                </c:pt>
                <c:pt idx="2">
                  <c:v>854.16</c:v>
                </c:pt>
                <c:pt idx="3">
                  <c:v>848.31</c:v>
                </c:pt>
                <c:pt idx="4">
                  <c:v>774.99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70560"/>
        <c:axId val="203870952"/>
      </c:lineChart>
      <c:dateAx>
        <c:axId val="20387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870952"/>
        <c:crosses val="autoZero"/>
        <c:auto val="1"/>
        <c:lblOffset val="100"/>
        <c:baseTimeUnit val="years"/>
      </c:dateAx>
      <c:valAx>
        <c:axId val="203870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87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108.58</c:v>
                </c:pt>
                <c:pt idx="1">
                  <c:v>106.38</c:v>
                </c:pt>
                <c:pt idx="2">
                  <c:v>100.42</c:v>
                </c:pt>
                <c:pt idx="3">
                  <c:v>97.87</c:v>
                </c:pt>
                <c:pt idx="4">
                  <c:v>96.14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46512"/>
        <c:axId val="20374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78.78</c:v>
                </c:pt>
                <c:pt idx="1">
                  <c:v>79.540000000000006</c:v>
                </c:pt>
                <c:pt idx="2">
                  <c:v>93.13</c:v>
                </c:pt>
                <c:pt idx="3">
                  <c:v>94.38</c:v>
                </c:pt>
                <c:pt idx="4">
                  <c:v>96.57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46512"/>
        <c:axId val="203746120"/>
      </c:lineChart>
      <c:dateAx>
        <c:axId val="20374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746120"/>
        <c:crosses val="autoZero"/>
        <c:auto val="1"/>
        <c:lblOffset val="100"/>
        <c:baseTimeUnit val="years"/>
      </c:dateAx>
      <c:valAx>
        <c:axId val="20374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74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202.85</c:v>
                </c:pt>
                <c:pt idx="1">
                  <c:v>206.57</c:v>
                </c:pt>
                <c:pt idx="2">
                  <c:v>219.63</c:v>
                </c:pt>
                <c:pt idx="3">
                  <c:v>226.02</c:v>
                </c:pt>
                <c:pt idx="4">
                  <c:v>230.6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46904"/>
        <c:axId val="204096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199.32</c:v>
                </c:pt>
                <c:pt idx="1">
                  <c:v>199.36</c:v>
                </c:pt>
                <c:pt idx="2">
                  <c:v>167.97</c:v>
                </c:pt>
                <c:pt idx="3">
                  <c:v>165.45</c:v>
                </c:pt>
                <c:pt idx="4">
                  <c:v>161.54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46904"/>
        <c:axId val="204096392"/>
      </c:lineChart>
      <c:dateAx>
        <c:axId val="20374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096392"/>
        <c:crosses val="autoZero"/>
        <c:auto val="1"/>
        <c:lblOffset val="100"/>
        <c:baseTimeUnit val="years"/>
      </c:dateAx>
      <c:valAx>
        <c:axId val="204096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746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46" zoomScale="80" zoomScaleNormal="8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</row>
    <row r="3" spans="1:7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</row>
    <row r="4" spans="1:7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2" t="str">
        <f>データ!H6</f>
        <v>長野県　塩尻市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5</v>
      </c>
      <c r="AE7" s="70"/>
      <c r="AF7" s="70"/>
      <c r="AG7" s="70"/>
      <c r="AH7" s="70"/>
      <c r="AI7" s="70"/>
      <c r="AJ7" s="70"/>
      <c r="AK7" s="4"/>
      <c r="AL7" s="70" t="s">
        <v>6</v>
      </c>
      <c r="AM7" s="70"/>
      <c r="AN7" s="70"/>
      <c r="AO7" s="70"/>
      <c r="AP7" s="70"/>
      <c r="AQ7" s="70"/>
      <c r="AR7" s="70"/>
      <c r="AS7" s="70"/>
      <c r="AT7" s="70" t="s">
        <v>7</v>
      </c>
      <c r="AU7" s="70"/>
      <c r="AV7" s="70"/>
      <c r="AW7" s="70"/>
      <c r="AX7" s="70"/>
      <c r="AY7" s="70"/>
      <c r="AZ7" s="70"/>
      <c r="BA7" s="70"/>
      <c r="BB7" s="70" t="s">
        <v>8</v>
      </c>
      <c r="BC7" s="70"/>
      <c r="BD7" s="70"/>
      <c r="BE7" s="70"/>
      <c r="BF7" s="70"/>
      <c r="BG7" s="70"/>
      <c r="BH7" s="70"/>
      <c r="BI7" s="70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9" t="str">
        <f>データ!I6</f>
        <v>法適用</v>
      </c>
      <c r="C8" s="79"/>
      <c r="D8" s="79"/>
      <c r="E8" s="79"/>
      <c r="F8" s="79"/>
      <c r="G8" s="79"/>
      <c r="H8" s="79"/>
      <c r="I8" s="79" t="str">
        <f>データ!J6</f>
        <v>下水道事業</v>
      </c>
      <c r="J8" s="79"/>
      <c r="K8" s="79"/>
      <c r="L8" s="79"/>
      <c r="M8" s="79"/>
      <c r="N8" s="79"/>
      <c r="O8" s="79"/>
      <c r="P8" s="79" t="str">
        <f>データ!K6</f>
        <v>公共下水道</v>
      </c>
      <c r="Q8" s="79"/>
      <c r="R8" s="79"/>
      <c r="S8" s="79"/>
      <c r="T8" s="79"/>
      <c r="U8" s="79"/>
      <c r="V8" s="79"/>
      <c r="W8" s="79" t="str">
        <f>データ!L6</f>
        <v>Bd1</v>
      </c>
      <c r="X8" s="79"/>
      <c r="Y8" s="79"/>
      <c r="Z8" s="79"/>
      <c r="AA8" s="79"/>
      <c r="AB8" s="79"/>
      <c r="AC8" s="79"/>
      <c r="AD8" s="80" t="s">
        <v>120</v>
      </c>
      <c r="AE8" s="80"/>
      <c r="AF8" s="80"/>
      <c r="AG8" s="80"/>
      <c r="AH8" s="80"/>
      <c r="AI8" s="80"/>
      <c r="AJ8" s="80"/>
      <c r="AK8" s="4"/>
      <c r="AL8" s="74">
        <f>データ!S6</f>
        <v>67534</v>
      </c>
      <c r="AM8" s="74"/>
      <c r="AN8" s="74"/>
      <c r="AO8" s="74"/>
      <c r="AP8" s="74"/>
      <c r="AQ8" s="74"/>
      <c r="AR8" s="74"/>
      <c r="AS8" s="74"/>
      <c r="AT8" s="73">
        <f>データ!T6</f>
        <v>289.98</v>
      </c>
      <c r="AU8" s="73"/>
      <c r="AV8" s="73"/>
      <c r="AW8" s="73"/>
      <c r="AX8" s="73"/>
      <c r="AY8" s="73"/>
      <c r="AZ8" s="73"/>
      <c r="BA8" s="73"/>
      <c r="BB8" s="73">
        <f>データ!U6</f>
        <v>232.89</v>
      </c>
      <c r="BC8" s="73"/>
      <c r="BD8" s="73"/>
      <c r="BE8" s="73"/>
      <c r="BF8" s="73"/>
      <c r="BG8" s="73"/>
      <c r="BH8" s="73"/>
      <c r="BI8" s="73"/>
      <c r="BJ8" s="4"/>
      <c r="BK8" s="4"/>
      <c r="BL8" s="77" t="s">
        <v>10</v>
      </c>
      <c r="BM8" s="7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0" t="s">
        <v>12</v>
      </c>
      <c r="C9" s="70"/>
      <c r="D9" s="70"/>
      <c r="E9" s="70"/>
      <c r="F9" s="70"/>
      <c r="G9" s="70"/>
      <c r="H9" s="70"/>
      <c r="I9" s="70" t="s">
        <v>13</v>
      </c>
      <c r="J9" s="70"/>
      <c r="K9" s="70"/>
      <c r="L9" s="70"/>
      <c r="M9" s="70"/>
      <c r="N9" s="70"/>
      <c r="O9" s="70"/>
      <c r="P9" s="70" t="s">
        <v>14</v>
      </c>
      <c r="Q9" s="70"/>
      <c r="R9" s="70"/>
      <c r="S9" s="70"/>
      <c r="T9" s="70"/>
      <c r="U9" s="70"/>
      <c r="V9" s="70"/>
      <c r="W9" s="70" t="s">
        <v>15</v>
      </c>
      <c r="X9" s="70"/>
      <c r="Y9" s="70"/>
      <c r="Z9" s="70"/>
      <c r="AA9" s="70"/>
      <c r="AB9" s="70"/>
      <c r="AC9" s="70"/>
      <c r="AD9" s="70" t="s">
        <v>16</v>
      </c>
      <c r="AE9" s="70"/>
      <c r="AF9" s="70"/>
      <c r="AG9" s="70"/>
      <c r="AH9" s="70"/>
      <c r="AI9" s="70"/>
      <c r="AJ9" s="70"/>
      <c r="AK9" s="4"/>
      <c r="AL9" s="70" t="s">
        <v>17</v>
      </c>
      <c r="AM9" s="70"/>
      <c r="AN9" s="70"/>
      <c r="AO9" s="70"/>
      <c r="AP9" s="70"/>
      <c r="AQ9" s="70"/>
      <c r="AR9" s="70"/>
      <c r="AS9" s="70"/>
      <c r="AT9" s="70" t="s">
        <v>18</v>
      </c>
      <c r="AU9" s="70"/>
      <c r="AV9" s="70"/>
      <c r="AW9" s="70"/>
      <c r="AX9" s="70"/>
      <c r="AY9" s="70"/>
      <c r="AZ9" s="70"/>
      <c r="BA9" s="70"/>
      <c r="BB9" s="70" t="s">
        <v>19</v>
      </c>
      <c r="BC9" s="70"/>
      <c r="BD9" s="70"/>
      <c r="BE9" s="70"/>
      <c r="BF9" s="70"/>
      <c r="BG9" s="70"/>
      <c r="BH9" s="70"/>
      <c r="BI9" s="70"/>
      <c r="BJ9" s="4"/>
      <c r="BK9" s="4"/>
      <c r="BL9" s="71" t="s">
        <v>20</v>
      </c>
      <c r="BM9" s="7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73" t="str">
        <f>データ!N6</f>
        <v>-</v>
      </c>
      <c r="C10" s="73"/>
      <c r="D10" s="73"/>
      <c r="E10" s="73"/>
      <c r="F10" s="73"/>
      <c r="G10" s="73"/>
      <c r="H10" s="73"/>
      <c r="I10" s="73">
        <f>データ!O6</f>
        <v>47.28</v>
      </c>
      <c r="J10" s="73"/>
      <c r="K10" s="73"/>
      <c r="L10" s="73"/>
      <c r="M10" s="73"/>
      <c r="N10" s="73"/>
      <c r="O10" s="73"/>
      <c r="P10" s="73">
        <f>データ!P6</f>
        <v>76.31</v>
      </c>
      <c r="Q10" s="73"/>
      <c r="R10" s="73"/>
      <c r="S10" s="73"/>
      <c r="T10" s="73"/>
      <c r="U10" s="73"/>
      <c r="V10" s="73"/>
      <c r="W10" s="73">
        <f>データ!Q6</f>
        <v>78.239999999999995</v>
      </c>
      <c r="X10" s="73"/>
      <c r="Y10" s="73"/>
      <c r="Z10" s="73"/>
      <c r="AA10" s="73"/>
      <c r="AB10" s="73"/>
      <c r="AC10" s="73"/>
      <c r="AD10" s="74">
        <f>データ!R6</f>
        <v>3860</v>
      </c>
      <c r="AE10" s="74"/>
      <c r="AF10" s="74"/>
      <c r="AG10" s="74"/>
      <c r="AH10" s="74"/>
      <c r="AI10" s="74"/>
      <c r="AJ10" s="74"/>
      <c r="AK10" s="2"/>
      <c r="AL10" s="74">
        <f>データ!V6</f>
        <v>51490</v>
      </c>
      <c r="AM10" s="74"/>
      <c r="AN10" s="74"/>
      <c r="AO10" s="74"/>
      <c r="AP10" s="74"/>
      <c r="AQ10" s="74"/>
      <c r="AR10" s="74"/>
      <c r="AS10" s="74"/>
      <c r="AT10" s="73">
        <f>データ!W6</f>
        <v>13.7</v>
      </c>
      <c r="AU10" s="73"/>
      <c r="AV10" s="73"/>
      <c r="AW10" s="73"/>
      <c r="AX10" s="73"/>
      <c r="AY10" s="73"/>
      <c r="AZ10" s="73"/>
      <c r="BA10" s="73"/>
      <c r="BB10" s="73">
        <f>データ!X6</f>
        <v>3758.39</v>
      </c>
      <c r="BC10" s="73"/>
      <c r="BD10" s="73"/>
      <c r="BE10" s="73"/>
      <c r="BF10" s="73"/>
      <c r="BG10" s="73"/>
      <c r="BH10" s="73"/>
      <c r="BI10" s="73"/>
      <c r="BJ10" s="2"/>
      <c r="BK10" s="2"/>
      <c r="BL10" s="75" t="s">
        <v>22</v>
      </c>
      <c r="BM10" s="76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4" t="s">
        <v>122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84" t="s">
        <v>64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90" t="s">
        <v>65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66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8">
      <c r="A4" s="29" t="s">
        <v>67</v>
      </c>
      <c r="B4" s="31"/>
      <c r="C4" s="31"/>
      <c r="D4" s="31"/>
      <c r="E4" s="31"/>
      <c r="F4" s="31"/>
      <c r="G4" s="31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83" t="s">
        <v>68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69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70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71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72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73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74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75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76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77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78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202151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長野県　塩尻市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Bd1</v>
      </c>
      <c r="M6" s="34">
        <f t="shared" si="3"/>
        <v>0</v>
      </c>
      <c r="N6" s="35" t="str">
        <f t="shared" si="3"/>
        <v>-</v>
      </c>
      <c r="O6" s="35">
        <f t="shared" si="3"/>
        <v>47.28</v>
      </c>
      <c r="P6" s="35">
        <f t="shared" si="3"/>
        <v>76.31</v>
      </c>
      <c r="Q6" s="35">
        <f t="shared" si="3"/>
        <v>78.239999999999995</v>
      </c>
      <c r="R6" s="35">
        <f t="shared" si="3"/>
        <v>3860</v>
      </c>
      <c r="S6" s="35">
        <f t="shared" si="3"/>
        <v>67534</v>
      </c>
      <c r="T6" s="35">
        <f t="shared" si="3"/>
        <v>289.98</v>
      </c>
      <c r="U6" s="35">
        <f t="shared" si="3"/>
        <v>232.89</v>
      </c>
      <c r="V6" s="35">
        <f t="shared" si="3"/>
        <v>51490</v>
      </c>
      <c r="W6" s="35">
        <f t="shared" si="3"/>
        <v>13.7</v>
      </c>
      <c r="X6" s="35">
        <f t="shared" si="3"/>
        <v>3758.39</v>
      </c>
      <c r="Y6" s="36">
        <f>IF(Y7="",NA(),Y7)</f>
        <v>107.09</v>
      </c>
      <c r="Z6" s="36">
        <f t="shared" ref="Z6:AH6" si="4">IF(Z7="",NA(),Z7)</f>
        <v>105.05</v>
      </c>
      <c r="AA6" s="36">
        <f t="shared" si="4"/>
        <v>107.91</v>
      </c>
      <c r="AB6" s="36">
        <f t="shared" si="4"/>
        <v>106.09</v>
      </c>
      <c r="AC6" s="36">
        <f t="shared" si="4"/>
        <v>105.01</v>
      </c>
      <c r="AD6" s="36">
        <f t="shared" si="4"/>
        <v>101.61</v>
      </c>
      <c r="AE6" s="36">
        <f t="shared" si="4"/>
        <v>104.97</v>
      </c>
      <c r="AF6" s="36">
        <f t="shared" si="4"/>
        <v>108.77</v>
      </c>
      <c r="AG6" s="36">
        <f t="shared" si="4"/>
        <v>109.48</v>
      </c>
      <c r="AH6" s="36">
        <f t="shared" si="4"/>
        <v>109.27</v>
      </c>
      <c r="AI6" s="35" t="str">
        <f>IF(AI7="","",IF(AI7="-","【-】","【"&amp;SUBSTITUTE(TEXT(AI7,"#,##0.00"),"-","△")&amp;"】"))</f>
        <v>【108.57】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51.83</v>
      </c>
      <c r="AP6" s="36">
        <f t="shared" si="5"/>
        <v>52.88</v>
      </c>
      <c r="AQ6" s="36">
        <f t="shared" si="5"/>
        <v>21.47</v>
      </c>
      <c r="AR6" s="36">
        <f t="shared" si="5"/>
        <v>16.34</v>
      </c>
      <c r="AS6" s="36">
        <f t="shared" si="5"/>
        <v>15.65</v>
      </c>
      <c r="AT6" s="35" t="str">
        <f>IF(AT7="","",IF(AT7="-","【-】","【"&amp;SUBSTITUTE(TEXT(AT7,"#,##0.00"),"-","△")&amp;"】"))</f>
        <v>【4.38】</v>
      </c>
      <c r="AU6" s="36">
        <f>IF(AU7="",NA(),AU7)</f>
        <v>220.99</v>
      </c>
      <c r="AV6" s="36">
        <f t="shared" ref="AV6:BD6" si="6">IF(AV7="",NA(),AV7)</f>
        <v>554.39</v>
      </c>
      <c r="AW6" s="36">
        <f t="shared" si="6"/>
        <v>54.54</v>
      </c>
      <c r="AX6" s="36">
        <f t="shared" si="6"/>
        <v>57.49</v>
      </c>
      <c r="AY6" s="36">
        <f t="shared" si="6"/>
        <v>50.03</v>
      </c>
      <c r="AZ6" s="36">
        <f t="shared" si="6"/>
        <v>231.37</v>
      </c>
      <c r="BA6" s="36">
        <f t="shared" si="6"/>
        <v>539.27</v>
      </c>
      <c r="BB6" s="36">
        <f t="shared" si="6"/>
        <v>79.239999999999995</v>
      </c>
      <c r="BC6" s="36">
        <f t="shared" si="6"/>
        <v>78.930000000000007</v>
      </c>
      <c r="BD6" s="36">
        <f t="shared" si="6"/>
        <v>77.94</v>
      </c>
      <c r="BE6" s="35" t="str">
        <f>IF(BE7="","",IF(BE7="-","【-】","【"&amp;SUBSTITUTE(TEXT(BE7,"#,##0.00"),"-","△")&amp;"】"))</f>
        <v>【59.95】</v>
      </c>
      <c r="BF6" s="36">
        <f>IF(BF7="",NA(),BF7)</f>
        <v>1237.8399999999999</v>
      </c>
      <c r="BG6" s="36">
        <f t="shared" ref="BG6:BO6" si="7">IF(BG7="",NA(),BG7)</f>
        <v>1209.49</v>
      </c>
      <c r="BH6" s="36">
        <f t="shared" si="7"/>
        <v>1183.6600000000001</v>
      </c>
      <c r="BI6" s="36">
        <f t="shared" si="7"/>
        <v>1129.6500000000001</v>
      </c>
      <c r="BJ6" s="36">
        <f t="shared" si="7"/>
        <v>1052.21</v>
      </c>
      <c r="BK6" s="36">
        <f t="shared" si="7"/>
        <v>1189.0999999999999</v>
      </c>
      <c r="BL6" s="36">
        <f t="shared" si="7"/>
        <v>1115.1099999999999</v>
      </c>
      <c r="BM6" s="36">
        <f t="shared" si="7"/>
        <v>854.16</v>
      </c>
      <c r="BN6" s="36">
        <f t="shared" si="7"/>
        <v>848.31</v>
      </c>
      <c r="BO6" s="36">
        <f t="shared" si="7"/>
        <v>774.99</v>
      </c>
      <c r="BP6" s="35" t="str">
        <f>IF(BP7="","",IF(BP7="-","【-】","【"&amp;SUBSTITUTE(TEXT(BP7,"#,##0.00"),"-","△")&amp;"】"))</f>
        <v>【728.30】</v>
      </c>
      <c r="BQ6" s="36">
        <f>IF(BQ7="",NA(),BQ7)</f>
        <v>108.58</v>
      </c>
      <c r="BR6" s="36">
        <f t="shared" ref="BR6:BZ6" si="8">IF(BR7="",NA(),BR7)</f>
        <v>106.38</v>
      </c>
      <c r="BS6" s="36">
        <f t="shared" si="8"/>
        <v>100.42</v>
      </c>
      <c r="BT6" s="36">
        <f t="shared" si="8"/>
        <v>97.87</v>
      </c>
      <c r="BU6" s="36">
        <f t="shared" si="8"/>
        <v>96.14</v>
      </c>
      <c r="BV6" s="36">
        <f t="shared" si="8"/>
        <v>78.78</v>
      </c>
      <c r="BW6" s="36">
        <f t="shared" si="8"/>
        <v>79.540000000000006</v>
      </c>
      <c r="BX6" s="36">
        <f t="shared" si="8"/>
        <v>93.13</v>
      </c>
      <c r="BY6" s="36">
        <f t="shared" si="8"/>
        <v>94.38</v>
      </c>
      <c r="BZ6" s="36">
        <f t="shared" si="8"/>
        <v>96.57</v>
      </c>
      <c r="CA6" s="35" t="str">
        <f>IF(CA7="","",IF(CA7="-","【-】","【"&amp;SUBSTITUTE(TEXT(CA7,"#,##0.00"),"-","△")&amp;"】"))</f>
        <v>【100.04】</v>
      </c>
      <c r="CB6" s="36">
        <f>IF(CB7="",NA(),CB7)</f>
        <v>202.85</v>
      </c>
      <c r="CC6" s="36">
        <f t="shared" ref="CC6:CK6" si="9">IF(CC7="",NA(),CC7)</f>
        <v>206.57</v>
      </c>
      <c r="CD6" s="36">
        <f t="shared" si="9"/>
        <v>219.63</v>
      </c>
      <c r="CE6" s="36">
        <f t="shared" si="9"/>
        <v>226.02</v>
      </c>
      <c r="CF6" s="36">
        <f t="shared" si="9"/>
        <v>230.6</v>
      </c>
      <c r="CG6" s="36">
        <f t="shared" si="9"/>
        <v>199.32</v>
      </c>
      <c r="CH6" s="36">
        <f t="shared" si="9"/>
        <v>199.36</v>
      </c>
      <c r="CI6" s="36">
        <f t="shared" si="9"/>
        <v>167.97</v>
      </c>
      <c r="CJ6" s="36">
        <f t="shared" si="9"/>
        <v>165.45</v>
      </c>
      <c r="CK6" s="36">
        <f t="shared" si="9"/>
        <v>161.54</v>
      </c>
      <c r="CL6" s="35" t="str">
        <f>IF(CL7="","",IF(CL7="-","【-】","【"&amp;SUBSTITUTE(TEXT(CL7,"#,##0.00"),"-","△")&amp;"】"))</f>
        <v>【137.82】</v>
      </c>
      <c r="CM6" s="36">
        <f>IF(CM7="",NA(),CM7)</f>
        <v>58.47</v>
      </c>
      <c r="CN6" s="36">
        <f t="shared" ref="CN6:CV6" si="10">IF(CN7="",NA(),CN7)</f>
        <v>61.71</v>
      </c>
      <c r="CO6" s="36">
        <f t="shared" si="10"/>
        <v>61.06</v>
      </c>
      <c r="CP6" s="36">
        <f t="shared" si="10"/>
        <v>59.93</v>
      </c>
      <c r="CQ6" s="36">
        <f t="shared" si="10"/>
        <v>64.290000000000006</v>
      </c>
      <c r="CR6" s="36">
        <f t="shared" si="10"/>
        <v>65.31</v>
      </c>
      <c r="CS6" s="36">
        <f t="shared" si="10"/>
        <v>62.09</v>
      </c>
      <c r="CT6" s="36">
        <f t="shared" si="10"/>
        <v>64.87</v>
      </c>
      <c r="CU6" s="36">
        <f t="shared" si="10"/>
        <v>65.62</v>
      </c>
      <c r="CV6" s="36">
        <f t="shared" si="10"/>
        <v>64.67</v>
      </c>
      <c r="CW6" s="35" t="str">
        <f>IF(CW7="","",IF(CW7="-","【-】","【"&amp;SUBSTITUTE(TEXT(CW7,"#,##0.00"),"-","△")&amp;"】"))</f>
        <v>【60.09】</v>
      </c>
      <c r="CX6" s="36">
        <f>IF(CX7="",NA(),CX7)</f>
        <v>96.8</v>
      </c>
      <c r="CY6" s="36">
        <f t="shared" ref="CY6:DG6" si="11">IF(CY7="",NA(),CY7)</f>
        <v>96.8</v>
      </c>
      <c r="CZ6" s="36">
        <f t="shared" si="11"/>
        <v>98.14</v>
      </c>
      <c r="DA6" s="36">
        <f t="shared" si="11"/>
        <v>98.01</v>
      </c>
      <c r="DB6" s="36">
        <f t="shared" si="11"/>
        <v>98.42</v>
      </c>
      <c r="DC6" s="36">
        <f t="shared" si="11"/>
        <v>87.07</v>
      </c>
      <c r="DD6" s="36">
        <f t="shared" si="11"/>
        <v>86.88</v>
      </c>
      <c r="DE6" s="36">
        <f t="shared" si="11"/>
        <v>91.11</v>
      </c>
      <c r="DF6" s="36">
        <f t="shared" si="11"/>
        <v>91.44</v>
      </c>
      <c r="DG6" s="36">
        <f t="shared" si="11"/>
        <v>91.76</v>
      </c>
      <c r="DH6" s="35" t="str">
        <f>IF(DH7="","",IF(DH7="-","【-】","【"&amp;SUBSTITUTE(TEXT(DH7,"#,##0.00"),"-","△")&amp;"】"))</f>
        <v>【94.90】</v>
      </c>
      <c r="DI6" s="36">
        <f>IF(DI7="",NA(),DI7)</f>
        <v>12.03</v>
      </c>
      <c r="DJ6" s="36">
        <f t="shared" ref="DJ6:DR6" si="12">IF(DJ7="",NA(),DJ7)</f>
        <v>13.5</v>
      </c>
      <c r="DK6" s="36">
        <f t="shared" si="12"/>
        <v>27.23</v>
      </c>
      <c r="DL6" s="36">
        <f t="shared" si="12"/>
        <v>29.59</v>
      </c>
      <c r="DM6" s="36">
        <f t="shared" si="12"/>
        <v>32.28</v>
      </c>
      <c r="DN6" s="36">
        <f t="shared" si="12"/>
        <v>8.3000000000000007</v>
      </c>
      <c r="DO6" s="36">
        <f t="shared" si="12"/>
        <v>9.52</v>
      </c>
      <c r="DP6" s="36">
        <f t="shared" si="12"/>
        <v>25.52</v>
      </c>
      <c r="DQ6" s="36">
        <f t="shared" si="12"/>
        <v>25.89</v>
      </c>
      <c r="DR6" s="36">
        <f t="shared" si="12"/>
        <v>26.63</v>
      </c>
      <c r="DS6" s="35" t="str">
        <f>IF(DS7="","",IF(DS7="-","【-】","【"&amp;SUBSTITUTE(TEXT(DS7,"#,##0.00"),"-","△")&amp;"】"))</f>
        <v>【37.36】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6">
        <f t="shared" si="13"/>
        <v>0.01</v>
      </c>
      <c r="DZ6" s="36">
        <f t="shared" si="13"/>
        <v>0.01</v>
      </c>
      <c r="EA6" s="36">
        <f t="shared" si="13"/>
        <v>0.76</v>
      </c>
      <c r="EB6" s="36">
        <f t="shared" si="13"/>
        <v>0.71</v>
      </c>
      <c r="EC6" s="36">
        <f t="shared" si="13"/>
        <v>0.95</v>
      </c>
      <c r="ED6" s="35" t="str">
        <f>IF(ED7="","",IF(ED7="-","【-】","【"&amp;SUBSTITUTE(TEXT(ED7,"#,##0.00"),"-","△")&amp;"】"))</f>
        <v>【4.96】</v>
      </c>
      <c r="EE6" s="35">
        <f>IF(EE7="",NA(),EE7)</f>
        <v>0</v>
      </c>
      <c r="EF6" s="35">
        <f t="shared" ref="EF6:EN6" si="14">IF(EF7="",NA(),EF7)</f>
        <v>0</v>
      </c>
      <c r="EG6" s="36">
        <f t="shared" si="14"/>
        <v>0.19</v>
      </c>
      <c r="EH6" s="35">
        <f t="shared" si="14"/>
        <v>0</v>
      </c>
      <c r="EI6" s="35">
        <f t="shared" si="14"/>
        <v>0</v>
      </c>
      <c r="EJ6" s="36">
        <f t="shared" si="14"/>
        <v>0.04</v>
      </c>
      <c r="EK6" s="36">
        <f t="shared" si="14"/>
        <v>0.06</v>
      </c>
      <c r="EL6" s="36">
        <f t="shared" si="14"/>
        <v>0.1</v>
      </c>
      <c r="EM6" s="36">
        <f t="shared" si="14"/>
        <v>0.27</v>
      </c>
      <c r="EN6" s="36">
        <f t="shared" si="14"/>
        <v>0.17</v>
      </c>
      <c r="EO6" s="35" t="str">
        <f>IF(EO7="","",IF(EO7="-","【-】","【"&amp;SUBSTITUTE(TEXT(EO7,"#,##0.00"),"-","△")&amp;"】"))</f>
        <v>【0.27】</v>
      </c>
    </row>
    <row r="7" spans="1:148" s="37" customFormat="1">
      <c r="A7" s="29"/>
      <c r="B7" s="38">
        <v>2016</v>
      </c>
      <c r="C7" s="38">
        <v>202151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47.28</v>
      </c>
      <c r="P7" s="39">
        <v>76.31</v>
      </c>
      <c r="Q7" s="39">
        <v>78.239999999999995</v>
      </c>
      <c r="R7" s="39">
        <v>3860</v>
      </c>
      <c r="S7" s="39">
        <v>67534</v>
      </c>
      <c r="T7" s="39">
        <v>289.98</v>
      </c>
      <c r="U7" s="39">
        <v>232.89</v>
      </c>
      <c r="V7" s="39">
        <v>51490</v>
      </c>
      <c r="W7" s="39">
        <v>13.7</v>
      </c>
      <c r="X7" s="39">
        <v>3758.39</v>
      </c>
      <c r="Y7" s="39">
        <v>107.09</v>
      </c>
      <c r="Z7" s="39">
        <v>105.05</v>
      </c>
      <c r="AA7" s="39">
        <v>107.91</v>
      </c>
      <c r="AB7" s="39">
        <v>106.09</v>
      </c>
      <c r="AC7" s="39">
        <v>105.01</v>
      </c>
      <c r="AD7" s="39">
        <v>101.61</v>
      </c>
      <c r="AE7" s="39">
        <v>104.97</v>
      </c>
      <c r="AF7" s="39">
        <v>108.77</v>
      </c>
      <c r="AG7" s="39">
        <v>109.48</v>
      </c>
      <c r="AH7" s="39">
        <v>109.27</v>
      </c>
      <c r="AI7" s="39">
        <v>108.57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51.83</v>
      </c>
      <c r="AP7" s="39">
        <v>52.88</v>
      </c>
      <c r="AQ7" s="39">
        <v>21.47</v>
      </c>
      <c r="AR7" s="39">
        <v>16.34</v>
      </c>
      <c r="AS7" s="39">
        <v>15.65</v>
      </c>
      <c r="AT7" s="39">
        <v>4.38</v>
      </c>
      <c r="AU7" s="39">
        <v>220.99</v>
      </c>
      <c r="AV7" s="39">
        <v>554.39</v>
      </c>
      <c r="AW7" s="39">
        <v>54.54</v>
      </c>
      <c r="AX7" s="39">
        <v>57.49</v>
      </c>
      <c r="AY7" s="39">
        <v>50.03</v>
      </c>
      <c r="AZ7" s="39">
        <v>231.37</v>
      </c>
      <c r="BA7" s="39">
        <v>539.27</v>
      </c>
      <c r="BB7" s="39">
        <v>79.239999999999995</v>
      </c>
      <c r="BC7" s="39">
        <v>78.930000000000007</v>
      </c>
      <c r="BD7" s="39">
        <v>77.94</v>
      </c>
      <c r="BE7" s="39">
        <v>59.95</v>
      </c>
      <c r="BF7" s="39">
        <v>1237.8399999999999</v>
      </c>
      <c r="BG7" s="39">
        <v>1209.49</v>
      </c>
      <c r="BH7" s="39">
        <v>1183.6600000000001</v>
      </c>
      <c r="BI7" s="39">
        <v>1129.6500000000001</v>
      </c>
      <c r="BJ7" s="39">
        <v>1052.21</v>
      </c>
      <c r="BK7" s="39">
        <v>1189.0999999999999</v>
      </c>
      <c r="BL7" s="39">
        <v>1115.1099999999999</v>
      </c>
      <c r="BM7" s="39">
        <v>854.16</v>
      </c>
      <c r="BN7" s="39">
        <v>848.31</v>
      </c>
      <c r="BO7" s="39">
        <v>774.99</v>
      </c>
      <c r="BP7" s="39">
        <v>728.3</v>
      </c>
      <c r="BQ7" s="39">
        <v>108.58</v>
      </c>
      <c r="BR7" s="39">
        <v>106.38</v>
      </c>
      <c r="BS7" s="39">
        <v>100.42</v>
      </c>
      <c r="BT7" s="39">
        <v>97.87</v>
      </c>
      <c r="BU7" s="39">
        <v>96.14</v>
      </c>
      <c r="BV7" s="39">
        <v>78.78</v>
      </c>
      <c r="BW7" s="39">
        <v>79.540000000000006</v>
      </c>
      <c r="BX7" s="39">
        <v>93.13</v>
      </c>
      <c r="BY7" s="39">
        <v>94.38</v>
      </c>
      <c r="BZ7" s="39">
        <v>96.57</v>
      </c>
      <c r="CA7" s="39">
        <v>100.04</v>
      </c>
      <c r="CB7" s="39">
        <v>202.85</v>
      </c>
      <c r="CC7" s="39">
        <v>206.57</v>
      </c>
      <c r="CD7" s="39">
        <v>219.63</v>
      </c>
      <c r="CE7" s="39">
        <v>226.02</v>
      </c>
      <c r="CF7" s="39">
        <v>230.6</v>
      </c>
      <c r="CG7" s="39">
        <v>199.32</v>
      </c>
      <c r="CH7" s="39">
        <v>199.36</v>
      </c>
      <c r="CI7" s="39">
        <v>167.97</v>
      </c>
      <c r="CJ7" s="39">
        <v>165.45</v>
      </c>
      <c r="CK7" s="39">
        <v>161.54</v>
      </c>
      <c r="CL7" s="39">
        <v>137.82</v>
      </c>
      <c r="CM7" s="39">
        <v>58.47</v>
      </c>
      <c r="CN7" s="39">
        <v>61.71</v>
      </c>
      <c r="CO7" s="39">
        <v>61.06</v>
      </c>
      <c r="CP7" s="39">
        <v>59.93</v>
      </c>
      <c r="CQ7" s="39">
        <v>64.290000000000006</v>
      </c>
      <c r="CR7" s="39">
        <v>65.31</v>
      </c>
      <c r="CS7" s="39">
        <v>62.09</v>
      </c>
      <c r="CT7" s="39">
        <v>64.87</v>
      </c>
      <c r="CU7" s="39">
        <v>65.62</v>
      </c>
      <c r="CV7" s="39">
        <v>64.67</v>
      </c>
      <c r="CW7" s="39">
        <v>60.09</v>
      </c>
      <c r="CX7" s="39">
        <v>96.8</v>
      </c>
      <c r="CY7" s="39">
        <v>96.8</v>
      </c>
      <c r="CZ7" s="39">
        <v>98.14</v>
      </c>
      <c r="DA7" s="39">
        <v>98.01</v>
      </c>
      <c r="DB7" s="39">
        <v>98.42</v>
      </c>
      <c r="DC7" s="39">
        <v>87.07</v>
      </c>
      <c r="DD7" s="39">
        <v>86.88</v>
      </c>
      <c r="DE7" s="39">
        <v>91.11</v>
      </c>
      <c r="DF7" s="39">
        <v>91.44</v>
      </c>
      <c r="DG7" s="39">
        <v>91.76</v>
      </c>
      <c r="DH7" s="39">
        <v>94.9</v>
      </c>
      <c r="DI7" s="39">
        <v>12.03</v>
      </c>
      <c r="DJ7" s="39">
        <v>13.5</v>
      </c>
      <c r="DK7" s="39">
        <v>27.23</v>
      </c>
      <c r="DL7" s="39">
        <v>29.59</v>
      </c>
      <c r="DM7" s="39">
        <v>32.28</v>
      </c>
      <c r="DN7" s="39">
        <v>8.3000000000000007</v>
      </c>
      <c r="DO7" s="39">
        <v>9.52</v>
      </c>
      <c r="DP7" s="39">
        <v>25.52</v>
      </c>
      <c r="DQ7" s="39">
        <v>25.89</v>
      </c>
      <c r="DR7" s="39">
        <v>26.63</v>
      </c>
      <c r="DS7" s="39">
        <v>37.36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0.01</v>
      </c>
      <c r="DZ7" s="39">
        <v>0.01</v>
      </c>
      <c r="EA7" s="39">
        <v>0.76</v>
      </c>
      <c r="EB7" s="39">
        <v>0.71</v>
      </c>
      <c r="EC7" s="39">
        <v>0.95</v>
      </c>
      <c r="ED7" s="39">
        <v>4.96</v>
      </c>
      <c r="EE7" s="39">
        <v>0</v>
      </c>
      <c r="EF7" s="39">
        <v>0</v>
      </c>
      <c r="EG7" s="39">
        <v>0.19</v>
      </c>
      <c r="EH7" s="39">
        <v>0</v>
      </c>
      <c r="EI7" s="39">
        <v>0</v>
      </c>
      <c r="EJ7" s="39">
        <v>0.04</v>
      </c>
      <c r="EK7" s="39">
        <v>0.06</v>
      </c>
      <c r="EL7" s="39">
        <v>0.1</v>
      </c>
      <c r="EM7" s="39">
        <v>0.27</v>
      </c>
      <c r="EN7" s="39">
        <v>0.17</v>
      </c>
      <c r="EO7" s="39">
        <v>0.27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ys1221</cp:lastModifiedBy>
  <cp:lastPrinted>2018-01-30T05:10:10Z</cp:lastPrinted>
  <dcterms:created xsi:type="dcterms:W3CDTF">2017-12-25T01:51:27Z</dcterms:created>
  <dcterms:modified xsi:type="dcterms:W3CDTF">2018-02-02T08:37:08Z</dcterms:modified>
  <cp:category/>
</cp:coreProperties>
</file>