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g14\上伊那地事地域政策\▲新フォルダ\0G_公営企業\002.決算状況調査\H29公営企業\経営比較分析表\分析等\市町村提出\202100駒ケ根市\"/>
    </mc:Choice>
  </mc:AlternateContent>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I10" i="4"/>
  <c r="P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<sst xmlns="http://schemas.openxmlformats.org/spreadsheetml/2006/main" count="240" uniqueCount="124">
  <si>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</si>
  <si>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</si>
  <si>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</si>
  <si>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</si>
  <si>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</si>
  <si>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</si>
  <si>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</si>
  <si>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</si>
  <si>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</si>
  <si>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</si>
  <si>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</si>
  <si>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</si>
  <si>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</si>
  <si>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</si>
  <si>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</si>
  <si>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</si>
  <si>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</si>
  <si>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</si>
  <si>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</si>
  <si>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</si>
  <si>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</si>
  <si>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</si>
  <si>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</si>
  <si>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</si>
  <si>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</si>
  <si>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</si>
  <si>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</si>
  <si>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</si>
  <si>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</si>
  <si>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</si>
  <si>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</si>
  <si>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</si>
  <si>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</si>
  <si>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</si>
  <si>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</si>
  <si>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</si>
  <si>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</si>
  <si>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</si>
  <si>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</si>
  <si>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</si>
  <si>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</si>
  <si>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</si>
  <si>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</si>
  <si>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</si>
  <si>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</si>
  <si>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</si>
  <si>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</si>
  <si>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</si>
  <si>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</si>
  <si>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</si>
  <si>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</si>
  <si>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</si>
  <si>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</si>
  <si>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</si>
  <si>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</si>
  <si>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</si>
  <si>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</si>
  <si>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</si>
  <si>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</si>
  <si>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</si>
  <si>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</si>
  <si>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</si>
  <si>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</si>
  <si>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</si>
  <si>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</si>
  <si>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</si>
  <si>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</si>
  <si>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</si>
  <si>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</si>
  <si>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</si>
  <si>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</si>
  <si>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</si>
  <si>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</si>
  <si>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</si>
  <si>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</si>
  <si>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</si>
  <si>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</si>
  <si>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</si>
  <si>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</si>
  <si>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</si>
  <si>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</si>
  <si>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</si>
  <si>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</si>
  <si>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</si>
  <si>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</si>
  <si>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</si>
  <si>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</si>
  <si>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</si>
  <si>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</si>
  <si>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</si>
  <si>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</si>
  <si>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</si>
  <si>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</si>
  <si>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</si>
  <si>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</si>
  <si>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</si>
  <si>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</si>
  <si>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</si>
  <si>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</si>
  <si>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</si>
  <si>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</si>
  <si>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</si>
  <si>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</si>
  <si>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</si>
  <si>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</si>
  <si>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</si>
  <si>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</si>
  <si>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</si>
  <si>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駒ケ根市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</si>
  <si>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</si>
  <si>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</si>
  <si>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</si>
  <si>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</si>
  <si>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</si>
  <si>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</si>
  <si>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</si>
  <si>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</si>
  <si>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</si>
  <si>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</si>
  <si>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</si>
  <si>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・最も古い管渠が供用開始後30年を経過したところであり、法定耐用年数を超えているものはなく、管渠の老朽化度合は低い。
・処理場機器などは、法定耐用年数を超過したものもあり、更新や長寿命化等の必要性も高まってきている。</t>
    <phoneticPr fontId="4"/>
  </si>
  <si>
    <t>　処理場機器などの更新・長寿命化の必要性も高まっており、５～10年程度の中長期的計画に基づき更新を進めてきているが、現状では整備した施設が適切な水準の料金収入に結びついていないため、運営体制の抜本的見直しが必要となっている。
　現在、経営効率化や料金体系の見直し、処理区の統合、更新費用の財源の在り方などの課題解決の一環として、H30.4月から企業会計化するよう準備を進めている。</t>
    <phoneticPr fontId="4"/>
  </si>
  <si>
    <t>・収益的収支比率が100％を下回っており、単年度収支の赤字分は一般会計からの繰入金で賄っている状況にある。
・経費回収率及び水洗化率が平均より高位にあり、投資の成果として汚水の衛生処理がなされ、使用料収入に結びついていると言える。しかし、経費回収率が100％を下回っており、使用料収入では汚水処理費用を賄えていない。
・企業債残高対事業規模比率は平均よりも低く、過剰な企業債に頼らずして投資が行われていると言える。</t>
    <phoneticPr fontId="4"/>
  </si>
  <si>
    <t>非設置</t>
    <rPh sb="0" eb="3">
      <t>ヒセッチ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</si>
</sst>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60-4ECF-B68A-9B67CF3378F5}"/>
            </c:ext>
          </c:extLst>
        </c:ser>
        <c:dLbls>
          <c:showLegendKey val="0"/>
          <c:showVal val="0"/>
          <c:showCatName val="0"/>
          <c:showSerName val="0"/>
          <c:showPercent val="0"/>
          <c:showBubbleSize val="0"/>
        </c:dLbls>
        <c:gapWidth val="150"/>
        <c:axId val="196284240"/>
        <c:axId val="19618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E960-4ECF-B68A-9B67CF3378F5}"/>
            </c:ext>
          </c:extLst>
        </c:ser>
        <c:dLbls>
          <c:showLegendKey val="0"/>
          <c:showVal val="0"/>
          <c:showCatName val="0"/>
          <c:showSerName val="0"/>
          <c:showPercent val="0"/>
          <c:showBubbleSize val="0"/>
        </c:dLbls>
        <c:marker val="1"/>
        <c:smooth val="0"/>
        <c:axId val="196284240"/>
        <c:axId val="196189360"/>
      </c:lineChart>
      <c:dateAx>
        <c:axId val="196284240"/>
        <c:scaling>
          <c:orientation val="minMax"/>
        </c:scaling>
        <c:delete val="1"/>
        <c:axPos val="b"/>
        <c:numFmt formatCode="ge" sourceLinked="1"/>
        <c:majorTickMark val="none"/>
        <c:minorTickMark val="none"/>
        <c:tickLblPos val="none"/>
        <c:crossAx val="196189360"/>
        <c:crosses val="autoZero"/>
        <c:auto val="1"/>
        <c:lblOffset val="100"/>
        <c:baseTimeUnit val="years"/>
      </c:dateAx>
      <c:valAx>
        <c:axId val="19618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8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57.18</c:v>
                </c:pt>
                <c:pt idx="1">
                  <c:v>55.47</c:v>
                </c:pt>
                <c:pt idx="2">
                  <c:v>55.51</c:v>
                </c:pt>
                <c:pt idx="3">
                  <c:v>56.17</c:v>
                </c:pt>
                <c:pt idx="4">
                  <c:v>53.95</c:v>
                </c:pt>
              </c:numCache>
            </c:numRef>
          </c:val>
          <c:extLst>
            <c:ext xmlns:c16="http://schemas.microsoft.com/office/drawing/2014/chart" uri="{C3380CC4-5D6E-409C-BE32-E72D297353CC}">
              <c16:uniqueId val="{00000000-AD5E-44F6-8053-102733DDD036}"/>
            </c:ext>
          </c:extLst>
        </c:ser>
        <c:dLbls>
          <c:showLegendKey val="0"/>
          <c:showVal val="0"/>
          <c:showCatName val="0"/>
          <c:showSerName val="0"/>
          <c:showPercent val="0"/>
          <c:showBubbleSize val="0"/>
        </c:dLbls>
        <c:gapWidth val="150"/>
        <c:axId val="197081720"/>
        <c:axId val="1970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AD5E-44F6-8053-102733DDD036}"/>
            </c:ext>
          </c:extLst>
        </c:ser>
        <c:dLbls>
          <c:showLegendKey val="0"/>
          <c:showVal val="0"/>
          <c:showCatName val="0"/>
          <c:showSerName val="0"/>
          <c:showPercent val="0"/>
          <c:showBubbleSize val="0"/>
        </c:dLbls>
        <c:marker val="1"/>
        <c:smooth val="0"/>
        <c:axId val="197081720"/>
        <c:axId val="197082112"/>
      </c:lineChart>
      <c:dateAx>
        <c:axId val="197081720"/>
        <c:scaling>
          <c:orientation val="minMax"/>
        </c:scaling>
        <c:delete val="1"/>
        <c:axPos val="b"/>
        <c:numFmt formatCode="ge" sourceLinked="1"/>
        <c:majorTickMark val="none"/>
        <c:minorTickMark val="none"/>
        <c:tickLblPos val="none"/>
        <c:crossAx val="197082112"/>
        <c:crosses val="autoZero"/>
        <c:auto val="1"/>
        <c:lblOffset val="100"/>
        <c:baseTimeUnit val="years"/>
      </c:dateAx>
      <c:valAx>
        <c:axId val="1970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8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91.69</c:v>
                </c:pt>
                <c:pt idx="1">
                  <c:v>92.21</c:v>
                </c:pt>
                <c:pt idx="2">
                  <c:v>92.47</c:v>
                </c:pt>
                <c:pt idx="3">
                  <c:v>92.55</c:v>
                </c:pt>
                <c:pt idx="4">
                  <c:v>92.85</c:v>
                </c:pt>
              </c:numCache>
            </c:numRef>
          </c:val>
          <c:extLst>
            <c:ext xmlns:c16="http://schemas.microsoft.com/office/drawing/2014/chart" uri="{C3380CC4-5D6E-409C-BE32-E72D297353CC}">
              <c16:uniqueId val="{00000000-B15D-412F-AE18-DA6A627D5145}"/>
            </c:ext>
          </c:extLst>
        </c:ser>
        <c:dLbls>
          <c:showLegendKey val="0"/>
          <c:showVal val="0"/>
          <c:showCatName val="0"/>
          <c:showSerName val="0"/>
          <c:showPercent val="0"/>
          <c:showBubbleSize val="0"/>
        </c:dLbls>
        <c:gapWidth val="150"/>
        <c:axId val="197083288"/>
        <c:axId val="1970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B15D-412F-AE18-DA6A627D5145}"/>
            </c:ext>
          </c:extLst>
        </c:ser>
        <c:dLbls>
          <c:showLegendKey val="0"/>
          <c:showVal val="0"/>
          <c:showCatName val="0"/>
          <c:showSerName val="0"/>
          <c:showPercent val="0"/>
          <c:showBubbleSize val="0"/>
        </c:dLbls>
        <c:marker val="1"/>
        <c:smooth val="0"/>
        <c:axId val="197083288"/>
        <c:axId val="197083680"/>
      </c:lineChart>
      <c:dateAx>
        <c:axId val="197083288"/>
        <c:scaling>
          <c:orientation val="minMax"/>
        </c:scaling>
        <c:delete val="1"/>
        <c:axPos val="b"/>
        <c:numFmt formatCode="ge" sourceLinked="1"/>
        <c:majorTickMark val="none"/>
        <c:minorTickMark val="none"/>
        <c:tickLblPos val="none"/>
        <c:crossAx val="197083680"/>
        <c:crosses val="autoZero"/>
        <c:auto val="1"/>
        <c:lblOffset val="100"/>
        <c:baseTimeUnit val="years"/>
      </c:dateAx>
      <c:valAx>
        <c:axId val="1970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8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60.54</c:v>
                </c:pt>
                <c:pt idx="1">
                  <c:v>62.85</c:v>
                </c:pt>
                <c:pt idx="2">
                  <c:v>65.010000000000005</c:v>
                </c:pt>
                <c:pt idx="3">
                  <c:v>63.99</c:v>
                </c:pt>
                <c:pt idx="4">
                  <c:v>62.75</c:v>
                </c:pt>
              </c:numCache>
            </c:numRef>
          </c:val>
          <c:extLst>
            <c:ext xmlns:c16="http://schemas.microsoft.com/office/drawing/2014/chart" uri="{C3380CC4-5D6E-409C-BE32-E72D297353CC}">
              <c16:uniqueId val="{00000000-1E9A-47B8-A024-1FDD78E4A1BE}"/>
            </c:ext>
          </c:extLst>
        </c:ser>
        <c:dLbls>
          <c:showLegendKey val="0"/>
          <c:showVal val="0"/>
          <c:showCatName val="0"/>
          <c:showSerName val="0"/>
          <c:showPercent val="0"/>
          <c:showBubbleSize val="0"/>
        </c:dLbls>
        <c:gapWidth val="150"/>
        <c:axId val="196708088"/>
        <c:axId val="19670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9A-47B8-A024-1FDD78E4A1BE}"/>
            </c:ext>
          </c:extLst>
        </c:ser>
        <c:dLbls>
          <c:showLegendKey val="0"/>
          <c:showVal val="0"/>
          <c:showCatName val="0"/>
          <c:showSerName val="0"/>
          <c:showPercent val="0"/>
          <c:showBubbleSize val="0"/>
        </c:dLbls>
        <c:marker val="1"/>
        <c:smooth val="0"/>
        <c:axId val="196708088"/>
        <c:axId val="196708472"/>
      </c:lineChart>
      <c:dateAx>
        <c:axId val="196708088"/>
        <c:scaling>
          <c:orientation val="minMax"/>
        </c:scaling>
        <c:delete val="1"/>
        <c:axPos val="b"/>
        <c:numFmt formatCode="ge" sourceLinked="1"/>
        <c:majorTickMark val="none"/>
        <c:minorTickMark val="none"/>
        <c:tickLblPos val="none"/>
        <c:crossAx val="196708472"/>
        <c:crosses val="autoZero"/>
        <c:auto val="1"/>
        <c:lblOffset val="100"/>
        <c:baseTimeUnit val="years"/>
      </c:dateAx>
      <c:valAx>
        <c:axId val="19670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0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56-48FA-94DC-9EBB3BA9C72B}"/>
            </c:ext>
          </c:extLst>
        </c:ser>
        <c:dLbls>
          <c:showLegendKey val="0"/>
          <c:showVal val="0"/>
          <c:showCatName val="0"/>
          <c:showSerName val="0"/>
          <c:showPercent val="0"/>
          <c:showBubbleSize val="0"/>
        </c:dLbls>
        <c:gapWidth val="150"/>
        <c:axId val="196684560"/>
        <c:axId val="1967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56-48FA-94DC-9EBB3BA9C72B}"/>
            </c:ext>
          </c:extLst>
        </c:ser>
        <c:dLbls>
          <c:showLegendKey val="0"/>
          <c:showVal val="0"/>
          <c:showCatName val="0"/>
          <c:showSerName val="0"/>
          <c:showPercent val="0"/>
          <c:showBubbleSize val="0"/>
        </c:dLbls>
        <c:marker val="1"/>
        <c:smooth val="0"/>
        <c:axId val="196684560"/>
        <c:axId val="196724352"/>
      </c:lineChart>
      <c:dateAx>
        <c:axId val="196684560"/>
        <c:scaling>
          <c:orientation val="minMax"/>
        </c:scaling>
        <c:delete val="1"/>
        <c:axPos val="b"/>
        <c:numFmt formatCode="ge" sourceLinked="1"/>
        <c:majorTickMark val="none"/>
        <c:minorTickMark val="none"/>
        <c:tickLblPos val="none"/>
        <c:crossAx val="196724352"/>
        <c:crosses val="autoZero"/>
        <c:auto val="1"/>
        <c:lblOffset val="100"/>
        <c:baseTimeUnit val="years"/>
      </c:dateAx>
      <c:valAx>
        <c:axId val="1967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D-49B2-B198-DAAF358A5842}"/>
            </c:ext>
          </c:extLst>
        </c:ser>
        <c:dLbls>
          <c:showLegendKey val="0"/>
          <c:showVal val="0"/>
          <c:showCatName val="0"/>
          <c:showSerName val="0"/>
          <c:showPercent val="0"/>
          <c:showBubbleSize val="0"/>
        </c:dLbls>
        <c:gapWidth val="150"/>
        <c:axId val="196820024"/>
        <c:axId val="19682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D-49B2-B198-DAAF358A5842}"/>
            </c:ext>
          </c:extLst>
        </c:ser>
        <c:dLbls>
          <c:showLegendKey val="0"/>
          <c:showVal val="0"/>
          <c:showCatName val="0"/>
          <c:showSerName val="0"/>
          <c:showPercent val="0"/>
          <c:showBubbleSize val="0"/>
        </c:dLbls>
        <c:marker val="1"/>
        <c:smooth val="0"/>
        <c:axId val="196820024"/>
        <c:axId val="196820408"/>
      </c:lineChart>
      <c:dateAx>
        <c:axId val="196820024"/>
        <c:scaling>
          <c:orientation val="minMax"/>
        </c:scaling>
        <c:delete val="1"/>
        <c:axPos val="b"/>
        <c:numFmt formatCode="ge" sourceLinked="1"/>
        <c:majorTickMark val="none"/>
        <c:minorTickMark val="none"/>
        <c:tickLblPos val="none"/>
        <c:crossAx val="196820408"/>
        <c:crosses val="autoZero"/>
        <c:auto val="1"/>
        <c:lblOffset val="100"/>
        <c:baseTimeUnit val="years"/>
      </c:dateAx>
      <c:valAx>
        <c:axId val="19682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2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CA-4239-98EE-E2F1B60C43D3}"/>
            </c:ext>
          </c:extLst>
        </c:ser>
        <c:dLbls>
          <c:showLegendKey val="0"/>
          <c:showVal val="0"/>
          <c:showCatName val="0"/>
          <c:showSerName val="0"/>
          <c:showPercent val="0"/>
          <c:showBubbleSize val="0"/>
        </c:dLbls>
        <c:gapWidth val="150"/>
        <c:axId val="195723552"/>
        <c:axId val="19572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A-4239-98EE-E2F1B60C43D3}"/>
            </c:ext>
          </c:extLst>
        </c:ser>
        <c:dLbls>
          <c:showLegendKey val="0"/>
          <c:showVal val="0"/>
          <c:showCatName val="0"/>
          <c:showSerName val="0"/>
          <c:showPercent val="0"/>
          <c:showBubbleSize val="0"/>
        </c:dLbls>
        <c:marker val="1"/>
        <c:smooth val="0"/>
        <c:axId val="195723552"/>
        <c:axId val="195723944"/>
      </c:lineChart>
      <c:dateAx>
        <c:axId val="195723552"/>
        <c:scaling>
          <c:orientation val="minMax"/>
        </c:scaling>
        <c:delete val="1"/>
        <c:axPos val="b"/>
        <c:numFmt formatCode="ge" sourceLinked="1"/>
        <c:majorTickMark val="none"/>
        <c:minorTickMark val="none"/>
        <c:tickLblPos val="none"/>
        <c:crossAx val="195723944"/>
        <c:crosses val="autoZero"/>
        <c:auto val="1"/>
        <c:lblOffset val="100"/>
        <c:baseTimeUnit val="years"/>
      </c:dateAx>
      <c:valAx>
        <c:axId val="19572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32-46D9-9ABC-FB3789BDE6E3}"/>
            </c:ext>
          </c:extLst>
        </c:ser>
        <c:dLbls>
          <c:showLegendKey val="0"/>
          <c:showVal val="0"/>
          <c:showCatName val="0"/>
          <c:showSerName val="0"/>
          <c:showPercent val="0"/>
          <c:showBubbleSize val="0"/>
        </c:dLbls>
        <c:gapWidth val="150"/>
        <c:axId val="195722376"/>
        <c:axId val="19524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32-46D9-9ABC-FB3789BDE6E3}"/>
            </c:ext>
          </c:extLst>
        </c:ser>
        <c:dLbls>
          <c:showLegendKey val="0"/>
          <c:showVal val="0"/>
          <c:showCatName val="0"/>
          <c:showSerName val="0"/>
          <c:showPercent val="0"/>
          <c:showBubbleSize val="0"/>
        </c:dLbls>
        <c:marker val="1"/>
        <c:smooth val="0"/>
        <c:axId val="195722376"/>
        <c:axId val="195246832"/>
      </c:lineChart>
      <c:dateAx>
        <c:axId val="195722376"/>
        <c:scaling>
          <c:orientation val="minMax"/>
        </c:scaling>
        <c:delete val="1"/>
        <c:axPos val="b"/>
        <c:numFmt formatCode="ge" sourceLinked="1"/>
        <c:majorTickMark val="none"/>
        <c:minorTickMark val="none"/>
        <c:tickLblPos val="none"/>
        <c:crossAx val="195246832"/>
        <c:crosses val="autoZero"/>
        <c:auto val="1"/>
        <c:lblOffset val="100"/>
        <c:baseTimeUnit val="years"/>
      </c:dateAx>
      <c:valAx>
        <c:axId val="19524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2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332.79</c:v>
                </c:pt>
                <c:pt idx="1">
                  <c:v>410.95</c:v>
                </c:pt>
                <c:pt idx="2">
                  <c:v>226.11</c:v>
                </c:pt>
                <c:pt idx="3">
                  <c:v>225.5</c:v>
                </c:pt>
                <c:pt idx="4" formatCode="#,##0.00;&quot;△&quot;#,##0.00">
                  <c:v>0</c:v>
                </c:pt>
              </c:numCache>
            </c:numRef>
          </c:val>
          <c:extLst>
            <c:ext xmlns:c16="http://schemas.microsoft.com/office/drawing/2014/chart" uri="{C3380CC4-5D6E-409C-BE32-E72D297353CC}">
              <c16:uniqueId val="{00000000-C503-4783-94F0-A3F43945695A}"/>
            </c:ext>
          </c:extLst>
        </c:ser>
        <c:dLbls>
          <c:showLegendKey val="0"/>
          <c:showVal val="0"/>
          <c:showCatName val="0"/>
          <c:showSerName val="0"/>
          <c:showPercent val="0"/>
          <c:showBubbleSize val="0"/>
        </c:dLbls>
        <c:gapWidth val="150"/>
        <c:axId val="196939336"/>
        <c:axId val="19693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C503-4783-94F0-A3F43945695A}"/>
            </c:ext>
          </c:extLst>
        </c:ser>
        <c:dLbls>
          <c:showLegendKey val="0"/>
          <c:showVal val="0"/>
          <c:showCatName val="0"/>
          <c:showSerName val="0"/>
          <c:showPercent val="0"/>
          <c:showBubbleSize val="0"/>
        </c:dLbls>
        <c:marker val="1"/>
        <c:smooth val="0"/>
        <c:axId val="196939336"/>
        <c:axId val="196939728"/>
      </c:lineChart>
      <c:dateAx>
        <c:axId val="196939336"/>
        <c:scaling>
          <c:orientation val="minMax"/>
        </c:scaling>
        <c:delete val="1"/>
        <c:axPos val="b"/>
        <c:numFmt formatCode="ge" sourceLinked="1"/>
        <c:majorTickMark val="none"/>
        <c:minorTickMark val="none"/>
        <c:tickLblPos val="none"/>
        <c:crossAx val="196939728"/>
        <c:crosses val="autoZero"/>
        <c:auto val="1"/>
        <c:lblOffset val="100"/>
        <c:baseTimeUnit val="years"/>
      </c:dateAx>
      <c:valAx>
        <c:axId val="19693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3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74.180000000000007</c:v>
                </c:pt>
                <c:pt idx="1">
                  <c:v>75.81</c:v>
                </c:pt>
                <c:pt idx="2">
                  <c:v>76.2</c:v>
                </c:pt>
                <c:pt idx="3">
                  <c:v>77.510000000000005</c:v>
                </c:pt>
                <c:pt idx="4">
                  <c:v>93.93</c:v>
                </c:pt>
              </c:numCache>
            </c:numRef>
          </c:val>
          <c:extLst>
            <c:ext xmlns:c16="http://schemas.microsoft.com/office/drawing/2014/chart" uri="{C3380CC4-5D6E-409C-BE32-E72D297353CC}">
              <c16:uniqueId val="{00000000-5006-4ED6-AA40-6F6C98547520}"/>
            </c:ext>
          </c:extLst>
        </c:ser>
        <c:dLbls>
          <c:showLegendKey val="0"/>
          <c:showVal val="0"/>
          <c:showCatName val="0"/>
          <c:showSerName val="0"/>
          <c:showPercent val="0"/>
          <c:showBubbleSize val="0"/>
        </c:dLbls>
        <c:gapWidth val="150"/>
        <c:axId val="195725120"/>
        <c:axId val="19694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5006-4ED6-AA40-6F6C98547520}"/>
            </c:ext>
          </c:extLst>
        </c:ser>
        <c:dLbls>
          <c:showLegendKey val="0"/>
          <c:showVal val="0"/>
          <c:showCatName val="0"/>
          <c:showSerName val="0"/>
          <c:showPercent val="0"/>
          <c:showBubbleSize val="0"/>
        </c:dLbls>
        <c:marker val="1"/>
        <c:smooth val="0"/>
        <c:axId val="195725120"/>
        <c:axId val="196940904"/>
      </c:lineChart>
      <c:dateAx>
        <c:axId val="195725120"/>
        <c:scaling>
          <c:orientation val="minMax"/>
        </c:scaling>
        <c:delete val="1"/>
        <c:axPos val="b"/>
        <c:numFmt formatCode="ge" sourceLinked="1"/>
        <c:majorTickMark val="none"/>
        <c:minorTickMark val="none"/>
        <c:tickLblPos val="none"/>
        <c:crossAx val="196940904"/>
        <c:crosses val="autoZero"/>
        <c:auto val="1"/>
        <c:lblOffset val="100"/>
        <c:baseTimeUnit val="years"/>
      </c:dateAx>
      <c:valAx>
        <c:axId val="19694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214.8</c:v>
                </c:pt>
                <c:pt idx="1">
                  <c:v>217.03</c:v>
                </c:pt>
                <c:pt idx="2">
                  <c:v>223.25</c:v>
                </c:pt>
                <c:pt idx="3">
                  <c:v>223.34</c:v>
                </c:pt>
                <c:pt idx="4">
                  <c:v>192.3</c:v>
                </c:pt>
              </c:numCache>
            </c:numRef>
          </c:val>
          <c:extLst>
            <c:ext xmlns:c16="http://schemas.microsoft.com/office/drawing/2014/chart" uri="{C3380CC4-5D6E-409C-BE32-E72D297353CC}">
              <c16:uniqueId val="{00000000-A4B0-4C1A-A2B8-B73C950A1077}"/>
            </c:ext>
          </c:extLst>
        </c:ser>
        <c:dLbls>
          <c:showLegendKey val="0"/>
          <c:showVal val="0"/>
          <c:showCatName val="0"/>
          <c:showSerName val="0"/>
          <c:showPercent val="0"/>
          <c:showBubbleSize val="0"/>
        </c:dLbls>
        <c:gapWidth val="150"/>
        <c:axId val="196942864"/>
        <c:axId val="1970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A4B0-4C1A-A2B8-B73C950A1077}"/>
            </c:ext>
          </c:extLst>
        </c:ser>
        <c:dLbls>
          <c:showLegendKey val="0"/>
          <c:showVal val="0"/>
          <c:showCatName val="0"/>
          <c:showSerName val="0"/>
          <c:showPercent val="0"/>
          <c:showBubbleSize val="0"/>
        </c:dLbls>
        <c:marker val="1"/>
        <c:smooth val="0"/>
        <c:axId val="196942864"/>
        <c:axId val="197080544"/>
      </c:lineChart>
      <c:dateAx>
        <c:axId val="196942864"/>
        <c:scaling>
          <c:orientation val="minMax"/>
        </c:scaling>
        <c:delete val="1"/>
        <c:axPos val="b"/>
        <c:numFmt formatCode="ge" sourceLinked="1"/>
        <c:majorTickMark val="none"/>
        <c:minorTickMark val="none"/>
        <c:tickLblPos val="none"/>
        <c:crossAx val="197080544"/>
        <c:crosses val="autoZero"/>
        <c:auto val="1"/>
        <c:lblOffset val="100"/>
        <c:baseTimeUnit val="years"/>
      </c:dateAx>
      <c:valAx>
        <c:axId val="1970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4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長野県　駒ケ根市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33207</v>
      </c>
      <c r="AM8" s="50"/>
      <c r="AN8" s="50"/>
      <c r="AO8" s="50"/>
      <c r="AP8" s="50"/>
      <c r="AQ8" s="50"/>
      <c r="AR8" s="50"/>
      <c r="AS8" s="50"/>
      <c r="AT8" s="45">
        <f>データ!T6</f>
        <v>165.86</v>
      </c>
      <c r="AU8" s="45"/>
      <c r="AV8" s="45"/>
      <c r="AW8" s="45"/>
      <c r="AX8" s="45"/>
      <c r="AY8" s="45"/>
      <c r="AZ8" s="45"/>
      <c r="BA8" s="45"/>
      <c r="BB8" s="45">
        <f>データ!U6</f>
        <v>200.21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34.24</v>
      </c>
      <c r="Q10" s="45"/>
      <c r="R10" s="45"/>
      <c r="S10" s="45"/>
      <c r="T10" s="45"/>
      <c r="U10" s="45"/>
      <c r="V10" s="45"/>
      <c r="W10" s="45">
        <f>データ!Q6</f>
        <v>100</v>
      </c>
      <c r="X10" s="45"/>
      <c r="Y10" s="45"/>
      <c r="Z10" s="45"/>
      <c r="AA10" s="45"/>
      <c r="AB10" s="45"/>
      <c r="AC10" s="45"/>
      <c r="AD10" s="50">
        <f>データ!R6</f>
        <v>2800</v>
      </c>
      <c r="AE10" s="50"/>
      <c r="AF10" s="50"/>
      <c r="AG10" s="50"/>
      <c r="AH10" s="50"/>
      <c r="AI10" s="50"/>
      <c r="AJ10" s="50"/>
      <c r="AK10" s="2"/>
      <c r="AL10" s="50">
        <f>データ!V6</f>
        <v>11328</v>
      </c>
      <c r="AM10" s="50"/>
      <c r="AN10" s="50"/>
      <c r="AO10" s="50"/>
      <c r="AP10" s="50"/>
      <c r="AQ10" s="50"/>
      <c r="AR10" s="50"/>
      <c r="AS10" s="50"/>
      <c r="AT10" s="45">
        <f>データ!W6</f>
        <v>4</v>
      </c>
      <c r="AU10" s="45"/>
      <c r="AV10" s="45"/>
      <c r="AW10" s="45"/>
      <c r="AX10" s="45"/>
      <c r="AY10" s="45"/>
      <c r="AZ10" s="45"/>
      <c r="BA10" s="45"/>
      <c r="BB10" s="45">
        <f>データ!X6</f>
        <v>2832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JmIbFcdi+zDErTnWL29+GqiloSXFBfCWOpkx+Oq+T/viVoIepZrKVR3VcAcLnVWB//J8qUbPGKZrP4mJYUhPhQ==" saltValue="9rMnTNGa/rgWVn+chnnr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Z1" workbookViewId="0">
      <selection activeCell="BJ6" sqref="BJ6"/>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202100</v>
      </c>
      <c r="D6" s="33">
        <f t="shared" si="3"/>
        <v>47</v>
      </c>
      <c r="E6" s="33">
        <f t="shared" si="3"/>
        <v>17</v>
      </c>
      <c r="F6" s="33">
        <f t="shared" si="3"/>
        <v>5</v>
      </c>
      <c r="G6" s="33">
        <f t="shared" si="3"/>
        <v>0</v>
      </c>
      <c r="H6" s="33" t="str">
        <f t="shared" si="3"/>
        <v>長野県　駒ケ根市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34.24</v>
      </c>
      <c r="Q6" s="34">
        <f t="shared" si="3"/>
        <v>100</v>
      </c>
      <c r="R6" s="34">
        <f t="shared" si="3"/>
        <v>2800</v>
      </c>
      <c r="S6" s="34">
        <f t="shared" si="3"/>
        <v>33207</v>
      </c>
      <c r="T6" s="34">
        <f t="shared" si="3"/>
        <v>165.86</v>
      </c>
      <c r="U6" s="34">
        <f t="shared" si="3"/>
        <v>200.21</v>
      </c>
      <c r="V6" s="34">
        <f t="shared" si="3"/>
        <v>11328</v>
      </c>
      <c r="W6" s="34">
        <f t="shared" si="3"/>
        <v>4</v>
      </c>
      <c r="X6" s="34">
        <f t="shared" si="3"/>
        <v>2832</v>
      </c>
      <c r="Y6" s="35">
        <f>IF(Y7="",NA(),Y7)</f>
        <v>60.54</v>
      </c>
      <c r="Z6" s="35">
        <f t="shared" ref="Z6:AH6" si="4">IF(Z7="",NA(),Z7)</f>
        <v>62.85</v>
      </c>
      <c r="AA6" s="35">
        <f t="shared" si="4"/>
        <v>65.010000000000005</v>
      </c>
      <c r="AB6" s="35">
        <f t="shared" si="4"/>
        <v>63.99</v>
      </c>
      <c r="AC6" s="35">
        <f t="shared" si="4"/>
        <v>62.75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332.79</v>
      </c>
      <c r="BG6" s="35">
        <f t="shared" ref="BG6:BO6" si="7">IF(BG7="",NA(),BG7)</f>
        <v>410.95</v>
      </c>
      <c r="BH6" s="35">
        <f t="shared" si="7"/>
        <v>226.11</v>
      </c>
      <c r="BI6" s="35">
        <f t="shared" si="7"/>
        <v>225.5</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74.180000000000007</v>
      </c>
      <c r="BR6" s="35">
        <f t="shared" ref="BR6:BZ6" si="8">IF(BR7="",NA(),BR7)</f>
        <v>75.81</v>
      </c>
      <c r="BS6" s="35">
        <f t="shared" si="8"/>
        <v>76.2</v>
      </c>
      <c r="BT6" s="35">
        <f t="shared" si="8"/>
        <v>77.510000000000005</v>
      </c>
      <c r="BU6" s="35">
        <f t="shared" si="8"/>
        <v>93.93</v>
      </c>
      <c r="BV6" s="35">
        <f t="shared" si="8"/>
        <v>51.03</v>
      </c>
      <c r="BW6" s="35">
        <f t="shared" si="8"/>
        <v>50.9</v>
      </c>
      <c r="BX6" s="35">
        <f t="shared" si="8"/>
        <v>50.82</v>
      </c>
      <c r="BY6" s="35">
        <f t="shared" si="8"/>
        <v>52.19</v>
      </c>
      <c r="BZ6" s="35">
        <f t="shared" si="8"/>
        <v>55.32</v>
      </c>
      <c r="CA6" s="34" t="str">
        <f>IF(CA7="","",IF(CA7="-","【-】","【"&amp;SUBSTITUTE(TEXT(CA7,"#,##0.00"),"-","△")&amp;"】"))</f>
        <v>【55.73】</v>
      </c>
      <c r="CB6" s="35">
        <f>IF(CB7="",NA(),CB7)</f>
        <v>214.8</v>
      </c>
      <c r="CC6" s="35">
        <f t="shared" ref="CC6:CK6" si="9">IF(CC7="",NA(),CC7)</f>
        <v>217.03</v>
      </c>
      <c r="CD6" s="35">
        <f t="shared" si="9"/>
        <v>223.25</v>
      </c>
      <c r="CE6" s="35">
        <f t="shared" si="9"/>
        <v>223.34</v>
      </c>
      <c r="CF6" s="35">
        <f t="shared" si="9"/>
        <v>192.3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57.18</v>
      </c>
      <c r="CN6" s="35">
        <f t="shared" ref="CN6:CV6" si="10">IF(CN7="",NA(),CN7)</f>
        <v>55.47</v>
      </c>
      <c r="CO6" s="35">
        <f t="shared" si="10"/>
        <v>55.51</v>
      </c>
      <c r="CP6" s="35">
        <f t="shared" si="10"/>
        <v>56.17</v>
      </c>
      <c r="CQ6" s="35">
        <f t="shared" si="10"/>
        <v>53.95</v>
      </c>
      <c r="CR6" s="35">
        <f t="shared" si="10"/>
        <v>54.74</v>
      </c>
      <c r="CS6" s="35">
        <f t="shared" si="10"/>
        <v>53.78</v>
      </c>
      <c r="CT6" s="35">
        <f t="shared" si="10"/>
        <v>53.24</v>
      </c>
      <c r="CU6" s="35">
        <f t="shared" si="10"/>
        <v>52.31</v>
      </c>
      <c r="CV6" s="35">
        <f t="shared" si="10"/>
        <v>60.65</v>
      </c>
      <c r="CW6" s="34" t="str">
        <f>IF(CW7="","",IF(CW7="-","【-】","【"&amp;SUBSTITUTE(TEXT(CW7,"#,##0.00"),"-","△")&amp;"】"))</f>
        <v>【59.15】</v>
      </c>
      <c r="CX6" s="35">
        <f>IF(CX7="",NA(),CX7)</f>
        <v>91.69</v>
      </c>
      <c r="CY6" s="35">
        <f t="shared" ref="CY6:DG6" si="11">IF(CY7="",NA(),CY7)</f>
        <v>92.21</v>
      </c>
      <c r="CZ6" s="35">
        <f t="shared" si="11"/>
        <v>92.47</v>
      </c>
      <c r="DA6" s="35">
        <f t="shared" si="11"/>
        <v>92.55</v>
      </c>
      <c r="DB6" s="35">
        <f t="shared" si="11"/>
        <v>92.85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202100</v>
      </c>
      <c r="D7" s="37">
        <v>47</v>
      </c>
      <c r="E7" s="37">
        <v>17</v>
      </c>
      <c r="F7" s="37">
        <v>5</v>
      </c>
      <c r="G7" s="37">
        <v>0</v>
      </c>
      <c r="H7" s="37" t="s">
        <v>108</v>
      </c>
      <c r="I7" s="37" t="s">
        <v>109</v>
      </c>
      <c r="J7" s="37" t="s">
        <v>110</v>
      </c>
      <c r="K7" s="37" t="s">
        <v>111</v>
      </c>
      <c r="L7" s="37" t="s">
        <v>112</v>
      </c>
      <c r="M7" s="37"/>
      <c r="N7" s="38" t="s">
        <v>113</v>
      </c>
      <c r="O7" s="38" t="s">
        <v>114</v>
      </c>
      <c r="P7" s="38">
        <v>34.24</v>
      </c>
      <c r="Q7" s="38">
        <v>100</v>
      </c>
      <c r="R7" s="38">
        <v>2800</v>
      </c>
      <c r="S7" s="38">
        <v>33207</v>
      </c>
      <c r="T7" s="38">
        <v>165.86</v>
      </c>
      <c r="U7" s="38">
        <v>200.21</v>
      </c>
      <c r="V7" s="38">
        <v>11328</v>
      </c>
      <c r="W7" s="38">
        <v>4</v>
      </c>
      <c r="X7" s="38">
        <v>2832</v>
      </c>
      <c r="Y7" s="38">
        <v>60.54</v>
      </c>
      <c r="Z7" s="38">
        <v>62.85</v>
      </c>
      <c r="AA7" s="38">
        <v>65.010000000000005</v>
      </c>
      <c r="AB7" s="38">
        <v>63.99</v>
      </c>
      <c r="AC7" s="38">
        <v>62.75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332.79</v>
      </c>
      <c r="BG7" s="38">
        <v>410.95</v>
      </c>
      <c r="BH7" s="38">
        <v>226.11</v>
      </c>
      <c r="BI7" s="38">
        <v>225.5</v>
      </c>
      <c r="BJ7" s="38">
        <v>0</v>
      </c>
      <c r="BK7" s="38">
        <v>1197.82</v>
      </c>
      <c r="BL7" s="38">
        <v>1126.77</v>
      </c>
      <c r="BM7" s="38">
        <v>1044.8</v>
      </c>
      <c r="BN7" s="38">
        <v>1081.8</v>
      </c>
      <c r="BO7" s="38">
        <v>974.93</v>
      </c>
      <c r="BP7" s="38">
        <v>914.53</v>
      </c>
      <c r="BQ7" s="38">
        <v>74.180000000000007</v>
      </c>
      <c r="BR7" s="38">
        <v>75.81</v>
      </c>
      <c r="BS7" s="38">
        <v>76.2</v>
      </c>
      <c r="BT7" s="38">
        <v>77.510000000000005</v>
      </c>
      <c r="BU7" s="38">
        <v>93.93</v>
      </c>
      <c r="BV7" s="38">
        <v>51.03</v>
      </c>
      <c r="BW7" s="38">
        <v>50.9</v>
      </c>
      <c r="BX7" s="38">
        <v>50.82</v>
      </c>
      <c r="BY7" s="38">
        <v>52.19</v>
      </c>
      <c r="BZ7" s="38">
        <v>55.32</v>
      </c>
      <c r="CA7" s="38">
        <v>55.73</v>
      </c>
      <c r="CB7" s="38">
        <v>214.8</v>
      </c>
      <c r="CC7" s="38">
        <v>217.03</v>
      </c>
      <c r="CD7" s="38">
        <v>223.25</v>
      </c>
      <c r="CE7" s="38">
        <v>223.34</v>
      </c>
      <c r="CF7" s="38">
        <v>192.3</v>
      </c>
      <c r="CG7" s="38">
        <v>289.60000000000002</v>
      </c>
      <c r="CH7" s="38">
        <v>293.27</v>
      </c>
      <c r="CI7" s="38">
        <v>300.52</v>
      </c>
      <c r="CJ7" s="38">
        <v>296.14</v>
      </c>
      <c r="CK7" s="38">
        <v>283.17</v>
      </c>
      <c r="CL7" s="38">
        <v>276.77999999999997</v>
      </c>
      <c r="CM7" s="38">
        <v>57.18</v>
      </c>
      <c r="CN7" s="38">
        <v>55.47</v>
      </c>
      <c r="CO7" s="38">
        <v>55.51</v>
      </c>
      <c r="CP7" s="38">
        <v>56.17</v>
      </c>
      <c r="CQ7" s="38">
        <v>53.95</v>
      </c>
      <c r="CR7" s="38">
        <v>54.74</v>
      </c>
      <c r="CS7" s="38">
        <v>53.78</v>
      </c>
      <c r="CT7" s="38">
        <v>53.24</v>
      </c>
      <c r="CU7" s="38">
        <v>52.31</v>
      </c>
      <c r="CV7" s="38">
        <v>60.65</v>
      </c>
      <c r="CW7" s="38">
        <v>59.15</v>
      </c>
      <c r="CX7" s="38">
        <v>91.69</v>
      </c>
      <c r="CY7" s="38">
        <v>92.21</v>
      </c>
      <c r="CZ7" s="38">
        <v>92.47</v>
      </c>
      <c r="DA7" s="38">
        <v>92.55</v>
      </c>
      <c r="DB7" s="38">
        <v>92.85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2018-02-20T01:47:20Z</cp:lastPrinted>
  <dcterms:created xsi:type="dcterms:W3CDTF">2017-12-25T02:28:45Z</dcterms:created>
  <dcterms:modified xsi:type="dcterms:W3CDTF">2018-02-22T02:11:33Z</dcterms:modified>
  <cp:category/>
</cp:coreProperties>
</file>