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EC71B3C9-C1E0-4BB4-9261-8CB21A1F194C}" xr6:coauthVersionLast="47" xr6:coauthVersionMax="47" xr10:uidLastSave="{00000000-0000-0000-0000-000000000000}"/>
  <bookViews>
    <workbookView xWindow="-120" yWindow="-120" windowWidth="20730" windowHeight="11160" tabRatio="93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5" i="12" l="1"/>
  <c r="AA34" i="12"/>
  <c r="AA33" i="12"/>
  <c r="AA32" i="12"/>
  <c r="AA31" i="12"/>
  <c r="AA30" i="12"/>
  <c r="AA29" i="12"/>
  <c r="AA28" i="12"/>
  <c r="AA23" i="12"/>
  <c r="AA9" i="12"/>
  <c r="AA8" i="12"/>
  <c r="AA7"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AM35" i="10" s="1"/>
  <c r="AM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<sst xmlns="http://schemas.openxmlformats.org/spreadsheetml/2006/main" count="1124" uniqueCount="633">
  <si>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</si>
  <si>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</si>
  <si>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</si>
  <si>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</si>
  <si>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</si>
  <si>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</si>
  <si>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</si>
  <si>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</si>
  <si>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</si>
  <si>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</si>
  <si>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</si>
  <si>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</si>
  <si>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</si>
  <si>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</si>
  <si>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</si>
  <si>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</si>
  <si>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</si>
  <si>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</si>
  <si>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</si>
  <si>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</si>
  <si>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</si>
  <si>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</si>
  <si>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</si>
  <si>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</si>
  <si>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</si>
  <si>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</si>
  <si>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</si>
  <si>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</si>
  <si>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</si>
  <si>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</si>
  <si>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</si>
  <si>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</si>
  <si>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</si>
  <si>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</si>
  <si>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</si>
  <si>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</si>
  <si>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</si>
  <si>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</si>
  <si>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</si>
  <si>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</si>
  <si>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</si>
  <si>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</si>
  <si>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</si>
  <si>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</si>
  <si>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</si>
  <si>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</si>
  <si>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</si>
  <si>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</si>
  <si>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</si>
  <si>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</si>
  <si>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</si>
  <si>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</si>
  <si>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</si>
  <si>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</si>
  <si>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</si>
  <si>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</si>
  <si>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</si>
  <si>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</si>
  <si>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</si>
  <si>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</si>
  <si>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</si>
  <si>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</si>
  <si>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</si>
  <si>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</si>
  <si>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</si>
  <si>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</si>
  <si>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</si>
  <si>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</si>
  <si>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</si>
  <si>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</si>
  <si>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</si>
  <si>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</si>
  <si>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</si>
  <si>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</si>
  <si>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</si>
  <si>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</si>
  <si>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</si>
  <si>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</si>
  <si>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</si>
  <si>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</si>
  <si>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</si>
  <si>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</si>
  <si>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</si>
  <si>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</si>
  <si>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</si>
  <si>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</si>
  <si>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</si>
  <si>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</si>
  <si>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</si>
  <si>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</si>
  <si>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</si>
  <si>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</si>
  <si>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</si>
  <si>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</si>
  <si>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</si>
  <si>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</si>
  <si>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</si>
  <si>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</si>
  <si>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</si>
  <si>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</si>
  <si>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</si>
  <si>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</si>
  <si>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</si>
  <si>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</si>
  <si>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</si>
  <si>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</si>
  <si>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</si>
  <si>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</si>
  <si>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</si>
  <si>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</si>
  <si>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</si>
  <si>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</si>
  <si>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</si>
  <si>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</si>
  <si>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</si>
  <si>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</si>
  <si>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</si>
  <si>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</si>
  <si>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</si>
  <si>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</si>
  <si>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</si>
  <si>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</si>
  <si>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</si>
  <si>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</si>
  <si>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</si>
  <si>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</si>
  <si>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</si>
  <si>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</si>
  <si>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</si>
  <si>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</si>
  <si>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</si>
  <si>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</si>
  <si>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</si>
  <si>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</si>
  <si>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</si>
  <si>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</si>
  <si>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</si>
  <si>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</si>
  <si>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</si>
  <si>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</si>
  <si>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</si>
  <si>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</si>
  <si>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</si>
  <si>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</si>
  <si>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</si>
  <si>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</si>
  <si>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</si>
  <si>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</si>
  <si>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</si>
  <si>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</si>
  <si>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</si>
  <si>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</si>
  <si>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</si>
  <si>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</si>
  <si>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</si>
  <si>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</si>
  <si>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</si>
  <si>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</si>
  <si>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</si>
  <si>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</si>
  <si>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</si>
  <si>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</si>
  <si>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</si>
  <si>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</si>
  <si>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</si>
  <si>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</si>
  <si>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</si>
  <si>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</si>
  <si>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</si>
  <si>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</si>
  <si>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</si>
  <si>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</si>
  <si>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</si>
  <si>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</si>
  <si>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</si>
  <si>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</si>
  <si>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</si>
  <si>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</si>
  <si>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</si>
  <si>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</si>
  <si>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</si>
  <si>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</si>
  <si>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</si>
  <si>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</si>
  <si>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</si>
  <si>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</si>
  <si>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</si>
  <si>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</si>
  <si>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</si>
  <si>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</si>
  <si>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</si>
  <si>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</si>
  <si>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</si>
  <si>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</si>
  <si>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</si>
  <si>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</si>
  <si>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</si>
  <si>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</si>
  <si>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</si>
  <si>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</si>
  <si>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</si>
  <si>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</si>
  <si>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</si>
  <si>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</si>
  <si>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</si>
  <si>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</si>
  <si>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</si>
  <si>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</si>
  <si>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</si>
  <si>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</si>
  <si>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</si>
  <si>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</si>
  <si>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</si>
  <si>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長野県東御市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</si>
  <si>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</si>
  <si>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</si>
  <si>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</si>
  <si>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</si>
  <si>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</si>
  <si>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</si>
  <si>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</si>
  <si>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</si>
  <si>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</si>
  <si>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</si>
  <si>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</si>
  <si>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</si>
  <si>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</si>
  <si>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</si>
  <si>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</si>
  <si>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</si>
  <si>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</si>
  <si>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</si>
  <si>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</si>
  <si>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</si>
  <si>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</si>
  <si>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</si>
  <si>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</si>
  <si>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</si>
  <si>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</si>
  <si>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</si>
  <si>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</si>
  <si>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</si>
  <si>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</si>
  <si>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</si>
  <si>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</si>
  <si>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</si>
  <si>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</si>
  <si>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</si>
  <si>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</si>
  <si>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</si>
  <si>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</si>
  <si>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</si>
  <si>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</si>
  <si>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</si>
  <si>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</si>
  <si>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</si>
  <si>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</si>
  <si>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</si>
  <si>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</si>
  <si>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</si>
  <si>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</si>
  <si>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</si>
  <si>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</si>
  <si>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</si>
  <si>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</si>
  <si>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</si>
  <si>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</si>
  <si>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</si>
  <si>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</si>
  <si>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</si>
  <si>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</si>
  <si>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</si>
  <si>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</si>
  <si>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</si>
  <si>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</si>
  <si>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</si>
  <si>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</si>
  <si>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</si>
  <si>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</si>
  <si>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</si>
  <si>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</si>
  <si>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</si>
  <si>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</si>
  <si>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</si>
  <si>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</si>
  <si>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</si>
  <si>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</si>
  <si>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</si>
  <si>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</si>
  <si>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</si>
  <si>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</si>
  <si>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</si>
  <si>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</si>
  <si>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</si>
  <si>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</si>
  <si>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</si>
  <si>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</si>
  <si>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</si>
  <si>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</si>
  <si>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</si>
  <si>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</si>
  <si>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</si>
  <si>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</si>
  <si>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</si>
  <si>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</si>
  <si>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</si>
  <si>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</si>
  <si>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</si>
  <si>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</si>
  <si>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</si>
  <si>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</si>
  <si>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</si>
  <si>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</si>
  <si>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</si>
  <si>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</si>
  <si>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</si>
  <si>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</si>
  <si>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</si>
  <si>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</si>
  <si>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</si>
  <si>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</si>
  <si>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</si>
  <si>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</si>
  <si>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</si>
  <si>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</si>
  <si>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</si>
  <si>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</si>
  <si>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</si>
  <si>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</si>
  <si>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</si>
  <si>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</si>
  <si>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</si>
  <si>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</si>
  <si>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</si>
  <si>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</si>
  <si>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</si>
  <si>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</si>
  <si>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</si>
  <si>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</si>
  <si>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</si>
  <si>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</si>
  <si>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</si>
  <si>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</si>
  <si>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</si>
  <si>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</si>
  <si>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</si>
  <si>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</si>
  <si>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</si>
  <si>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</si>
  <si>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</si>
  <si>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</si>
  <si>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</si>
  <si>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</si>
  <si>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</si>
  <si>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</si>
  <si>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</si>
  <si>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</si>
  <si>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</si>
  <si>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</si>
  <si>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</si>
  <si>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</si>
  <si>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</si>
  <si>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</si>
  <si>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</si>
  <si>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</si>
  <si>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</si>
  <si>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</si>
  <si>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</si>
  <si>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長野県東御市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</si>
  <si>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</si>
  <si>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</si>
  <si>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</si>
  <si>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</si>
  <si>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</si>
  <si>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</si>
  <si>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</si>
  <si>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</si>
  <si>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</si>
  <si>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</si>
  <si>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</si>
  <si>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</si>
  <si>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</si>
  <si>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</si>
  <si>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</si>
  <si>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</si>
  <si>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</si>
  <si>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</si>
  <si>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</si>
  <si>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</si>
  <si>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</si>
  <si>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東御市湯の丸高原屋内運動施設事業特別会計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</si>
  <si>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</si>
  <si>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</si>
  <si>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</si>
  <si>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</si>
  <si>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</si>
  <si>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</si>
  <si>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</si>
  <si>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</si>
  <si>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</si>
  <si>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</si>
  <si>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</si>
  <si>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</si>
  <si>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</si>
  <si>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</si>
  <si>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</si>
  <si>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</si>
  <si>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</si>
  <si>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</si>
  <si>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</si>
  <si>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</si>
  <si>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</si>
  <si>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</si>
  <si>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</si>
  <si>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</si>
  <si>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</si>
  <si>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</si>
  <si>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</si>
  <si>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</si>
  <si>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</si>
  <si>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</si>
  <si>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</si>
  <si>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</si>
  <si>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</si>
  <si>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</si>
  <si>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</si>
  <si>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</si>
  <si>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</si>
  <si>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</si>
  <si>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</si>
  <si>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</si>
  <si>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</si>
  <si>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</si>
  <si>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</si>
  <si>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</si>
  <si>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</si>
  <si>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</si>
  <si>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</si>
  <si>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</si>
  <si>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</si>
  <si>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</si>
  <si>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</si>
  <si>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</si>
  <si>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</si>
  <si>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</si>
  <si>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</si>
  <si>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</si>
  <si>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</si>
  <si>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</si>
  <si>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</si>
  <si>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</si>
  <si>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</si>
  <si>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</si>
  <si>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</si>
  <si>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</si>
  <si>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</si>
  <si>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</si>
  <si>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</si>
  <si>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</si>
  <si>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</si>
  <si>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</si>
  <si>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</si>
  <si>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</si>
  <si>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</si>
  <si>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</si>
  <si>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</si>
  <si>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</si>
  <si>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</si>
  <si>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</si>
  <si>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</si>
  <si>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</si>
  <si>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</si>
  <si>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</si>
  <si>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</si>
  <si>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</si>
  <si>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</si>
  <si>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</si>
  <si>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</si>
  <si>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</si>
  <si>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</si>
  <si>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</si>
  <si>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</si>
  <si>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</si>
  <si>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東御市水道事業会計</t>
    <phoneticPr fontId="5"/>
  </si>
  <si>
    <t>(Ｆ)</t>
    <phoneticPr fontId="5"/>
  </si>
  <si>
    <t>東御市介護保険特別会計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</si>
  <si>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</si>
  <si>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</si>
  <si>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</si>
  <si>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</si>
  <si>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</si>
  <si>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</si>
  <si>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</si>
  <si>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</si>
  <si>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</si>
  <si>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</si>
  <si>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</si>
  <si>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</si>
  <si>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</si>
  <si>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</si>
  <si>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</si>
  <si>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</si>
  <si>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</si>
  <si>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</si>
  <si>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</si>
  <si>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</si>
  <si>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</si>
  <si>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</si>
  <si>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</si>
  <si>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</si>
  <si>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</si>
  <si>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</si>
  <si>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</si>
  <si>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</si>
  <si>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</si>
  <si>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</si>
  <si>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</si>
  <si>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</si>
  <si>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</si>
  <si>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</si>
  <si>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</si>
  <si>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</si>
  <si>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</si>
  <si>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</si>
  <si>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</si>
  <si>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</si>
  <si>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</si>
  <si>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</si>
  <si>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</si>
  <si>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</si>
  <si>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</si>
  <si>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</si>
  <si>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</si>
  <si>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</si>
  <si>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</si>
  <si>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</si>
  <si>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</si>
  <si>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</si>
  <si>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</si>
  <si>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</si>
  <si>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</si>
  <si>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</si>
  <si>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</si>
  <si>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</si>
  <si>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</si>
  <si>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</si>
  <si>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</si>
  <si>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</si>
  <si>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</si>
  <si>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</si>
  <si>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</si>
  <si>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</si>
  <si>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</si>
  <si>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</si>
  <si>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</si>
  <si>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</si>
  <si>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</si>
  <si>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</si>
  <si>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</si>
  <si>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</si>
  <si>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</si>
  <si>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</si>
  <si>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</si>
  <si>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</si>
  <si>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</si>
  <si>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</si>
  <si>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</si>
  <si>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</si>
  <si>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</si>
  <si>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</si>
  <si>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</si>
  <si>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</si>
  <si>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1.46</t>
  </si>
  <si>
    <t>▲ 8.47</t>
  </si>
  <si>
    <t>▲ 0.65</t>
  </si>
  <si>
    <t>▲ 2.02</t>
  </si>
  <si>
    <t>東御市地域改善地区住宅改修資金等貸付事業特別会計</t>
  </si>
  <si>
    <t>▲ 0.05</t>
  </si>
  <si>
    <t>▲ 0.06</t>
  </si>
  <si>
    <t>東御市下水道事業会計</t>
  </si>
  <si>
    <t>東御市水道事業会計</t>
  </si>
  <si>
    <t>一般会計</t>
  </si>
  <si>
    <t>東御市国民健康保険特別会計</t>
  </si>
  <si>
    <t>東御市病院事業会計</t>
  </si>
  <si>
    <t>東御市介護保険特別会計</t>
  </si>
  <si>
    <t>東御市後期高齢者医療特別会計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</si>
  <si>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</si>
  <si>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</si>
  <si>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</si>
  <si>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</si>
  <si>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</si>
  <si>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</si>
  <si>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</si>
  <si>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</si>
  <si>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株式会社信州東御振興公社</t>
    <rPh sb="0" eb="12">
      <t>カブシキカイシャシンシュウトウミシンコウコウシャ</t>
    </rPh>
    <phoneticPr fontId="2"/>
  </si>
  <si>
    <t>東御市土地開発公社</t>
    <rPh sb="0" eb="3">
      <t>トウミシ</t>
    </rPh>
    <rPh sb="3" eb="5">
      <t>トチ</t>
    </rPh>
    <rPh sb="5" eb="7">
      <t>カイハツ</t>
    </rPh>
    <rPh sb="7" eb="9">
      <t>コウシャ</t>
    </rPh>
    <phoneticPr fontId="2"/>
  </si>
  <si>
    <t>公益財団法人身体教育医学研究所</t>
    <rPh sb="0" eb="2">
      <t>コウエキ</t>
    </rPh>
    <rPh sb="2" eb="6">
      <t>ザイダンホウジン</t>
    </rPh>
    <rPh sb="6" eb="8">
      <t>シンタイ</t>
    </rPh>
    <rPh sb="8" eb="10">
      <t>キョウイク</t>
    </rPh>
    <rPh sb="10" eb="12">
      <t>イガク</t>
    </rPh>
    <rPh sb="12" eb="15">
      <t>ケンキュウジョ</t>
    </rPh>
    <phoneticPr fontId="2"/>
  </si>
  <si>
    <t>一般社団法人信州とうみ観光協会</t>
    <rPh sb="0" eb="2">
      <t>イッパン</t>
    </rPh>
    <rPh sb="2" eb="6">
      <t>シャダンホウジン</t>
    </rPh>
    <rPh sb="6" eb="8">
      <t>シンシュウ</t>
    </rPh>
    <rPh sb="11" eb="13">
      <t>カンコウ</t>
    </rPh>
    <rPh sb="13" eb="15">
      <t>キョウカイ</t>
    </rPh>
    <phoneticPr fontId="2"/>
  </si>
  <si>
    <t>-</t>
    <phoneticPr fontId="2"/>
  </si>
  <si>
    <t>東御市下水道事業会計（公共下水道事業会計）</t>
    <rPh sb="11" eb="13">
      <t>コウキョウ</t>
    </rPh>
    <rPh sb="13" eb="16">
      <t>ゲスイドウ</t>
    </rPh>
    <rPh sb="16" eb="18">
      <t>ジギョウ</t>
    </rPh>
    <rPh sb="18" eb="20">
      <t>カイケイ</t>
    </rPh>
    <phoneticPr fontId="5"/>
  </si>
  <si>
    <t>東御市下水道事業会計（特定環境保全公共下水道会計）</t>
    <rPh sb="11" eb="13">
      <t>トクテイ</t>
    </rPh>
    <rPh sb="13" eb="15">
      <t>カンキョウ</t>
    </rPh>
    <rPh sb="15" eb="17">
      <t>ホゼン</t>
    </rPh>
    <rPh sb="17" eb="19">
      <t>コウキョウ</t>
    </rPh>
    <rPh sb="19" eb="22">
      <t>ゲスイドウ</t>
    </rPh>
    <rPh sb="22" eb="24">
      <t>カイケイ</t>
    </rPh>
    <phoneticPr fontId="5"/>
  </si>
  <si>
    <t>東御市下水道事業会計（農業集落排水施設事業会計）</t>
    <rPh sb="11" eb="13">
      <t>ノウギョウ</t>
    </rPh>
    <rPh sb="13" eb="15">
      <t>シュウラク</t>
    </rPh>
    <rPh sb="15" eb="17">
      <t>ハイスイ</t>
    </rPh>
    <rPh sb="17" eb="19">
      <t>シセツ</t>
    </rPh>
    <rPh sb="19" eb="21">
      <t>ジギョウ</t>
    </rPh>
    <rPh sb="21" eb="23">
      <t>カイケイ</t>
    </rPh>
    <phoneticPr fontId="5"/>
  </si>
  <si>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</si>
  <si>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</si>
  <si>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</si>
  <si>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</si>
  <si>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</si>
  <si>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</si>
  <si>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</si>
  <si>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</si>
  <si>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</si>
  <si>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佐久水道企業団（水道事業会計）</t>
    <rPh sb="0" eb="2">
      <t>サク</t>
    </rPh>
    <rPh sb="2" eb="4">
      <t>スイドウ</t>
    </rPh>
    <rPh sb="4" eb="7">
      <t>キギョウダン</t>
    </rPh>
    <rPh sb="8" eb="10">
      <t>スイドウ</t>
    </rPh>
    <rPh sb="10" eb="12">
      <t>ジギョウ</t>
    </rPh>
    <rPh sb="12" eb="14">
      <t>カイケイ</t>
    </rPh>
    <phoneticPr fontId="2"/>
  </si>
  <si>
    <t>北佐久郡老人福祉施設組合（一般会計）</t>
    <rPh sb="0" eb="4">
      <t>キタサクグン</t>
    </rPh>
    <rPh sb="4" eb="6">
      <t>ロウジン</t>
    </rPh>
    <rPh sb="6" eb="8">
      <t>フクシ</t>
    </rPh>
    <rPh sb="8" eb="10">
      <t>シセツ</t>
    </rPh>
    <rPh sb="10" eb="12">
      <t>クミアイ</t>
    </rPh>
    <phoneticPr fontId="2"/>
  </si>
  <si>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</si>
  <si>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</si>
  <si>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上田市東御市真田共有財産組合（一般会計）</t>
    <rPh sb="0" eb="3">
      <t>ウエダシ</t>
    </rPh>
    <rPh sb="3" eb="6">
      <t>トウミシ</t>
    </rPh>
    <rPh sb="6" eb="8">
      <t>サナダ</t>
    </rPh>
    <rPh sb="8" eb="10">
      <t>キョウユウ</t>
    </rPh>
    <rPh sb="10" eb="12">
      <t>ザイサン</t>
    </rPh>
    <rPh sb="12" eb="14">
      <t>クミアイ</t>
    </rPh>
    <phoneticPr fontId="2"/>
  </si>
  <si>
    <t>合併振興基金</t>
    <rPh sb="0" eb="6">
      <t>ガッペイシンコウキキン</t>
    </rPh>
    <phoneticPr fontId="5"/>
  </si>
  <si>
    <t>地域福祉基金</t>
    <rPh sb="0" eb="2">
      <t>チイキ</t>
    </rPh>
    <rPh sb="2" eb="4">
      <t>フクシ</t>
    </rPh>
    <rPh sb="4" eb="6">
      <t>キキン</t>
    </rPh>
    <phoneticPr fontId="5"/>
  </si>
  <si>
    <t>公共施設等整備基金</t>
    <rPh sb="0" eb="2">
      <t>コウキョウ</t>
    </rPh>
    <rPh sb="2" eb="5">
      <t>シセツナド</t>
    </rPh>
    <rPh sb="5" eb="9">
      <t>セイビキキン</t>
    </rPh>
    <phoneticPr fontId="5"/>
  </si>
  <si>
    <t>都市計画事業基金</t>
    <rPh sb="0" eb="2">
      <t>トシ</t>
    </rPh>
    <rPh sb="2" eb="4">
      <t>ケイカク</t>
    </rPh>
    <rPh sb="4" eb="6">
      <t>ジギョウ</t>
    </rPh>
    <rPh sb="6" eb="8">
      <t>キキン</t>
    </rPh>
    <phoneticPr fontId="5"/>
  </si>
  <si>
    <t>人材育成事業基金</t>
    <rPh sb="0" eb="2">
      <t>ジンザイ</t>
    </rPh>
    <rPh sb="2" eb="4">
      <t>イクセイ</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</si>
  <si>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</si>
  <si>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</si>
  <si>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</si>
  <si>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</si>
  <si>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</si>
  <si>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</si>
  <si>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</si>
  <si>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</si>
  <si>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</si>
  <si>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</si>
  <si>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類似団体と比較して、将来負担比率は高く、実質公債費比率は低い水準にある。
　これは、類似団体よりも償還期間の長い地方債の借入れが多いためと推測される。
　令和２年度の将来負担比率の低下は地方債残高の減、実質公債費率の上昇は元利償還金の増が主な要因である。
　公債費が高いと考えられるため、地方債の繰上償還に努め、公債費の適正化に取り組んでいく。</t>
    <rPh sb="84" eb="86">
      <t>ショウライ</t>
    </rPh>
    <rPh sb="86" eb="88">
      <t>フタン</t>
    </rPh>
    <rPh sb="88" eb="90">
      <t>ヒリツ</t>
    </rPh>
    <rPh sb="91" eb="93">
      <t>テイカ</t>
    </rPh>
    <rPh sb="94" eb="97">
      <t>チホウサイ</t>
    </rPh>
    <rPh sb="97" eb="99">
      <t>ザンダカ</t>
    </rPh>
    <rPh sb="100" eb="101">
      <t>ゲン</t>
    </rPh>
    <rPh sb="112" eb="114">
      <t>ガンリ</t>
    </rPh>
    <rPh sb="114" eb="117">
      <t>ショウカンキン</t>
    </rPh>
    <rPh sb="118" eb="119">
      <t>ゾウ</t>
    </rPh>
    <rPh sb="120" eb="121">
      <t>オモ</t>
    </rPh>
    <rPh sb="122" eb="124">
      <t>ヨウイン</t>
    </rPh>
    <rPh sb="130" eb="133">
      <t>コウサイヒ</t>
    </rPh>
    <rPh sb="134" eb="135">
      <t>タカ</t>
    </rPh>
    <rPh sb="137" eb="138">
      <t>カンガ</t>
    </rPh>
    <phoneticPr fontId="5"/>
  </si>
  <si>
    <t>　類似団体平均と比較して、将来負担比率は高く、有形固定資産減価償却率は低い水準にある。
　これは、平成17年度から平成26年度にかけて実施した公立保育園の建替え、平成26年度から令和元年度にかけて実施した公営住宅の建替え及び令和元年度の屋内運動施設の建設によるものと考えられる。
　施設の老朽化が進んでいる傾向が見られるため、将来負担比率の上昇に注意しながら、公共施設等総合管理計画に基づいた施設の維持管理、更新等を進めていく。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</si>
</sst>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1CE-4D22-8ACD-9DAE2734EC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42785</c:v>
                </c:pt>
                <c:pt idx="1">
                  <c:v>82168</c:v>
                </c:pt>
                <c:pt idx="2">
                  <c:v>59717</c:v>
                </c:pt>
                <c:pt idx="3">
                  <c:v>101303</c:v>
                </c:pt>
                <c:pt idx="4">
                  <c:v>33526</c:v>
                </c:pt>
              </c:numCache>
            </c:numRef>
          </c:val>
          <c:smooth val="0"/>
          <c:extLst>
            <c:ext xmlns:c16="http://schemas.microsoft.com/office/drawing/2014/chart" uri="{C3380CC4-5D6E-409C-BE32-E72D297353CC}">
              <c16:uniqueId val="{00000001-E1CE-4D22-8ACD-9DAE2734ECDA}"/>
            </c:ext>
          </c:extLst>
        </c:ser>
        <c:dLbls>
          <c:showLegendKey val="0"/>
          <c:showVal val="0"/>
          <c:showCatName val="0"/>
          <c:showSerName val="0"/>
          <c:showPercent val="0"/>
          <c:showBubbleSize val="0"/>
        </c:dLbls>
        <c:marker val="1"/>
        <c:smooth val="0"/>
        <c:axId val="467664440"/>
        <c:axId val="467664048"/>
      </c:lineChart>
      <c:catAx>
        <c:axId val="467664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664048"/>
        <c:crosses val="autoZero"/>
        <c:auto val="1"/>
        <c:lblAlgn val="ctr"/>
        <c:lblOffset val="100"/>
        <c:tickLblSkip val="1"/>
        <c:tickMarkSkip val="1"/>
        <c:noMultiLvlLbl val="0"/>
      </c:catAx>
      <c:valAx>
        <c:axId val="467664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664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4.0199999999999996</c:v>
                </c:pt>
                <c:pt idx="2">
                  <c:v>4.46</c:v>
                </c:pt>
                <c:pt idx="3">
                  <c:v>5.6</c:v>
                </c:pt>
                <c:pt idx="4">
                  <c:v>6.4</c:v>
                </c:pt>
              </c:numCache>
            </c:numRef>
          </c:val>
          <c:extLst>
            <c:ext xmlns:c16="http://schemas.microsoft.com/office/drawing/2014/chart" uri="{C3380CC4-5D6E-409C-BE32-E72D297353CC}">
              <c16:uniqueId val="{00000000-A8EB-499D-8832-01A77BB70C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13.06</c:v>
                </c:pt>
                <c:pt idx="1">
                  <c:v>7.99</c:v>
                </c:pt>
                <c:pt idx="2">
                  <c:v>8.06</c:v>
                </c:pt>
                <c:pt idx="3">
                  <c:v>10.51</c:v>
                </c:pt>
                <c:pt idx="4">
                  <c:v>9.9600000000000009</c:v>
                </c:pt>
              </c:numCache>
            </c:numRef>
          </c:val>
          <c:extLst>
            <c:ext xmlns:c16="http://schemas.microsoft.com/office/drawing/2014/chart" uri="{C3380CC4-5D6E-409C-BE32-E72D297353CC}">
              <c16:uniqueId val="{00000001-A8EB-499D-8832-01A77BB70CFD}"/>
            </c:ext>
          </c:extLst>
        </c:ser>
        <c:dLbls>
          <c:showLegendKey val="0"/>
          <c:showVal val="0"/>
          <c:showCatName val="0"/>
          <c:showSerName val="0"/>
          <c:showPercent val="0"/>
          <c:showBubbleSize val="0"/>
        </c:dLbls>
        <c:gapWidth val="250"/>
        <c:overlap val="100"/>
        <c:axId val="467662872"/>
        <c:axId val="467665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-8.4700000000000006</c:v>
                </c:pt>
                <c:pt idx="2">
                  <c:v>-0.65</c:v>
                </c:pt>
                <c:pt idx="3">
                  <c:v>1.4</c:v>
                </c:pt>
                <c:pt idx="4">
                  <c:v>-2.02</c:v>
                </c:pt>
              </c:numCache>
            </c:numRef>
          </c:val>
          <c:smooth val="0"/>
          <c:extLst>
            <c:ext xmlns:c16="http://schemas.microsoft.com/office/drawing/2014/chart" uri="{C3380CC4-5D6E-409C-BE32-E72D297353CC}">
              <c16:uniqueId val="{00000002-A8EB-499D-8832-01A77BB70CFD}"/>
            </c:ext>
          </c:extLst>
        </c:ser>
        <c:dLbls>
          <c:showLegendKey val="0"/>
          <c:showVal val="0"/>
          <c:showCatName val="0"/>
          <c:showSerName val="0"/>
          <c:showPercent val="0"/>
          <c:showBubbleSize val="0"/>
        </c:dLbls>
        <c:marker val="1"/>
        <c:smooth val="0"/>
        <c:axId val="467662872"/>
        <c:axId val="467665224"/>
      </c:lineChart>
      <c:catAx>
        <c:axId val="46766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665224"/>
        <c:crosses val="autoZero"/>
        <c:auto val="1"/>
        <c:lblAlgn val="ctr"/>
        <c:lblOffset val="100"/>
        <c:tickLblSkip val="1"/>
        <c:tickMarkSkip val="1"/>
        <c:noMultiLvlLbl val="0"/>
      </c:catAx>
      <c:valAx>
        <c:axId val="467665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66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0.09</c:v>
                </c:pt>
                <c:pt idx="8">
                  <c:v>#N/A</c:v>
                </c:pt>
                <c:pt idx="9">
                  <c:v>0.05</c:v>
                </c:pt>
              </c:numCache>
            </c:numRef>
          </c:val>
          <c:extLst>
            <c:ext xmlns:c16="http://schemas.microsoft.com/office/drawing/2014/chart" uri="{C3380CC4-5D6E-409C-BE32-E72D297353CC}">
              <c16:uniqueId val="{00000000-F1BB-477C-81B8-720517E054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BB-477C-81B8-720517E05429}"/>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0.12</c:v>
                </c:pt>
                <c:pt idx="4">
                  <c:v>#N/A</c:v>
                </c:pt>
                <c:pt idx="5">
                  <c:v>0.14000000000000001</c:v>
                </c:pt>
                <c:pt idx="6">
                  <c:v>#N/A</c:v>
                </c:pt>
                <c:pt idx="7">
                  <c:v>0.15</c:v>
                </c:pt>
                <c:pt idx="8">
                  <c:v>#N/A</c:v>
                </c:pt>
                <c:pt idx="9">
                  <c:v>0.15</c:v>
                </c:pt>
              </c:numCache>
            </c:numRef>
          </c:val>
          <c:extLst>
            <c:ext xmlns:c16="http://schemas.microsoft.com/office/drawing/2014/chart" uri="{C3380CC4-5D6E-409C-BE32-E72D297353CC}">
              <c16:uniqueId val="{00000002-F1BB-477C-81B8-720517E05429}"/>
            </c:ext>
          </c:extLst>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1.19</c:v>
                </c:pt>
                <c:pt idx="2">
                  <c:v>#N/A</c:v>
                </c:pt>
                <c:pt idx="3">
                  <c:v>0.8</c:v>
                </c:pt>
                <c:pt idx="4">
                  <c:v>#N/A</c:v>
                </c:pt>
                <c:pt idx="5">
                  <c:v>1.43</c:v>
                </c:pt>
                <c:pt idx="6">
                  <c:v>#N/A</c:v>
                </c:pt>
                <c:pt idx="7">
                  <c:v>0.66</c:v>
                </c:pt>
                <c:pt idx="8">
                  <c:v>#N/A</c:v>
                </c:pt>
                <c:pt idx="9">
                  <c:v>0.79</c:v>
                </c:pt>
              </c:numCache>
            </c:numRef>
          </c:val>
          <c:extLst>
            <c:ext xmlns:c16="http://schemas.microsoft.com/office/drawing/2014/chart" uri="{C3380CC4-5D6E-409C-BE32-E72D297353CC}">
              <c16:uniqueId val="{00000003-F1BB-477C-81B8-720517E05429}"/>
            </c:ext>
          </c:extLst>
        </c:ser>
        <c:ser>
          <c:idx val="4"/>
          <c:order val="4"/>
          <c:tx>
            <c:strRef>
              <c:f>データシート!$A$31</c:f>
              <c:strCache>
                <c:ptCount val="1"/>
                <c:pt idx="0">
                  <c:v>東御市病院事業会計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1.1399999999999999</c:v>
                </c:pt>
                <c:pt idx="2">
                  <c:v>#N/A</c:v>
                </c:pt>
                <c:pt idx="3">
                  <c:v>0.92</c:v>
                </c:pt>
                <c:pt idx="4">
                  <c:v>#N/A</c:v>
                </c:pt>
                <c:pt idx="5">
                  <c:v>1.5</c:v>
                </c:pt>
                <c:pt idx="6">
                  <c:v>#N/A</c:v>
                </c:pt>
                <c:pt idx="7">
                  <c:v>1.58</c:v>
                </c:pt>
                <c:pt idx="8">
                  <c:v>#N/A</c:v>
                </c:pt>
                <c:pt idx="9">
                  <c:v>1.04</c:v>
                </c:pt>
              </c:numCache>
            </c:numRef>
          </c:val>
          <c:extLst>
            <c:ext xmlns:c16="http://schemas.microsoft.com/office/drawing/2014/chart" uri="{C3380CC4-5D6E-409C-BE32-E72D297353CC}">
              <c16:uniqueId val="{00000004-F1BB-477C-81B8-720517E05429}"/>
            </c:ext>
          </c:extLst>
        </c:ser>
        <c:ser>
          <c:idx val="5"/>
          <c:order val="5"/>
          <c:tx>
            <c:strRef>
              <c:f>データシート!$A$32</c:f>
              <c:strCache>
                <c:ptCount val="1"/>
                <c:pt idx="0">
                  <c:v>東御市国民健康保険特別会計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3.31</c:v>
                </c:pt>
                <c:pt idx="2">
                  <c:v>#N/A</c:v>
                </c:pt>
                <c:pt idx="3">
                  <c:v>3.11</c:v>
                </c:pt>
                <c:pt idx="4">
                  <c:v>#N/A</c:v>
                </c:pt>
                <c:pt idx="5">
                  <c:v>1.17</c:v>
                </c:pt>
                <c:pt idx="6">
                  <c:v>#N/A</c:v>
                </c:pt>
                <c:pt idx="7">
                  <c:v>1.07</c:v>
                </c:pt>
                <c:pt idx="8">
                  <c:v>#N/A</c:v>
                </c:pt>
                <c:pt idx="9">
                  <c:v>1.17</c:v>
                </c:pt>
              </c:numCache>
            </c:numRef>
          </c:val>
          <c:extLst>
            <c:ext xmlns:c16="http://schemas.microsoft.com/office/drawing/2014/chart" uri="{C3380CC4-5D6E-409C-BE32-E72D297353CC}">
              <c16:uniqueId val="{00000005-F1BB-477C-81B8-720517E0542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5.19</c:v>
                </c:pt>
                <c:pt idx="2">
                  <c:v>#N/A</c:v>
                </c:pt>
                <c:pt idx="3">
                  <c:v>4.0599999999999996</c:v>
                </c:pt>
                <c:pt idx="4">
                  <c:v>#N/A</c:v>
                </c:pt>
                <c:pt idx="5">
                  <c:v>4.5</c:v>
                </c:pt>
                <c:pt idx="6">
                  <c:v>#N/A</c:v>
                </c:pt>
                <c:pt idx="7">
                  <c:v>5.59</c:v>
                </c:pt>
                <c:pt idx="8">
                  <c:v>#N/A</c:v>
                </c:pt>
                <c:pt idx="9">
                  <c:v>6.4</c:v>
                </c:pt>
              </c:numCache>
            </c:numRef>
          </c:val>
          <c:extLst>
            <c:ext xmlns:c16="http://schemas.microsoft.com/office/drawing/2014/chart" uri="{C3380CC4-5D6E-409C-BE32-E72D297353CC}">
              <c16:uniqueId val="{00000006-F1BB-477C-81B8-720517E05429}"/>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4.83</c:v>
                </c:pt>
                <c:pt idx="2">
                  <c:v>#N/A</c:v>
                </c:pt>
                <c:pt idx="3">
                  <c:v>5.0999999999999996</c:v>
                </c:pt>
                <c:pt idx="4">
                  <c:v>#N/A</c:v>
                </c:pt>
                <c:pt idx="5">
                  <c:v>5.76</c:v>
                </c:pt>
                <c:pt idx="6">
                  <c:v>#N/A</c:v>
                </c:pt>
                <c:pt idx="7">
                  <c:v>6.06</c:v>
                </c:pt>
                <c:pt idx="8">
                  <c:v>#N/A</c:v>
                </c:pt>
                <c:pt idx="9">
                  <c:v>6.56</c:v>
                </c:pt>
              </c:numCache>
            </c:numRef>
          </c:val>
          <c:extLst>
            <c:ext xmlns:c16="http://schemas.microsoft.com/office/drawing/2014/chart" uri="{C3380CC4-5D6E-409C-BE32-E72D297353CC}">
              <c16:uniqueId val="{00000007-F1BB-477C-81B8-720517E05429}"/>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5.87</c:v>
                </c:pt>
                <c:pt idx="2">
                  <c:v>#N/A</c:v>
                </c:pt>
                <c:pt idx="3">
                  <c:v>7.84</c:v>
                </c:pt>
                <c:pt idx="4">
                  <c:v>#N/A</c:v>
                </c:pt>
                <c:pt idx="5">
                  <c:v>8.2200000000000006</c:v>
                </c:pt>
                <c:pt idx="6">
                  <c:v>#N/A</c:v>
                </c:pt>
                <c:pt idx="7">
                  <c:v>8.65</c:v>
                </c:pt>
                <c:pt idx="8">
                  <c:v>#N/A</c:v>
                </c:pt>
                <c:pt idx="9">
                  <c:v>9.4700000000000006</c:v>
                </c:pt>
              </c:numCache>
            </c:numRef>
          </c:val>
          <c:extLst>
            <c:ext xmlns:c16="http://schemas.microsoft.com/office/drawing/2014/chart" uri="{C3380CC4-5D6E-409C-BE32-E72D297353CC}">
              <c16:uniqueId val="{00000008-F1BB-477C-81B8-720517E05429}"/>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0.05</c:v>
                </c:pt>
                <c:pt idx="1">
                  <c:v>#N/A</c:v>
                </c:pt>
                <c:pt idx="2">
                  <c:v>0.05</c:v>
                </c:pt>
                <c:pt idx="3">
                  <c:v>#N/A</c:v>
                </c:pt>
                <c:pt idx="4">
                  <c:v>0.06</c:v>
                </c:pt>
                <c:pt idx="5">
                  <c:v>#N/A</c:v>
                </c:pt>
                <c:pt idx="6">
                  <c:v>0.06</c:v>
                </c:pt>
                <c:pt idx="7">
                  <c:v>#N/A</c:v>
                </c:pt>
                <c:pt idx="8">
                  <c:v>0.05</c:v>
                </c:pt>
                <c:pt idx="9">
                  <c:v>#N/A</c:v>
                </c:pt>
              </c:numCache>
            </c:numRef>
          </c:val>
          <c:extLst>
            <c:ext xmlns:c16="http://schemas.microsoft.com/office/drawing/2014/chart" uri="{C3380CC4-5D6E-409C-BE32-E72D297353CC}">
              <c16:uniqueId val="{00000009-F1BB-477C-81B8-720517E05429}"/>
            </c:ext>
          </c:extLst>
        </c:ser>
        <c:dLbls>
          <c:showLegendKey val="0"/>
          <c:showVal val="0"/>
          <c:showCatName val="0"/>
          <c:showSerName val="0"/>
          <c:showPercent val="0"/>
          <c:showBubbleSize val="0"/>
        </c:dLbls>
        <c:gapWidth val="150"/>
        <c:overlap val="100"/>
        <c:axId val="467663264"/>
        <c:axId val="467666008"/>
      </c:barChart>
      <c:catAx>
        <c:axId val="4676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666008"/>
        <c:crosses val="autoZero"/>
        <c:auto val="1"/>
        <c:lblAlgn val="ctr"/>
        <c:lblOffset val="100"/>
        <c:tickLblSkip val="1"/>
        <c:tickMarkSkip val="1"/>
        <c:noMultiLvlLbl val="0"/>
      </c:catAx>
      <c:valAx>
        <c:axId val="467666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663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2021</c:v>
                </c:pt>
                <c:pt idx="5">
                  <c:v>1960</c:v>
                </c:pt>
                <c:pt idx="8">
                  <c:v>1956</c:v>
                </c:pt>
                <c:pt idx="11">
                  <c:v>1921</c:v>
                </c:pt>
                <c:pt idx="14">
                  <c:v>1833</c:v>
                </c:pt>
              </c:numCache>
            </c:numRef>
          </c:val>
          <c:extLst>
            <c:ext xmlns:c16="http://schemas.microsoft.com/office/drawing/2014/chart" uri="{C3380CC4-5D6E-409C-BE32-E72D297353CC}">
              <c16:uniqueId val="{00000000-BD97-47BE-B8FC-9FBAB47FD2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97-47BE-B8FC-9FBAB47FD2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c:v>
                </c:pt>
                <c:pt idx="3">
                  <c:v>1</c:v>
                </c:pt>
                <c:pt idx="6">
                  <c:v>0</c:v>
                </c:pt>
                <c:pt idx="9">
                  <c:v>0</c:v>
                </c:pt>
                <c:pt idx="12">
                  <c:v>0</c:v>
                </c:pt>
              </c:numCache>
            </c:numRef>
          </c:val>
          <c:extLst>
            <c:ext xmlns:c16="http://schemas.microsoft.com/office/drawing/2014/chart" uri="{C3380CC4-5D6E-409C-BE32-E72D297353CC}">
              <c16:uniqueId val="{00000002-BD97-47BE-B8FC-9FBAB47FD2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64</c:v>
                </c:pt>
                <c:pt idx="6">
                  <c:v>63</c:v>
                </c:pt>
                <c:pt idx="9">
                  <c:v>67</c:v>
                </c:pt>
                <c:pt idx="12">
                  <c:v>80</c:v>
                </c:pt>
              </c:numCache>
            </c:numRef>
          </c:val>
          <c:extLst>
            <c:ext xmlns:c16="http://schemas.microsoft.com/office/drawing/2014/chart" uri="{C3380CC4-5D6E-409C-BE32-E72D297353CC}">
              <c16:uniqueId val="{00000003-BD97-47BE-B8FC-9FBAB47FD2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738</c:v>
                </c:pt>
                <c:pt idx="3">
                  <c:v>678</c:v>
                </c:pt>
                <c:pt idx="6">
                  <c:v>657</c:v>
                </c:pt>
                <c:pt idx="9">
                  <c:v>641</c:v>
                </c:pt>
                <c:pt idx="12">
                  <c:v>633</c:v>
                </c:pt>
              </c:numCache>
            </c:numRef>
          </c:val>
          <c:extLst>
            <c:ext xmlns:c16="http://schemas.microsoft.com/office/drawing/2014/chart" uri="{C3380CC4-5D6E-409C-BE32-E72D297353CC}">
              <c16:uniqueId val="{00000004-BD97-47BE-B8FC-9FBAB47FD2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97-47BE-B8FC-9FBAB47FD2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97-47BE-B8FC-9FBAB47FD2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1704</c:v>
                </c:pt>
                <c:pt idx="3">
                  <c:v>1665</c:v>
                </c:pt>
                <c:pt idx="6">
                  <c:v>1743</c:v>
                </c:pt>
                <c:pt idx="9">
                  <c:v>1714</c:v>
                </c:pt>
                <c:pt idx="12">
                  <c:v>1757</c:v>
                </c:pt>
              </c:numCache>
            </c:numRef>
          </c:val>
          <c:extLst>
            <c:ext xmlns:c16="http://schemas.microsoft.com/office/drawing/2014/chart" uri="{C3380CC4-5D6E-409C-BE32-E72D297353CC}">
              <c16:uniqueId val="{00000007-BD97-47BE-B8FC-9FBAB47FD2D7}"/>
            </c:ext>
          </c:extLst>
        </c:ser>
        <c:dLbls>
          <c:showLegendKey val="0"/>
          <c:showVal val="0"/>
          <c:showCatName val="0"/>
          <c:showSerName val="0"/>
          <c:showPercent val="0"/>
          <c:showBubbleSize val="0"/>
        </c:dLbls>
        <c:gapWidth val="100"/>
        <c:overlap val="100"/>
        <c:axId val="468899232"/>
        <c:axId val="468900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494</c:v>
                </c:pt>
                <c:pt idx="2">
                  <c:v>#N/A</c:v>
                </c:pt>
                <c:pt idx="3">
                  <c:v>#N/A</c:v>
                </c:pt>
                <c:pt idx="4">
                  <c:v>448</c:v>
                </c:pt>
                <c:pt idx="5">
                  <c:v>#N/A</c:v>
                </c:pt>
                <c:pt idx="6">
                  <c:v>#N/A</c:v>
                </c:pt>
                <c:pt idx="7">
                  <c:v>507</c:v>
                </c:pt>
                <c:pt idx="8">
                  <c:v>#N/A</c:v>
                </c:pt>
                <c:pt idx="9">
                  <c:v>#N/A</c:v>
                </c:pt>
                <c:pt idx="10">
                  <c:v>501</c:v>
                </c:pt>
                <c:pt idx="11">
                  <c:v>#N/A</c:v>
                </c:pt>
                <c:pt idx="12">
                  <c:v>#N/A</c:v>
                </c:pt>
                <c:pt idx="13">
                  <c:v>637</c:v>
                </c:pt>
                <c:pt idx="14">
                  <c:v>#N/A</c:v>
                </c:pt>
              </c:numCache>
            </c:numRef>
          </c:val>
          <c:smooth val="0"/>
          <c:extLst>
            <c:ext xmlns:c16="http://schemas.microsoft.com/office/drawing/2014/chart" uri="{C3380CC4-5D6E-409C-BE32-E72D297353CC}">
              <c16:uniqueId val="{00000008-BD97-47BE-B8FC-9FBAB47FD2D7}"/>
            </c:ext>
          </c:extLst>
        </c:ser>
        <c:dLbls>
          <c:showLegendKey val="0"/>
          <c:showVal val="0"/>
          <c:showCatName val="0"/>
          <c:showSerName val="0"/>
          <c:showPercent val="0"/>
          <c:showBubbleSize val="0"/>
        </c:dLbls>
        <c:marker val="1"/>
        <c:smooth val="0"/>
        <c:axId val="468899232"/>
        <c:axId val="468900408"/>
      </c:lineChart>
      <c:catAx>
        <c:axId val="4688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900408"/>
        <c:crosses val="autoZero"/>
        <c:auto val="1"/>
        <c:lblAlgn val="ctr"/>
        <c:lblOffset val="100"/>
        <c:tickLblSkip val="1"/>
        <c:tickMarkSkip val="1"/>
        <c:noMultiLvlLbl val="0"/>
      </c:catAx>
      <c:valAx>
        <c:axId val="468900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8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18674</c:v>
                </c:pt>
                <c:pt idx="5">
                  <c:v>17762</c:v>
                </c:pt>
                <c:pt idx="8">
                  <c:v>17093</c:v>
                </c:pt>
                <c:pt idx="11">
                  <c:v>16279</c:v>
                </c:pt>
                <c:pt idx="14">
                  <c:v>15887</c:v>
                </c:pt>
              </c:numCache>
            </c:numRef>
          </c:val>
          <c:extLst>
            <c:ext xmlns:c16="http://schemas.microsoft.com/office/drawing/2014/chart" uri="{C3380CC4-5D6E-409C-BE32-E72D297353CC}">
              <c16:uniqueId val="{00000000-01A4-4F99-BF66-807257224E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1520</c:v>
                </c:pt>
                <c:pt idx="5">
                  <c:v>1482</c:v>
                </c:pt>
                <c:pt idx="8">
                  <c:v>1413</c:v>
                </c:pt>
                <c:pt idx="11">
                  <c:v>1398</c:v>
                </c:pt>
                <c:pt idx="14">
                  <c:v>1489</c:v>
                </c:pt>
              </c:numCache>
            </c:numRef>
          </c:val>
          <c:extLst>
            <c:ext xmlns:c16="http://schemas.microsoft.com/office/drawing/2014/chart" uri="{C3380CC4-5D6E-409C-BE32-E72D297353CC}">
              <c16:uniqueId val="{00000001-01A4-4F99-BF66-807257224E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4706</c:v>
                </c:pt>
                <c:pt idx="5">
                  <c:v>4015</c:v>
                </c:pt>
                <c:pt idx="8">
                  <c:v>3814</c:v>
                </c:pt>
                <c:pt idx="11">
                  <c:v>3704</c:v>
                </c:pt>
                <c:pt idx="14">
                  <c:v>3797</c:v>
                </c:pt>
              </c:numCache>
            </c:numRef>
          </c:val>
          <c:extLst>
            <c:ext xmlns:c16="http://schemas.microsoft.com/office/drawing/2014/chart" uri="{C3380CC4-5D6E-409C-BE32-E72D297353CC}">
              <c16:uniqueId val="{00000002-01A4-4F99-BF66-807257224E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A4-4F99-BF66-807257224E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A4-4F99-BF66-807257224E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A4-4F99-BF66-807257224E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1764</c:v>
                </c:pt>
                <c:pt idx="3">
                  <c:v>1949</c:v>
                </c:pt>
                <c:pt idx="6">
                  <c:v>1772</c:v>
                </c:pt>
                <c:pt idx="9">
                  <c:v>1639</c:v>
                </c:pt>
                <c:pt idx="12">
                  <c:v>1603</c:v>
                </c:pt>
              </c:numCache>
            </c:numRef>
          </c:val>
          <c:extLst>
            <c:ext xmlns:c16="http://schemas.microsoft.com/office/drawing/2014/chart" uri="{C3380CC4-5D6E-409C-BE32-E72D297353CC}">
              <c16:uniqueId val="{00000006-01A4-4F99-BF66-807257224E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551</c:v>
                </c:pt>
                <c:pt idx="3">
                  <c:v>522</c:v>
                </c:pt>
                <c:pt idx="6">
                  <c:v>478</c:v>
                </c:pt>
                <c:pt idx="9">
                  <c:v>473</c:v>
                </c:pt>
                <c:pt idx="12">
                  <c:v>431</c:v>
                </c:pt>
              </c:numCache>
            </c:numRef>
          </c:val>
          <c:extLst>
            <c:ext xmlns:c16="http://schemas.microsoft.com/office/drawing/2014/chart" uri="{C3380CC4-5D6E-409C-BE32-E72D297353CC}">
              <c16:uniqueId val="{00000007-01A4-4F99-BF66-807257224E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6242</c:v>
                </c:pt>
                <c:pt idx="3">
                  <c:v>5477</c:v>
                </c:pt>
                <c:pt idx="6">
                  <c:v>4907</c:v>
                </c:pt>
                <c:pt idx="9">
                  <c:v>4346</c:v>
                </c:pt>
                <c:pt idx="12">
                  <c:v>4435</c:v>
                </c:pt>
              </c:numCache>
            </c:numRef>
          </c:val>
          <c:extLst>
            <c:ext xmlns:c16="http://schemas.microsoft.com/office/drawing/2014/chart" uri="{C3380CC4-5D6E-409C-BE32-E72D297353CC}">
              <c16:uniqueId val="{00000008-01A4-4F99-BF66-807257224E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A4-4F99-BF66-807257224E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20205</c:v>
                </c:pt>
                <c:pt idx="3">
                  <c:v>19971</c:v>
                </c:pt>
                <c:pt idx="6">
                  <c:v>19334</c:v>
                </c:pt>
                <c:pt idx="9">
                  <c:v>19883</c:v>
                </c:pt>
                <c:pt idx="12">
                  <c:v>19436</c:v>
                </c:pt>
              </c:numCache>
            </c:numRef>
          </c:val>
          <c:extLst>
            <c:ext xmlns:c16="http://schemas.microsoft.com/office/drawing/2014/chart" uri="{C3380CC4-5D6E-409C-BE32-E72D297353CC}">
              <c16:uniqueId val="{0000000A-01A4-4F99-BF66-807257224EB3}"/>
            </c:ext>
          </c:extLst>
        </c:ser>
        <c:dLbls>
          <c:showLegendKey val="0"/>
          <c:showVal val="0"/>
          <c:showCatName val="0"/>
          <c:showSerName val="0"/>
          <c:showPercent val="0"/>
          <c:showBubbleSize val="0"/>
        </c:dLbls>
        <c:gapWidth val="100"/>
        <c:overlap val="100"/>
        <c:axId val="468900800"/>
        <c:axId val="46889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3863</c:v>
                </c:pt>
                <c:pt idx="2">
                  <c:v>#N/A</c:v>
                </c:pt>
                <c:pt idx="3">
                  <c:v>#N/A</c:v>
                </c:pt>
                <c:pt idx="4">
                  <c:v>4661</c:v>
                </c:pt>
                <c:pt idx="5">
                  <c:v>#N/A</c:v>
                </c:pt>
                <c:pt idx="6">
                  <c:v>#N/A</c:v>
                </c:pt>
                <c:pt idx="7">
                  <c:v>4171</c:v>
                </c:pt>
                <c:pt idx="8">
                  <c:v>#N/A</c:v>
                </c:pt>
                <c:pt idx="9">
                  <c:v>#N/A</c:v>
                </c:pt>
                <c:pt idx="10">
                  <c:v>4960</c:v>
                </c:pt>
                <c:pt idx="11">
                  <c:v>#N/A</c:v>
                </c:pt>
                <c:pt idx="12">
                  <c:v>#N/A</c:v>
                </c:pt>
                <c:pt idx="13">
                  <c:v>4733</c:v>
                </c:pt>
                <c:pt idx="14">
                  <c:v>#N/A</c:v>
                </c:pt>
              </c:numCache>
            </c:numRef>
          </c:val>
          <c:smooth val="0"/>
          <c:extLst>
            <c:ext xmlns:c16="http://schemas.microsoft.com/office/drawing/2014/chart" uri="{C3380CC4-5D6E-409C-BE32-E72D297353CC}">
              <c16:uniqueId val="{0000000B-01A4-4F99-BF66-807257224EB3}"/>
            </c:ext>
          </c:extLst>
        </c:ser>
        <c:dLbls>
          <c:showLegendKey val="0"/>
          <c:showVal val="0"/>
          <c:showCatName val="0"/>
          <c:showSerName val="0"/>
          <c:showPercent val="0"/>
          <c:showBubbleSize val="0"/>
        </c:dLbls>
        <c:marker val="1"/>
        <c:smooth val="0"/>
        <c:axId val="468900800"/>
        <c:axId val="468896096"/>
      </c:lineChart>
      <c:catAx>
        <c:axId val="4689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896096"/>
        <c:crosses val="autoZero"/>
        <c:auto val="1"/>
        <c:lblAlgn val="ctr"/>
        <c:lblOffset val="100"/>
        <c:tickLblSkip val="1"/>
        <c:tickMarkSkip val="1"/>
        <c:noMultiLvlLbl val="0"/>
      </c:catAx>
      <c:valAx>
        <c:axId val="46889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9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717</c:v>
                </c:pt>
                <c:pt idx="1">
                  <c:v>931</c:v>
                </c:pt>
                <c:pt idx="2">
                  <c:v>904</c:v>
                </c:pt>
              </c:numCache>
            </c:numRef>
          </c:val>
          <c:extLst>
            <c:ext xmlns:c16="http://schemas.microsoft.com/office/drawing/2014/chart" uri="{C3380CC4-5D6E-409C-BE32-E72D297353CC}">
              <c16:uniqueId val="{00000000-E342-4034-B51F-C647DBDBA6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427</c:v>
                </c:pt>
                <c:pt idx="1">
                  <c:v>359</c:v>
                </c:pt>
                <c:pt idx="2">
                  <c:v>362</c:v>
                </c:pt>
              </c:numCache>
            </c:numRef>
          </c:val>
          <c:extLst>
            <c:ext xmlns:c16="http://schemas.microsoft.com/office/drawing/2014/chart" uri="{C3380CC4-5D6E-409C-BE32-E72D297353CC}">
              <c16:uniqueId val="{00000001-E342-4034-B51F-C647DBDBA6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3266</c:v>
                </c:pt>
                <c:pt idx="1">
                  <c:v>2867</c:v>
                </c:pt>
                <c:pt idx="2">
                  <c:v>2682</c:v>
                </c:pt>
              </c:numCache>
            </c:numRef>
          </c:val>
          <c:extLst>
            <c:ext xmlns:c16="http://schemas.microsoft.com/office/drawing/2014/chart" uri="{C3380CC4-5D6E-409C-BE32-E72D297353CC}">
              <c16:uniqueId val="{00000002-E342-4034-B51F-C647DBDBA650}"/>
            </c:ext>
          </c:extLst>
        </c:ser>
        <c:dLbls>
          <c:showLegendKey val="0"/>
          <c:showVal val="0"/>
          <c:showCatName val="0"/>
          <c:showSerName val="0"/>
          <c:showPercent val="0"/>
          <c:showBubbleSize val="0"/>
        </c:dLbls>
        <c:gapWidth val="120"/>
        <c:overlap val="100"/>
        <c:axId val="468901192"/>
        <c:axId val="468900016"/>
      </c:barChart>
      <c:catAx>
        <c:axId val="46890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8900016"/>
        <c:crosses val="autoZero"/>
        <c:auto val="1"/>
        <c:lblAlgn val="ctr"/>
        <c:lblOffset val="100"/>
        <c:tickLblSkip val="1"/>
        <c:tickMarkSkip val="1"/>
        <c:noMultiLvlLbl val="0"/>
      </c:catAx>
      <c:valAx>
        <c:axId val="468900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890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{3772C8A6-3AC2-4C4C-AB99-307BE94D169B}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30A-40D5-B9ED-3EB7BE4F33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{2145068B-C01B-4369-AF7E-2DEA16A368CE}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0A-40D5-B9ED-3EB7BE4F33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{90CBE3CC-2FBB-476B-93BA-14CB21E426ED}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0A-40D5-B9ED-3EB7BE4F33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{5D71D41E-A00C-4C7D-9CE7-ED653E6FFBC2}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0A-40D5-B9ED-3EB7BE4F33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{D87C36F9-8AB4-49ED-B90C-6E58DD4082A0}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0A-40D5-B9ED-3EB7BE4F33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{B5EDC00A-3376-4898-A3F0-C8FAEE891723}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30A-40D5-B9ED-3EB7BE4F33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{F1D00745-AD05-480F-9C0B-EBF28393CE05}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30A-40D5-B9ED-3EB7BE4F33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{DF77BC02-39A2-43EE-817B-AD520FC20107}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30A-40D5-B9ED-3EB7BE4F33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{15C7C2B4-7B90-494A-8BA0-1003E9E13D23}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30A-40D5-B9ED-3EB7BE4F33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44.9</c:v>
                </c:pt>
                <c:pt idx="8">
                  <c:v>52.8</c:v>
                </c:pt>
                <c:pt idx="16">
                  <c:v>57</c:v>
                </c:pt>
                <c:pt idx="24">
                  <c:v>54.5</c:v>
                </c:pt>
                <c:pt idx="32">
                  <c:v>55.8</c:v>
                </c:pt>
              </c:numCache>
            </c:numRef>
          </c:xVal>
          <c:yVal>
            <c:numRef>
              <c:f>公会計指標分析・財政指標組合せ分析表!$BP$51:$DC$51</c:f>
              <c:numCache>
                <c:formatCode>#,##0.0;"▲ "#,##0.0</c:formatCode>
                <c:ptCount val="40"/>
                <c:pt idx="0">
                  <c:v>54.4</c:v>
                </c:pt>
                <c:pt idx="8">
                  <c:v>65.099999999999994</c:v>
                </c:pt>
                <c:pt idx="16">
                  <c:v>58.9</c:v>
                </c:pt>
                <c:pt idx="24">
                  <c:v>70.099999999999994</c:v>
                </c:pt>
                <c:pt idx="32">
                  <c:v>63.6</c:v>
                </c:pt>
              </c:numCache>
            </c:numRef>
          </c:yVal>
          <c:smooth val="0"/>
          <c:extLst>
            <c:ext xmlns:c16="http://schemas.microsoft.com/office/drawing/2014/chart" uri="{C3380CC4-5D6E-409C-BE32-E72D297353CC}">
              <c16:uniqueId val="{00000009-F30A-40D5-B9ED-3EB7BE4F33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{EEA9CE74-B80A-4393-9DB4-ADFE767766AA}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30A-40D5-B9ED-3EB7BE4F33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{FE71A00C-82BD-4483-BFD9-653FF83687C4}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0A-40D5-B9ED-3EB7BE4F33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{E1D0307E-354A-4510-AF62-2DDFC4FB3F7A}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0A-40D5-B9ED-3EB7BE4F33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{AB2AA70D-6CC6-4877-BCB3-33781B2A7825}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0A-40D5-B9ED-3EB7BE4F33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{8E166D04-A06A-411A-A493-31170AAD753A}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0A-40D5-B9ED-3EB7BE4F33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{3C47B0B3-1318-49E3-8E0F-70CF282D8114}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30A-40D5-B9ED-3EB7BE4F3330}"/>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{5BC6326A-042A-4398-B5B2-025730AC8989}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30A-40D5-B9ED-3EB7BE4F3330}"/>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{EF78506E-8FB9-49E4-B115-64A09733197B}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30A-40D5-B9ED-3EB7BE4F33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{030B03C6-0AC2-4D22-AAC2-1615AC9D5350}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30A-40D5-B9ED-3EB7BE4F33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30A-40D5-B9ED-3EB7BE4F333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{89730AF3-C8BD-459B-8EDA-5831BD22C246}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FFF-40D0-B14B-8D0192534E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{99B4E37F-C682-4200-AA0B-71FCC95E224B}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FF-40D0-B14B-8D0192534E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{5183AF93-2855-426B-A398-D1F190F49DFA}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FF-40D0-B14B-8D0192534E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{2D04EB7A-0700-4D25-84F9-3B2F39E09333}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FF-40D0-B14B-8D0192534E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{A349F726-CCBA-41FE-AEE4-3ACC44B37B14}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FF-40D0-B14B-8D0192534E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{1864DB59-F262-4F2F-A52E-5D6F9238B422}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FFF-40D0-B14B-8D0192534E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{A88F4964-3605-4DF3-902A-D686CF9B8F35}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FFF-40D0-B14B-8D0192534E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{D3653FA2-24B6-4ABD-AC5E-11B6DAD0C68B}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FFF-40D0-B14B-8D0192534E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{110E65D3-0F60-4026-BC5B-6FE40471FEE4}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FFF-40D0-B14B-8D0192534E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6.8</c:v>
                </c:pt>
                <c:pt idx="16">
                  <c:v>6.7</c:v>
                </c:pt>
                <c:pt idx="24">
                  <c:v>6.8</c:v>
                </c:pt>
                <c:pt idx="32">
                  <c:v>7.6</c:v>
                </c:pt>
              </c:numCache>
            </c:numRef>
          </c:xVal>
          <c:yVal>
            <c:numRef>
              <c:f>公会計指標分析・財政指標組合せ分析表!$BP$73:$DC$73</c:f>
              <c:numCache>
                <c:formatCode>#,##0.0;"▲ "#,##0.0</c:formatCode>
                <c:ptCount val="40"/>
                <c:pt idx="0">
                  <c:v>54.4</c:v>
                </c:pt>
                <c:pt idx="8">
                  <c:v>65.099999999999994</c:v>
                </c:pt>
                <c:pt idx="16">
                  <c:v>58.9</c:v>
                </c:pt>
                <c:pt idx="24">
                  <c:v>70.099999999999994</c:v>
                </c:pt>
                <c:pt idx="32">
                  <c:v>63.6</c:v>
                </c:pt>
              </c:numCache>
            </c:numRef>
          </c:yVal>
          <c:smooth val="0"/>
          <c:extLst>
            <c:ext xmlns:c16="http://schemas.microsoft.com/office/drawing/2014/chart" uri="{C3380CC4-5D6E-409C-BE32-E72D297353CC}">
              <c16:uniqueId val="{00000009-1FFF-40D0-B14B-8D0192534E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{9C728FE6-D479-48B8-9202-67D9DFAAA543}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FFF-40D0-B14B-8D0192534E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{681A0AC4-AA1E-485F-9AF6-582A288471F3}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FF-40D0-B14B-8D0192534E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{20DAF1C4-1A06-4CC4-B36E-8EDD5699110C}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FF-40D0-B14B-8D0192534E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{C38CEE19-6EDA-47F3-AC28-B10DACC7F75F}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FF-40D0-B14B-8D0192534E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{796C07B9-1869-4624-A922-D7AD71340BD6}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FF-40D0-B14B-8D0192534E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{8E15DB6C-FFDD-4152-B6A5-196917E4C857}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FFF-40D0-B14B-8D0192534E56}"/>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{A4730124-3F79-41F2-9B24-E5E19308672F}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FFF-40D0-B14B-8D0192534E56}"/>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{4577C8D5-36E8-43B2-A89C-B7671A411D63}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FFF-40D0-B14B-8D0192534E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{A4F5D318-DD25-4B09-A478-29B715F4520C}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FFF-40D0-B14B-8D0192534E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FFF-40D0-B14B-8D0192534E56}"/>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年度から令和元年度は、元利償還金が</a:t>
          </a:r>
          <a:r>
            <a:rPr kumimoji="1" lang="en-US" altLang="ja-JP" sz="1200">
              <a:latin typeface="ＭＳ ゴシック" pitchFamily="49" charset="-128"/>
              <a:ea typeface="ＭＳ ゴシック" pitchFamily="49" charset="-128"/>
            </a:rPr>
            <a:t>1,700</a:t>
          </a:r>
          <a:r>
            <a:rPr kumimoji="1" lang="ja-JP" altLang="en-US" sz="1200">
              <a:latin typeface="ＭＳ ゴシック" pitchFamily="49" charset="-128"/>
              <a:ea typeface="ＭＳ ゴシック" pitchFamily="49" charset="-128"/>
            </a:rPr>
            <a:t>百万円程度で推移しているため、実質公債費比率の分子はほぼ横ばいで推移してる。なお、元利償還金は令和６年度にピークを迎える見込みである。</a:t>
          </a:r>
        </a:p>
        <a:p>
          <a:r>
            <a:rPr kumimoji="1" lang="ja-JP" altLang="en-US" sz="1200">
              <a:latin typeface="ＭＳ ゴシック" pitchFamily="49" charset="-128"/>
              <a:ea typeface="ＭＳ ゴシック" pitchFamily="49" charset="-128"/>
            </a:rPr>
            <a:t>　令和２年度は、算入公債費等の減により、実質公債費比率の分子が大きくなった。これは事業費補正により基準財政需要額に算入された公債費のうち、資本費平準化債の算入開始による下水道費の減額によるもので、令和５年度まで影響する見込みである。</a:t>
          </a:r>
        </a:p>
        <a:p>
          <a:r>
            <a:rPr kumimoji="1" lang="ja-JP" altLang="en-US" sz="1200">
              <a:latin typeface="ＭＳ ゴシック" pitchFamily="49" charset="-128"/>
              <a:ea typeface="ＭＳ ゴシック" pitchFamily="49" charset="-128"/>
            </a:rPr>
            <a:t>　今後は、公共施設の長寿命化事業が想定されるため、引き続き借入額が償還額以下となるよう事業の平準化に努める。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起債の償還が進んでいることにより減少傾向で推移しているが、小中学校空調設備設置事業に係る起債等により、令和元年度は増加に転じた。このことにより、将来負担比率の分子は増加した。</a:t>
          </a:r>
        </a:p>
        <a:p>
          <a:r>
            <a:rPr kumimoji="1" lang="ja-JP" altLang="en-US" sz="1400">
              <a:latin typeface="ＭＳ ゴシック" pitchFamily="49" charset="-128"/>
              <a:ea typeface="ＭＳ ゴシック" pitchFamily="49" charset="-128"/>
            </a:rPr>
            <a:t>　充当可能財源等については、起債残高の減少に伴い基準財政需要額算入見込額が減少しているため、減少傾向である。</a:t>
          </a:r>
        </a:p>
        <a:p>
          <a:r>
            <a:rPr kumimoji="1" lang="ja-JP" altLang="en-US" sz="1400">
              <a:latin typeface="ＭＳ ゴシック" pitchFamily="49" charset="-128"/>
              <a:ea typeface="ＭＳ ゴシック" pitchFamily="49" charset="-128"/>
            </a:rPr>
            <a:t>　今後は、公共施設の長寿命化事業が想定されるため、引き続き借入額が償還額以下となるよう事業の平準化に努める。また、行政改革推進計画に基づき基金取崩額の抑制を図ることで充当可能財源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億円の取崩しを開始したことや、平成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年以降増加している公債費に充てるための減債基金</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しを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していることにより、基金残高は減少している。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起債の償還額が減少することによる下水道事業会計繰出金の減少が見込まれることにより、一般財源の抑制が見込まれるため、基金取崩額は減少していく見込みである。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行政改革推進計画に基づき、基金取崩額の抑制を図り、財政調整基金については、標準財政規模の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公共施設の老朽化に伴う更新事業等について、公共施設等総合管理計画に基づき、起債等の特定財源を確保したうえで、なお不足する部分の財源として基金を活用していく。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・地域福祉基金：高齢化社会に備え、福祉活動の促進に要する経費の財源に充てる。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・公共施設等整備基金：公共施設又は設備等の整備に要する経費の財源に充てる。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・都市計画基金：都市計画法に基づく事業に要する経費の財源に充てる。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・人材育成基金：個性豊かな地域づくりのための人材育成事業及び交通、災害遺児等年金に要する経費の財源に充てる。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年度より、巨峰の王国祭り実行委員会補助金等のために取崩しを開始したため、減少している。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・公共施設等整備基金：公共施設の老朽化に伴う更新事業等のために取崩したため、減少している。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・合併振興基金：合併後の地域振興施策の推進に要する経費の財源として活用していく。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・公共施設等整備基金：公共施設の老朽化に伴う更新事業等について、公共施設等総合管理計画に基づき、起債等の特定財源を確保したうえで、なお不足する部分の財源とする予定である。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年度は、土地売却に伴い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億円を財政調整基金に積立てたことにより前年度並みの基金残高を維持した。令和元年度は、令和元年度東日本台風災害により特別交付税が前年度比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ことにより、年度中の取崩額が減少したため基金残高は増加した。令和２年度は、令和元年度東日本台風に係る農業施設および農地の災害復旧事業に係る補助金の申請・交付が次年度となり、当該年度に見込んでいた補助金分を一般財源に振替え、財政調整基金を繰入れたため、基金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償還が減少することによる下水道事業会計繰出金の減少が見込まれることにより、一般財源の抑制が見込まれるため、基金取崩額は減少していく見込みである。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行政改革推進計画に基づき、基金取崩額の抑制を図り、標準財政規模の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年度に借入れた第三セクター等改革推進債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億円の償還が開始したこと等により平成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年度以降公債費が増加したため、償還財源として減債基金の取崩しを行っており、基金残高が減少している。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第三セクター等改革推進債の繰上償還をすることで償還利子分の軽減を図るため、代物弁済対象土地の売却を推進する。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a:t>
          </a:r>
        </a:p>
        <a:p>
          <a:r>
            <a:rPr kumimoji="1" lang="ja-JP" altLang="en-US" sz="1100">
              <a:latin typeface="ＭＳ Ｐゴシック" panose="020B0600070205080204" pitchFamily="50" charset="-128"/>
              <a:ea typeface="ＭＳ Ｐゴシック" panose="020B0600070205080204" pitchFamily="50" charset="-128"/>
            </a:rPr>
            <a:t>　令和元年度に低くなった要因としては、屋内運動施設の建設及び小・中学校の空調設備設置が考えられる。</a:t>
          </a:r>
        </a:p>
        <a:p>
          <a:r>
            <a:rPr kumimoji="1" lang="ja-JP" altLang="en-US" sz="1100">
              <a:latin typeface="ＭＳ Ｐゴシック" panose="020B0600070205080204" pitchFamily="50" charset="-128"/>
              <a:ea typeface="ＭＳ Ｐゴシック" panose="020B0600070205080204" pitchFamily="50" charset="-128"/>
            </a:rPr>
            <a:t>　上昇傾向にあることが見てとれるため、公共施設等総合管理計画に基づいた施設の維持管理、更新等を進めていく。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102997</xdr:rowOff>
    </xdr:from>
    <xdr:to>
      <xdr:col>23</xdr:col>
      <xdr:colOff>136525</xdr:colOff>
      <xdr:row>29</xdr:row>
      <xdr:rowOff>33147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125874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52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74930</xdr:rowOff>
    </xdr:from>
    <xdr:to>
      <xdr:col>19</xdr:col>
      <xdr:colOff>187325</xdr:colOff>
      <xdr:row>29</xdr:row>
      <xdr:rowOff>5080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28</xdr:row>
      <xdr:rowOff>153797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697855"/>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29</xdr:row>
      <xdr:rowOff>8255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569785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38227</xdr:rowOff>
    </xdr:from>
    <xdr:to>
      <xdr:col>11</xdr:col>
      <xdr:colOff>187325</xdr:colOff>
      <xdr:row>28</xdr:row>
      <xdr:rowOff>139827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89027</xdr:rowOff>
    </xdr:from>
    <xdr:to>
      <xdr:col>15</xdr:col>
      <xdr:colOff>136525</xdr:colOff>
      <xdr:row>29</xdr:row>
      <xdr:rowOff>8255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61152"/>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39116</xdr:rowOff>
    </xdr:from>
    <xdr:to>
      <xdr:col>7</xdr:col>
      <xdr:colOff>187325</xdr:colOff>
      <xdr:row>27</xdr:row>
      <xdr:rowOff>140716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89916</xdr:rowOff>
    </xdr:from>
    <xdr:to>
      <xdr:col>11</xdr:col>
      <xdr:colOff>136525</xdr:colOff>
      <xdr:row>28</xdr:row>
      <xdr:rowOff>89027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490591"/>
          <a:ext cx="762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21607</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156354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157243</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21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債務償還比率は、類似団体平均と同水準にある。</a:t>
          </a:r>
        </a:p>
        <a:p>
          <a:r>
            <a:rPr kumimoji="1" lang="ja-JP" altLang="en-US" sz="1100">
              <a:latin typeface="ＭＳ Ｐゴシック" panose="020B0600070205080204" pitchFamily="50" charset="-128"/>
              <a:ea typeface="ＭＳ Ｐゴシック" panose="020B0600070205080204" pitchFamily="50" charset="-128"/>
            </a:rPr>
            <a:t>　公債費が高いと考えられるため、債務償還比率が上昇しないよう公債費の適正化に取り組んでいく。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170888</xdr:rowOff>
    </xdr:from>
    <xdr:to>
      <xdr:col>76</xdr:col>
      <xdr:colOff>73025</xdr:colOff>
      <xdr:row>30</xdr:row>
      <xdr:rowOff>101038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149315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17326</xdr:rowOff>
    </xdr:from>
    <xdr:to>
      <xdr:col>72</xdr:col>
      <xdr:colOff>123825</xdr:colOff>
      <xdr:row>30</xdr:row>
      <xdr:rowOff>118926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50238</xdr:rowOff>
    </xdr:from>
    <xdr:to>
      <xdr:col>76</xdr:col>
      <xdr:colOff>22225</xdr:colOff>
      <xdr:row>30</xdr:row>
      <xdr:rowOff>68126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65263"/>
          <a:ext cx="711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170990</xdr:rowOff>
    </xdr:from>
    <xdr:to>
      <xdr:col>68</xdr:col>
      <xdr:colOff>123825</xdr:colOff>
      <xdr:row>30</xdr:row>
      <xdr:rowOff>101140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50340</xdr:rowOff>
    </xdr:from>
    <xdr:to>
      <xdr:col>72</xdr:col>
      <xdr:colOff>73025</xdr:colOff>
      <xdr:row>30</xdr:row>
      <xdr:rowOff>68126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5965365"/>
          <a:ext cx="762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76648</xdr:rowOff>
    </xdr:from>
    <xdr:to>
      <xdr:col>64</xdr:col>
      <xdr:colOff>123825</xdr:colOff>
      <xdr:row>31</xdr:row>
      <xdr:rowOff>6798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50340</xdr:rowOff>
    </xdr:from>
    <xdr:to>
      <xdr:col>68</xdr:col>
      <xdr:colOff>73025</xdr:colOff>
      <xdr:row>30</xdr:row>
      <xdr:rowOff>127448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965365"/>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159064</xdr:rowOff>
    </xdr:from>
    <xdr:to>
      <xdr:col>60</xdr:col>
      <xdr:colOff>123825</xdr:colOff>
      <xdr:row>30</xdr:row>
      <xdr:rowOff>89214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38414</xdr:rowOff>
    </xdr:from>
    <xdr:to>
      <xdr:col>64</xdr:col>
      <xdr:colOff>73025</xdr:colOff>
      <xdr:row>30</xdr:row>
      <xdr:rowOff>127448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53439"/>
          <a:ext cx="762000" cy="8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135453</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7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117667</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6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169375</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80341</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99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150495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61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120015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461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120015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65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03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142454</xdr:rowOff>
    </xdr:from>
    <xdr:to>
      <xdr:col>55</xdr:col>
      <xdr:colOff>50800</xdr:colOff>
      <xdr:row>41</xdr:row>
      <xdr:rowOff>72604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120881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9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143466</xdr:rowOff>
    </xdr:from>
    <xdr:to>
      <xdr:col>50</xdr:col>
      <xdr:colOff>165100</xdr:colOff>
      <xdr:row>41</xdr:row>
      <xdr:rowOff>73616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21804</xdr:rowOff>
    </xdr:from>
    <xdr:to>
      <xdr:col>55</xdr:col>
      <xdr:colOff>0</xdr:colOff>
      <xdr:row>41</xdr:row>
      <xdr:rowOff>22816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51254"/>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144893</xdr:rowOff>
    </xdr:from>
    <xdr:to>
      <xdr:col>46</xdr:col>
      <xdr:colOff>38100</xdr:colOff>
      <xdr:row>41</xdr:row>
      <xdr:rowOff>75043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22816</xdr:rowOff>
    </xdr:from>
    <xdr:to>
      <xdr:col>50</xdr:col>
      <xdr:colOff>114300</xdr:colOff>
      <xdr:row>41</xdr:row>
      <xdr:rowOff>24243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52266"/>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147048</xdr:rowOff>
    </xdr:from>
    <xdr:to>
      <xdr:col>41</xdr:col>
      <xdr:colOff>101600</xdr:colOff>
      <xdr:row>41</xdr:row>
      <xdr:rowOff>77198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24243</xdr:rowOff>
    </xdr:from>
    <xdr:to>
      <xdr:col>45</xdr:col>
      <xdr:colOff>177800</xdr:colOff>
      <xdr:row>41</xdr:row>
      <xdr:rowOff>26398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053693"/>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45495</xdr:rowOff>
    </xdr:from>
    <xdr:to>
      <xdr:col>36</xdr:col>
      <xdr:colOff>165100</xdr:colOff>
      <xdr:row>40</xdr:row>
      <xdr:rowOff>147095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9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96295</xdr:rowOff>
    </xdr:from>
    <xdr:to>
      <xdr:col>41</xdr:col>
      <xdr:colOff>50800</xdr:colOff>
      <xdr:row>41</xdr:row>
      <xdr:rowOff>26398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6954295"/>
          <a:ext cx="889000" cy="10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64743</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709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66170</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09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68325</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0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163622</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67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xdr:rowOff>
    </xdr:from>
    <xdr:to>
      <xdr:col>24</xdr:col>
      <xdr:colOff>114300</xdr:colOff>
      <xdr:row>60</xdr:row>
      <xdr:rowOff>104140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135255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034034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60</xdr:row>
      <xdr:rowOff>137160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422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137160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60</xdr:row>
      <xdr:rowOff>108585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822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31132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92827</xdr:rowOff>
    </xdr:from>
    <xdr:to>
      <xdr:col>55</xdr:col>
      <xdr:colOff>50800</xdr:colOff>
      <xdr:row>64</xdr:row>
      <xdr:rowOff>22977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7754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0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106259</xdr:rowOff>
    </xdr:from>
    <xdr:to>
      <xdr:col>50</xdr:col>
      <xdr:colOff>165100</xdr:colOff>
      <xdr:row>64</xdr:row>
      <xdr:rowOff>36409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143627</xdr:rowOff>
    </xdr:from>
    <xdr:to>
      <xdr:col>55</xdr:col>
      <xdr:colOff>0</xdr:colOff>
      <xdr:row>63</xdr:row>
      <xdr:rowOff>157059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44977"/>
          <a:ext cx="8382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107500</xdr:rowOff>
    </xdr:from>
    <xdr:to>
      <xdr:col>46</xdr:col>
      <xdr:colOff>38100</xdr:colOff>
      <xdr:row>64</xdr:row>
      <xdr:rowOff>37650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157059</xdr:rowOff>
    </xdr:from>
    <xdr:to>
      <xdr:col>50</xdr:col>
      <xdr:colOff>114300</xdr:colOff>
      <xdr:row>63</xdr:row>
      <xdr:rowOff>158300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5840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112004</xdr:rowOff>
    </xdr:from>
    <xdr:to>
      <xdr:col>41</xdr:col>
      <xdr:colOff>101600</xdr:colOff>
      <xdr:row>64</xdr:row>
      <xdr:rowOff>42154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158300</xdr:rowOff>
    </xdr:from>
    <xdr:to>
      <xdr:col>45</xdr:col>
      <xdr:colOff>177800</xdr:colOff>
      <xdr:row>63</xdr:row>
      <xdr:rowOff>162804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959650"/>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109768</xdr:rowOff>
    </xdr:from>
    <xdr:to>
      <xdr:col>36</xdr:col>
      <xdr:colOff>165100</xdr:colOff>
      <xdr:row>64</xdr:row>
      <xdr:rowOff>39918</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160568</xdr:rowOff>
    </xdr:from>
    <xdr:to>
      <xdr:col>41</xdr:col>
      <xdr:colOff>50800</xdr:colOff>
      <xdr:row>63</xdr:row>
      <xdr:rowOff>162804</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972300" y="10961918"/>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27536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100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28777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100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33281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100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31045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10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118745</xdr:rowOff>
    </xdr:from>
    <xdr:to>
      <xdr:col>20</xdr:col>
      <xdr:colOff>38100</xdr:colOff>
      <xdr:row>81</xdr:row>
      <xdr:rowOff>48895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30480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8855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169545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8303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12064</xdr:rowOff>
    </xdr:from>
    <xdr:to>
      <xdr:col>10</xdr:col>
      <xdr:colOff>165100</xdr:colOff>
      <xdr:row>79</xdr:row>
      <xdr:rowOff>113664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62864</xdr:rowOff>
    </xdr:from>
    <xdr:to>
      <xdr:col>15</xdr:col>
      <xdr:colOff>50800</xdr:colOff>
      <xdr:row>80</xdr:row>
      <xdr:rowOff>114300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607414"/>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27305</xdr:rowOff>
    </xdr:from>
    <xdr:to>
      <xdr:col>6</xdr:col>
      <xdr:colOff>38100</xdr:colOff>
      <xdr:row>80</xdr:row>
      <xdr:rowOff>128905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62864</xdr:rowOff>
    </xdr:from>
    <xdr:to>
      <xdr:col>10</xdr:col>
      <xdr:colOff>114300</xdr:colOff>
      <xdr:row>80</xdr:row>
      <xdr:rowOff>78105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360741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65422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130191</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145432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129077</xdr:rowOff>
    </xdr:from>
    <xdr:to>
      <xdr:col>55</xdr:col>
      <xdr:colOff>50800</xdr:colOff>
      <xdr:row>86</xdr:row>
      <xdr:rowOff>59227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70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127843</xdr:rowOff>
    </xdr:from>
    <xdr:to>
      <xdr:col>50</xdr:col>
      <xdr:colOff>165100</xdr:colOff>
      <xdr:row>86</xdr:row>
      <xdr:rowOff>57993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7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7193</xdr:rowOff>
    </xdr:from>
    <xdr:to>
      <xdr:col>55</xdr:col>
      <xdr:colOff>0</xdr:colOff>
      <xdr:row>86</xdr:row>
      <xdr:rowOff>8427</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9639300" y="1475189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128026</xdr:rowOff>
    </xdr:from>
    <xdr:to>
      <xdr:col>46</xdr:col>
      <xdr:colOff>38100</xdr:colOff>
      <xdr:row>86</xdr:row>
      <xdr:rowOff>58176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7193</xdr:rowOff>
    </xdr:from>
    <xdr:to>
      <xdr:col>50</xdr:col>
      <xdr:colOff>114300</xdr:colOff>
      <xdr:row>86</xdr:row>
      <xdr:rowOff>7376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5189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130403</xdr:rowOff>
    </xdr:from>
    <xdr:to>
      <xdr:col>41</xdr:col>
      <xdr:colOff>101600</xdr:colOff>
      <xdr:row>86</xdr:row>
      <xdr:rowOff>60553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7376</xdr:rowOff>
    </xdr:from>
    <xdr:to>
      <xdr:col>45</xdr:col>
      <xdr:colOff>177800</xdr:colOff>
      <xdr:row>86</xdr:row>
      <xdr:rowOff>9753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5207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131043</xdr:rowOff>
    </xdr:from>
    <xdr:to>
      <xdr:col>36</xdr:col>
      <xdr:colOff>165100</xdr:colOff>
      <xdr:row>86</xdr:row>
      <xdr:rowOff>61193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7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9753</xdr:rowOff>
    </xdr:from>
    <xdr:to>
      <xdr:col>41</xdr:col>
      <xdr:colOff>50800</xdr:colOff>
      <xdr:row>86</xdr:row>
      <xdr:rowOff>10393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75445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49120</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9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49303</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51680</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52320</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53158</xdr:rowOff>
    </xdr:from>
    <xdr:to>
      <xdr:col>81</xdr:col>
      <xdr:colOff>101600</xdr:colOff>
      <xdr:row>35</xdr:row>
      <xdr:rowOff>154758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35</xdr:row>
      <xdr:rowOff>169273</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10470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103958</xdr:rowOff>
    </xdr:from>
    <xdr:to>
      <xdr:col>81</xdr:col>
      <xdr:colOff>50800</xdr:colOff>
      <xdr:row>35</xdr:row>
      <xdr:rowOff>107224</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4592300" y="6104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79284</xdr:rowOff>
    </xdr:from>
    <xdr:to>
      <xdr:col>72</xdr:col>
      <xdr:colOff>38100</xdr:colOff>
      <xdr:row>35</xdr:row>
      <xdr:rowOff>9434</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130084</xdr:rowOff>
    </xdr:from>
    <xdr:to>
      <xdr:col>76</xdr:col>
      <xdr:colOff>114300</xdr:colOff>
      <xdr:row>35</xdr:row>
      <xdr:rowOff>107224</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595938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71120</xdr:rowOff>
    </xdr:from>
    <xdr:to>
      <xdr:col>67</xdr:col>
      <xdr:colOff>101600</xdr:colOff>
      <xdr:row>35</xdr:row>
      <xdr:rowOff>1270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121920</xdr:rowOff>
    </xdr:from>
    <xdr:to>
      <xdr:col>71</xdr:col>
      <xdr:colOff>177800</xdr:colOff>
      <xdr:row>34</xdr:row>
      <xdr:rowOff>130084</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59512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171285</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25961</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17797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36847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15603</xdr:rowOff>
    </xdr:from>
    <xdr:to>
      <xdr:col>112</xdr:col>
      <xdr:colOff>38100</xdr:colOff>
      <xdr:row>40</xdr:row>
      <xdr:rowOff>117203</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66403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9227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18869</xdr:rowOff>
    </xdr:from>
    <xdr:to>
      <xdr:col>107</xdr:col>
      <xdr:colOff>101600</xdr:colOff>
      <xdr:row>40</xdr:row>
      <xdr:rowOff>120469</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66403</xdr:rowOff>
    </xdr:from>
    <xdr:to>
      <xdr:col>111</xdr:col>
      <xdr:colOff>177800</xdr:colOff>
      <xdr:row>40</xdr:row>
      <xdr:rowOff>69669</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9244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20501</xdr:rowOff>
    </xdr:from>
    <xdr:to>
      <xdr:col>102</xdr:col>
      <xdr:colOff>165100</xdr:colOff>
      <xdr:row>40</xdr:row>
      <xdr:rowOff>122101</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69669</xdr:rowOff>
    </xdr:from>
    <xdr:to>
      <xdr:col>107</xdr:col>
      <xdr:colOff>50800</xdr:colOff>
      <xdr:row>40</xdr:row>
      <xdr:rowOff>71301</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9276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30299</xdr:rowOff>
    </xdr:from>
    <xdr:to>
      <xdr:col>98</xdr:col>
      <xdr:colOff>38100</xdr:colOff>
      <xdr:row>40</xdr:row>
      <xdr:rowOff>131899</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71301</xdr:rowOff>
    </xdr:from>
    <xdr:to>
      <xdr:col>102</xdr:col>
      <xdr:colOff>114300</xdr:colOff>
      <xdr:row>40</xdr:row>
      <xdr:rowOff>81099</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9293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133730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136996</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138628</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6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148426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6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122555</xdr:rowOff>
    </xdr:from>
    <xdr:to>
      <xdr:col>85</xdr:col>
      <xdr:colOff>177800</xdr:colOff>
      <xdr:row>60</xdr:row>
      <xdr:rowOff>52705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145432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103505</xdr:rowOff>
    </xdr:from>
    <xdr:to>
      <xdr:col>81</xdr:col>
      <xdr:colOff>101600</xdr:colOff>
      <xdr:row>60</xdr:row>
      <xdr:rowOff>33655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1905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2698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1905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2698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60</xdr:row>
      <xdr:rowOff>1905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1784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168275</xdr:rowOff>
    </xdr:from>
    <xdr:to>
      <xdr:col>67</xdr:col>
      <xdr:colOff>101600</xdr:colOff>
      <xdr:row>59</xdr:row>
      <xdr:rowOff>98425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47625</xdr:rowOff>
    </xdr:from>
    <xdr:to>
      <xdr:col>71</xdr:col>
      <xdr:colOff>177800</xdr:colOff>
      <xdr:row>59</xdr:row>
      <xdr:rowOff>62865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163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50182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130192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114952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47117</xdr:rowOff>
    </xdr:from>
    <xdr:to>
      <xdr:col>116</xdr:col>
      <xdr:colOff>114300</xdr:colOff>
      <xdr:row>62</xdr:row>
      <xdr:rowOff>148717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6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133494</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59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48641</xdr:rowOff>
    </xdr:from>
    <xdr:to>
      <xdr:col>112</xdr:col>
      <xdr:colOff>38100</xdr:colOff>
      <xdr:row>62</xdr:row>
      <xdr:rowOff>150241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97917</xdr:rowOff>
    </xdr:from>
    <xdr:to>
      <xdr:col>116</xdr:col>
      <xdr:colOff>63500</xdr:colOff>
      <xdr:row>62</xdr:row>
      <xdr:rowOff>99441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1323300" y="1072781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50546</xdr:rowOff>
    </xdr:from>
    <xdr:to>
      <xdr:col>107</xdr:col>
      <xdr:colOff>101600</xdr:colOff>
      <xdr:row>62</xdr:row>
      <xdr:rowOff>152146</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99441</xdr:rowOff>
    </xdr:from>
    <xdr:to>
      <xdr:col>111</xdr:col>
      <xdr:colOff>177800</xdr:colOff>
      <xdr:row>62</xdr:row>
      <xdr:rowOff>101346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72934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49974</xdr:rowOff>
    </xdr:from>
    <xdr:to>
      <xdr:col>102</xdr:col>
      <xdr:colOff>165100</xdr:colOff>
      <xdr:row>62</xdr:row>
      <xdr:rowOff>151574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100774</xdr:rowOff>
    </xdr:from>
    <xdr:to>
      <xdr:col>107</xdr:col>
      <xdr:colOff>50800</xdr:colOff>
      <xdr:row>62</xdr:row>
      <xdr:rowOff>101346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9545300" y="107306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51880</xdr:rowOff>
    </xdr:from>
    <xdr:to>
      <xdr:col>98</xdr:col>
      <xdr:colOff>38100</xdr:colOff>
      <xdr:row>62</xdr:row>
      <xdr:rowOff>153480</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6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100774</xdr:rowOff>
    </xdr:from>
    <xdr:to>
      <xdr:col>102</xdr:col>
      <xdr:colOff>114300</xdr:colOff>
      <xdr:row>62</xdr:row>
      <xdr:rowOff>102680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73067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141368</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143273</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142701</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77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144607</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7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83638</xdr:rowOff>
    </xdr:from>
    <xdr:to>
      <xdr:col>85</xdr:col>
      <xdr:colOff>177800</xdr:colOff>
      <xdr:row>85</xdr:row>
      <xdr:rowOff>13788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62065</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47716</xdr:rowOff>
    </xdr:from>
    <xdr:to>
      <xdr:col>81</xdr:col>
      <xdr:colOff>101600</xdr:colOff>
      <xdr:row>84</xdr:row>
      <xdr:rowOff>149316</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98516</xdr:rowOff>
    </xdr:from>
    <xdr:to>
      <xdr:col>85</xdr:col>
      <xdr:colOff>127000</xdr:colOff>
      <xdr:row>84</xdr:row>
      <xdr:rowOff>134438</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5003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144055</xdr:rowOff>
    </xdr:from>
    <xdr:to>
      <xdr:col>76</xdr:col>
      <xdr:colOff>165100</xdr:colOff>
      <xdr:row>85</xdr:row>
      <xdr:rowOff>74205</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98516</xdr:rowOff>
    </xdr:from>
    <xdr:to>
      <xdr:col>81</xdr:col>
      <xdr:colOff>50800</xdr:colOff>
      <xdr:row>85</xdr:row>
      <xdr:rowOff>23405</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4592300" y="14500316"/>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39551</xdr:rowOff>
    </xdr:from>
    <xdr:to>
      <xdr:col>72</xdr:col>
      <xdr:colOff>38100</xdr:colOff>
      <xdr:row>84</xdr:row>
      <xdr:rowOff>141151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90351</xdr:rowOff>
    </xdr:from>
    <xdr:to>
      <xdr:col>76</xdr:col>
      <xdr:colOff>114300</xdr:colOff>
      <xdr:row>85</xdr:row>
      <xdr:rowOff>23405</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4921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xdr:rowOff>
    </xdr:from>
    <xdr:to>
      <xdr:col>71</xdr:col>
      <xdr:colOff>177800</xdr:colOff>
      <xdr:row>84</xdr:row>
      <xdr:rowOff>90351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441540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140443</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65332</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132278</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E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E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E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E00-0000C902000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E00-0000D5020000}"/>
            </a:ext>
          </a:extLst>
        </xdr:cNvPr>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152400</xdr:rowOff>
    </xdr:from>
    <xdr:to>
      <xdr:col>102</xdr:col>
      <xdr:colOff>165100</xdr:colOff>
      <xdr:row>83</xdr:row>
      <xdr:rowOff>82550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31750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9545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31750</xdr:rowOff>
    </xdr:from>
    <xdr:to>
      <xdr:col>102</xdr:col>
      <xdr:colOff>114300</xdr:colOff>
      <xdr:row>83</xdr:row>
      <xdr:rowOff>31750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656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00000000-0008-0000-0E00-0000DE020000}"/>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00000000-0008-0000-0E00-0000DF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00000000-0008-0000-0E00-0000E0020000}"/>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id="{00000000-0008-0000-0E00-0000E1020000}"/>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8" name="n_1mainValue【児童館】&#10;一人当たり面積">
          <a:extLst>
            <a:ext uri="{FF2B5EF4-FFF2-40B4-BE49-F238E27FC236}">
              <a16:creationId xmlns:a16="http://schemas.microsoft.com/office/drawing/2014/main" id="{00000000-0008-0000-0E00-0000E2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9" name="n_2mainValue【児童館】&#10;一人当たり面積">
          <a:extLst>
            <a:ext uri="{FF2B5EF4-FFF2-40B4-BE49-F238E27FC236}">
              <a16:creationId xmlns:a16="http://schemas.microsoft.com/office/drawing/2014/main" id="{00000000-0008-0000-0E00-0000E3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99077</xdr:rowOff>
    </xdr:from>
    <xdr:ext cx="469744" cy="259045"/>
    <xdr:sp macro="" textlink="">
      <xdr:nvSpPr>
        <xdr:cNvPr id="740" name="n_3mainValue【児童館】&#10;一人当たり面積">
          <a:extLst>
            <a:ext uri="{FF2B5EF4-FFF2-40B4-BE49-F238E27FC236}">
              <a16:creationId xmlns:a16="http://schemas.microsoft.com/office/drawing/2014/main" id="{00000000-0008-0000-0E00-0000E4020000}"/>
            </a:ext>
          </a:extLst>
        </xdr:cNvPr>
        <xdr:cNvSpPr txBox="1"/>
      </xdr:nvSpPr>
      <xdr:spPr>
        <a:xfrm>
          <a:off x="19310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741" name="n_4mainValue【児童館】&#10;一人当たり面積">
          <a:extLst>
            <a:ext uri="{FF2B5EF4-FFF2-40B4-BE49-F238E27FC236}">
              <a16:creationId xmlns:a16="http://schemas.microsoft.com/office/drawing/2014/main" id="{00000000-0008-0000-0E00-0000E5020000}"/>
            </a:ext>
          </a:extLst>
        </xdr:cNvPr>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E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E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E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E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E00-00000F030000}"/>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133986</xdr:rowOff>
    </xdr:from>
    <xdr:to>
      <xdr:col>81</xdr:col>
      <xdr:colOff>101600</xdr:colOff>
      <xdr:row>105</xdr:row>
      <xdr:rowOff>64136</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5430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13336</xdr:rowOff>
    </xdr:from>
    <xdr:to>
      <xdr:col>85</xdr:col>
      <xdr:colOff>127000</xdr:colOff>
      <xdr:row>105</xdr:row>
      <xdr:rowOff>53339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5481300" y="180155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4541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13336</xdr:rowOff>
    </xdr:from>
    <xdr:to>
      <xdr:col>81</xdr:col>
      <xdr:colOff>50800</xdr:colOff>
      <xdr:row>105</xdr:row>
      <xdr:rowOff>13336</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4592300" y="1801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3652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105</xdr:row>
      <xdr:rowOff>13336</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3703300" y="179241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44450</xdr:rowOff>
    </xdr:from>
    <xdr:to>
      <xdr:col>67</xdr:col>
      <xdr:colOff>101600</xdr:colOff>
      <xdr:row>104</xdr:row>
      <xdr:rowOff>146050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2763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93345</xdr:rowOff>
    </xdr:from>
    <xdr:to>
      <xdr:col>71</xdr:col>
      <xdr:colOff>177800</xdr:colOff>
      <xdr:row>104</xdr:row>
      <xdr:rowOff>95250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flipV="1">
          <a:off x="12814300" y="179241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55263</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E00-00001C030000}"/>
            </a:ext>
          </a:extLst>
        </xdr:cNvPr>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E00-00001D030000}"/>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E00-00001E030000}"/>
            </a:ext>
          </a:extLst>
        </xdr:cNvPr>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E00-00001F03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95886</xdr:rowOff>
    </xdr:from>
    <xdr:to>
      <xdr:col>116</xdr:col>
      <xdr:colOff>114300</xdr:colOff>
      <xdr:row>107</xdr:row>
      <xdr:rowOff>26036</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74313</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146686</xdr:rowOff>
    </xdr:from>
    <xdr:to>
      <xdr:col>116</xdr:col>
      <xdr:colOff>63500</xdr:colOff>
      <xdr:row>106</xdr:row>
      <xdr:rowOff>148589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1323300" y="183203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99695</xdr:rowOff>
    </xdr:from>
    <xdr:to>
      <xdr:col>107</xdr:col>
      <xdr:colOff>101600</xdr:colOff>
      <xdr:row>107</xdr:row>
      <xdr:rowOff>29845</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150495</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3222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150495</xdr:rowOff>
    </xdr:from>
    <xdr:to>
      <xdr:col>107</xdr:col>
      <xdr:colOff>50800</xdr:colOff>
      <xdr:row>106</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9545300" y="1832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111125</xdr:rowOff>
    </xdr:from>
    <xdr:to>
      <xdr:col>98</xdr:col>
      <xdr:colOff>38100</xdr:colOff>
      <xdr:row>107</xdr:row>
      <xdr:rowOff>41275</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152400</xdr:rowOff>
    </xdr:from>
    <xdr:to>
      <xdr:col>102</xdr:col>
      <xdr:colOff>114300</xdr:colOff>
      <xdr:row>106</xdr:row>
      <xdr:rowOff>161925</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18656300" y="18326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19066</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20972</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32402</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類似団体内平均と比較して特に有形固定資産減価償却比率が低い水準にある施設は、認定こども園・幼稚園・保育所及び公営住宅である。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年度にかけて公立保育園の建替えを行っており、公営住宅については、平成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年度から令和元年度にかけて建替えを行っているため低い水準にあると考える。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類似団体内平均と比較して特に有形固定資産減価償却比率が高い水準にある施設は、児童館である。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については、有形固定資産減価償却比率が上昇傾向にあり老朽化が進んでいることが見てとれる。令和元年度に有形固定資産減価償却比率が低下した要因としては、和児童館の建替え事業の着手及び児童館（４か所）への空調設置が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36847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xdr:rowOff>
    </xdr:from>
    <xdr:to>
      <xdr:col>20</xdr:col>
      <xdr:colOff>38100</xdr:colOff>
      <xdr:row>57</xdr:row>
      <xdr:rowOff>102235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51435</xdr:rowOff>
    </xdr:from>
    <xdr:to>
      <xdr:col>24</xdr:col>
      <xdr:colOff>63500</xdr:colOff>
      <xdr:row>57</xdr:row>
      <xdr:rowOff>64770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98240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51435</xdr:rowOff>
    </xdr:from>
    <xdr:to>
      <xdr:col>19</xdr:col>
      <xdr:colOff>177800</xdr:colOff>
      <xdr:row>59</xdr:row>
      <xdr:rowOff>131445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2908300" y="9824085"/>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107315</xdr:rowOff>
    </xdr:from>
    <xdr:to>
      <xdr:col>10</xdr:col>
      <xdr:colOff>165100</xdr:colOff>
      <xdr:row>59</xdr:row>
      <xdr:rowOff>37465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158115</xdr:rowOff>
    </xdr:from>
    <xdr:to>
      <xdr:col>15</xdr:col>
      <xdr:colOff>50800</xdr:colOff>
      <xdr:row>59</xdr:row>
      <xdr:rowOff>131445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1022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168275</xdr:rowOff>
    </xdr:from>
    <xdr:to>
      <xdr:col>6</xdr:col>
      <xdr:colOff>38100</xdr:colOff>
      <xdr:row>59</xdr:row>
      <xdr:rowOff>98425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158115</xdr:rowOff>
    </xdr:from>
    <xdr:to>
      <xdr:col>10</xdr:col>
      <xdr:colOff>114300</xdr:colOff>
      <xdr:row>59</xdr:row>
      <xdr:rowOff>47625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1130300" y="101022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118762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53992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114952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F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F00-000083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F00-000085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F00-000087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73787</xdr:rowOff>
    </xdr:from>
    <xdr:to>
      <xdr:col>55</xdr:col>
      <xdr:colOff>50800</xdr:colOff>
      <xdr:row>64</xdr:row>
      <xdr:rowOff>3937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10426700" y="10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F00-000093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74549</xdr:rowOff>
    </xdr:from>
    <xdr:to>
      <xdr:col>50</xdr:col>
      <xdr:colOff>165100</xdr:colOff>
      <xdr:row>64</xdr:row>
      <xdr:rowOff>4699</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9588500" y="10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124587</xdr:rowOff>
    </xdr:from>
    <xdr:to>
      <xdr:col>55</xdr:col>
      <xdr:colOff>0</xdr:colOff>
      <xdr:row>63</xdr:row>
      <xdr:rowOff>125349</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9639300" y="1092593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75311</xdr:rowOff>
    </xdr:from>
    <xdr:to>
      <xdr:col>46</xdr:col>
      <xdr:colOff>38100</xdr:colOff>
      <xdr:row>64</xdr:row>
      <xdr:rowOff>5461</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8699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125349</xdr:rowOff>
    </xdr:from>
    <xdr:to>
      <xdr:col>50</xdr:col>
      <xdr:colOff>114300</xdr:colOff>
      <xdr:row>63</xdr:row>
      <xdr:rowOff>126111</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8750300" y="109266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80645</xdr:rowOff>
    </xdr:from>
    <xdr:to>
      <xdr:col>41</xdr:col>
      <xdr:colOff>101600</xdr:colOff>
      <xdr:row>64</xdr:row>
      <xdr:rowOff>10795</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7810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126111</xdr:rowOff>
    </xdr:from>
    <xdr:to>
      <xdr:col>45</xdr:col>
      <xdr:colOff>177800</xdr:colOff>
      <xdr:row>63</xdr:row>
      <xdr:rowOff>131445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7861300" y="1092746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76454</xdr:rowOff>
    </xdr:from>
    <xdr:to>
      <xdr:col>36</xdr:col>
      <xdr:colOff>165100</xdr:colOff>
      <xdr:row>64</xdr:row>
      <xdr:rowOff>6604</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6921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127254</xdr:rowOff>
    </xdr:from>
    <xdr:to>
      <xdr:col>41</xdr:col>
      <xdr:colOff>50800</xdr:colOff>
      <xdr:row>63</xdr:row>
      <xdr:rowOff>131445</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972300" y="1092860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F00-00009C00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F00-00009D00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F00-00009E00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F00-00009F00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167276</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F00-0000A0000000}"/>
            </a:ext>
          </a:extLst>
        </xdr:cNvPr>
        <xdr:cNvSpPr txBox="1"/>
      </xdr:nvSpPr>
      <xdr:spPr>
        <a:xfrm>
          <a:off x="9391727" y="109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168038</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F00-0000A1000000}"/>
            </a:ext>
          </a:extLst>
        </xdr:cNvPr>
        <xdr:cNvSpPr txBox="1"/>
      </xdr:nvSpPr>
      <xdr:spPr>
        <a:xfrm>
          <a:off x="85154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1922</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F00-0000A2000000}"/>
            </a:ext>
          </a:extLst>
        </xdr:cNvPr>
        <xdr:cNvSpPr txBox="1"/>
      </xdr:nvSpPr>
      <xdr:spPr>
        <a:xfrm>
          <a:off x="7626427" y="1097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169181</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F00-0000A3000000}"/>
            </a:ext>
          </a:extLst>
        </xdr:cNvPr>
        <xdr:cNvSpPr txBox="1"/>
      </xdr:nvSpPr>
      <xdr:spPr>
        <a:xfrm>
          <a:off x="6737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F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0000000-0008-0000-0F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00000000-0008-0000-0F00-0000C000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F00-0000C200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33020</xdr:rowOff>
    </xdr:from>
    <xdr:to>
      <xdr:col>24</xdr:col>
      <xdr:colOff>114300</xdr:colOff>
      <xdr:row>85</xdr:row>
      <xdr:rowOff>134620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11447</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F00-0000CE000000}"/>
            </a:ext>
          </a:extLst>
        </xdr:cNvPr>
        <xdr:cNvSpPr txBox="1"/>
      </xdr:nvSpPr>
      <xdr:spPr>
        <a:xfrm>
          <a:off x="467360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168548</xdr:rowOff>
    </xdr:from>
    <xdr:to>
      <xdr:col>20</xdr:col>
      <xdr:colOff>38100</xdr:colOff>
      <xdr:row>85</xdr:row>
      <xdr:rowOff>98698</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3746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47898</xdr:rowOff>
    </xdr:from>
    <xdr:to>
      <xdr:col>24</xdr:col>
      <xdr:colOff>63500</xdr:colOff>
      <xdr:row>85</xdr:row>
      <xdr:rowOff>83820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3797300" y="146211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47898</xdr:rowOff>
    </xdr:from>
    <xdr:to>
      <xdr:col>19</xdr:col>
      <xdr:colOff>177800</xdr:colOff>
      <xdr:row>85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2908300" y="146211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99968</xdr:rowOff>
    </xdr:from>
    <xdr:to>
      <xdr:col>10</xdr:col>
      <xdr:colOff>165100</xdr:colOff>
      <xdr:row>85</xdr:row>
      <xdr:rowOff>30118</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968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150768</xdr:rowOff>
    </xdr:from>
    <xdr:to>
      <xdr:col>15</xdr:col>
      <xdr:colOff>50800</xdr:colOff>
      <xdr:row>85</xdr:row>
      <xdr:rowOff>95250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019300" y="14552568"/>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152219</xdr:rowOff>
    </xdr:from>
    <xdr:to>
      <xdr:col>6</xdr:col>
      <xdr:colOff>38100</xdr:colOff>
      <xdr:row>81</xdr:row>
      <xdr:rowOff>82369</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079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31569</xdr:rowOff>
    </xdr:from>
    <xdr:to>
      <xdr:col>10</xdr:col>
      <xdr:colOff>114300</xdr:colOff>
      <xdr:row>84</xdr:row>
      <xdr:rowOff>150768</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130300" y="13919019"/>
          <a:ext cx="8890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F00-0000D700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F00-0000D800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F00-0000D900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F00-0000DA00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89825</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F00-0000DB000000}"/>
            </a:ext>
          </a:extLst>
        </xdr:cNvPr>
        <xdr:cNvSpPr txBox="1"/>
      </xdr:nvSpPr>
      <xdr:spPr>
        <a:xfrm>
          <a:off x="35820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F00-0000DC000000}"/>
            </a:ext>
          </a:extLst>
        </xdr:cNvPr>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21245</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F00-0000DD000000}"/>
            </a:ext>
          </a:extLst>
        </xdr:cNvPr>
        <xdr:cNvSpPr txBox="1"/>
      </xdr:nvSpPr>
      <xdr:spPr>
        <a:xfrm>
          <a:off x="1816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98896</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F00-0000DE000000}"/>
            </a:ext>
          </a:extLst>
        </xdr:cNvPr>
        <xdr:cNvSpPr txBox="1"/>
      </xdr:nvSpPr>
      <xdr:spPr>
        <a:xfrm>
          <a:off x="927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F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F00-0000F700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F00-0000F900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F00-0000FB00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F00-000007010000}"/>
            </a:ext>
          </a:extLst>
        </xdr:cNvPr>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36830</xdr:rowOff>
    </xdr:from>
    <xdr:to>
      <xdr:col>50</xdr:col>
      <xdr:colOff>165100</xdr:colOff>
      <xdr:row>86</xdr:row>
      <xdr:rowOff>138430</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958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87630</xdr:rowOff>
    </xdr:from>
    <xdr:to>
      <xdr:col>55</xdr:col>
      <xdr:colOff>0</xdr:colOff>
      <xdr:row>86</xdr:row>
      <xdr:rowOff>87630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9639300" y="1483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8889</xdr:rowOff>
    </xdr:from>
    <xdr:to>
      <xdr:col>46</xdr:col>
      <xdr:colOff>38100</xdr:colOff>
      <xdr:row>86</xdr:row>
      <xdr:rowOff>110489</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8699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59689</xdr:rowOff>
    </xdr:from>
    <xdr:to>
      <xdr:col>50</xdr:col>
      <xdr:colOff>114300</xdr:colOff>
      <xdr:row>86</xdr:row>
      <xdr:rowOff>87630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8750300" y="148043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8889</xdr:rowOff>
    </xdr:from>
    <xdr:to>
      <xdr:col>41</xdr:col>
      <xdr:colOff>101600</xdr:colOff>
      <xdr:row>86</xdr:row>
      <xdr:rowOff>110489</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7810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59689</xdr:rowOff>
    </xdr:from>
    <xdr:to>
      <xdr:col>45</xdr:col>
      <xdr:colOff>177800</xdr:colOff>
      <xdr:row>86</xdr:row>
      <xdr:rowOff>59689</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861300" y="14804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15239</xdr:rowOff>
    </xdr:from>
    <xdr:to>
      <xdr:col>36</xdr:col>
      <xdr:colOff>165100</xdr:colOff>
      <xdr:row>85</xdr:row>
      <xdr:rowOff>116839</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6921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66039</xdr:rowOff>
    </xdr:from>
    <xdr:to>
      <xdr:col>41</xdr:col>
      <xdr:colOff>50800</xdr:colOff>
      <xdr:row>86</xdr:row>
      <xdr:rowOff>59689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972300" y="14639289"/>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272" name="n_1aveValue【福祉施設】&#10;一人当たり面積">
          <a:extLst>
            <a:ext uri="{FF2B5EF4-FFF2-40B4-BE49-F238E27FC236}">
              <a16:creationId xmlns:a16="http://schemas.microsoft.com/office/drawing/2014/main" id="{00000000-0008-0000-0F00-000010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73" name="n_2aveValue【福祉施設】&#10;一人当たり面積">
          <a:extLst>
            <a:ext uri="{FF2B5EF4-FFF2-40B4-BE49-F238E27FC236}">
              <a16:creationId xmlns:a16="http://schemas.microsoft.com/office/drawing/2014/main" id="{00000000-0008-0000-0F00-000011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74" name="n_3aveValue【福祉施設】&#10;一人当たり面積">
          <a:extLst>
            <a:ext uri="{FF2B5EF4-FFF2-40B4-BE49-F238E27FC236}">
              <a16:creationId xmlns:a16="http://schemas.microsoft.com/office/drawing/2014/main" id="{00000000-0008-0000-0F00-000012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275" name="n_4aveValue【福祉施設】&#10;一人当たり面積">
          <a:extLst>
            <a:ext uri="{FF2B5EF4-FFF2-40B4-BE49-F238E27FC236}">
              <a16:creationId xmlns:a16="http://schemas.microsoft.com/office/drawing/2014/main" id="{00000000-0008-0000-0F00-000013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129557</xdr:rowOff>
    </xdr:from>
    <xdr:ext cx="469744" cy="259045"/>
    <xdr:sp macro="" textlink="">
      <xdr:nvSpPr>
        <xdr:cNvPr id="276" name="n_1mainValue【福祉施設】&#10;一人当たり面積">
          <a:extLst>
            <a:ext uri="{FF2B5EF4-FFF2-40B4-BE49-F238E27FC236}">
              <a16:creationId xmlns:a16="http://schemas.microsoft.com/office/drawing/2014/main" id="{00000000-0008-0000-0F00-000014010000}"/>
            </a:ext>
          </a:extLst>
        </xdr:cNvPr>
        <xdr:cNvSpPr txBox="1"/>
      </xdr:nvSpPr>
      <xdr:spPr>
        <a:xfrm>
          <a:off x="9391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101616</xdr:rowOff>
    </xdr:from>
    <xdr:ext cx="469744" cy="259045"/>
    <xdr:sp macro="" textlink="">
      <xdr:nvSpPr>
        <xdr:cNvPr id="277" name="n_2mainValue【福祉施設】&#10;一人当たり面積">
          <a:extLst>
            <a:ext uri="{FF2B5EF4-FFF2-40B4-BE49-F238E27FC236}">
              <a16:creationId xmlns:a16="http://schemas.microsoft.com/office/drawing/2014/main" id="{00000000-0008-0000-0F00-000015010000}"/>
            </a:ext>
          </a:extLst>
        </xdr:cNvPr>
        <xdr:cNvSpPr txBox="1"/>
      </xdr:nvSpPr>
      <xdr:spPr>
        <a:xfrm>
          <a:off x="8515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101616</xdr:rowOff>
    </xdr:from>
    <xdr:ext cx="469744" cy="259045"/>
    <xdr:sp macro="" textlink="">
      <xdr:nvSpPr>
        <xdr:cNvPr id="278" name="n_3mainValue【福祉施設】&#10;一人当たり面積">
          <a:extLst>
            <a:ext uri="{FF2B5EF4-FFF2-40B4-BE49-F238E27FC236}">
              <a16:creationId xmlns:a16="http://schemas.microsoft.com/office/drawing/2014/main" id="{00000000-0008-0000-0F00-000016010000}"/>
            </a:ext>
          </a:extLst>
        </xdr:cNvPr>
        <xdr:cNvSpPr txBox="1"/>
      </xdr:nvSpPr>
      <xdr:spPr>
        <a:xfrm>
          <a:off x="7626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279" name="n_4mainValue【福祉施設】&#10;一人当たり面積">
          <a:extLst>
            <a:ext uri="{FF2B5EF4-FFF2-40B4-BE49-F238E27FC236}">
              <a16:creationId xmlns:a16="http://schemas.microsoft.com/office/drawing/2014/main" id="{00000000-0008-0000-0F00-000017010000}"/>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69669</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803762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156029</xdr:rowOff>
    </xdr:from>
    <xdr:to>
      <xdr:col>15</xdr:col>
      <xdr:colOff>101600</xdr:colOff>
      <xdr:row>105</xdr:row>
      <xdr:rowOff>86179</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35379</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80918</xdr:rowOff>
    </xdr:from>
    <xdr:to>
      <xdr:col>10</xdr:col>
      <xdr:colOff>165100</xdr:colOff>
      <xdr:row>105</xdr:row>
      <xdr:rowOff>11068</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131718</xdr:rowOff>
    </xdr:from>
    <xdr:to>
      <xdr:col>15</xdr:col>
      <xdr:colOff>50800</xdr:colOff>
      <xdr:row>105</xdr:row>
      <xdr:rowOff>35379</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9625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100693</xdr:rowOff>
    </xdr:from>
    <xdr:to>
      <xdr:col>10</xdr:col>
      <xdr:colOff>114300</xdr:colOff>
      <xdr:row>104</xdr:row>
      <xdr:rowOff>131718</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79314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2195</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156211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9639300" y="18329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160020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160020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861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111125</xdr:rowOff>
    </xdr:from>
    <xdr:to>
      <xdr:col>36</xdr:col>
      <xdr:colOff>165100</xdr:colOff>
      <xdr:row>107</xdr:row>
      <xdr:rowOff>41275</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921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160020</xdr:rowOff>
    </xdr:from>
    <xdr:to>
      <xdr:col>41</xdr:col>
      <xdr:colOff>50800</xdr:colOff>
      <xdr:row>106</xdr:row>
      <xdr:rowOff>161925</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6972300" y="1833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55897</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8515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30497</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7626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32402</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737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F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F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00000000-0008-0000-0F00-0000A8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F00-0000AA01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64770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481300" y="67088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169273</xdr:rowOff>
    </xdr:from>
    <xdr:to>
      <xdr:col>81</xdr:col>
      <xdr:colOff>50800</xdr:colOff>
      <xdr:row>39</xdr:row>
      <xdr:rowOff>22316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4592300" y="66843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84183</xdr:rowOff>
    </xdr:from>
    <xdr:to>
      <xdr:col>72</xdr:col>
      <xdr:colOff>38100</xdr:colOff>
      <xdr:row>39</xdr:row>
      <xdr:rowOff>14333</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3652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134983</xdr:rowOff>
    </xdr:from>
    <xdr:to>
      <xdr:col>76</xdr:col>
      <xdr:colOff>114300</xdr:colOff>
      <xdr:row>38</xdr:row>
      <xdr:rowOff>169273</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3703300" y="665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44994</xdr:rowOff>
    </xdr:from>
    <xdr:to>
      <xdr:col>67</xdr:col>
      <xdr:colOff>101600</xdr:colOff>
      <xdr:row>40</xdr:row>
      <xdr:rowOff>146594</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276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134983</xdr:rowOff>
    </xdr:from>
    <xdr:to>
      <xdr:col>71</xdr:col>
      <xdr:colOff>177800</xdr:colOff>
      <xdr:row>40</xdr:row>
      <xdr:rowOff>95794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2814300" y="6650083"/>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5460</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3500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137721</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2611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F00-0000DD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F00-0000DF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F00-0000E101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137208</xdr:rowOff>
    </xdr:from>
    <xdr:to>
      <xdr:col>116</xdr:col>
      <xdr:colOff>114300</xdr:colOff>
      <xdr:row>40</xdr:row>
      <xdr:rowOff>67358</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68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160085</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F00-0000ED010000}"/>
            </a:ext>
          </a:extLst>
        </xdr:cNvPr>
        <xdr:cNvSpPr txBox="1"/>
      </xdr:nvSpPr>
      <xdr:spPr>
        <a:xfrm>
          <a:off x="22199600" y="667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143138</xdr:rowOff>
    </xdr:from>
    <xdr:to>
      <xdr:col>112</xdr:col>
      <xdr:colOff>38100</xdr:colOff>
      <xdr:row>40</xdr:row>
      <xdr:rowOff>73288</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68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16558</xdr:rowOff>
    </xdr:from>
    <xdr:to>
      <xdr:col>116</xdr:col>
      <xdr:colOff>63500</xdr:colOff>
      <xdr:row>40</xdr:row>
      <xdr:rowOff>22488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1323300" y="6874558"/>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133029</xdr:rowOff>
    </xdr:from>
    <xdr:to>
      <xdr:col>107</xdr:col>
      <xdr:colOff>101600</xdr:colOff>
      <xdr:row>40</xdr:row>
      <xdr:rowOff>63179</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6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12379</xdr:rowOff>
    </xdr:from>
    <xdr:to>
      <xdr:col>111</xdr:col>
      <xdr:colOff>177800</xdr:colOff>
      <xdr:row>40</xdr:row>
      <xdr:rowOff>22488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0434300" y="6870379"/>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135359</xdr:rowOff>
    </xdr:from>
    <xdr:to>
      <xdr:col>102</xdr:col>
      <xdr:colOff>165100</xdr:colOff>
      <xdr:row>40</xdr:row>
      <xdr:rowOff>65509</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68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12379</xdr:rowOff>
    </xdr:from>
    <xdr:to>
      <xdr:col>107</xdr:col>
      <xdr:colOff>50800</xdr:colOff>
      <xdr:row>40</xdr:row>
      <xdr:rowOff>14709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45300" y="6870379"/>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45997</xdr:rowOff>
    </xdr:from>
    <xdr:to>
      <xdr:col>98</xdr:col>
      <xdr:colOff>38100</xdr:colOff>
      <xdr:row>41</xdr:row>
      <xdr:rowOff>147597</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70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14709</xdr:rowOff>
    </xdr:from>
    <xdr:to>
      <xdr:col>102</xdr:col>
      <xdr:colOff>114300</xdr:colOff>
      <xdr:row>41</xdr:row>
      <xdr:rowOff>96797</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8656300" y="6872709"/>
          <a:ext cx="889000" cy="2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89815</xdr:rowOff>
    </xdr:from>
    <xdr:ext cx="599010"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11095" y="660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79706</xdr:rowOff>
    </xdr:from>
    <xdr:ext cx="599010"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34795" y="65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56636</xdr:rowOff>
    </xdr:from>
    <xdr:ext cx="599010"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45795" y="691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138724</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89111" y="716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F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00000000-0008-0000-0F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F00-00001A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F00-00001C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F00-000028020000}"/>
            </a:ext>
          </a:extLst>
        </xdr:cNvPr>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83276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5481300" y="101612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45720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4592300" y="1015637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91259</xdr:rowOff>
    </xdr:from>
    <xdr:to>
      <xdr:col>72</xdr:col>
      <xdr:colOff>38100</xdr:colOff>
      <xdr:row>59</xdr:row>
      <xdr:rowOff>21409</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3652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142059</xdr:rowOff>
    </xdr:from>
    <xdr:to>
      <xdr:col>76</xdr:col>
      <xdr:colOff>114300</xdr:colOff>
      <xdr:row>59</xdr:row>
      <xdr:rowOff>40822</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3703300" y="1008615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00000000-0008-0000-0F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00000000-0008-0000-0F00-00004E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00000000-0008-0000-0F00-000050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00000000-0008-0000-0F00-000052020000}"/>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166387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F00-00005E020000}"/>
            </a:ext>
          </a:extLst>
        </xdr:cNvPr>
        <xdr:cNvSpPr txBox="1"/>
      </xdr:nvSpPr>
      <xdr:spPr>
        <a:xfrm>
          <a:off x="22199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26670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21323300" y="10481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151130</xdr:rowOff>
    </xdr:from>
    <xdr:to>
      <xdr:col>107</xdr:col>
      <xdr:colOff>101600</xdr:colOff>
      <xdr:row>61</xdr:row>
      <xdr:rowOff>81280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61</xdr:row>
      <xdr:rowOff>30480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0434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30480</xdr:rowOff>
    </xdr:from>
    <xdr:to>
      <xdr:col>107</xdr:col>
      <xdr:colOff>50800</xdr:colOff>
      <xdr:row>61</xdr:row>
      <xdr:rowOff>30480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9545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13" name="n_1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14" name="n_2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15" name="n_3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16" name="n_4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617" name="n_1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618" name="n_2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619" name="n_3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46989</xdr:rowOff>
    </xdr:from>
    <xdr:to>
      <xdr:col>85</xdr:col>
      <xdr:colOff>177800</xdr:colOff>
      <xdr:row>81</xdr:row>
      <xdr:rowOff>148589</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69866</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8889</xdr:rowOff>
    </xdr:from>
    <xdr:to>
      <xdr:col>81</xdr:col>
      <xdr:colOff>101600</xdr:colOff>
      <xdr:row>81</xdr:row>
      <xdr:rowOff>110489</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59689</xdr:rowOff>
    </xdr:from>
    <xdr:to>
      <xdr:col>85</xdr:col>
      <xdr:colOff>127000</xdr:colOff>
      <xdr:row>81</xdr:row>
      <xdr:rowOff>97789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3947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59689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39293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134620</xdr:rowOff>
    </xdr:from>
    <xdr:to>
      <xdr:col>72</xdr:col>
      <xdr:colOff>38100</xdr:colOff>
      <xdr:row>81</xdr:row>
      <xdr:rowOff>64770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3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13970</xdr:rowOff>
    </xdr:from>
    <xdr:to>
      <xdr:col>76</xdr:col>
      <xdr:colOff>114300</xdr:colOff>
      <xdr:row>81</xdr:row>
      <xdr:rowOff>41911</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39014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114300</xdr:rowOff>
    </xdr:from>
    <xdr:to>
      <xdr:col>67</xdr:col>
      <xdr:colOff>101600</xdr:colOff>
      <xdr:row>82</xdr:row>
      <xdr:rowOff>44450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13970</xdr:rowOff>
    </xdr:from>
    <xdr:to>
      <xdr:col>71</xdr:col>
      <xdr:colOff>177800</xdr:colOff>
      <xdr:row>81</xdr:row>
      <xdr:rowOff>165100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2814300" y="1390142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127016</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81297</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F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F00-0000BD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3" name="【消防施設】&#10;一人当たり面積最大値テキスト">
          <a:extLst>
            <a:ext uri="{FF2B5EF4-FFF2-40B4-BE49-F238E27FC236}">
              <a16:creationId xmlns:a16="http://schemas.microsoft.com/office/drawing/2014/main" id="{00000000-0008-0000-0F00-0000BF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F00-0000C1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63291</xdr:rowOff>
    </xdr:from>
    <xdr:to>
      <xdr:col>116</xdr:col>
      <xdr:colOff>114300</xdr:colOff>
      <xdr:row>86</xdr:row>
      <xdr:rowOff>164891</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480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F00-0000CD02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63294</xdr:rowOff>
    </xdr:from>
    <xdr:to>
      <xdr:col>112</xdr:col>
      <xdr:colOff>38100</xdr:colOff>
      <xdr:row>86</xdr:row>
      <xdr:rowOff>164894</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114091</xdr:rowOff>
    </xdr:from>
    <xdr:to>
      <xdr:col>116</xdr:col>
      <xdr:colOff>63500</xdr:colOff>
      <xdr:row>86</xdr:row>
      <xdr:rowOff>114094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21323300" y="14858791"/>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63283</xdr:rowOff>
    </xdr:from>
    <xdr:to>
      <xdr:col>107</xdr:col>
      <xdr:colOff>101600</xdr:colOff>
      <xdr:row>86</xdr:row>
      <xdr:rowOff>164883</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48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114083</xdr:rowOff>
    </xdr:from>
    <xdr:to>
      <xdr:col>111</xdr:col>
      <xdr:colOff>177800</xdr:colOff>
      <xdr:row>86</xdr:row>
      <xdr:rowOff>114094</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0434300" y="1485878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63294</xdr:rowOff>
    </xdr:from>
    <xdr:to>
      <xdr:col>102</xdr:col>
      <xdr:colOff>165100</xdr:colOff>
      <xdr:row>86</xdr:row>
      <xdr:rowOff>164894</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494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114083</xdr:rowOff>
    </xdr:from>
    <xdr:to>
      <xdr:col>107</xdr:col>
      <xdr:colOff>50800</xdr:colOff>
      <xdr:row>86</xdr:row>
      <xdr:rowOff>114094</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9545300" y="14858783"/>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63336</xdr:rowOff>
    </xdr:from>
    <xdr:to>
      <xdr:col>98</xdr:col>
      <xdr:colOff>38100</xdr:colOff>
      <xdr:row>86</xdr:row>
      <xdr:rowOff>164936</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8605500" y="148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114094</xdr:rowOff>
    </xdr:from>
    <xdr:to>
      <xdr:col>102</xdr:col>
      <xdr:colOff>114300</xdr:colOff>
      <xdr:row>86</xdr:row>
      <xdr:rowOff>114136</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8656300" y="14858794"/>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26" name="n_1aveValue【消防施設】&#10;一人当たり面積">
          <a:extLst>
            <a:ext uri="{FF2B5EF4-FFF2-40B4-BE49-F238E27FC236}">
              <a16:creationId xmlns:a16="http://schemas.microsoft.com/office/drawing/2014/main" id="{00000000-0008-0000-0F00-0000D6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27" name="n_2aveValue【消防施設】&#10;一人当たり面積">
          <a:extLst>
            <a:ext uri="{FF2B5EF4-FFF2-40B4-BE49-F238E27FC236}">
              <a16:creationId xmlns:a16="http://schemas.microsoft.com/office/drawing/2014/main" id="{00000000-0008-0000-0F00-0000D7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28" name="n_3aveValue【消防施設】&#10;一人当たり面積">
          <a:extLst>
            <a:ext uri="{FF2B5EF4-FFF2-40B4-BE49-F238E27FC236}">
              <a16:creationId xmlns:a16="http://schemas.microsoft.com/office/drawing/2014/main" id="{00000000-0008-0000-0F00-0000D8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29" name="n_4aveValue【消防施設】&#10;一人当たり面積">
          <a:extLst>
            <a:ext uri="{FF2B5EF4-FFF2-40B4-BE49-F238E27FC236}">
              <a16:creationId xmlns:a16="http://schemas.microsoft.com/office/drawing/2014/main" id="{00000000-0008-0000-0F00-0000D9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156021</xdr:rowOff>
    </xdr:from>
    <xdr:ext cx="469744" cy="259045"/>
    <xdr:sp macro="" textlink="">
      <xdr:nvSpPr>
        <xdr:cNvPr id="730" name="n_1mainValue【消防施設】&#10;一人当たり面積">
          <a:extLst>
            <a:ext uri="{FF2B5EF4-FFF2-40B4-BE49-F238E27FC236}">
              <a16:creationId xmlns:a16="http://schemas.microsoft.com/office/drawing/2014/main" id="{00000000-0008-0000-0F00-0000DA020000}"/>
            </a:ext>
          </a:extLst>
        </xdr:cNvPr>
        <xdr:cNvSpPr txBox="1"/>
      </xdr:nvSpPr>
      <xdr:spPr>
        <a:xfrm>
          <a:off x="210757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156010</xdr:rowOff>
    </xdr:from>
    <xdr:ext cx="469744" cy="259045"/>
    <xdr:sp macro="" textlink="">
      <xdr:nvSpPr>
        <xdr:cNvPr id="731" name="n_2mainValue【消防施設】&#10;一人当たり面積">
          <a:extLst>
            <a:ext uri="{FF2B5EF4-FFF2-40B4-BE49-F238E27FC236}">
              <a16:creationId xmlns:a16="http://schemas.microsoft.com/office/drawing/2014/main" id="{00000000-0008-0000-0F00-0000DB020000}"/>
            </a:ext>
          </a:extLst>
        </xdr:cNvPr>
        <xdr:cNvSpPr txBox="1"/>
      </xdr:nvSpPr>
      <xdr:spPr>
        <a:xfrm>
          <a:off x="20199427" y="1490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156021</xdr:rowOff>
    </xdr:from>
    <xdr:ext cx="469744" cy="259045"/>
    <xdr:sp macro="" textlink="">
      <xdr:nvSpPr>
        <xdr:cNvPr id="732" name="n_3mainValue【消防施設】&#10;一人当たり面積">
          <a:extLst>
            <a:ext uri="{FF2B5EF4-FFF2-40B4-BE49-F238E27FC236}">
              <a16:creationId xmlns:a16="http://schemas.microsoft.com/office/drawing/2014/main" id="{00000000-0008-0000-0F00-0000DC020000}"/>
            </a:ext>
          </a:extLst>
        </xdr:cNvPr>
        <xdr:cNvSpPr txBox="1"/>
      </xdr:nvSpPr>
      <xdr:spPr>
        <a:xfrm>
          <a:off x="19310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156063</xdr:rowOff>
    </xdr:from>
    <xdr:ext cx="469744" cy="259045"/>
    <xdr:sp macro="" textlink="">
      <xdr:nvSpPr>
        <xdr:cNvPr id="733" name="n_4mainValue【消防施設】&#10;一人当たり面積">
          <a:extLst>
            <a:ext uri="{FF2B5EF4-FFF2-40B4-BE49-F238E27FC236}">
              <a16:creationId xmlns:a16="http://schemas.microsoft.com/office/drawing/2014/main" id="{00000000-0008-0000-0F00-0000DD020000}"/>
            </a:ext>
          </a:extLst>
        </xdr:cNvPr>
        <xdr:cNvSpPr txBox="1"/>
      </xdr:nvSpPr>
      <xdr:spPr>
        <a:xfrm>
          <a:off x="18421427" y="1490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F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00000000-0008-0000-0F00-0000F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F00-0000FA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F00-0000FC02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126819</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5481300" y="177535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94162</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4592300" y="17753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154395</xdr:rowOff>
    </xdr:from>
    <xdr:to>
      <xdr:col>72</xdr:col>
      <xdr:colOff>38100</xdr:colOff>
      <xdr:row>103</xdr:row>
      <xdr:rowOff>84545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3652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33745</xdr:rowOff>
    </xdr:from>
    <xdr:to>
      <xdr:col>76</xdr:col>
      <xdr:colOff>114300</xdr:colOff>
      <xdr:row>103</xdr:row>
      <xdr:rowOff>94162</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3703300" y="1769309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121738</xdr:rowOff>
    </xdr:from>
    <xdr:to>
      <xdr:col>67</xdr:col>
      <xdr:colOff>101600</xdr:colOff>
      <xdr:row>103</xdr:row>
      <xdr:rowOff>51888</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2763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1088</xdr:rowOff>
    </xdr:from>
    <xdr:to>
      <xdr:col>71</xdr:col>
      <xdr:colOff>177800</xdr:colOff>
      <xdr:row>103</xdr:row>
      <xdr:rowOff>33745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814300" y="176604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F00-000011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F00-000012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F00-000013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F00-000014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F00-000015030000}"/>
            </a:ext>
          </a:extLst>
        </xdr:cNvPr>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161489</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F00-000016030000}"/>
            </a:ext>
          </a:extLst>
        </xdr:cNvPr>
        <xdr:cNvSpPr txBox="1"/>
      </xdr:nvSpPr>
      <xdr:spPr>
        <a:xfrm>
          <a:off x="14389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101072</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68415</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19" name="【庁舎】&#10;一人当たり面積最小値テキスト">
          <a:extLst>
            <a:ext uri="{FF2B5EF4-FFF2-40B4-BE49-F238E27FC236}">
              <a16:creationId xmlns:a16="http://schemas.microsoft.com/office/drawing/2014/main" id="{00000000-0008-0000-0F00-000033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1" name="【庁舎】&#10;一人当たり面積最大値テキスト">
          <a:extLst>
            <a:ext uri="{FF2B5EF4-FFF2-40B4-BE49-F238E27FC236}">
              <a16:creationId xmlns:a16="http://schemas.microsoft.com/office/drawing/2014/main" id="{00000000-0008-0000-0F00-000035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23" name="【庁舎】&#10;一人当たり面積平均値テキスト">
          <a:extLst>
            <a:ext uri="{FF2B5EF4-FFF2-40B4-BE49-F238E27FC236}">
              <a16:creationId xmlns:a16="http://schemas.microsoft.com/office/drawing/2014/main" id="{00000000-0008-0000-0F00-000037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108676</xdr:rowOff>
    </xdr:from>
    <xdr:to>
      <xdr:col>116</xdr:col>
      <xdr:colOff>114300</xdr:colOff>
      <xdr:row>105</xdr:row>
      <xdr:rowOff>38826</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131553</xdr:rowOff>
    </xdr:from>
    <xdr:ext cx="469744" cy="259045"/>
    <xdr:sp macro="" textlink="">
      <xdr:nvSpPr>
        <xdr:cNvPr id="835" name="【庁舎】&#10;一人当たり面積該当値テキスト">
          <a:extLst>
            <a:ext uri="{FF2B5EF4-FFF2-40B4-BE49-F238E27FC236}">
              <a16:creationId xmlns:a16="http://schemas.microsoft.com/office/drawing/2014/main" id="{00000000-0008-0000-0F00-000043030000}"/>
            </a:ext>
          </a:extLst>
        </xdr:cNvPr>
        <xdr:cNvSpPr txBox="1"/>
      </xdr:nvSpPr>
      <xdr:spPr>
        <a:xfrm>
          <a:off x="22199600"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111942</xdr:rowOff>
    </xdr:from>
    <xdr:to>
      <xdr:col>112</xdr:col>
      <xdr:colOff>38100</xdr:colOff>
      <xdr:row>105</xdr:row>
      <xdr:rowOff>42092</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159476</xdr:rowOff>
    </xdr:from>
    <xdr:to>
      <xdr:col>116</xdr:col>
      <xdr:colOff>63500</xdr:colOff>
      <xdr:row>104</xdr:row>
      <xdr:rowOff>162742</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79902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162742</xdr:rowOff>
    </xdr:from>
    <xdr:to>
      <xdr:col>111</xdr:col>
      <xdr:colOff>177800</xdr:colOff>
      <xdr:row>104</xdr:row>
      <xdr:rowOff>167639</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79935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98879</xdr:rowOff>
    </xdr:from>
    <xdr:to>
      <xdr:col>102</xdr:col>
      <xdr:colOff>165100</xdr:colOff>
      <xdr:row>105</xdr:row>
      <xdr:rowOff>29029</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149679</xdr:rowOff>
    </xdr:from>
    <xdr:to>
      <xdr:col>107</xdr:col>
      <xdr:colOff>50800</xdr:colOff>
      <xdr:row>104</xdr:row>
      <xdr:rowOff>167639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9545300" y="179804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103777</xdr:rowOff>
    </xdr:from>
    <xdr:to>
      <xdr:col>98</xdr:col>
      <xdr:colOff>38100</xdr:colOff>
      <xdr:row>105</xdr:row>
      <xdr:rowOff>33927</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149679</xdr:rowOff>
    </xdr:from>
    <xdr:to>
      <xdr:col>102</xdr:col>
      <xdr:colOff>114300</xdr:colOff>
      <xdr:row>104</xdr:row>
      <xdr:rowOff>154577</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656300" y="179804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844" name="n_1aveValue【庁舎】&#10;一人当たり面積">
          <a:extLst>
            <a:ext uri="{FF2B5EF4-FFF2-40B4-BE49-F238E27FC236}">
              <a16:creationId xmlns:a16="http://schemas.microsoft.com/office/drawing/2014/main" id="{00000000-0008-0000-0F00-00004C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845" name="n_2aveValue【庁舎】&#10;一人当たり面積">
          <a:extLst>
            <a:ext uri="{FF2B5EF4-FFF2-40B4-BE49-F238E27FC236}">
              <a16:creationId xmlns:a16="http://schemas.microsoft.com/office/drawing/2014/main" id="{00000000-0008-0000-0F00-00004D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846" name="n_3aveValue【庁舎】&#10;一人当たり面積">
          <a:extLst>
            <a:ext uri="{FF2B5EF4-FFF2-40B4-BE49-F238E27FC236}">
              <a16:creationId xmlns:a16="http://schemas.microsoft.com/office/drawing/2014/main" id="{00000000-0008-0000-0F00-00004E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47" name="n_4aveValue【庁舎】&#10;一人当たり面積">
          <a:extLst>
            <a:ext uri="{FF2B5EF4-FFF2-40B4-BE49-F238E27FC236}">
              <a16:creationId xmlns:a16="http://schemas.microsoft.com/office/drawing/2014/main" id="{00000000-0008-0000-0F00-00004F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58619</xdr:rowOff>
    </xdr:from>
    <xdr:ext cx="469744" cy="259045"/>
    <xdr:sp macro="" textlink="">
      <xdr:nvSpPr>
        <xdr:cNvPr id="848" name="n_1mainValue【庁舎】&#10;一人当たり面積">
          <a:extLst>
            <a:ext uri="{FF2B5EF4-FFF2-40B4-BE49-F238E27FC236}">
              <a16:creationId xmlns:a16="http://schemas.microsoft.com/office/drawing/2014/main" id="{00000000-0008-0000-0F00-000050030000}"/>
            </a:ext>
          </a:extLst>
        </xdr:cNvPr>
        <xdr:cNvSpPr txBox="1"/>
      </xdr:nvSpPr>
      <xdr:spPr>
        <a:xfrm>
          <a:off x="210757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849" name="n_2mainValue【庁舎】&#10;一人当たり面積">
          <a:extLst>
            <a:ext uri="{FF2B5EF4-FFF2-40B4-BE49-F238E27FC236}">
              <a16:creationId xmlns:a16="http://schemas.microsoft.com/office/drawing/2014/main" id="{00000000-0008-0000-0F00-000051030000}"/>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45556</xdr:rowOff>
    </xdr:from>
    <xdr:ext cx="469744" cy="259045"/>
    <xdr:sp macro="" textlink="">
      <xdr:nvSpPr>
        <xdr:cNvPr id="850" name="n_3mainValue【庁舎】&#10;一人当たり面積">
          <a:extLst>
            <a:ext uri="{FF2B5EF4-FFF2-40B4-BE49-F238E27FC236}">
              <a16:creationId xmlns:a16="http://schemas.microsoft.com/office/drawing/2014/main" id="{00000000-0008-0000-0F00-000052030000}"/>
            </a:ext>
          </a:extLst>
        </xdr:cNvPr>
        <xdr:cNvSpPr txBox="1"/>
      </xdr:nvSpPr>
      <xdr:spPr>
        <a:xfrm>
          <a:off x="19310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50454</xdr:rowOff>
    </xdr:from>
    <xdr:ext cx="469744" cy="259045"/>
    <xdr:sp macro="" textlink="">
      <xdr:nvSpPr>
        <xdr:cNvPr id="851" name="n_4mainValue【庁舎】&#10;一人当たり面積">
          <a:extLst>
            <a:ext uri="{FF2B5EF4-FFF2-40B4-BE49-F238E27FC236}">
              <a16:creationId xmlns:a16="http://schemas.microsoft.com/office/drawing/2014/main" id="{00000000-0008-0000-0F00-000053030000}"/>
            </a:ext>
          </a:extLst>
        </xdr:cNvPr>
        <xdr:cNvSpPr txBox="1"/>
      </xdr:nvSpPr>
      <xdr:spPr>
        <a:xfrm>
          <a:off x="18421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類似団体内平均と比較して特に有形固定資産減価償却比率が低い水準にある施設は、体育館・プールである。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体育館・プールについては、令和元年度に屋内運動施設を建設したためである。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類似団体内平均と比較して特に有形固定資産減価償却比率が高い水準にある施設は、福祉施設である。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福祉施設については、令和元年度に高齢者共同住宅ふるさとを除売却したため低下したが、高い水準にある。平成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年度に大きく値が変動しているのは、平成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年度まで保健センター・保健所に分類すべき施設が誤って計上されていたためである。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類似団体平均を上回っているが、基金の取崩しに頼る厳しい財政運営が続いているため、　人件費の削減など歳出全般の見直しを図るとともに、徴収業務の強化や公有財産の売却等を実施し歳入確保に努める。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会計年度任用職員人件費の増などにより、前年度から上昇し、類似団体平均を上回った。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今後も人件費等の増により、経常収支比率が上昇することが予想されるため、地方債の繰上償還や、借換えによる利子償還金の抑制・縮減の検討等、経常経費の削減に努める。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66766</xdr:rowOff>
    </xdr:from>
    <xdr:to>
      <xdr:col>23</xdr:col>
      <xdr:colOff>133350</xdr:colOff>
      <xdr:row>60</xdr:row>
      <xdr:rowOff>87449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537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66766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77107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145143</xdr:rowOff>
    </xdr:from>
    <xdr:to>
      <xdr:col>11</xdr:col>
      <xdr:colOff>31750</xdr:colOff>
      <xdr:row>60</xdr:row>
      <xdr:rowOff>77107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8726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26307</xdr:rowOff>
    </xdr:from>
    <xdr:to>
      <xdr:col>11</xdr:col>
      <xdr:colOff>82550</xdr:colOff>
      <xdr:row>60</xdr:row>
      <xdr:rowOff>127907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112684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94343</xdr:rowOff>
    </xdr:from>
    <xdr:to>
      <xdr:col>7</xdr:col>
      <xdr:colOff>31750</xdr:colOff>
      <xdr:row>60</xdr:row>
      <xdr:rowOff>24493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34670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類似団体平均を下回っているが年々増加傾向にある。</a:t>
          </a:r>
        </a:p>
        <a:p>
          <a:r>
            <a:rPr kumimoji="1" lang="ja-JP" altLang="en-US" sz="1300">
              <a:latin typeface="ＭＳ Ｐゴシック" panose="020B0600070205080204" pitchFamily="50" charset="-128"/>
              <a:ea typeface="ＭＳ Ｐゴシック" panose="020B0600070205080204" pitchFamily="50" charset="-128"/>
            </a:rPr>
            <a:t>　適正な職員配置など経費の見直しに努める。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25298</xdr:rowOff>
    </xdr:from>
    <xdr:to>
      <xdr:col>23</xdr:col>
      <xdr:colOff>133350</xdr:colOff>
      <xdr:row>83</xdr:row>
      <xdr:rowOff>64839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55648"/>
          <a:ext cx="838200" cy="3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7348</xdr:rowOff>
    </xdr:from>
    <xdr:to>
      <xdr:col>19</xdr:col>
      <xdr:colOff>133350</xdr:colOff>
      <xdr:row>83</xdr:row>
      <xdr:rowOff>25298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37698"/>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2649</xdr:rowOff>
    </xdr:from>
    <xdr:to>
      <xdr:col>15</xdr:col>
      <xdr:colOff>82550</xdr:colOff>
      <xdr:row>83</xdr:row>
      <xdr:rowOff>7348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3299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170126</xdr:rowOff>
    </xdr:from>
    <xdr:to>
      <xdr:col>11</xdr:col>
      <xdr:colOff>31750</xdr:colOff>
      <xdr:row>83</xdr:row>
      <xdr:rowOff>2649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9026"/>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14039</xdr:rowOff>
    </xdr:from>
    <xdr:to>
      <xdr:col>23</xdr:col>
      <xdr:colOff>184150</xdr:colOff>
      <xdr:row>83</xdr:row>
      <xdr:rowOff>115639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30566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145948</xdr:rowOff>
    </xdr:from>
    <xdr:to>
      <xdr:col>19</xdr:col>
      <xdr:colOff>184150</xdr:colOff>
      <xdr:row>83</xdr:row>
      <xdr:rowOff>76098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86275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7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127998</xdr:rowOff>
    </xdr:from>
    <xdr:to>
      <xdr:col>15</xdr:col>
      <xdr:colOff>133350</xdr:colOff>
      <xdr:row>83</xdr:row>
      <xdr:rowOff>58148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68325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5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123299</xdr:rowOff>
    </xdr:from>
    <xdr:to>
      <xdr:col>11</xdr:col>
      <xdr:colOff>82550</xdr:colOff>
      <xdr:row>83</xdr:row>
      <xdr:rowOff>53449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63626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5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119326</xdr:rowOff>
    </xdr:from>
    <xdr:to>
      <xdr:col>7</xdr:col>
      <xdr:colOff>31750</xdr:colOff>
      <xdr:row>83</xdr:row>
      <xdr:rowOff>49476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59653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職員の年齢構成の偏りの影響により上昇した。</a:t>
          </a:r>
        </a:p>
        <a:p>
          <a:r>
            <a:rPr kumimoji="1" lang="ja-JP" altLang="en-US" sz="1300">
              <a:latin typeface="ＭＳ Ｐゴシック" panose="020B0600070205080204" pitchFamily="50" charset="-128"/>
              <a:ea typeface="ＭＳ Ｐゴシック" panose="020B0600070205080204" pitchFamily="50" charset="-128"/>
            </a:rPr>
            <a:t>　地域の民間企業の平均給与の状況等を踏まえ、給与の適正化に努める。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85434"/>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624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89202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6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類似団体平均は下回っているが、全国平均と長野県平均は上回っている状態にあるため、行政サービスが低下しないよう注意しながら、適正な職員配置を行っていく。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89505</xdr:rowOff>
    </xdr:from>
    <xdr:to>
      <xdr:col>81</xdr:col>
      <xdr:colOff>44450</xdr:colOff>
      <xdr:row>61</xdr:row>
      <xdr:rowOff>115933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547955"/>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115933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605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97548</xdr:rowOff>
    </xdr:from>
    <xdr:to>
      <xdr:col>72</xdr:col>
      <xdr:colOff>203200</xdr:colOff>
      <xdr:row>61</xdr:row>
      <xdr:rowOff>102144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559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80312</xdr:rowOff>
    </xdr:from>
    <xdr:to>
      <xdr:col>68</xdr:col>
      <xdr:colOff>152400</xdr:colOff>
      <xdr:row>61</xdr:row>
      <xdr:rowOff>97548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387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38705</xdr:rowOff>
    </xdr:from>
    <xdr:to>
      <xdr:col>81</xdr:col>
      <xdr:colOff>95250</xdr:colOff>
      <xdr:row>61</xdr:row>
      <xdr:rowOff>140305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55232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163121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46748</xdr:rowOff>
    </xdr:from>
    <xdr:to>
      <xdr:col>68</xdr:col>
      <xdr:colOff>203200</xdr:colOff>
      <xdr:row>61</xdr:row>
      <xdr:rowOff>148348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158525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29512</xdr:rowOff>
    </xdr:from>
    <xdr:to>
      <xdr:col>64</xdr:col>
      <xdr:colOff>152400</xdr:colOff>
      <xdr:row>61</xdr:row>
      <xdr:rowOff>131112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141289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類似団体平均は下回っているが、前年度から上昇した。</a:t>
          </a:r>
        </a:p>
        <a:p>
          <a:r>
            <a:rPr kumimoji="1" lang="ja-JP" altLang="en-US" sz="1300">
              <a:latin typeface="ＭＳ Ｐゴシック" panose="020B0600070205080204" pitchFamily="50" charset="-128"/>
              <a:ea typeface="ＭＳ Ｐゴシック" panose="020B0600070205080204" pitchFamily="50" charset="-128"/>
            </a:rPr>
            <a:t>　これは、公債費の平準化を図るため、償還期間が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年以下の令和元年度借入の据置期間を１年に設定したことにより、令和２年度の元利償還金が大きくなったことが要因である。</a:t>
          </a:r>
        </a:p>
        <a:p>
          <a:r>
            <a:rPr kumimoji="1" lang="ja-JP" altLang="en-US" sz="1300">
              <a:latin typeface="ＭＳ Ｐゴシック" panose="020B0600070205080204" pitchFamily="50" charset="-128"/>
              <a:ea typeface="ＭＳ Ｐゴシック" panose="020B0600070205080204" pitchFamily="50" charset="-128"/>
            </a:rPr>
            <a:t>　公債費は令和６年度をピークに減少に転ずるものと見込まれるため、地方債の発行額を償還額以下とし、地方債に大きく頼ることのない財政運営に努める。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161290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1740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145203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143192</xdr:rowOff>
    </xdr:from>
    <xdr:to>
      <xdr:col>72</xdr:col>
      <xdr:colOff>203200</xdr:colOff>
      <xdr:row>36</xdr:row>
      <xdr:rowOff>145203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163301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1740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地方債の償還が進み前年度から減少したが、類似団体平均を上回っている。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地方債の発行額を償還額以下とし、地方債に大きく頼ることのない財政運営に努める。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54695</xdr:rowOff>
    </xdr:from>
    <xdr:to>
      <xdr:col>81</xdr:col>
      <xdr:colOff>44450</xdr:colOff>
      <xdr:row>15</xdr:row>
      <xdr:rowOff>80836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26445"/>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35793</xdr:rowOff>
    </xdr:from>
    <xdr:to>
      <xdr:col>77</xdr:col>
      <xdr:colOff>44450</xdr:colOff>
      <xdr:row>15</xdr:row>
      <xdr:rowOff>80836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607543"/>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35793</xdr:rowOff>
    </xdr:from>
    <xdr:to>
      <xdr:col>72</xdr:col>
      <xdr:colOff>203200</xdr:colOff>
      <xdr:row>15</xdr:row>
      <xdr:rowOff>60727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0754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17695</xdr:rowOff>
    </xdr:from>
    <xdr:to>
      <xdr:col>68</xdr:col>
      <xdr:colOff>152400</xdr:colOff>
      <xdr:row>15</xdr:row>
      <xdr:rowOff>60727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89445"/>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3895</xdr:rowOff>
    </xdr:from>
    <xdr:to>
      <xdr:col>81</xdr:col>
      <xdr:colOff>95250</xdr:colOff>
      <xdr:row>15</xdr:row>
      <xdr:rowOff>105495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147422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30036</xdr:rowOff>
    </xdr:from>
    <xdr:to>
      <xdr:col>77</xdr:col>
      <xdr:colOff>95250</xdr:colOff>
      <xdr:row>15</xdr:row>
      <xdr:rowOff>131636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116413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156443</xdr:rowOff>
    </xdr:from>
    <xdr:to>
      <xdr:col>73</xdr:col>
      <xdr:colOff>44450</xdr:colOff>
      <xdr:row>15</xdr:row>
      <xdr:rowOff>86593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71370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4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9927</xdr:rowOff>
    </xdr:from>
    <xdr:to>
      <xdr:col>68</xdr:col>
      <xdr:colOff>203200</xdr:colOff>
      <xdr:row>15</xdr:row>
      <xdr:rowOff>111527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96304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6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138345</xdr:rowOff>
    </xdr:from>
    <xdr:to>
      <xdr:col>64</xdr:col>
      <xdr:colOff>152400</xdr:colOff>
      <xdr:row>15</xdr:row>
      <xdr:rowOff>68495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78672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人件費に係る経常収支比率が増加したのは、会計年度任用職員の人件費によるものである。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類似団体平均と比べて人件費の増加及び物件費の減少が大きいことから、会計年度任用職員が多いことが考えられる。会計年度任用職員を含めた適正な職員配置を行い人件費の適正化及び抑制に努める。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物件費に係る経常収支比率の減少は、会計年度任用職員制度の創設によるものである。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20</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32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25400</xdr:rowOff>
    </xdr:from>
    <xdr:to>
      <xdr:col>78</xdr:col>
      <xdr:colOff>69850</xdr:colOff>
      <xdr:row>20</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5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9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101600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3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146050</xdr:rowOff>
    </xdr:from>
    <xdr:to>
      <xdr:col>78</xdr:col>
      <xdr:colOff>120650</xdr:colOff>
      <xdr:row>20</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12700</xdr:rowOff>
    </xdr:from>
    <xdr:to>
      <xdr:col>74</xdr:col>
      <xdr:colOff>31750</xdr:colOff>
      <xdr:row>20</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50800</xdr:rowOff>
    </xdr:from>
    <xdr:to>
      <xdr:col>65</xdr:col>
      <xdr:colOff>53975</xdr:colOff>
      <xdr:row>20</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このことが行政サービスの低下とならないよう注意する。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引続き特別会計への法定基準外繰出金の抑制に努める。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54</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157480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106680</xdr:rowOff>
    </xdr:from>
    <xdr:to>
      <xdr:col>69</xdr:col>
      <xdr:colOff>142875</xdr:colOff>
      <xdr:row>55</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47007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補助費等に係る経常収支比率は、類似団体平均を上回り、高い状態が続いている。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各種団体への補助金等を見直し経費の縮減に努める。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96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96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公債費に係る経常収支比率は、類似団体平均を下回っているが、地方債現在高比率は高い状態にあり、公債費のピークは令和６年度を見込んでいる。</a:t>
          </a:r>
        </a:p>
        <a:p>
          <a:r>
            <a:rPr kumimoji="1" lang="ja-JP" altLang="en-US" sz="1300">
              <a:latin typeface="ＭＳ Ｐゴシック" panose="020B0600070205080204" pitchFamily="50" charset="-128"/>
              <a:ea typeface="ＭＳ Ｐゴシック" panose="020B0600070205080204" pitchFamily="50" charset="-128"/>
            </a:rPr>
            <a:t>　地方債の新規発行を伴う事業を精査し、公債費の抑制に努める。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6985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600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xdr:rowOff>
    </xdr:from>
    <xdr:to>
      <xdr:col>15</xdr:col>
      <xdr:colOff>98425</xdr:colOff>
      <xdr:row>75</xdr:row>
      <xdr:rowOff>6985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6985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116205</xdr:rowOff>
    </xdr:from>
    <xdr:to>
      <xdr:col>6</xdr:col>
      <xdr:colOff>171450</xdr:colOff>
      <xdr:row>75</xdr:row>
      <xdr:rowOff>46355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56532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公債費以外の経常収支比率は、類似団体平均値と同水準である。</a:t>
          </a:r>
        </a:p>
        <a:p>
          <a:r>
            <a:rPr kumimoji="1" lang="ja-JP" altLang="en-US" sz="1300">
              <a:latin typeface="ＭＳ Ｐゴシック" panose="020B0600070205080204" pitchFamily="50" charset="-128"/>
              <a:ea typeface="ＭＳ Ｐゴシック" panose="020B0600070205080204" pitchFamily="50" charset="-128"/>
            </a:rPr>
            <a:t>　人件費及び補助費等を見直し経費の縮減に努める。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029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66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14987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14987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069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158144</xdr:rowOff>
    </xdr:from>
    <xdr:to>
      <xdr:col>29</xdr:col>
      <xdr:colOff>127000</xdr:colOff>
      <xdr:row>18</xdr:row>
      <xdr:rowOff>43147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20419"/>
          <a:ext cx="647700" cy="5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43147</xdr:rowOff>
    </xdr:from>
    <xdr:to>
      <xdr:col>26</xdr:col>
      <xdr:colOff>50800</xdr:colOff>
      <xdr:row>18</xdr:row>
      <xdr:rowOff>57255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6872"/>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57255</xdr:rowOff>
    </xdr:from>
    <xdr:to>
      <xdr:col>22</xdr:col>
      <xdr:colOff>114300</xdr:colOff>
      <xdr:row>18</xdr:row>
      <xdr:rowOff>77786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0980"/>
          <a:ext cx="698500" cy="2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77786</xdr:rowOff>
    </xdr:from>
    <xdr:to>
      <xdr:col>18</xdr:col>
      <xdr:colOff>177800</xdr:colOff>
      <xdr:row>18</xdr:row>
      <xdr:rowOff>85754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11511"/>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107344</xdr:rowOff>
    </xdr:from>
    <xdr:to>
      <xdr:col>29</xdr:col>
      <xdr:colOff>177800</xdr:colOff>
      <xdr:row>18</xdr:row>
      <xdr:rowOff>37494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79421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4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163797</xdr:rowOff>
    </xdr:from>
    <xdr:to>
      <xdr:col>26</xdr:col>
      <xdr:colOff>101600</xdr:colOff>
      <xdr:row>18</xdr:row>
      <xdr:rowOff>93947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78724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6455</xdr:rowOff>
    </xdr:from>
    <xdr:to>
      <xdr:col>22</xdr:col>
      <xdr:colOff>165100</xdr:colOff>
      <xdr:row>18</xdr:row>
      <xdr:rowOff>108055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92832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26986</xdr:rowOff>
    </xdr:from>
    <xdr:to>
      <xdr:col>19</xdr:col>
      <xdr:colOff>38100</xdr:colOff>
      <xdr:row>18</xdr:row>
      <xdr:rowOff>128586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113363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34954</xdr:rowOff>
    </xdr:from>
    <xdr:to>
      <xdr:col>15</xdr:col>
      <xdr:colOff>101600</xdr:colOff>
      <xdr:row>18</xdr:row>
      <xdr:rowOff>136554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121331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7705</xdr:rowOff>
    </xdr:from>
    <xdr:to>
      <xdr:col>29</xdr:col>
      <xdr:colOff>127000</xdr:colOff>
      <xdr:row>38</xdr:row>
      <xdr:rowOff>25517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75305"/>
          <a:ext cx="647700" cy="17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24919</xdr:rowOff>
    </xdr:from>
    <xdr:to>
      <xdr:col>26</xdr:col>
      <xdr:colOff>50800</xdr:colOff>
      <xdr:row>38</xdr:row>
      <xdr:rowOff>25517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2519"/>
          <a:ext cx="698500" cy="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24919</xdr:rowOff>
    </xdr:from>
    <xdr:to>
      <xdr:col>22</xdr:col>
      <xdr:colOff>114300</xdr:colOff>
      <xdr:row>38</xdr:row>
      <xdr:rowOff>32756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2519"/>
          <a:ext cx="6985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27636</xdr:rowOff>
    </xdr:from>
    <xdr:to>
      <xdr:col>18</xdr:col>
      <xdr:colOff>177800</xdr:colOff>
      <xdr:row>38</xdr:row>
      <xdr:rowOff>32756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95236"/>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299805</xdr:rowOff>
    </xdr:from>
    <xdr:to>
      <xdr:col>29</xdr:col>
      <xdr:colOff>177800</xdr:colOff>
      <xdr:row>38</xdr:row>
      <xdr:rowOff>58505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271882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317617</xdr:rowOff>
    </xdr:from>
    <xdr:to>
      <xdr:col>26</xdr:col>
      <xdr:colOff>101600</xdr:colOff>
      <xdr:row>38</xdr:row>
      <xdr:rowOff>76317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61094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8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317019</xdr:rowOff>
    </xdr:from>
    <xdr:to>
      <xdr:col>22</xdr:col>
      <xdr:colOff>165100</xdr:colOff>
      <xdr:row>38</xdr:row>
      <xdr:rowOff>75719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60496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324856</xdr:rowOff>
    </xdr:from>
    <xdr:to>
      <xdr:col>19</xdr:col>
      <xdr:colOff>38100</xdr:colOff>
      <xdr:row>38</xdr:row>
      <xdr:rowOff>83556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68333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319736</xdr:rowOff>
    </xdr:from>
    <xdr:to>
      <xdr:col>15</xdr:col>
      <xdr:colOff>101600</xdr:colOff>
      <xdr:row>38</xdr:row>
      <xdr:rowOff>78436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63213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52516</xdr:rowOff>
    </xdr:from>
    <xdr:to>
      <xdr:col>24</xdr:col>
      <xdr:colOff>63500</xdr:colOff>
      <xdr:row>36</xdr:row>
      <xdr:rowOff>99379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3266"/>
          <a:ext cx="8382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99379</xdr:rowOff>
    </xdr:from>
    <xdr:to>
      <xdr:col>19</xdr:col>
      <xdr:colOff>177800</xdr:colOff>
      <xdr:row>36</xdr:row>
      <xdr:rowOff>126844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71579"/>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126844</xdr:rowOff>
    </xdr:from>
    <xdr:to>
      <xdr:col>15</xdr:col>
      <xdr:colOff>50800</xdr:colOff>
      <xdr:row>37</xdr:row>
      <xdr:rowOff>13741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9044"/>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165575</xdr:rowOff>
    </xdr:from>
    <xdr:to>
      <xdr:col>10</xdr:col>
      <xdr:colOff>114300</xdr:colOff>
      <xdr:row>37</xdr:row>
      <xdr:rowOff>13741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37775"/>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1716</xdr:rowOff>
    </xdr:from>
    <xdr:to>
      <xdr:col>24</xdr:col>
      <xdr:colOff>114300</xdr:colOff>
      <xdr:row>35</xdr:row>
      <xdr:rowOff>103316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151593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48579</xdr:rowOff>
    </xdr:from>
    <xdr:to>
      <xdr:col>20</xdr:col>
      <xdr:colOff>38100</xdr:colOff>
      <xdr:row>36</xdr:row>
      <xdr:rowOff>150179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141306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76044</xdr:rowOff>
    </xdr:from>
    <xdr:to>
      <xdr:col>15</xdr:col>
      <xdr:colOff>101600</xdr:colOff>
      <xdr:row>37</xdr:row>
      <xdr:rowOff>6194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168771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134391</xdr:rowOff>
    </xdr:from>
    <xdr:to>
      <xdr:col>10</xdr:col>
      <xdr:colOff>165100</xdr:colOff>
      <xdr:row>37</xdr:row>
      <xdr:rowOff>64541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55668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114775</xdr:rowOff>
    </xdr:from>
    <xdr:to>
      <xdr:col>6</xdr:col>
      <xdr:colOff>38100</xdr:colOff>
      <xdr:row>37</xdr:row>
      <xdr:rowOff>44925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36052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170319</xdr:rowOff>
    </xdr:from>
    <xdr:to>
      <xdr:col>24</xdr:col>
      <xdr:colOff>63500</xdr:colOff>
      <xdr:row>58</xdr:row>
      <xdr:rowOff>13670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42969"/>
          <a:ext cx="8382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170319</xdr:rowOff>
    </xdr:from>
    <xdr:to>
      <xdr:col>19</xdr:col>
      <xdr:colOff>177800</xdr:colOff>
      <xdr:row>58</xdr:row>
      <xdr:rowOff>20972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42969"/>
          <a:ext cx="889000" cy="2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20972</xdr:rowOff>
    </xdr:from>
    <xdr:to>
      <xdr:col>15</xdr:col>
      <xdr:colOff>50800</xdr:colOff>
      <xdr:row>58</xdr:row>
      <xdr:rowOff>21981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6507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21981</xdr:rowOff>
    </xdr:from>
    <xdr:to>
      <xdr:col>10</xdr:col>
      <xdr:colOff>114300</xdr:colOff>
      <xdr:row>58</xdr:row>
      <xdr:rowOff>22209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660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134320</xdr:rowOff>
    </xdr:from>
    <xdr:to>
      <xdr:col>24</xdr:col>
      <xdr:colOff>114300</xdr:colOff>
      <xdr:row>58</xdr:row>
      <xdr:rowOff>64470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119519</xdr:rowOff>
    </xdr:from>
    <xdr:to>
      <xdr:col>20</xdr:col>
      <xdr:colOff>38100</xdr:colOff>
      <xdr:row>58</xdr:row>
      <xdr:rowOff>49669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40796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9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141622</xdr:rowOff>
    </xdr:from>
    <xdr:to>
      <xdr:col>15</xdr:col>
      <xdr:colOff>101600</xdr:colOff>
      <xdr:row>58</xdr:row>
      <xdr:rowOff>71772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62899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0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142631</xdr:rowOff>
    </xdr:from>
    <xdr:to>
      <xdr:col>10</xdr:col>
      <xdr:colOff>165100</xdr:colOff>
      <xdr:row>58</xdr:row>
      <xdr:rowOff>72781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63908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142859</xdr:rowOff>
    </xdr:from>
    <xdr:to>
      <xdr:col>6</xdr:col>
      <xdr:colOff>38100</xdr:colOff>
      <xdr:row>58</xdr:row>
      <xdr:rowOff>73009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89536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141605</xdr:rowOff>
    </xdr:from>
    <xdr:to>
      <xdr:col>24</xdr:col>
      <xdr:colOff>63500</xdr:colOff>
      <xdr:row>78</xdr:row>
      <xdr:rowOff>151892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1470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151892</xdr:rowOff>
    </xdr:from>
    <xdr:to>
      <xdr:col>19</xdr:col>
      <xdr:colOff>177800</xdr:colOff>
      <xdr:row>78</xdr:row>
      <xdr:rowOff>153702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2499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147338</xdr:rowOff>
    </xdr:from>
    <xdr:to>
      <xdr:col>15</xdr:col>
      <xdr:colOff>50800</xdr:colOff>
      <xdr:row>78</xdr:row>
      <xdr:rowOff>153702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0438"/>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142442</xdr:rowOff>
    </xdr:from>
    <xdr:to>
      <xdr:col>10</xdr:col>
      <xdr:colOff>114300</xdr:colOff>
      <xdr:row>78</xdr:row>
      <xdr:rowOff>147338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15542"/>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90805</xdr:rowOff>
    </xdr:from>
    <xdr:to>
      <xdr:col>24</xdr:col>
      <xdr:colOff>114300</xdr:colOff>
      <xdr:row>79</xdr:row>
      <xdr:rowOff>20955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5732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101092</xdr:rowOff>
    </xdr:from>
    <xdr:to>
      <xdr:col>20</xdr:col>
      <xdr:colOff>38100</xdr:colOff>
      <xdr:row>79</xdr:row>
      <xdr:rowOff>31242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22369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102902</xdr:rowOff>
    </xdr:from>
    <xdr:to>
      <xdr:col>15</xdr:col>
      <xdr:colOff>101600</xdr:colOff>
      <xdr:row>79</xdr:row>
      <xdr:rowOff>33052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24179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96538</xdr:rowOff>
    </xdr:from>
    <xdr:to>
      <xdr:col>10</xdr:col>
      <xdr:colOff>165100</xdr:colOff>
      <xdr:row>79</xdr:row>
      <xdr:rowOff>26688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17815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91642</xdr:rowOff>
    </xdr:from>
    <xdr:to>
      <xdr:col>6</xdr:col>
      <xdr:colOff>38100</xdr:colOff>
      <xdr:row>79</xdr:row>
      <xdr:rowOff>21792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12919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106465</xdr:rowOff>
    </xdr:from>
    <xdr:to>
      <xdr:col>24</xdr:col>
      <xdr:colOff>63500</xdr:colOff>
      <xdr:row>98</xdr:row>
      <xdr:rowOff>149594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08565"/>
          <a:ext cx="8382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149594</xdr:rowOff>
    </xdr:from>
    <xdr:to>
      <xdr:col>19</xdr:col>
      <xdr:colOff>177800</xdr:colOff>
      <xdr:row>98</xdr:row>
      <xdr:rowOff>156832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51694"/>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125882</xdr:rowOff>
    </xdr:from>
    <xdr:to>
      <xdr:col>15</xdr:col>
      <xdr:colOff>50800</xdr:colOff>
      <xdr:row>98</xdr:row>
      <xdr:rowOff>156832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27982"/>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125882</xdr:rowOff>
    </xdr:from>
    <xdr:to>
      <xdr:col>10</xdr:col>
      <xdr:colOff>114300</xdr:colOff>
      <xdr:row>98</xdr:row>
      <xdr:rowOff>158699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2798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55665</xdr:rowOff>
    </xdr:from>
    <xdr:to>
      <xdr:col>24</xdr:col>
      <xdr:colOff>114300</xdr:colOff>
      <xdr:row>98</xdr:row>
      <xdr:rowOff>157265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34092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98794</xdr:rowOff>
    </xdr:from>
    <xdr:to>
      <xdr:col>20</xdr:col>
      <xdr:colOff>38100</xdr:colOff>
      <xdr:row>99</xdr:row>
      <xdr:rowOff>28944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20071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9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106032</xdr:rowOff>
    </xdr:from>
    <xdr:to>
      <xdr:col>15</xdr:col>
      <xdr:colOff>101600</xdr:colOff>
      <xdr:row>99</xdr:row>
      <xdr:rowOff>36182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27309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75082</xdr:rowOff>
    </xdr:from>
    <xdr:to>
      <xdr:col>10</xdr:col>
      <xdr:colOff>165100</xdr:colOff>
      <xdr:row>99</xdr:row>
      <xdr:rowOff>5232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167809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107899</xdr:rowOff>
    </xdr:from>
    <xdr:to>
      <xdr:col>6</xdr:col>
      <xdr:colOff>38100</xdr:colOff>
      <xdr:row>99</xdr:row>
      <xdr:rowOff>38049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29176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120988</xdr:rowOff>
    </xdr:from>
    <xdr:to>
      <xdr:col>55</xdr:col>
      <xdr:colOff>0</xdr:colOff>
      <xdr:row>37</xdr:row>
      <xdr:rowOff>152306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21738"/>
          <a:ext cx="838200" cy="3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150751</xdr:rowOff>
    </xdr:from>
    <xdr:to>
      <xdr:col>50</xdr:col>
      <xdr:colOff>114300</xdr:colOff>
      <xdr:row>37</xdr:row>
      <xdr:rowOff>152306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9440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145539</xdr:rowOff>
    </xdr:from>
    <xdr:to>
      <xdr:col>45</xdr:col>
      <xdr:colOff>177800</xdr:colOff>
      <xdr:row>37</xdr:row>
      <xdr:rowOff>150751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89189"/>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134478</xdr:rowOff>
    </xdr:from>
    <xdr:to>
      <xdr:col>41</xdr:col>
      <xdr:colOff>50800</xdr:colOff>
      <xdr:row>37</xdr:row>
      <xdr:rowOff>145539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78128"/>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70188</xdr:rowOff>
    </xdr:from>
    <xdr:to>
      <xdr:col>55</xdr:col>
      <xdr:colOff>50800</xdr:colOff>
      <xdr:row>36</xdr:row>
      <xdr:rowOff>338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93065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101506</xdr:rowOff>
    </xdr:from>
    <xdr:to>
      <xdr:col>50</xdr:col>
      <xdr:colOff>165100</xdr:colOff>
      <xdr:row>38</xdr:row>
      <xdr:rowOff>31655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51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48183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99951</xdr:rowOff>
    </xdr:from>
    <xdr:to>
      <xdr:col>46</xdr:col>
      <xdr:colOff>38100</xdr:colOff>
      <xdr:row>38</xdr:row>
      <xdr:rowOff>30101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46628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94739</xdr:rowOff>
    </xdr:from>
    <xdr:to>
      <xdr:col>41</xdr:col>
      <xdr:colOff>101600</xdr:colOff>
      <xdr:row>38</xdr:row>
      <xdr:rowOff>24889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41416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83678</xdr:rowOff>
    </xdr:from>
    <xdr:to>
      <xdr:col>36</xdr:col>
      <xdr:colOff>165100</xdr:colOff>
      <xdr:row>38</xdr:row>
      <xdr:rowOff>13829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273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30355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19443</xdr:rowOff>
    </xdr:from>
    <xdr:to>
      <xdr:col>55</xdr:col>
      <xdr:colOff>0</xdr:colOff>
      <xdr:row>57</xdr:row>
      <xdr:rowOff>157869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20643"/>
          <a:ext cx="838200" cy="30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19443</xdr:rowOff>
    </xdr:from>
    <xdr:to>
      <xdr:col>50</xdr:col>
      <xdr:colOff>114300</xdr:colOff>
      <xdr:row>57</xdr:row>
      <xdr:rowOff>38124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20643"/>
          <a:ext cx="889000" cy="1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106928</xdr:rowOff>
    </xdr:from>
    <xdr:to>
      <xdr:col>45</xdr:col>
      <xdr:colOff>177800</xdr:colOff>
      <xdr:row>57</xdr:row>
      <xdr:rowOff>38124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08128"/>
          <a:ext cx="8890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106928</xdr:rowOff>
    </xdr:from>
    <xdr:to>
      <xdr:col>41</xdr:col>
      <xdr:colOff>50800</xdr:colOff>
      <xdr:row>57</xdr:row>
      <xdr:rowOff>115537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08128"/>
          <a:ext cx="889000" cy="1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107069</xdr:rowOff>
    </xdr:from>
    <xdr:to>
      <xdr:col>55</xdr:col>
      <xdr:colOff>50800</xdr:colOff>
      <xdr:row>58</xdr:row>
      <xdr:rowOff>37219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21996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140093</xdr:rowOff>
    </xdr:from>
    <xdr:to>
      <xdr:col>50</xdr:col>
      <xdr:colOff>165100</xdr:colOff>
      <xdr:row>56</xdr:row>
      <xdr:rowOff>70243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86770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4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158774</xdr:rowOff>
    </xdr:from>
    <xdr:to>
      <xdr:col>46</xdr:col>
      <xdr:colOff>38100</xdr:colOff>
      <xdr:row>57</xdr:row>
      <xdr:rowOff>88924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80051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56128</xdr:rowOff>
    </xdr:from>
    <xdr:to>
      <xdr:col>41</xdr:col>
      <xdr:colOff>101600</xdr:colOff>
      <xdr:row>56</xdr:row>
      <xdr:rowOff>157728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148855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64737</xdr:rowOff>
    </xdr:from>
    <xdr:to>
      <xdr:col>36</xdr:col>
      <xdr:colOff>165100</xdr:colOff>
      <xdr:row>57</xdr:row>
      <xdr:rowOff>166337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157464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65314</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66964"/>
          <a:ext cx="838200" cy="2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65314</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66964"/>
          <a:ext cx="889000" cy="2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78975</xdr:rowOff>
    </xdr:from>
    <xdr:to>
      <xdr:col>45</xdr:col>
      <xdr:colOff>177800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80625"/>
          <a:ext cx="8890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78975</xdr:rowOff>
    </xdr:from>
    <xdr:to>
      <xdr:col>41</xdr:col>
      <xdr:colOff>50800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80625"/>
          <a:ext cx="8890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14514</xdr:rowOff>
    </xdr:from>
    <xdr:to>
      <xdr:col>50</xdr:col>
      <xdr:colOff>165100</xdr:colOff>
      <xdr:row>77</xdr:row>
      <xdr:rowOff>116114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132641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28175</xdr:rowOff>
    </xdr:from>
    <xdr:to>
      <xdr:col>41</xdr:col>
      <xdr:colOff>101600</xdr:colOff>
      <xdr:row>77</xdr:row>
      <xdr:rowOff>129775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120902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84499</xdr:rowOff>
    </xdr:from>
    <xdr:to>
      <xdr:col>55</xdr:col>
      <xdr:colOff>0</xdr:colOff>
      <xdr:row>98</xdr:row>
      <xdr:rowOff>27294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43699"/>
          <a:ext cx="838200" cy="28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57610</xdr:rowOff>
    </xdr:from>
    <xdr:to>
      <xdr:col>50</xdr:col>
      <xdr:colOff>114300</xdr:colOff>
      <xdr:row>96</xdr:row>
      <xdr:rowOff>84499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16810"/>
          <a:ext cx="889000" cy="2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57610</xdr:rowOff>
    </xdr:from>
    <xdr:to>
      <xdr:col>45</xdr:col>
      <xdr:colOff>177800</xdr:colOff>
      <xdr:row>97</xdr:row>
      <xdr:rowOff>37973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16810"/>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37973</xdr:rowOff>
    </xdr:from>
    <xdr:to>
      <xdr:col>41</xdr:col>
      <xdr:colOff>50800</xdr:colOff>
      <xdr:row>97</xdr:row>
      <xdr:rowOff>49774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68623"/>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147944</xdr:rowOff>
    </xdr:from>
    <xdr:to>
      <xdr:col>55</xdr:col>
      <xdr:colOff>50800</xdr:colOff>
      <xdr:row>98</xdr:row>
      <xdr:rowOff>78094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126371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33699</xdr:rowOff>
    </xdr:from>
    <xdr:to>
      <xdr:col>50</xdr:col>
      <xdr:colOff>165100</xdr:colOff>
      <xdr:row>96</xdr:row>
      <xdr:rowOff>135299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126426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5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6810</xdr:rowOff>
    </xdr:from>
    <xdr:to>
      <xdr:col>46</xdr:col>
      <xdr:colOff>38100</xdr:colOff>
      <xdr:row>96</xdr:row>
      <xdr:rowOff>108410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124937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158623</xdr:rowOff>
    </xdr:from>
    <xdr:to>
      <xdr:col>41</xdr:col>
      <xdr:colOff>101600</xdr:colOff>
      <xdr:row>97</xdr:row>
      <xdr:rowOff>88773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79900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170424</xdr:rowOff>
    </xdr:from>
    <xdr:to>
      <xdr:col>36</xdr:col>
      <xdr:colOff>165100</xdr:colOff>
      <xdr:row>97</xdr:row>
      <xdr:rowOff>100574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91701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154673</xdr:rowOff>
    </xdr:from>
    <xdr:to>
      <xdr:col>85</xdr:col>
      <xdr:colOff>127000</xdr:colOff>
      <xdr:row>38</xdr:row>
      <xdr:rowOff>129794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155423"/>
          <a:ext cx="838200" cy="4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129794</xdr:rowOff>
    </xdr:from>
    <xdr:to>
      <xdr:col>81</xdr:col>
      <xdr:colOff>50800</xdr:colOff>
      <xdr:row>39</xdr:row>
      <xdr:rowOff>43307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44894"/>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40487</xdr:rowOff>
    </xdr:from>
    <xdr:to>
      <xdr:col>76</xdr:col>
      <xdr:colOff>114300</xdr:colOff>
      <xdr:row>39</xdr:row>
      <xdr:rowOff>43307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703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40487</xdr:rowOff>
    </xdr:from>
    <xdr:to>
      <xdr:col>71</xdr:col>
      <xdr:colOff>177800</xdr:colOff>
      <xdr:row>39</xdr:row>
      <xdr:rowOff>42075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7037"/>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103873</xdr:rowOff>
    </xdr:from>
    <xdr:to>
      <xdr:col>85</xdr:col>
      <xdr:colOff>177800</xdr:colOff>
      <xdr:row>36</xdr:row>
      <xdr:rowOff>34023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1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126750</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9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78994</xdr:rowOff>
    </xdr:from>
    <xdr:to>
      <xdr:col>81</xdr:col>
      <xdr:colOff>101600</xdr:colOff>
      <xdr:row>39</xdr:row>
      <xdr:rowOff>9144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85234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161137</xdr:rowOff>
    </xdr:from>
    <xdr:to>
      <xdr:col>72</xdr:col>
      <xdr:colOff>38100</xdr:colOff>
      <xdr:row>39</xdr:row>
      <xdr:rowOff>91287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82414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162725</xdr:rowOff>
    </xdr:from>
    <xdr:to>
      <xdr:col>67</xdr:col>
      <xdr:colOff>101600</xdr:colOff>
      <xdr:row>39</xdr:row>
      <xdr:rowOff>92875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84002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70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77916</xdr:rowOff>
    </xdr:from>
    <xdr:to>
      <xdr:col>85</xdr:col>
      <xdr:colOff>127000</xdr:colOff>
      <xdr:row>78</xdr:row>
      <xdr:rowOff>82854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51016"/>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75558</xdr:rowOff>
    </xdr:from>
    <xdr:to>
      <xdr:col>81</xdr:col>
      <xdr:colOff>50800</xdr:colOff>
      <xdr:row>78</xdr:row>
      <xdr:rowOff>82854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48658"/>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75558</xdr:rowOff>
    </xdr:from>
    <xdr:to>
      <xdr:col>76</xdr:col>
      <xdr:colOff>114300</xdr:colOff>
      <xdr:row>78</xdr:row>
      <xdr:rowOff>88199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48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47983</xdr:rowOff>
    </xdr:from>
    <xdr:to>
      <xdr:col>71</xdr:col>
      <xdr:colOff>177800</xdr:colOff>
      <xdr:row>78</xdr:row>
      <xdr:rowOff>88199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21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27116</xdr:rowOff>
    </xdr:from>
    <xdr:to>
      <xdr:col>85</xdr:col>
      <xdr:colOff>177800</xdr:colOff>
      <xdr:row>78</xdr:row>
      <xdr:rowOff>128716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32054</xdr:rowOff>
    </xdr:from>
    <xdr:to>
      <xdr:col>81</xdr:col>
      <xdr:colOff>101600</xdr:colOff>
      <xdr:row>78</xdr:row>
      <xdr:rowOff>133654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124781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24758</xdr:rowOff>
    </xdr:from>
    <xdr:to>
      <xdr:col>76</xdr:col>
      <xdr:colOff>165100</xdr:colOff>
      <xdr:row>78</xdr:row>
      <xdr:rowOff>126358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117485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37399</xdr:rowOff>
    </xdr:from>
    <xdr:to>
      <xdr:col>72</xdr:col>
      <xdr:colOff>38100</xdr:colOff>
      <xdr:row>78</xdr:row>
      <xdr:rowOff>138999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130126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168633</xdr:rowOff>
    </xdr:from>
    <xdr:to>
      <xdr:col>67</xdr:col>
      <xdr:colOff>101600</xdr:colOff>
      <xdr:row>78</xdr:row>
      <xdr:rowOff>98783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89910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94910</xdr:rowOff>
    </xdr:from>
    <xdr:to>
      <xdr:col>85</xdr:col>
      <xdr:colOff>127000</xdr:colOff>
      <xdr:row>98</xdr:row>
      <xdr:rowOff>120317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7010"/>
          <a:ext cx="8382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104992</xdr:rowOff>
    </xdr:from>
    <xdr:to>
      <xdr:col>81</xdr:col>
      <xdr:colOff>50800</xdr:colOff>
      <xdr:row>98</xdr:row>
      <xdr:rowOff>120317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7092"/>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104992</xdr:rowOff>
    </xdr:from>
    <xdr:to>
      <xdr:col>76</xdr:col>
      <xdr:colOff>114300</xdr:colOff>
      <xdr:row>98</xdr:row>
      <xdr:rowOff>115779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7092"/>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102983</xdr:rowOff>
    </xdr:from>
    <xdr:to>
      <xdr:col>71</xdr:col>
      <xdr:colOff>177800</xdr:colOff>
      <xdr:row>98</xdr:row>
      <xdr:rowOff>115779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05083"/>
          <a:ext cx="8890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44110</xdr:rowOff>
    </xdr:from>
    <xdr:to>
      <xdr:col>85</xdr:col>
      <xdr:colOff>177800</xdr:colOff>
      <xdr:row>98</xdr:row>
      <xdr:rowOff>145710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69517</xdr:rowOff>
    </xdr:from>
    <xdr:to>
      <xdr:col>81</xdr:col>
      <xdr:colOff>101600</xdr:colOff>
      <xdr:row>98</xdr:row>
      <xdr:rowOff>171117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162244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6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54192</xdr:rowOff>
    </xdr:from>
    <xdr:to>
      <xdr:col>76</xdr:col>
      <xdr:colOff>165100</xdr:colOff>
      <xdr:row>98</xdr:row>
      <xdr:rowOff>155792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146919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64979</xdr:rowOff>
    </xdr:from>
    <xdr:to>
      <xdr:col>72</xdr:col>
      <xdr:colOff>38100</xdr:colOff>
      <xdr:row>98</xdr:row>
      <xdr:rowOff>166579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157706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52183</xdr:rowOff>
    </xdr:from>
    <xdr:to>
      <xdr:col>67</xdr:col>
      <xdr:colOff>101600</xdr:colOff>
      <xdr:row>98</xdr:row>
      <xdr:rowOff>153783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144910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4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80675</xdr:rowOff>
    </xdr:from>
    <xdr:to>
      <xdr:col>116</xdr:col>
      <xdr:colOff>63500</xdr:colOff>
      <xdr:row>35</xdr:row>
      <xdr:rowOff>139243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5909975"/>
          <a:ext cx="838200" cy="2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77567</xdr:rowOff>
    </xdr:from>
    <xdr:to>
      <xdr:col>111</xdr:col>
      <xdr:colOff>177800</xdr:colOff>
      <xdr:row>34</xdr:row>
      <xdr:rowOff>80675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906867"/>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124201</xdr:rowOff>
    </xdr:from>
    <xdr:to>
      <xdr:col>107</xdr:col>
      <xdr:colOff>50800</xdr:colOff>
      <xdr:row>34</xdr:row>
      <xdr:rowOff>77567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5782051"/>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124201</xdr:rowOff>
    </xdr:from>
    <xdr:to>
      <xdr:col>102</xdr:col>
      <xdr:colOff>114300</xdr:colOff>
      <xdr:row>34</xdr:row>
      <xdr:rowOff>54204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782051"/>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88443</xdr:rowOff>
    </xdr:from>
    <xdr:to>
      <xdr:col>116</xdr:col>
      <xdr:colOff>114300</xdr:colOff>
      <xdr:row>36</xdr:row>
      <xdr:rowOff>18593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111320</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9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29875</xdr:rowOff>
    </xdr:from>
    <xdr:to>
      <xdr:col>112</xdr:col>
      <xdr:colOff>38100</xdr:colOff>
      <xdr:row>34</xdr:row>
      <xdr:rowOff>131475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8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148002</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6111" y="56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26767</xdr:rowOff>
    </xdr:from>
    <xdr:to>
      <xdr:col>107</xdr:col>
      <xdr:colOff>101600</xdr:colOff>
      <xdr:row>34</xdr:row>
      <xdr:rowOff>128367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144894</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67111" y="56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73401</xdr:rowOff>
    </xdr:from>
    <xdr:to>
      <xdr:col>102</xdr:col>
      <xdr:colOff>165100</xdr:colOff>
      <xdr:row>34</xdr:row>
      <xdr:rowOff>3551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7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20078</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278111" y="5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3404</xdr:rowOff>
    </xdr:from>
    <xdr:to>
      <xdr:col>98</xdr:col>
      <xdr:colOff>38100</xdr:colOff>
      <xdr:row>34</xdr:row>
      <xdr:rowOff>105004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121531</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389111" y="56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139390</xdr:rowOff>
    </xdr:from>
    <xdr:to>
      <xdr:col>116</xdr:col>
      <xdr:colOff>63500</xdr:colOff>
      <xdr:row>58</xdr:row>
      <xdr:rowOff>140043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8349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117215</xdr:rowOff>
    </xdr:from>
    <xdr:to>
      <xdr:col>111</xdr:col>
      <xdr:colOff>177800</xdr:colOff>
      <xdr:row>58</xdr:row>
      <xdr:rowOff>140043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61315"/>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117215</xdr:rowOff>
    </xdr:from>
    <xdr:to>
      <xdr:col>107</xdr:col>
      <xdr:colOff>50800</xdr:colOff>
      <xdr:row>58</xdr:row>
      <xdr:rowOff>121722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6131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34250</xdr:rowOff>
    </xdr:from>
    <xdr:to>
      <xdr:col>102</xdr:col>
      <xdr:colOff>114300</xdr:colOff>
      <xdr:row>58</xdr:row>
      <xdr:rowOff>121722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78350"/>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88590</xdr:rowOff>
    </xdr:from>
    <xdr:to>
      <xdr:col>116</xdr:col>
      <xdr:colOff>114300</xdr:colOff>
      <xdr:row>59</xdr:row>
      <xdr:rowOff>18740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111467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8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89243</xdr:rowOff>
    </xdr:from>
    <xdr:to>
      <xdr:col>112</xdr:col>
      <xdr:colOff>38100</xdr:colOff>
      <xdr:row>59</xdr:row>
      <xdr:rowOff>19393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35920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66415</xdr:rowOff>
    </xdr:from>
    <xdr:to>
      <xdr:col>107</xdr:col>
      <xdr:colOff>101600</xdr:colOff>
      <xdr:row>58</xdr:row>
      <xdr:rowOff>168015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13092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70922</xdr:rowOff>
    </xdr:from>
    <xdr:to>
      <xdr:col>102</xdr:col>
      <xdr:colOff>165100</xdr:colOff>
      <xdr:row>59</xdr:row>
      <xdr:rowOff>1072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1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17599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154900</xdr:rowOff>
    </xdr:from>
    <xdr:to>
      <xdr:col>98</xdr:col>
      <xdr:colOff>38100</xdr:colOff>
      <xdr:row>58</xdr:row>
      <xdr:rowOff>85050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101577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7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87464</xdr:rowOff>
    </xdr:from>
    <xdr:to>
      <xdr:col>116</xdr:col>
      <xdr:colOff>63500</xdr:colOff>
      <xdr:row>77</xdr:row>
      <xdr:rowOff>118841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89114"/>
          <a:ext cx="838200" cy="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118841</xdr:rowOff>
    </xdr:from>
    <xdr:to>
      <xdr:col>111</xdr:col>
      <xdr:colOff>177800</xdr:colOff>
      <xdr:row>77</xdr:row>
      <xdr:rowOff>151168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20491"/>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45002</xdr:rowOff>
    </xdr:from>
    <xdr:to>
      <xdr:col>107</xdr:col>
      <xdr:colOff>50800</xdr:colOff>
      <xdr:row>77</xdr:row>
      <xdr:rowOff>151168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246652"/>
          <a:ext cx="889000" cy="10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45002</xdr:rowOff>
    </xdr:from>
    <xdr:to>
      <xdr:col>102</xdr:col>
      <xdr:colOff>114300</xdr:colOff>
      <xdr:row>77</xdr:row>
      <xdr:rowOff>70529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4665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36664</xdr:rowOff>
    </xdr:from>
    <xdr:to>
      <xdr:col>116</xdr:col>
      <xdr:colOff>114300</xdr:colOff>
      <xdr:row>77</xdr:row>
      <xdr:rowOff>138264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15091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68041</xdr:rowOff>
    </xdr:from>
    <xdr:to>
      <xdr:col>112</xdr:col>
      <xdr:colOff>38100</xdr:colOff>
      <xdr:row>77</xdr:row>
      <xdr:rowOff>169641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160768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100368</xdr:rowOff>
    </xdr:from>
    <xdr:to>
      <xdr:col>107</xdr:col>
      <xdr:colOff>101600</xdr:colOff>
      <xdr:row>78</xdr:row>
      <xdr:rowOff>30518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21645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165652</xdr:rowOff>
    </xdr:from>
    <xdr:to>
      <xdr:col>102</xdr:col>
      <xdr:colOff>165100</xdr:colOff>
      <xdr:row>77</xdr:row>
      <xdr:rowOff>95802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86929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19729</xdr:rowOff>
    </xdr:from>
    <xdr:to>
      <xdr:col>98</xdr:col>
      <xdr:colOff>38100</xdr:colOff>
      <xdr:row>77</xdr:row>
      <xdr:rowOff>121329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112456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住民一人当たりのコストが類似団体平均と比較して高い水準にあるのは、投資及び出資金である。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投資及び出資金については、主に下水道事業会計の地方債償還財源に係る出資金であり、令和３年度をピークに減少していくことを見込んでいる。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住民一人当たりのコストの変動が大きかったのは、人件費、補助費等、災害復旧事業費である。</a:t>
          </a:r>
        </a:p>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の人件費に係る増であり、今後も増加していくことが見込まれる。類似団体平均を下回っているが、全国平均及び長野県平均は上回っており、類似団体平均よりも上昇率が高いため、会計年度任用職員も含めた職員の適正配置に努める。</a:t>
          </a: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補助費等については、特別定額給付金等の新型コロナウイルス感染症対策に係る増であり、令和３年度は例年の水準に戻ることが見込まれる。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災害復旧事業費については、令和元年度東日本台風に係る増であり、令和３年度も高い水準になることが見込まれる。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29,929
29,385
112.37
20,656,794
19,872,162
580,384
9,070,301
19,436,128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826</xdr:rowOff>
    </xdr:from>
    <xdr:to>
      <xdr:col>24</xdr:col>
      <xdr:colOff>63500</xdr:colOff>
      <xdr:row>36</xdr:row>
      <xdr:rowOff>45212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3026"/>
          <a:ext cx="8382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152083</xdr:rowOff>
    </xdr:from>
    <xdr:to>
      <xdr:col>19</xdr:col>
      <xdr:colOff>177800</xdr:colOff>
      <xdr:row>36</xdr:row>
      <xdr:rowOff>826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283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152083</xdr:rowOff>
    </xdr:from>
    <xdr:to>
      <xdr:col>15</xdr:col>
      <xdr:colOff>50800</xdr:colOff>
      <xdr:row>36</xdr:row>
      <xdr:rowOff>69596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2833"/>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42926</xdr:rowOff>
    </xdr:from>
    <xdr:to>
      <xdr:col>10</xdr:col>
      <xdr:colOff>114300</xdr:colOff>
      <xdr:row>36</xdr:row>
      <xdr:rowOff>69596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51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165862</xdr:rowOff>
    </xdr:from>
    <xdr:to>
      <xdr:col>24</xdr:col>
      <xdr:colOff>114300</xdr:colOff>
      <xdr:row>36</xdr:row>
      <xdr:rowOff>96012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144289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121476</xdr:rowOff>
    </xdr:from>
    <xdr:to>
      <xdr:col>20</xdr:col>
      <xdr:colOff>38100</xdr:colOff>
      <xdr:row>36</xdr:row>
      <xdr:rowOff>51626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42753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101283</xdr:rowOff>
    </xdr:from>
    <xdr:to>
      <xdr:col>15</xdr:col>
      <xdr:colOff>101600</xdr:colOff>
      <xdr:row>36</xdr:row>
      <xdr:rowOff>31433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22560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18796</xdr:rowOff>
    </xdr:from>
    <xdr:to>
      <xdr:col>10</xdr:col>
      <xdr:colOff>165100</xdr:colOff>
      <xdr:row>36</xdr:row>
      <xdr:rowOff>120396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111523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163576</xdr:rowOff>
    </xdr:from>
    <xdr:to>
      <xdr:col>6</xdr:col>
      <xdr:colOff>38100</xdr:colOff>
      <xdr:row>36</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84853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141914</xdr:rowOff>
    </xdr:from>
    <xdr:to>
      <xdr:col>24</xdr:col>
      <xdr:colOff>63500</xdr:colOff>
      <xdr:row>58</xdr:row>
      <xdr:rowOff>80627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4564"/>
          <a:ext cx="838200" cy="1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80627</xdr:rowOff>
    </xdr:from>
    <xdr:to>
      <xdr:col>19</xdr:col>
      <xdr:colOff>177800</xdr:colOff>
      <xdr:row>58</xdr:row>
      <xdr:rowOff>138335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4727"/>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138335</xdr:rowOff>
    </xdr:from>
    <xdr:to>
      <xdr:col>15</xdr:col>
      <xdr:colOff>50800</xdr:colOff>
      <xdr:row>58</xdr:row>
      <xdr:rowOff>149244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2435"/>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149244</xdr:rowOff>
    </xdr:from>
    <xdr:to>
      <xdr:col>10</xdr:col>
      <xdr:colOff>114300</xdr:colOff>
      <xdr:row>58</xdr:row>
      <xdr:rowOff>164729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93344"/>
          <a:ext cx="8890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91114</xdr:rowOff>
    </xdr:from>
    <xdr:to>
      <xdr:col>24</xdr:col>
      <xdr:colOff>114300</xdr:colOff>
      <xdr:row>58</xdr:row>
      <xdr:rowOff>21264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29827</xdr:rowOff>
    </xdr:from>
    <xdr:to>
      <xdr:col>20</xdr:col>
      <xdr:colOff>38100</xdr:colOff>
      <xdr:row>58</xdr:row>
      <xdr:rowOff>131427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147954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87535</xdr:rowOff>
    </xdr:from>
    <xdr:to>
      <xdr:col>15</xdr:col>
      <xdr:colOff>101600</xdr:colOff>
      <xdr:row>59</xdr:row>
      <xdr:rowOff>17685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8812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98444</xdr:rowOff>
    </xdr:from>
    <xdr:to>
      <xdr:col>10</xdr:col>
      <xdr:colOff>165100</xdr:colOff>
      <xdr:row>59</xdr:row>
      <xdr:rowOff>28594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19721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113929</xdr:rowOff>
    </xdr:from>
    <xdr:to>
      <xdr:col>6</xdr:col>
      <xdr:colOff>38100</xdr:colOff>
      <xdr:row>59</xdr:row>
      <xdr:rowOff>44079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83076</xdr:rowOff>
    </xdr:from>
    <xdr:to>
      <xdr:col>24</xdr:col>
      <xdr:colOff>63500</xdr:colOff>
      <xdr:row>77</xdr:row>
      <xdr:rowOff>121279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4726"/>
          <a:ext cx="838200" cy="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121279</xdr:rowOff>
    </xdr:from>
    <xdr:to>
      <xdr:col>19</xdr:col>
      <xdr:colOff>177800</xdr:colOff>
      <xdr:row>77</xdr:row>
      <xdr:rowOff>150082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2292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123475</xdr:rowOff>
    </xdr:from>
    <xdr:to>
      <xdr:col>15</xdr:col>
      <xdr:colOff>50800</xdr:colOff>
      <xdr:row>77</xdr:row>
      <xdr:rowOff>150082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25125"/>
          <a:ext cx="889000" cy="2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123475</xdr:rowOff>
    </xdr:from>
    <xdr:to>
      <xdr:col>10</xdr:col>
      <xdr:colOff>114300</xdr:colOff>
      <xdr:row>77</xdr:row>
      <xdr:rowOff>129001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5125"/>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32276</xdr:rowOff>
    </xdr:from>
    <xdr:to>
      <xdr:col>24</xdr:col>
      <xdr:colOff>114300</xdr:colOff>
      <xdr:row>77</xdr:row>
      <xdr:rowOff>133876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10703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70479</xdr:rowOff>
    </xdr:from>
    <xdr:to>
      <xdr:col>20</xdr:col>
      <xdr:colOff>38100</xdr:colOff>
      <xdr:row>78</xdr:row>
      <xdr:rowOff>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163206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99282</xdr:rowOff>
    </xdr:from>
    <xdr:to>
      <xdr:col>15</xdr:col>
      <xdr:colOff>101600</xdr:colOff>
      <xdr:row>78</xdr:row>
      <xdr:rowOff>29432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20559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72675</xdr:rowOff>
    </xdr:from>
    <xdr:to>
      <xdr:col>10</xdr:col>
      <xdr:colOff>165100</xdr:colOff>
      <xdr:row>78</xdr:row>
      <xdr:rowOff>2825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165402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78201</xdr:rowOff>
    </xdr:from>
    <xdr:to>
      <xdr:col>6</xdr:col>
      <xdr:colOff>38100</xdr:colOff>
      <xdr:row>78</xdr:row>
      <xdr:rowOff>8351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170928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88548</xdr:rowOff>
    </xdr:from>
    <xdr:to>
      <xdr:col>24</xdr:col>
      <xdr:colOff>63500</xdr:colOff>
      <xdr:row>96</xdr:row>
      <xdr:rowOff>147951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7748"/>
          <a:ext cx="838200" cy="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131601</xdr:rowOff>
    </xdr:from>
    <xdr:to>
      <xdr:col>19</xdr:col>
      <xdr:colOff>177800</xdr:colOff>
      <xdr:row>96</xdr:row>
      <xdr:rowOff>147951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90801"/>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75256</xdr:rowOff>
    </xdr:from>
    <xdr:to>
      <xdr:col>15</xdr:col>
      <xdr:colOff>50800</xdr:colOff>
      <xdr:row>96</xdr:row>
      <xdr:rowOff>131601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63006"/>
          <a:ext cx="889000" cy="2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75256</xdr:rowOff>
    </xdr:from>
    <xdr:to>
      <xdr:col>10</xdr:col>
      <xdr:colOff>114300</xdr:colOff>
      <xdr:row>96</xdr:row>
      <xdr:rowOff>52832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63006"/>
          <a:ext cx="889000" cy="1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37748</xdr:rowOff>
    </xdr:from>
    <xdr:to>
      <xdr:col>24</xdr:col>
      <xdr:colOff>114300</xdr:colOff>
      <xdr:row>96</xdr:row>
      <xdr:rowOff>139348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97151</xdr:rowOff>
    </xdr:from>
    <xdr:to>
      <xdr:col>20</xdr:col>
      <xdr:colOff>38100</xdr:colOff>
      <xdr:row>97</xdr:row>
      <xdr:rowOff>27301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18428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4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80801</xdr:rowOff>
    </xdr:from>
    <xdr:to>
      <xdr:col>15</xdr:col>
      <xdr:colOff>101600</xdr:colOff>
      <xdr:row>97</xdr:row>
      <xdr:rowOff>10951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24456</xdr:rowOff>
    </xdr:from>
    <xdr:to>
      <xdr:col>10</xdr:col>
      <xdr:colOff>165100</xdr:colOff>
      <xdr:row>95</xdr:row>
      <xdr:rowOff>126056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142583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2032</xdr:rowOff>
    </xdr:from>
    <xdr:to>
      <xdr:col>6</xdr:col>
      <xdr:colOff>38100</xdr:colOff>
      <xdr:row>96</xdr:row>
      <xdr:rowOff>103632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94759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46381</xdr:rowOff>
    </xdr:from>
    <xdr:to>
      <xdr:col>55</xdr:col>
      <xdr:colOff>0</xdr:colOff>
      <xdr:row>58</xdr:row>
      <xdr:rowOff>47981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904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41356</xdr:rowOff>
    </xdr:from>
    <xdr:to>
      <xdr:col>50</xdr:col>
      <xdr:colOff>114300</xdr:colOff>
      <xdr:row>58</xdr:row>
      <xdr:rowOff>47981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5456"/>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41356</xdr:rowOff>
    </xdr:from>
    <xdr:to>
      <xdr:col>45</xdr:col>
      <xdr:colOff>177800</xdr:colOff>
      <xdr:row>58</xdr:row>
      <xdr:rowOff>43980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5456"/>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43793</xdr:rowOff>
    </xdr:from>
    <xdr:to>
      <xdr:col>41</xdr:col>
      <xdr:colOff>50800</xdr:colOff>
      <xdr:row>58</xdr:row>
      <xdr:rowOff>43980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87893"/>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167031</xdr:rowOff>
    </xdr:from>
    <xdr:to>
      <xdr:col>55</xdr:col>
      <xdr:colOff>50800</xdr:colOff>
      <xdr:row>58</xdr:row>
      <xdr:rowOff>97181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81958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168631</xdr:rowOff>
    </xdr:from>
    <xdr:to>
      <xdr:col>50</xdr:col>
      <xdr:colOff>165100</xdr:colOff>
      <xdr:row>58</xdr:row>
      <xdr:rowOff>98781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162006</xdr:rowOff>
    </xdr:from>
    <xdr:to>
      <xdr:col>46</xdr:col>
      <xdr:colOff>38100</xdr:colOff>
      <xdr:row>58</xdr:row>
      <xdr:rowOff>92156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83283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164630</xdr:rowOff>
    </xdr:from>
    <xdr:to>
      <xdr:col>41</xdr:col>
      <xdr:colOff>101600</xdr:colOff>
      <xdr:row>58</xdr:row>
      <xdr:rowOff>94780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85907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164443</xdr:rowOff>
    </xdr:from>
    <xdr:to>
      <xdr:col>36</xdr:col>
      <xdr:colOff>165100</xdr:colOff>
      <xdr:row>58</xdr:row>
      <xdr:rowOff>94593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85720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142421</xdr:rowOff>
    </xdr:from>
    <xdr:to>
      <xdr:col>55</xdr:col>
      <xdr:colOff>0</xdr:colOff>
      <xdr:row>77</xdr:row>
      <xdr:rowOff>52992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72621"/>
          <a:ext cx="838200" cy="8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169641</xdr:rowOff>
    </xdr:from>
    <xdr:to>
      <xdr:col>50</xdr:col>
      <xdr:colOff>114300</xdr:colOff>
      <xdr:row>77</xdr:row>
      <xdr:rowOff>52992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99841"/>
          <a:ext cx="889000" cy="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169641</xdr:rowOff>
    </xdr:from>
    <xdr:to>
      <xdr:col>45</xdr:col>
      <xdr:colOff>177800</xdr:colOff>
      <xdr:row>77</xdr:row>
      <xdr:rowOff>50895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99841"/>
          <a:ext cx="889000" cy="5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50895</xdr:rowOff>
    </xdr:from>
    <xdr:to>
      <xdr:col>41</xdr:col>
      <xdr:colOff>50800</xdr:colOff>
      <xdr:row>77</xdr:row>
      <xdr:rowOff>61291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52545"/>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91621</xdr:rowOff>
    </xdr:from>
    <xdr:to>
      <xdr:col>55</xdr:col>
      <xdr:colOff>50800</xdr:colOff>
      <xdr:row>77</xdr:row>
      <xdr:rowOff>21771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114498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2192</xdr:rowOff>
    </xdr:from>
    <xdr:to>
      <xdr:col>50</xdr:col>
      <xdr:colOff>165100</xdr:colOff>
      <xdr:row>77</xdr:row>
      <xdr:rowOff>103792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120319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7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118841</xdr:rowOff>
    </xdr:from>
    <xdr:to>
      <xdr:col>46</xdr:col>
      <xdr:colOff>38100</xdr:colOff>
      <xdr:row>77</xdr:row>
      <xdr:rowOff>48991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65518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xdr:rowOff>
    </xdr:from>
    <xdr:to>
      <xdr:col>41</xdr:col>
      <xdr:colOff>101600</xdr:colOff>
      <xdr:row>77</xdr:row>
      <xdr:rowOff>101695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118222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7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10491</xdr:rowOff>
    </xdr:from>
    <xdr:to>
      <xdr:col>36</xdr:col>
      <xdr:colOff>165100</xdr:colOff>
      <xdr:row>77</xdr:row>
      <xdr:rowOff>112091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133093</xdr:rowOff>
    </xdr:from>
    <xdr:to>
      <xdr:col>55</xdr:col>
      <xdr:colOff>0</xdr:colOff>
      <xdr:row>96</xdr:row>
      <xdr:rowOff>58731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20843"/>
          <a:ext cx="838200" cy="9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83486</xdr:rowOff>
    </xdr:from>
    <xdr:to>
      <xdr:col>50</xdr:col>
      <xdr:colOff>114300</xdr:colOff>
      <xdr:row>95</xdr:row>
      <xdr:rowOff>133093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71236"/>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136032</xdr:rowOff>
    </xdr:from>
    <xdr:to>
      <xdr:col>45</xdr:col>
      <xdr:colOff>177800</xdr:colOff>
      <xdr:row>95</xdr:row>
      <xdr:rowOff>83486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252332"/>
          <a:ext cx="8890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136032</xdr:rowOff>
    </xdr:from>
    <xdr:to>
      <xdr:col>41</xdr:col>
      <xdr:colOff>50800</xdr:colOff>
      <xdr:row>95</xdr:row>
      <xdr:rowOff>37145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252332"/>
          <a:ext cx="889000" cy="7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7931</xdr:rowOff>
    </xdr:from>
    <xdr:to>
      <xdr:col>55</xdr:col>
      <xdr:colOff>50800</xdr:colOff>
      <xdr:row>96</xdr:row>
      <xdr:rowOff>109531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157808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82293</xdr:rowOff>
    </xdr:from>
    <xdr:to>
      <xdr:col>50</xdr:col>
      <xdr:colOff>165100</xdr:colOff>
      <xdr:row>96</xdr:row>
      <xdr:rowOff>12443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4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32686</xdr:rowOff>
    </xdr:from>
    <xdr:to>
      <xdr:col>46</xdr:col>
      <xdr:colOff>38100</xdr:colOff>
      <xdr:row>95</xdr:row>
      <xdr:rowOff>134286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150813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9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85232</xdr:rowOff>
    </xdr:from>
    <xdr:to>
      <xdr:col>41</xdr:col>
      <xdr:colOff>101600</xdr:colOff>
      <xdr:row>95</xdr:row>
      <xdr:rowOff>15382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31909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7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157795</xdr:rowOff>
    </xdr:from>
    <xdr:to>
      <xdr:col>36</xdr:col>
      <xdr:colOff>165100</xdr:colOff>
      <xdr:row>95</xdr:row>
      <xdr:rowOff>87945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104472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04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163964</xdr:rowOff>
    </xdr:from>
    <xdr:to>
      <xdr:col>85</xdr:col>
      <xdr:colOff>127000</xdr:colOff>
      <xdr:row>37</xdr:row>
      <xdr:rowOff>165058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07614"/>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163964</xdr:rowOff>
    </xdr:from>
    <xdr:to>
      <xdr:col>81</xdr:col>
      <xdr:colOff>50800</xdr:colOff>
      <xdr:row>38</xdr:row>
      <xdr:rowOff>10116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0761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10116</xdr:rowOff>
    </xdr:from>
    <xdr:to>
      <xdr:col>76</xdr:col>
      <xdr:colOff>114300</xdr:colOff>
      <xdr:row>38</xdr:row>
      <xdr:rowOff>18248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2521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5235</xdr:rowOff>
    </xdr:from>
    <xdr:to>
      <xdr:col>71</xdr:col>
      <xdr:colOff>177800</xdr:colOff>
      <xdr:row>38</xdr:row>
      <xdr:rowOff>18248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20335"/>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114258</xdr:rowOff>
    </xdr:from>
    <xdr:to>
      <xdr:col>85</xdr:col>
      <xdr:colOff>177800</xdr:colOff>
      <xdr:row>38</xdr:row>
      <xdr:rowOff>44408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29185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7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113164</xdr:rowOff>
    </xdr:from>
    <xdr:to>
      <xdr:col>81</xdr:col>
      <xdr:colOff>101600</xdr:colOff>
      <xdr:row>38</xdr:row>
      <xdr:rowOff>43314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34441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130766</xdr:rowOff>
    </xdr:from>
    <xdr:to>
      <xdr:col>76</xdr:col>
      <xdr:colOff>165100</xdr:colOff>
      <xdr:row>38</xdr:row>
      <xdr:rowOff>60916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52043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6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138898</xdr:rowOff>
    </xdr:from>
    <xdr:to>
      <xdr:col>72</xdr:col>
      <xdr:colOff>38100</xdr:colOff>
      <xdr:row>38</xdr:row>
      <xdr:rowOff>69048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60175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125884</xdr:rowOff>
    </xdr:from>
    <xdr:to>
      <xdr:col>67</xdr:col>
      <xdr:colOff>101600</xdr:colOff>
      <xdr:row>38</xdr:row>
      <xdr:rowOff>56034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47162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115201</xdr:rowOff>
    </xdr:from>
    <xdr:to>
      <xdr:col>85</xdr:col>
      <xdr:colOff>127000</xdr:colOff>
      <xdr:row>57</xdr:row>
      <xdr:rowOff>40701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16401"/>
          <a:ext cx="838200" cy="9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115201</xdr:rowOff>
    </xdr:from>
    <xdr:to>
      <xdr:col>81</xdr:col>
      <xdr:colOff>50800</xdr:colOff>
      <xdr:row>57</xdr:row>
      <xdr:rowOff>89103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16401"/>
          <a:ext cx="889000" cy="1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56878</xdr:rowOff>
    </xdr:from>
    <xdr:to>
      <xdr:col>76</xdr:col>
      <xdr:colOff>114300</xdr:colOff>
      <xdr:row>57</xdr:row>
      <xdr:rowOff>89103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29528"/>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36357</xdr:rowOff>
    </xdr:from>
    <xdr:to>
      <xdr:col>71</xdr:col>
      <xdr:colOff>177800</xdr:colOff>
      <xdr:row>57</xdr:row>
      <xdr:rowOff>56878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09007"/>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161351</xdr:rowOff>
    </xdr:from>
    <xdr:to>
      <xdr:col>85</xdr:col>
      <xdr:colOff>177800</xdr:colOff>
      <xdr:row>57</xdr:row>
      <xdr:rowOff>91501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139778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64401</xdr:rowOff>
    </xdr:from>
    <xdr:to>
      <xdr:col>81</xdr:col>
      <xdr:colOff>101600</xdr:colOff>
      <xdr:row>56</xdr:row>
      <xdr:rowOff>166001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157128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38303</xdr:rowOff>
    </xdr:from>
    <xdr:to>
      <xdr:col>76</xdr:col>
      <xdr:colOff>165100</xdr:colOff>
      <xdr:row>57</xdr:row>
      <xdr:rowOff>139903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131030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6078</xdr:rowOff>
    </xdr:from>
    <xdr:to>
      <xdr:col>72</xdr:col>
      <xdr:colOff>38100</xdr:colOff>
      <xdr:row>57</xdr:row>
      <xdr:rowOff>107678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98805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157007</xdr:rowOff>
    </xdr:from>
    <xdr:to>
      <xdr:col>67</xdr:col>
      <xdr:colOff>101600</xdr:colOff>
      <xdr:row>57</xdr:row>
      <xdr:rowOff>87157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78284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154673</xdr:rowOff>
    </xdr:from>
    <xdr:to>
      <xdr:col>85</xdr:col>
      <xdr:colOff>127000</xdr:colOff>
      <xdr:row>78</xdr:row>
      <xdr:rowOff>129794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013423"/>
          <a:ext cx="838200" cy="4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129794</xdr:rowOff>
    </xdr:from>
    <xdr:to>
      <xdr:col>81</xdr:col>
      <xdr:colOff>50800</xdr:colOff>
      <xdr:row>79</xdr:row>
      <xdr:rowOff>43307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2894"/>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40487</xdr:rowOff>
    </xdr:from>
    <xdr:to>
      <xdr:col>76</xdr:col>
      <xdr:colOff>114300</xdr:colOff>
      <xdr:row>79</xdr:row>
      <xdr:rowOff>43307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503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40487</xdr:rowOff>
    </xdr:from>
    <xdr:to>
      <xdr:col>71</xdr:col>
      <xdr:colOff>177800</xdr:colOff>
      <xdr:row>79</xdr:row>
      <xdr:rowOff>42075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5037"/>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103874</xdr:rowOff>
    </xdr:from>
    <xdr:to>
      <xdr:col>85</xdr:col>
      <xdr:colOff>177800</xdr:colOff>
      <xdr:row>76</xdr:row>
      <xdr:rowOff>34023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9626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126751</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78994</xdr:rowOff>
    </xdr:from>
    <xdr:to>
      <xdr:col>81</xdr:col>
      <xdr:colOff>101600</xdr:colOff>
      <xdr:row>79</xdr:row>
      <xdr:rowOff>9144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85234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29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161137</xdr:rowOff>
    </xdr:from>
    <xdr:to>
      <xdr:col>72</xdr:col>
      <xdr:colOff>38100</xdr:colOff>
      <xdr:row>79</xdr:row>
      <xdr:rowOff>91287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82414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162725</xdr:rowOff>
    </xdr:from>
    <xdr:to>
      <xdr:col>67</xdr:col>
      <xdr:colOff>101600</xdr:colOff>
      <xdr:row>79</xdr:row>
      <xdr:rowOff>92875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8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77916</xdr:rowOff>
    </xdr:from>
    <xdr:to>
      <xdr:col>85</xdr:col>
      <xdr:colOff>127000</xdr:colOff>
      <xdr:row>98</xdr:row>
      <xdr:rowOff>82854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80016"/>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75558</xdr:rowOff>
    </xdr:from>
    <xdr:to>
      <xdr:col>81</xdr:col>
      <xdr:colOff>50800</xdr:colOff>
      <xdr:row>98</xdr:row>
      <xdr:rowOff>82854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77658"/>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75558</xdr:rowOff>
    </xdr:from>
    <xdr:to>
      <xdr:col>76</xdr:col>
      <xdr:colOff>114300</xdr:colOff>
      <xdr:row>98</xdr:row>
      <xdr:rowOff>88199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77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47983</xdr:rowOff>
    </xdr:from>
    <xdr:to>
      <xdr:col>71</xdr:col>
      <xdr:colOff>177800</xdr:colOff>
      <xdr:row>98</xdr:row>
      <xdr:rowOff>88199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50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27116</xdr:rowOff>
    </xdr:from>
    <xdr:to>
      <xdr:col>85</xdr:col>
      <xdr:colOff>177800</xdr:colOff>
      <xdr:row>98</xdr:row>
      <xdr:rowOff>128716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32054</xdr:rowOff>
    </xdr:from>
    <xdr:to>
      <xdr:col>81</xdr:col>
      <xdr:colOff>101600</xdr:colOff>
      <xdr:row>98</xdr:row>
      <xdr:rowOff>133654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24758</xdr:rowOff>
    </xdr:from>
    <xdr:to>
      <xdr:col>76</xdr:col>
      <xdr:colOff>165100</xdr:colOff>
      <xdr:row>98</xdr:row>
      <xdr:rowOff>126358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117485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37399</xdr:rowOff>
    </xdr:from>
    <xdr:to>
      <xdr:col>72</xdr:col>
      <xdr:colOff>38100</xdr:colOff>
      <xdr:row>98</xdr:row>
      <xdr:rowOff>138999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130126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168633</xdr:rowOff>
    </xdr:from>
    <xdr:to>
      <xdr:col>67</xdr:col>
      <xdr:colOff>101600</xdr:colOff>
      <xdr:row>98</xdr:row>
      <xdr:rowOff>98783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89910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住民一人当たりのコストが類似団体平均と比較して高い状態にあるのは、商工費である。</a:t>
          </a:r>
        </a:p>
        <a:p>
          <a:r>
            <a:rPr kumimoji="1" lang="ja-JP" altLang="en-US" sz="1300">
              <a:latin typeface="ＭＳ Ｐゴシック" panose="020B0600070205080204" pitchFamily="50" charset="-128"/>
              <a:ea typeface="ＭＳ Ｐゴシック" panose="020B0600070205080204" pitchFamily="50" charset="-128"/>
            </a:rPr>
            <a:t>　商工費が高い理由としては、温泉施設運営費が考えられる。施設の維持管理等、公共施設等総合管理計画に基づき計画的に実施し、経費を抑制していく。</a:t>
          </a:r>
        </a:p>
        <a:p>
          <a:r>
            <a:rPr kumimoji="1" lang="ja-JP" altLang="en-US" sz="1300">
              <a:latin typeface="ＭＳ Ｐゴシック" panose="020B0600070205080204" pitchFamily="50" charset="-128"/>
              <a:ea typeface="ＭＳ Ｐゴシック" panose="020B0600070205080204" pitchFamily="50" charset="-128"/>
            </a:rPr>
            <a:t>　住民一人当たりのコストの変動が大きかったのは、災害復旧費である。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災害復旧事業費については、令和元年度東日本台風に係る増であり、令和３年度も高い水準になることが見込まれる。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年度は前年度の臨時的な税収の増による普通交付税</a:t>
          </a:r>
          <a:r>
            <a:rPr kumimoji="1" lang="en-US" altLang="ja-JP" sz="1100">
              <a:latin typeface="ＭＳ ゴシック" pitchFamily="49" charset="-128"/>
              <a:ea typeface="ＭＳ ゴシック" pitchFamily="49" charset="-128"/>
            </a:rPr>
            <a:t>6.6</a:t>
          </a:r>
          <a:r>
            <a:rPr kumimoji="1" lang="ja-JP" altLang="en-US" sz="1100">
              <a:latin typeface="ＭＳ ゴシック" pitchFamily="49" charset="-128"/>
              <a:ea typeface="ＭＳ ゴシック" pitchFamily="49" charset="-128"/>
            </a:rPr>
            <a:t>％減及び生ごみ処理施設整備事業等の普通建設事業</a:t>
          </a:r>
          <a:r>
            <a:rPr kumimoji="1" lang="en-US" altLang="ja-JP" sz="1100">
              <a:latin typeface="ＭＳ ゴシック" pitchFamily="49" charset="-128"/>
              <a:ea typeface="ＭＳ ゴシック" pitchFamily="49" charset="-128"/>
            </a:rPr>
            <a:t>91</a:t>
          </a:r>
          <a:r>
            <a:rPr kumimoji="1" lang="ja-JP" altLang="en-US" sz="1100">
              <a:latin typeface="ＭＳ ゴシック" pitchFamily="49" charset="-128"/>
              <a:ea typeface="ＭＳ ゴシック" pitchFamily="49" charset="-128"/>
            </a:rPr>
            <a:t>％増により、実質単年度収支は大きく赤字となった。また、令和２年度は農業施設および農地の災害復旧事業に係る補助金の申請・交付が次年度となり、当該年度に見込んでいた補助金分を一般財源に振替え、財政調整基金を繰入れたため、実質単年度収支は赤字となっているが、実質収支は基金取崩しにより黒字となっている。</a:t>
          </a:r>
        </a:p>
        <a:p>
          <a:r>
            <a:rPr kumimoji="1" lang="ja-JP" altLang="en-US" sz="1100">
              <a:latin typeface="ＭＳ ゴシック" pitchFamily="49" charset="-128"/>
              <a:ea typeface="ＭＳ ゴシック" pitchFamily="49" charset="-128"/>
            </a:rPr>
            <a:t>　財政調整基金繰入金については、平成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年度予算編成から、行政改革推進計画に基づき前年度の取崩し額以内とすることにより歳出の抑制を図っており、今後も実質単年度収支の継続的な黒字に努めていく。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地域改善地区住宅改修資金等貸付事業特別会計を除き、すべての会計において黒字である。地域改善地区住宅改修資金等貸付事業特別会計は、貸付金の回収に努めてきたが、赤字が続いている。</a:t>
          </a:r>
        </a:p>
        <a:p>
          <a:r>
            <a:rPr kumimoji="1" lang="ja-JP" altLang="en-US" sz="1400">
              <a:latin typeface="ＭＳ ゴシック" pitchFamily="49" charset="-128"/>
              <a:ea typeface="ＭＳ ゴシック" pitchFamily="49" charset="-128"/>
            </a:rPr>
            <a:t>　下水道事業会計は、令和２年度決算において、公共下水道事業の未払金額の減により剰余額が増加した。</a:t>
          </a:r>
        </a:p>
        <a:p>
          <a:r>
            <a:rPr kumimoji="1" lang="ja-JP" altLang="en-US" sz="1400">
              <a:latin typeface="ＭＳ ゴシック" pitchFamily="49" charset="-128"/>
              <a:ea typeface="ＭＳ ゴシック" pitchFamily="49" charset="-128"/>
            </a:rPr>
            <a:t>　病院事業会計は、令和２年度決算において一時借入金の増により剰余額が減少した。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20656794</v>
      </c>
      <c r="BO4" s="433"/>
      <c r="BP4" s="433"/>
      <c r="BQ4" s="433"/>
      <c r="BR4" s="433"/>
      <c r="BS4" s="433"/>
      <c r="BT4" s="433"/>
      <c r="BU4" s="434"/>
      <c r="BV4" s="432">
        <v>17128176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5.6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19872162</v>
      </c>
      <c r="BO5" s="470"/>
      <c r="BP5" s="470"/>
      <c r="BQ5" s="470"/>
      <c r="BR5" s="470"/>
      <c r="BS5" s="470"/>
      <c r="BT5" s="470"/>
      <c r="BU5" s="471"/>
      <c r="BV5" s="469">
        <v>16539385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92.8</v>
      </c>
      <c r="CU5" s="467"/>
      <c r="CV5" s="467"/>
      <c r="CW5" s="467"/>
      <c r="CX5" s="467"/>
      <c r="CY5" s="467"/>
      <c r="CZ5" s="467"/>
      <c r="DA5" s="468"/>
      <c r="DB5" s="466">
        <v>92.2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784632</v>
      </c>
      <c r="BO6" s="470"/>
      <c r="BP6" s="470"/>
      <c r="BQ6" s="470"/>
      <c r="BR6" s="470"/>
      <c r="BS6" s="470"/>
      <c r="BT6" s="470"/>
      <c r="BU6" s="471"/>
      <c r="BV6" s="469">
        <v>588791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97.2</v>
      </c>
      <c r="CU6" s="507"/>
      <c r="CV6" s="507"/>
      <c r="CW6" s="507"/>
      <c r="CX6" s="507"/>
      <c r="CY6" s="507"/>
      <c r="CZ6" s="507"/>
      <c r="DA6" s="508"/>
      <c r="DB6" s="506">
        <v>96.4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204248</v>
      </c>
      <c r="BO7" s="470"/>
      <c r="BP7" s="470"/>
      <c r="BQ7" s="470"/>
      <c r="BR7" s="470"/>
      <c r="BS7" s="470"/>
      <c r="BT7" s="470"/>
      <c r="BU7" s="471"/>
      <c r="BV7" s="469">
        <v>92803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9070301</v>
      </c>
      <c r="CU7" s="470"/>
      <c r="CV7" s="470"/>
      <c r="CW7" s="470"/>
      <c r="CX7" s="470"/>
      <c r="CY7" s="470"/>
      <c r="CZ7" s="470"/>
      <c r="DA7" s="471"/>
      <c r="DB7" s="469">
        <v>8855362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580384</v>
      </c>
      <c r="BO8" s="470"/>
      <c r="BP8" s="470"/>
      <c r="BQ8" s="470"/>
      <c r="BR8" s="470"/>
      <c r="BS8" s="470"/>
      <c r="BT8" s="470"/>
      <c r="BU8" s="471"/>
      <c r="BV8" s="469">
        <v>495988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v>
      </c>
      <c r="CU8" s="510"/>
      <c r="CV8" s="510"/>
      <c r="CW8" s="510"/>
      <c r="CX8" s="510"/>
      <c r="CY8" s="510"/>
      <c r="CZ8" s="510"/>
      <c r="DA8" s="511"/>
      <c r="DB8" s="509">
        <v>0.51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30122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84396</v>
      </c>
      <c r="BO9" s="470"/>
      <c r="BP9" s="470"/>
      <c r="BQ9" s="470"/>
      <c r="BR9" s="470"/>
      <c r="BS9" s="470"/>
      <c r="BT9" s="470"/>
      <c r="BU9" s="471"/>
      <c r="BV9" s="469">
        <v>99249</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14.3</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30107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108368</v>
      </c>
      <c r="BO10" s="470"/>
      <c r="BP10" s="470"/>
      <c r="BQ10" s="470"/>
      <c r="BR10" s="470"/>
      <c r="BS10" s="470"/>
      <c r="BT10" s="470"/>
      <c r="BU10" s="471"/>
      <c r="BV10" s="469">
        <v>13377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6000</v>
      </c>
      <c r="BO11" s="470"/>
      <c r="BP11" s="470"/>
      <c r="BQ11" s="470"/>
      <c r="BR11" s="470"/>
      <c r="BS11" s="470"/>
      <c r="BT11" s="470"/>
      <c r="BU11" s="471"/>
      <c r="BV11" s="469">
        <v>12424</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29929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381998</v>
      </c>
      <c r="BO12" s="470"/>
      <c r="BP12" s="470"/>
      <c r="BQ12" s="470"/>
      <c r="BR12" s="470"/>
      <c r="BS12" s="470"/>
      <c r="BT12" s="470"/>
      <c r="BU12" s="471"/>
      <c r="BV12" s="469">
        <v>815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29385</v>
      </c>
      <c r="S13" s="554"/>
      <c r="T13" s="554"/>
      <c r="U13" s="554"/>
      <c r="V13" s="555"/>
      <c r="W13" s="485" t="s">
        <v>139</v>
      </c>
      <c r="X13" s="486"/>
      <c r="Y13" s="486"/>
      <c r="Z13" s="486"/>
      <c r="AA13" s="486"/>
      <c r="AB13" s="476"/>
      <c r="AC13" s="520">
        <v>1835</v>
      </c>
      <c r="AD13" s="521"/>
      <c r="AE13" s="521"/>
      <c r="AF13" s="521"/>
      <c r="AG13" s="563"/>
      <c r="AH13" s="520">
        <v>1880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-183234</v>
      </c>
      <c r="BO13" s="470"/>
      <c r="BP13" s="470"/>
      <c r="BQ13" s="470"/>
      <c r="BR13" s="470"/>
      <c r="BS13" s="470"/>
      <c r="BT13" s="470"/>
      <c r="BU13" s="471"/>
      <c r="BV13" s="469">
        <v>124235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7.6</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30078</v>
      </c>
      <c r="S14" s="554"/>
      <c r="T14" s="554"/>
      <c r="U14" s="554"/>
      <c r="V14" s="555"/>
      <c r="W14" s="459"/>
      <c r="X14" s="460"/>
      <c r="Y14" s="460"/>
      <c r="Z14" s="460"/>
      <c r="AA14" s="460"/>
      <c r="AB14" s="449"/>
      <c r="AC14" s="556">
        <v>12</v>
      </c>
      <c r="AD14" s="557"/>
      <c r="AE14" s="557"/>
      <c r="AF14" s="557"/>
      <c r="AG14" s="558"/>
      <c r="AH14" s="556">
        <v>12.3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63.6</v>
      </c>
      <c r="CU14" s="568"/>
      <c r="CV14" s="568"/>
      <c r="CW14" s="568"/>
      <c r="CX14" s="568"/>
      <c r="CY14" s="568"/>
      <c r="CZ14" s="568"/>
      <c r="DA14" s="569"/>
      <c r="DB14" s="567">
        <v>70.099999999999994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29542</v>
      </c>
      <c r="S15" s="554"/>
      <c r="T15" s="554"/>
      <c r="U15" s="554"/>
      <c r="V15" s="555"/>
      <c r="W15" s="485" t="s">
        <v>146</v>
      </c>
      <c r="X15" s="486"/>
      <c r="Y15" s="486"/>
      <c r="Z15" s="486"/>
      <c r="AA15" s="486"/>
      <c r="AB15" s="476"/>
      <c r="AC15" s="520">
        <v>5001</v>
      </c>
      <c r="AD15" s="521"/>
      <c r="AE15" s="521"/>
      <c r="AF15" s="521"/>
      <c r="AG15" s="563"/>
      <c r="AH15" s="520">
        <v>4939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3791272</v>
      </c>
      <c r="BO15" s="433"/>
      <c r="BP15" s="433"/>
      <c r="BQ15" s="433"/>
      <c r="BR15" s="433"/>
      <c r="BS15" s="433"/>
      <c r="BT15" s="433"/>
      <c r="BU15" s="434"/>
      <c r="BV15" s="432">
        <v>3677541</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32.700000000000003</v>
      </c>
      <c r="AD16" s="557"/>
      <c r="AE16" s="557"/>
      <c r="AF16" s="557"/>
      <c r="AG16" s="558"/>
      <c r="AH16" s="556">
        <v>32.4</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7678288</v>
      </c>
      <c r="BO16" s="470"/>
      <c r="BP16" s="470"/>
      <c r="BQ16" s="470"/>
      <c r="BR16" s="470"/>
      <c r="BS16" s="470"/>
      <c r="BT16" s="470"/>
      <c r="BU16" s="471"/>
      <c r="BV16" s="469">
        <v>7410903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8449</v>
      </c>
      <c r="AD17" s="521"/>
      <c r="AE17" s="521"/>
      <c r="AF17" s="521"/>
      <c r="AG17" s="563"/>
      <c r="AH17" s="520">
        <v>8411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4775408</v>
      </c>
      <c r="BO17" s="470"/>
      <c r="BP17" s="470"/>
      <c r="BQ17" s="470"/>
      <c r="BR17" s="470"/>
      <c r="BS17" s="470"/>
      <c r="BT17" s="470"/>
      <c r="BU17" s="471"/>
      <c r="BV17" s="469">
        <v>4670564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112.37</v>
      </c>
      <c r="M18" s="585"/>
      <c r="N18" s="585"/>
      <c r="O18" s="585"/>
      <c r="P18" s="585"/>
      <c r="Q18" s="585"/>
      <c r="R18" s="586"/>
      <c r="S18" s="586"/>
      <c r="T18" s="586"/>
      <c r="U18" s="586"/>
      <c r="V18" s="587"/>
      <c r="W18" s="487"/>
      <c r="X18" s="488"/>
      <c r="Y18" s="488"/>
      <c r="Z18" s="488"/>
      <c r="AA18" s="488"/>
      <c r="AB18" s="479"/>
      <c r="AC18" s="588">
        <v>55.3</v>
      </c>
      <c r="AD18" s="589"/>
      <c r="AE18" s="589"/>
      <c r="AF18" s="589"/>
      <c r="AG18" s="590"/>
      <c r="AH18" s="588">
        <v>55.2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8587991</v>
      </c>
      <c r="BO18" s="470"/>
      <c r="BP18" s="470"/>
      <c r="BQ18" s="470"/>
      <c r="BR18" s="470"/>
      <c r="BS18" s="470"/>
      <c r="BT18" s="470"/>
      <c r="BU18" s="471"/>
      <c r="BV18" s="469">
        <v>8380623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268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11963896</v>
      </c>
      <c r="BO19" s="470"/>
      <c r="BP19" s="470"/>
      <c r="BQ19" s="470"/>
      <c r="BR19" s="470"/>
      <c r="BS19" s="470"/>
      <c r="BT19" s="470"/>
      <c r="BU19" s="471"/>
      <c r="BV19" s="469">
        <v>11106623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11260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19436128</v>
      </c>
      <c r="BO23" s="470"/>
      <c r="BP23" s="470"/>
      <c r="BQ23" s="470"/>
      <c r="BR23" s="470"/>
      <c r="BS23" s="470"/>
      <c r="BT23" s="470"/>
      <c r="BU23" s="471"/>
      <c r="BV23" s="469">
        <v>19883258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8380</v>
      </c>
      <c r="R24" s="521"/>
      <c r="S24" s="521"/>
      <c r="T24" s="521"/>
      <c r="U24" s="521"/>
      <c r="V24" s="563"/>
      <c r="W24" s="622"/>
      <c r="X24" s="610"/>
      <c r="Y24" s="611"/>
      <c r="Z24" s="519" t="s">
        <v>170</v>
      </c>
      <c r="AA24" s="499"/>
      <c r="AB24" s="499"/>
      <c r="AC24" s="499"/>
      <c r="AD24" s="499"/>
      <c r="AE24" s="499"/>
      <c r="AF24" s="499"/>
      <c r="AG24" s="500"/>
      <c r="AH24" s="520">
        <v>250</v>
      </c>
      <c r="AI24" s="521"/>
      <c r="AJ24" s="521"/>
      <c r="AK24" s="521"/>
      <c r="AL24" s="563"/>
      <c r="AM24" s="520">
        <v>751750</v>
      </c>
      <c r="AN24" s="521"/>
      <c r="AO24" s="521"/>
      <c r="AP24" s="521"/>
      <c r="AQ24" s="521"/>
      <c r="AR24" s="563"/>
      <c r="AS24" s="520">
        <v>3007</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7251955</v>
      </c>
      <c r="BO24" s="470"/>
      <c r="BP24" s="470"/>
      <c r="BQ24" s="470"/>
      <c r="BR24" s="470"/>
      <c r="BS24" s="470"/>
      <c r="BT24" s="470"/>
      <c r="BU24" s="471"/>
      <c r="BV24" s="469">
        <v>7407578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6830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1979671</v>
      </c>
      <c r="BO25" s="433"/>
      <c r="BP25" s="433"/>
      <c r="BQ25" s="433"/>
      <c r="BR25" s="433"/>
      <c r="BS25" s="433"/>
      <c r="BT25" s="433"/>
      <c r="BU25" s="434"/>
      <c r="BV25" s="432">
        <v>1757016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5950</v>
      </c>
      <c r="R26" s="521"/>
      <c r="S26" s="521"/>
      <c r="T26" s="521"/>
      <c r="U26" s="521"/>
      <c r="V26" s="563"/>
      <c r="W26" s="622"/>
      <c r="X26" s="610"/>
      <c r="Y26" s="611"/>
      <c r="Z26" s="519" t="s">
        <v>178</v>
      </c>
      <c r="AA26" s="632"/>
      <c r="AB26" s="632"/>
      <c r="AC26" s="632"/>
      <c r="AD26" s="632"/>
      <c r="AE26" s="632"/>
      <c r="AF26" s="632"/>
      <c r="AG26" s="633"/>
      <c r="AH26" s="520">
        <v>9</v>
      </c>
      <c r="AI26" s="521"/>
      <c r="AJ26" s="521"/>
      <c r="AK26" s="521"/>
      <c r="AL26" s="563"/>
      <c r="AM26" s="520">
        <v>22347</v>
      </c>
      <c r="AN26" s="521"/>
      <c r="AO26" s="521"/>
      <c r="AP26" s="521"/>
      <c r="AQ26" s="521"/>
      <c r="AR26" s="563"/>
      <c r="AS26" s="520">
        <v>2483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3960</v>
      </c>
      <c r="R27" s="521"/>
      <c r="S27" s="521"/>
      <c r="T27" s="521"/>
      <c r="U27" s="521"/>
      <c r="V27" s="563"/>
      <c r="W27" s="622"/>
      <c r="X27" s="610"/>
      <c r="Y27" s="611"/>
      <c r="Z27" s="519" t="s">
        <v>181</v>
      </c>
      <c r="AA27" s="499"/>
      <c r="AB27" s="499"/>
      <c r="AC27" s="499"/>
      <c r="AD27" s="499"/>
      <c r="AE27" s="499"/>
      <c r="AF27" s="499"/>
      <c r="AG27" s="500"/>
      <c r="AH27" s="520" t="s">
        <v>174</v>
      </c>
      <c r="AI27" s="521"/>
      <c r="AJ27" s="521"/>
      <c r="AK27" s="521"/>
      <c r="AL27" s="563"/>
      <c r="AM27" s="520" t="s">
        <v>174</v>
      </c>
      <c r="AN27" s="521"/>
      <c r="AO27" s="521"/>
      <c r="AP27" s="521"/>
      <c r="AQ27" s="521"/>
      <c r="AR27" s="563"/>
      <c r="AS27" s="520" t="s">
        <v>128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3310</v>
      </c>
      <c r="R28" s="521"/>
      <c r="S28" s="521"/>
      <c r="T28" s="521"/>
      <c r="U28" s="521"/>
      <c r="V28" s="563"/>
      <c r="W28" s="622"/>
      <c r="X28" s="610"/>
      <c r="Y28" s="611"/>
      <c r="Z28" s="519" t="s">
        <v>184</v>
      </c>
      <c r="AA28" s="499"/>
      <c r="AB28" s="499"/>
      <c r="AC28" s="499"/>
      <c r="AD28" s="499"/>
      <c r="AE28" s="499"/>
      <c r="AF28" s="499"/>
      <c r="AG28" s="500"/>
      <c r="AH28" s="520" t="s">
        <v>128</v>
      </c>
      <c r="AI28" s="521"/>
      <c r="AJ28" s="521"/>
      <c r="AK28" s="521"/>
      <c r="AL28" s="563"/>
      <c r="AM28" s="520" t="s">
        <v>174</v>
      </c>
      <c r="AN28" s="521"/>
      <c r="AO28" s="521"/>
      <c r="AP28" s="521"/>
      <c r="AQ28" s="521"/>
      <c r="AR28" s="563"/>
      <c r="AS28" s="520" t="s">
        <v>128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903595</v>
      </c>
      <c r="BO28" s="433"/>
      <c r="BP28" s="433"/>
      <c r="BQ28" s="433"/>
      <c r="BR28" s="433"/>
      <c r="BS28" s="433"/>
      <c r="BT28" s="433"/>
      <c r="BU28" s="434"/>
      <c r="BV28" s="432">
        <v>930875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15</v>
      </c>
      <c r="M29" s="521"/>
      <c r="N29" s="521"/>
      <c r="O29" s="521"/>
      <c r="P29" s="563"/>
      <c r="Q29" s="520">
        <v>3040</v>
      </c>
      <c r="R29" s="521"/>
      <c r="S29" s="521"/>
      <c r="T29" s="521"/>
      <c r="U29" s="521"/>
      <c r="V29" s="563"/>
      <c r="W29" s="623"/>
      <c r="X29" s="624"/>
      <c r="Y29" s="625"/>
      <c r="Z29" s="519" t="s">
        <v>187</v>
      </c>
      <c r="AA29" s="499"/>
      <c r="AB29" s="499"/>
      <c r="AC29" s="499"/>
      <c r="AD29" s="499"/>
      <c r="AE29" s="499"/>
      <c r="AF29" s="499"/>
      <c r="AG29" s="500"/>
      <c r="AH29" s="520">
        <v>250</v>
      </c>
      <c r="AI29" s="521"/>
      <c r="AJ29" s="521"/>
      <c r="AK29" s="521"/>
      <c r="AL29" s="563"/>
      <c r="AM29" s="520">
        <v>751750</v>
      </c>
      <c r="AN29" s="521"/>
      <c r="AO29" s="521"/>
      <c r="AP29" s="521"/>
      <c r="AQ29" s="521"/>
      <c r="AR29" s="563"/>
      <c r="AS29" s="520">
        <v>3007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362079</v>
      </c>
      <c r="BO29" s="470"/>
      <c r="BP29" s="470"/>
      <c r="BQ29" s="470"/>
      <c r="BR29" s="470"/>
      <c r="BS29" s="470"/>
      <c r="BT29" s="470"/>
      <c r="BU29" s="471"/>
      <c r="BV29" s="469">
        <v>358840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2681790</v>
      </c>
      <c r="BO30" s="646"/>
      <c r="BP30" s="646"/>
      <c r="BQ30" s="646"/>
      <c r="BR30" s="646"/>
      <c r="BS30" s="646"/>
      <c r="BT30" s="646"/>
      <c r="BU30" s="647"/>
      <c r="BV30" s="645">
        <v>2866994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東御市国民健康保険特別会計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東御市水道事業会計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上田地域広域連合（一般会計）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株式会社信州東御振興公社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東御市地域改善地区住宅改修資金等貸付事業特別会計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東御市介護保険特別会計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東御市下水道事業会計（公共下水道事業会計）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上田地域広域連合（ふるさと基金特別会計）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東御市土地開発公社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東御市湯の丸高原屋内運動施設事業特別会計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東御市後期高齢者医療特別会計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東御市下水道事業会計（特定環境保全公共下水道会計）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上田地域広域連合（介護保険特別会計）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公益財団法人身体教育医学研究所</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上田地域広域連合（消防特別会計）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一般社団法人信州とうみ観光協会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川西保健衛生施設組合（一般会計）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川西保健衛生施設組合（公共下水道事業会計）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長野県後期高齢者医療連合（一般会計）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長野県後期高齢者医療連合（後期高齢者医療特別会計）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長野県市町村自治振興組合（一般会計）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佐久水道企業団（水道事業会計）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Moxux77sBjzo5YhJs+zM5t2FJqv7c1VgxvUfck9jSmvvPb+opRaqYpIgfVlqQZX5MmueprTo7tXNlDItBrH/g==" saltValue="e9vERecNsjXbbbOZAHVi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576</v>
      </c>
      <c r="D34" s="1250"/>
      <c r="E34" s="1251"/>
      <c r="F34" s="32" t="s">
        <v>577</v>
      </c>
      <c r="G34" s="33" t="s">
        <v>577</v>
      </c>
      <c r="H34" s="33" t="s">
        <v>578</v>
      </c>
      <c r="I34" s="33" t="s">
        <v>578</v>
      </c>
      <c r="J34" s="34" t="s">
        <v>577</v>
      </c>
      <c r="K34" s="22"/>
      <c r="L34" s="22"/>
      <c r="M34" s="22"/>
      <c r="N34" s="22"/>
      <c r="O34" s="22"/>
      <c r="P34" s="22"/>
    </row>
    <row r="35" spans="1:16" ht="39" customHeight="1" x14ac:dyDescent="0.15">
      <c r="A35" s="22"/>
      <c r="B35" s="35"/>
      <c r="C35" s="1244" t="s">
        <v>579</v>
      </c>
      <c r="D35" s="1245"/>
      <c r="E35" s="1246"/>
      <c r="F35" s="36">
        <v>5.87</v>
      </c>
      <c r="G35" s="37">
        <v>7.84</v>
      </c>
      <c r="H35" s="37">
        <v>8.2200000000000006</v>
      </c>
      <c r="I35" s="37">
        <v>8.65</v>
      </c>
      <c r="J35" s="38">
        <v>9.4700000000000006</v>
      </c>
      <c r="K35" s="22"/>
      <c r="L35" s="22"/>
      <c r="M35" s="22"/>
      <c r="N35" s="22"/>
      <c r="O35" s="22"/>
      <c r="P35" s="22"/>
    </row>
    <row r="36" spans="1:16" ht="39" customHeight="1" x14ac:dyDescent="0.15">
      <c r="A36" s="22"/>
      <c r="B36" s="35"/>
      <c r="C36" s="1244" t="s">
        <v>580</v>
      </c>
      <c r="D36" s="1245"/>
      <c r="E36" s="1246"/>
      <c r="F36" s="36">
        <v>4.83</v>
      </c>
      <c r="G36" s="37">
        <v>5.0999999999999996</v>
      </c>
      <c r="H36" s="37">
        <v>5.76</v>
      </c>
      <c r="I36" s="37">
        <v>6.06</v>
      </c>
      <c r="J36" s="38">
        <v>6.56</v>
      </c>
      <c r="K36" s="22"/>
      <c r="L36" s="22"/>
      <c r="M36" s="22"/>
      <c r="N36" s="22"/>
      <c r="O36" s="22"/>
      <c r="P36" s="22"/>
    </row>
    <row r="37" spans="1:16" ht="39" customHeight="1" x14ac:dyDescent="0.15">
      <c r="A37" s="22"/>
      <c r="B37" s="35"/>
      <c r="C37" s="1244" t="s">
        <v>581</v>
      </c>
      <c r="D37" s="1245"/>
      <c r="E37" s="1246"/>
      <c r="F37" s="36">
        <v>5.19</v>
      </c>
      <c r="G37" s="37">
        <v>4.0599999999999996</v>
      </c>
      <c r="H37" s="37">
        <v>4.5</v>
      </c>
      <c r="I37" s="37">
        <v>5.59</v>
      </c>
      <c r="J37" s="38">
        <v>6.4</v>
      </c>
      <c r="K37" s="22"/>
      <c r="L37" s="22"/>
      <c r="M37" s="22"/>
      <c r="N37" s="22"/>
      <c r="O37" s="22"/>
      <c r="P37" s="22"/>
    </row>
    <row r="38" spans="1:16" ht="39" customHeight="1" x14ac:dyDescent="0.15">
      <c r="A38" s="22"/>
      <c r="B38" s="35"/>
      <c r="C38" s="1244" t="s">
        <v>582</v>
      </c>
      <c r="D38" s="1245"/>
      <c r="E38" s="1246"/>
      <c r="F38" s="36">
        <v>3.31</v>
      </c>
      <c r="G38" s="37">
        <v>3.11</v>
      </c>
      <c r="H38" s="37">
        <v>1.17</v>
      </c>
      <c r="I38" s="37">
        <v>1.07</v>
      </c>
      <c r="J38" s="38">
        <v>1.17</v>
      </c>
      <c r="K38" s="22"/>
      <c r="L38" s="22"/>
      <c r="M38" s="22"/>
      <c r="N38" s="22"/>
      <c r="O38" s="22"/>
      <c r="P38" s="22"/>
    </row>
    <row r="39" spans="1:16" ht="39" customHeight="1" x14ac:dyDescent="0.15">
      <c r="A39" s="22"/>
      <c r="B39" s="35"/>
      <c r="C39" s="1244" t="s">
        <v>583</v>
      </c>
      <c r="D39" s="1245"/>
      <c r="E39" s="1246"/>
      <c r="F39" s="36">
        <v>1.1399999999999999</v>
      </c>
      <c r="G39" s="37">
        <v>0.92</v>
      </c>
      <c r="H39" s="37">
        <v>1.5</v>
      </c>
      <c r="I39" s="37">
        <v>1.58</v>
      </c>
      <c r="J39" s="38">
        <v>1.04</v>
      </c>
      <c r="K39" s="22"/>
      <c r="L39" s="22"/>
      <c r="M39" s="22"/>
      <c r="N39" s="22"/>
      <c r="O39" s="22"/>
      <c r="P39" s="22"/>
    </row>
    <row r="40" spans="1:16" ht="39" customHeight="1" x14ac:dyDescent="0.15">
      <c r="A40" s="22"/>
      <c r="B40" s="35"/>
      <c r="C40" s="1244" t="s">
        <v>584</v>
      </c>
      <c r="D40" s="1245"/>
      <c r="E40" s="1246"/>
      <c r="F40" s="36">
        <v>1.19</v>
      </c>
      <c r="G40" s="37">
        <v>0.8</v>
      </c>
      <c r="H40" s="37">
        <v>1.43</v>
      </c>
      <c r="I40" s="37">
        <v>0.66</v>
      </c>
      <c r="J40" s="38">
        <v>0.79</v>
      </c>
      <c r="K40" s="22"/>
      <c r="L40" s="22"/>
      <c r="M40" s="22"/>
      <c r="N40" s="22"/>
      <c r="O40" s="22"/>
      <c r="P40" s="22"/>
    </row>
    <row r="41" spans="1:16" ht="39" customHeight="1" x14ac:dyDescent="0.15">
      <c r="A41" s="22"/>
      <c r="B41" s="35"/>
      <c r="C41" s="1244" t="s">
        <v>585</v>
      </c>
      <c r="D41" s="1245"/>
      <c r="E41" s="1246"/>
      <c r="F41" s="36">
        <v>0</v>
      </c>
      <c r="G41" s="37">
        <v>0.12</v>
      </c>
      <c r="H41" s="37">
        <v>0.14000000000000001</v>
      </c>
      <c r="I41" s="37">
        <v>0.15</v>
      </c>
      <c r="J41" s="38">
        <v>0.15</v>
      </c>
      <c r="K41" s="22"/>
      <c r="L41" s="22"/>
      <c r="M41" s="22"/>
      <c r="N41" s="22"/>
      <c r="O41" s="22"/>
      <c r="P41" s="22"/>
    </row>
    <row r="42" spans="1:16" ht="39" customHeight="1" x14ac:dyDescent="0.15">
      <c r="A42" s="22"/>
      <c r="B42" s="39"/>
      <c r="C42" s="1244" t="s">
        <v>586</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587</v>
      </c>
      <c r="D43" s="1248"/>
      <c r="E43" s="1249"/>
      <c r="F43" s="41">
        <v>0</v>
      </c>
      <c r="G43" s="42">
        <v>0</v>
      </c>
      <c r="H43" s="42">
        <v>0</v>
      </c>
      <c r="I43" s="42">
        <v>0.09</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VV1A43AOzJ4Fh4NarXMsHOuIZi7D+hSbX/XPWilsaTo1gEnPPXGrBhX3dyfgdEqHlOZdHybxNqJUQercLRlbA==" saltValue="TDR9DNkMmO03LV3N1Dd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1704</v>
      </c>
      <c r="L45" s="60">
        <v>1665</v>
      </c>
      <c r="M45" s="60">
        <v>1743</v>
      </c>
      <c r="N45" s="60">
        <v>1714</v>
      </c>
      <c r="O45" s="61">
        <v>1757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15">
      <c r="A48" s="48"/>
      <c r="B48" s="1254"/>
      <c r="C48" s="1255"/>
      <c r="D48" s="62"/>
      <c r="E48" s="1260" t="s">
        <v>15</v>
      </c>
      <c r="F48" s="1260"/>
      <c r="G48" s="1260"/>
      <c r="H48" s="1260"/>
      <c r="I48" s="1260"/>
      <c r="J48" s="1261"/>
      <c r="K48" s="63">
        <v>738</v>
      </c>
      <c r="L48" s="64">
        <v>678</v>
      </c>
      <c r="M48" s="64">
        <v>657</v>
      </c>
      <c r="N48" s="64">
        <v>641</v>
      </c>
      <c r="O48" s="65">
        <v>633</v>
      </c>
      <c r="P48" s="48"/>
      <c r="Q48" s="48"/>
      <c r="R48" s="48"/>
      <c r="S48" s="48"/>
      <c r="T48" s="48"/>
      <c r="U48" s="48"/>
    </row>
    <row r="49" spans="1:21" ht="30.75" customHeight="1" x14ac:dyDescent="0.15">
      <c r="A49" s="48"/>
      <c r="B49" s="1254"/>
      <c r="C49" s="1255"/>
      <c r="D49" s="62"/>
      <c r="E49" s="1260" t="s">
        <v>16</v>
      </c>
      <c r="F49" s="1260"/>
      <c r="G49" s="1260"/>
      <c r="H49" s="1260"/>
      <c r="I49" s="1260"/>
      <c r="J49" s="1261"/>
      <c r="K49" s="63">
        <v>42</v>
      </c>
      <c r="L49" s="64">
        <v>64</v>
      </c>
      <c r="M49" s="64">
        <v>63</v>
      </c>
      <c r="N49" s="64">
        <v>67</v>
      </c>
      <c r="O49" s="65">
        <v>80</v>
      </c>
      <c r="P49" s="48"/>
      <c r="Q49" s="48"/>
      <c r="R49" s="48"/>
      <c r="S49" s="48"/>
      <c r="T49" s="48"/>
      <c r="U49" s="48"/>
    </row>
    <row r="50" spans="1:21" ht="30.75" customHeight="1" x14ac:dyDescent="0.15">
      <c r="A50" s="48"/>
      <c r="B50" s="1254"/>
      <c r="C50" s="1255"/>
      <c r="D50" s="62"/>
      <c r="E50" s="1260" t="s">
        <v>17</v>
      </c>
      <c r="F50" s="1260"/>
      <c r="G50" s="1260"/>
      <c r="H50" s="1260"/>
      <c r="I50" s="1260"/>
      <c r="J50" s="1261"/>
      <c r="K50" s="63">
        <v>31</v>
      </c>
      <c r="L50" s="64">
        <v>1</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526</v>
      </c>
      <c r="L51" s="64" t="s">
        <v>526</v>
      </c>
      <c r="M51" s="64" t="s">
        <v>526</v>
      </c>
      <c r="N51" s="64" t="s">
        <v>526</v>
      </c>
      <c r="O51" s="65" t="s">
        <v>526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2021</v>
      </c>
      <c r="L52" s="64">
        <v>1960</v>
      </c>
      <c r="M52" s="64">
        <v>1956</v>
      </c>
      <c r="N52" s="64">
        <v>1921</v>
      </c>
      <c r="O52" s="65">
        <v>1833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494</v>
      </c>
      <c r="L53" s="69">
        <v>448</v>
      </c>
      <c r="M53" s="69">
        <v>507</v>
      </c>
      <c r="N53" s="69">
        <v>501</v>
      </c>
      <c r="O53" s="70">
        <v>637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d2ZB5wbFSQuExDu1WcxSBFDKF0SgMQdrjQhK24v2HfqQmdX/sPrfWyp1SuKghEydEw0ppIEbOW2PLPQFBrCAA==" saltValue="DCwKon8U65hZiVRAGfrp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20205</v>
      </c>
      <c r="J41" s="104">
        <v>19971</v>
      </c>
      <c r="K41" s="104">
        <v>19334</v>
      </c>
      <c r="L41" s="104">
        <v>19883</v>
      </c>
      <c r="M41" s="105">
        <v>19436</v>
      </c>
    </row>
    <row r="42" spans="2:13" ht="27.75" customHeight="1" x14ac:dyDescent="0.15">
      <c r="B42" s="1280"/>
      <c r="C42" s="1281"/>
      <c r="D42" s="106"/>
      <c r="E42" s="1286" t="s">
        <v>32</v>
      </c>
      <c r="F42" s="1286"/>
      <c r="G42" s="1286"/>
      <c r="H42" s="1287"/>
      <c r="I42" s="107">
        <v>0</v>
      </c>
      <c r="J42" s="108">
        <v>0</v>
      </c>
      <c r="K42" s="108" t="s">
        <v>526</v>
      </c>
      <c r="L42" s="108" t="s">
        <v>526</v>
      </c>
      <c r="M42" s="109" t="s">
        <v>526</v>
      </c>
    </row>
    <row r="43" spans="2:13" ht="27.75" customHeight="1" x14ac:dyDescent="0.15">
      <c r="B43" s="1280"/>
      <c r="C43" s="1281"/>
      <c r="D43" s="106"/>
      <c r="E43" s="1286" t="s">
        <v>33</v>
      </c>
      <c r="F43" s="1286"/>
      <c r="G43" s="1286"/>
      <c r="H43" s="1287"/>
      <c r="I43" s="107">
        <v>6242</v>
      </c>
      <c r="J43" s="108">
        <v>5477</v>
      </c>
      <c r="K43" s="108">
        <v>4907</v>
      </c>
      <c r="L43" s="108">
        <v>4346</v>
      </c>
      <c r="M43" s="109">
        <v>4435</v>
      </c>
    </row>
    <row r="44" spans="2:13" ht="27.75" customHeight="1" x14ac:dyDescent="0.15">
      <c r="B44" s="1280"/>
      <c r="C44" s="1281"/>
      <c r="D44" s="106"/>
      <c r="E44" s="1286" t="s">
        <v>34</v>
      </c>
      <c r="F44" s="1286"/>
      <c r="G44" s="1286"/>
      <c r="H44" s="1287"/>
      <c r="I44" s="107">
        <v>551</v>
      </c>
      <c r="J44" s="108">
        <v>522</v>
      </c>
      <c r="K44" s="108">
        <v>478</v>
      </c>
      <c r="L44" s="108">
        <v>473</v>
      </c>
      <c r="M44" s="109">
        <v>431</v>
      </c>
    </row>
    <row r="45" spans="2:13" ht="27.75" customHeight="1" x14ac:dyDescent="0.15">
      <c r="B45" s="1280"/>
      <c r="C45" s="1281"/>
      <c r="D45" s="106"/>
      <c r="E45" s="1286" t="s">
        <v>35</v>
      </c>
      <c r="F45" s="1286"/>
      <c r="G45" s="1286"/>
      <c r="H45" s="1287"/>
      <c r="I45" s="107">
        <v>1764</v>
      </c>
      <c r="J45" s="108">
        <v>1949</v>
      </c>
      <c r="K45" s="108">
        <v>1772</v>
      </c>
      <c r="L45" s="108">
        <v>1639</v>
      </c>
      <c r="M45" s="109">
        <v>1603</v>
      </c>
    </row>
    <row r="46" spans="2:13" ht="27.75" customHeight="1" x14ac:dyDescent="0.15">
      <c r="B46" s="1280"/>
      <c r="C46" s="1281"/>
      <c r="D46" s="110"/>
      <c r="E46" s="1286" t="s">
        <v>36</v>
      </c>
      <c r="F46" s="1286"/>
      <c r="G46" s="1286"/>
      <c r="H46" s="1287"/>
      <c r="I46" s="107" t="s">
        <v>526</v>
      </c>
      <c r="J46" s="108" t="s">
        <v>526</v>
      </c>
      <c r="K46" s="108" t="s">
        <v>526</v>
      </c>
      <c r="L46" s="108" t="s">
        <v>526</v>
      </c>
      <c r="M46" s="109" t="s">
        <v>526</v>
      </c>
    </row>
    <row r="47" spans="2:13" ht="27.75" customHeight="1" x14ac:dyDescent="0.15">
      <c r="B47" s="1280"/>
      <c r="C47" s="1281"/>
      <c r="D47" s="111"/>
      <c r="E47" s="1288" t="s">
        <v>37</v>
      </c>
      <c r="F47" s="1289"/>
      <c r="G47" s="1289"/>
      <c r="H47" s="1290"/>
      <c r="I47" s="107" t="s">
        <v>526</v>
      </c>
      <c r="J47" s="108" t="s">
        <v>526</v>
      </c>
      <c r="K47" s="108" t="s">
        <v>526</v>
      </c>
      <c r="L47" s="108" t="s">
        <v>526</v>
      </c>
      <c r="M47" s="109" t="s">
        <v>526</v>
      </c>
    </row>
    <row r="48" spans="2:13" ht="27.75" customHeight="1" x14ac:dyDescent="0.15">
      <c r="B48" s="1280"/>
      <c r="C48" s="1281"/>
      <c r="D48" s="106"/>
      <c r="E48" s="1286" t="s">
        <v>38</v>
      </c>
      <c r="F48" s="1286"/>
      <c r="G48" s="1286"/>
      <c r="H48" s="1287"/>
      <c r="I48" s="107" t="s">
        <v>526</v>
      </c>
      <c r="J48" s="108" t="s">
        <v>526</v>
      </c>
      <c r="K48" s="108" t="s">
        <v>526</v>
      </c>
      <c r="L48" s="108" t="s">
        <v>526</v>
      </c>
      <c r="M48" s="109" t="s">
        <v>526</v>
      </c>
    </row>
    <row r="49" spans="2:13" ht="27.75" customHeight="1" x14ac:dyDescent="0.15">
      <c r="B49" s="1282"/>
      <c r="C49" s="1283"/>
      <c r="D49" s="106"/>
      <c r="E49" s="1286" t="s">
        <v>39</v>
      </c>
      <c r="F49" s="1286"/>
      <c r="G49" s="1286"/>
      <c r="H49" s="1287"/>
      <c r="I49" s="107" t="s">
        <v>526</v>
      </c>
      <c r="J49" s="108" t="s">
        <v>526</v>
      </c>
      <c r="K49" s="108" t="s">
        <v>526</v>
      </c>
      <c r="L49" s="108" t="s">
        <v>526</v>
      </c>
      <c r="M49" s="109" t="s">
        <v>526</v>
      </c>
    </row>
    <row r="50" spans="2:13" ht="27.75" customHeight="1" x14ac:dyDescent="0.15">
      <c r="B50" s="1291" t="s">
        <v>40</v>
      </c>
      <c r="C50" s="1292"/>
      <c r="D50" s="112"/>
      <c r="E50" s="1286" t="s">
        <v>41</v>
      </c>
      <c r="F50" s="1286"/>
      <c r="G50" s="1286"/>
      <c r="H50" s="1287"/>
      <c r="I50" s="107">
        <v>4706</v>
      </c>
      <c r="J50" s="108">
        <v>4015</v>
      </c>
      <c r="K50" s="108">
        <v>3814</v>
      </c>
      <c r="L50" s="108">
        <v>3704</v>
      </c>
      <c r="M50" s="109">
        <v>3797</v>
      </c>
    </row>
    <row r="51" spans="2:13" ht="27.75" customHeight="1" x14ac:dyDescent="0.15">
      <c r="B51" s="1280"/>
      <c r="C51" s="1281"/>
      <c r="D51" s="106"/>
      <c r="E51" s="1286" t="s">
        <v>42</v>
      </c>
      <c r="F51" s="1286"/>
      <c r="G51" s="1286"/>
      <c r="H51" s="1287"/>
      <c r="I51" s="107">
        <v>1520</v>
      </c>
      <c r="J51" s="108">
        <v>1482</v>
      </c>
      <c r="K51" s="108">
        <v>1413</v>
      </c>
      <c r="L51" s="108">
        <v>1398</v>
      </c>
      <c r="M51" s="109">
        <v>1489</v>
      </c>
    </row>
    <row r="52" spans="2:13" ht="27.75" customHeight="1" x14ac:dyDescent="0.15">
      <c r="B52" s="1282"/>
      <c r="C52" s="1283"/>
      <c r="D52" s="106"/>
      <c r="E52" s="1286" t="s">
        <v>43</v>
      </c>
      <c r="F52" s="1286"/>
      <c r="G52" s="1286"/>
      <c r="H52" s="1287"/>
      <c r="I52" s="107">
        <v>18674</v>
      </c>
      <c r="J52" s="108">
        <v>17762</v>
      </c>
      <c r="K52" s="108">
        <v>17093</v>
      </c>
      <c r="L52" s="108">
        <v>16279</v>
      </c>
      <c r="M52" s="109">
        <v>15887</v>
      </c>
    </row>
    <row r="53" spans="2:13" ht="27.75" customHeight="1" thickBot="1" x14ac:dyDescent="0.2">
      <c r="B53" s="1293" t="s">
        <v>44</v>
      </c>
      <c r="C53" s="1294"/>
      <c r="D53" s="113"/>
      <c r="E53" s="1295" t="s">
        <v>45</v>
      </c>
      <c r="F53" s="1295"/>
      <c r="G53" s="1295"/>
      <c r="H53" s="1296"/>
      <c r="I53" s="114">
        <v>3863</v>
      </c>
      <c r="J53" s="115">
        <v>4661</v>
      </c>
      <c r="K53" s="115">
        <v>4171</v>
      </c>
      <c r="L53" s="115">
        <v>4960</v>
      </c>
      <c r="M53" s="116">
        <v>4733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2SNiF8MEocYDUhvdLVf5rcNtE/OrFu5JYzn4DhATeefZswT0Xtwmyo5yszgZLtv7n8PxvVl2Ae9jzyTAmw/3g==" saltValue="oedyJpnt+w7F5M6GOh1T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717</v>
      </c>
      <c r="G55" s="128">
        <v>931</v>
      </c>
      <c r="H55" s="129">
        <v>904</v>
      </c>
    </row>
    <row r="56" spans="2:8" ht="52.5" customHeight="1" x14ac:dyDescent="0.15">
      <c r="B56" s="130"/>
      <c r="C56" s="1307" t="s">
        <v>49</v>
      </c>
      <c r="D56" s="1307"/>
      <c r="E56" s="1308"/>
      <c r="F56" s="131">
        <v>427</v>
      </c>
      <c r="G56" s="131">
        <v>359</v>
      </c>
      <c r="H56" s="132">
        <v>362</v>
      </c>
    </row>
    <row r="57" spans="2:8" ht="53.25" customHeight="1" x14ac:dyDescent="0.15">
      <c r="B57" s="130"/>
      <c r="C57" s="1309" t="s">
        <v>50</v>
      </c>
      <c r="D57" s="1309"/>
      <c r="E57" s="1310"/>
      <c r="F57" s="133">
        <v>3266</v>
      </c>
      <c r="G57" s="133">
        <v>2867</v>
      </c>
      <c r="H57" s="134">
        <v>2682</v>
      </c>
    </row>
    <row r="58" spans="2:8" ht="45.75" customHeight="1" x14ac:dyDescent="0.15">
      <c r="B58" s="135"/>
      <c r="C58" s="1297" t="s">
        <v>616</v>
      </c>
      <c r="D58" s="1298"/>
      <c r="E58" s="1299"/>
      <c r="F58" s="136">
        <v>1065</v>
      </c>
      <c r="G58" s="136">
        <v>915</v>
      </c>
      <c r="H58" s="137">
        <v>765</v>
      </c>
    </row>
    <row r="59" spans="2:8" ht="45.75" customHeight="1" x14ac:dyDescent="0.15">
      <c r="B59" s="135"/>
      <c r="C59" s="1297" t="s">
        <v>617</v>
      </c>
      <c r="D59" s="1298"/>
      <c r="E59" s="1299"/>
      <c r="F59" s="136">
        <v>461</v>
      </c>
      <c r="G59" s="136">
        <v>461</v>
      </c>
      <c r="H59" s="137">
        <v>461</v>
      </c>
    </row>
    <row r="60" spans="2:8" ht="45.75" customHeight="1" x14ac:dyDescent="0.15">
      <c r="B60" s="135"/>
      <c r="C60" s="1297" t="s">
        <v>618</v>
      </c>
      <c r="D60" s="1298"/>
      <c r="E60" s="1299"/>
      <c r="F60" s="136">
        <v>756</v>
      </c>
      <c r="G60" s="136">
        <v>557</v>
      </c>
      <c r="H60" s="137">
        <v>458</v>
      </c>
    </row>
    <row r="61" spans="2:8" ht="45.75" customHeight="1" x14ac:dyDescent="0.15">
      <c r="B61" s="135"/>
      <c r="C61" s="1297" t="s">
        <v>619</v>
      </c>
      <c r="D61" s="1298"/>
      <c r="E61" s="1299"/>
      <c r="F61" s="136">
        <v>273</v>
      </c>
      <c r="G61" s="136">
        <v>274</v>
      </c>
      <c r="H61" s="137">
        <v>225</v>
      </c>
    </row>
    <row r="62" spans="2:8" ht="45.75" customHeight="1" thickBot="1" x14ac:dyDescent="0.2">
      <c r="B62" s="138"/>
      <c r="C62" s="1300" t="s">
        <v>620</v>
      </c>
      <c r="D62" s="1301"/>
      <c r="E62" s="1302"/>
      <c r="F62" s="139">
        <v>206</v>
      </c>
      <c r="G62" s="139">
        <v>206</v>
      </c>
      <c r="H62" s="140">
        <v>206</v>
      </c>
    </row>
    <row r="63" spans="2:8" ht="52.5" customHeight="1" thickBot="1" x14ac:dyDescent="0.2">
      <c r="B63" s="141"/>
      <c r="C63" s="1303" t="s">
        <v>51</v>
      </c>
      <c r="D63" s="1303"/>
      <c r="E63" s="1304"/>
      <c r="F63" s="142">
        <v>4411</v>
      </c>
      <c r="G63" s="142">
        <v>4157</v>
      </c>
      <c r="H63" s="143">
        <v>3947</v>
      </c>
    </row>
    <row r="64" spans="2:8" ht="15" customHeight="1" x14ac:dyDescent="0.15"/>
  </sheetData>
  <sheetProtection algorithmName="SHA-512" hashValue="42SEOUugdLlBDZcANRphlBsMMLWdDe2fsGCozgFos24l5gCvfDbZEk32DsY0jw+cJ5WyYua16FCHEwkvZd4tkg==" saltValue="pIGNfe4gAO0sme2bALfl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632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624</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567</v>
      </c>
      <c r="BQ50" s="1325"/>
      <c r="BR50" s="1325"/>
      <c r="BS50" s="1325"/>
      <c r="BT50" s="1325"/>
      <c r="BU50" s="1325"/>
      <c r="BV50" s="1325"/>
      <c r="BW50" s="1325"/>
      <c r="BX50" s="1325" t="s">
        <v>568</v>
      </c>
      <c r="BY50" s="1325"/>
      <c r="BZ50" s="1325"/>
      <c r="CA50" s="1325"/>
      <c r="CB50" s="1325"/>
      <c r="CC50" s="1325"/>
      <c r="CD50" s="1325"/>
      <c r="CE50" s="1325"/>
      <c r="CF50" s="1325" t="s">
        <v>569</v>
      </c>
      <c r="CG50" s="1325"/>
      <c r="CH50" s="1325"/>
      <c r="CI50" s="1325"/>
      <c r="CJ50" s="1325"/>
      <c r="CK50" s="1325"/>
      <c r="CL50" s="1325"/>
      <c r="CM50" s="1325"/>
      <c r="CN50" s="1325" t="s">
        <v>570</v>
      </c>
      <c r="CO50" s="1325"/>
      <c r="CP50" s="1325"/>
      <c r="CQ50" s="1325"/>
      <c r="CR50" s="1325"/>
      <c r="CS50" s="1325"/>
      <c r="CT50" s="1325"/>
      <c r="CU50" s="1325"/>
      <c r="CV50" s="1325" t="s">
        <v>571</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625</v>
      </c>
      <c r="AO51" s="1328"/>
      <c r="AP51" s="1328"/>
      <c r="AQ51" s="1328"/>
      <c r="AR51" s="1328"/>
      <c r="AS51" s="1328"/>
      <c r="AT51" s="1328"/>
      <c r="AU51" s="1328"/>
      <c r="AV51" s="1328"/>
      <c r="AW51" s="1328"/>
      <c r="AX51" s="1328"/>
      <c r="AY51" s="1328"/>
      <c r="AZ51" s="1328"/>
      <c r="BA51" s="1328"/>
      <c r="BB51" s="1328" t="s">
        <v>626</v>
      </c>
      <c r="BC51" s="1328"/>
      <c r="BD51" s="1328"/>
      <c r="BE51" s="1328"/>
      <c r="BF51" s="1328"/>
      <c r="BG51" s="1328"/>
      <c r="BH51" s="1328"/>
      <c r="BI51" s="1328"/>
      <c r="BJ51" s="1328"/>
      <c r="BK51" s="1328"/>
      <c r="BL51" s="1328"/>
      <c r="BM51" s="1328"/>
      <c r="BN51" s="1328"/>
      <c r="BO51" s="1328"/>
      <c r="BP51" s="1311">
        <v>54.4</v>
      </c>
      <c r="BQ51" s="1311"/>
      <c r="BR51" s="1311"/>
      <c r="BS51" s="1311"/>
      <c r="BT51" s="1311"/>
      <c r="BU51" s="1311"/>
      <c r="BV51" s="1311"/>
      <c r="BW51" s="1311"/>
      <c r="BX51" s="1311">
        <v>65.099999999999994</v>
      </c>
      <c r="BY51" s="1311"/>
      <c r="BZ51" s="1311"/>
      <c r="CA51" s="1311"/>
      <c r="CB51" s="1311"/>
      <c r="CC51" s="1311"/>
      <c r="CD51" s="1311"/>
      <c r="CE51" s="1311"/>
      <c r="CF51" s="1311">
        <v>58.9</v>
      </c>
      <c r="CG51" s="1311"/>
      <c r="CH51" s="1311"/>
      <c r="CI51" s="1311"/>
      <c r="CJ51" s="1311"/>
      <c r="CK51" s="1311"/>
      <c r="CL51" s="1311"/>
      <c r="CM51" s="1311"/>
      <c r="CN51" s="1311">
        <v>70.099999999999994</v>
      </c>
      <c r="CO51" s="1311"/>
      <c r="CP51" s="1311"/>
      <c r="CQ51" s="1311"/>
      <c r="CR51" s="1311"/>
      <c r="CS51" s="1311"/>
      <c r="CT51" s="1311"/>
      <c r="CU51" s="1311"/>
      <c r="CV51" s="1311">
        <v>63.6</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627</v>
      </c>
      <c r="BC53" s="1328"/>
      <c r="BD53" s="1328"/>
      <c r="BE53" s="1328"/>
      <c r="BF53" s="1328"/>
      <c r="BG53" s="1328"/>
      <c r="BH53" s="1328"/>
      <c r="BI53" s="1328"/>
      <c r="BJ53" s="1328"/>
      <c r="BK53" s="1328"/>
      <c r="BL53" s="1328"/>
      <c r="BM53" s="1328"/>
      <c r="BN53" s="1328"/>
      <c r="BO53" s="1328"/>
      <c r="BP53" s="1311">
        <v>44.9</v>
      </c>
      <c r="BQ53" s="1311"/>
      <c r="BR53" s="1311"/>
      <c r="BS53" s="1311"/>
      <c r="BT53" s="1311"/>
      <c r="BU53" s="1311"/>
      <c r="BV53" s="1311"/>
      <c r="BW53" s="1311"/>
      <c r="BX53" s="1311">
        <v>52.8</v>
      </c>
      <c r="BY53" s="1311"/>
      <c r="BZ53" s="1311"/>
      <c r="CA53" s="1311"/>
      <c r="CB53" s="1311"/>
      <c r="CC53" s="1311"/>
      <c r="CD53" s="1311"/>
      <c r="CE53" s="1311"/>
      <c r="CF53" s="1311">
        <v>57</v>
      </c>
      <c r="CG53" s="1311"/>
      <c r="CH53" s="1311"/>
      <c r="CI53" s="1311"/>
      <c r="CJ53" s="1311"/>
      <c r="CK53" s="1311"/>
      <c r="CL53" s="1311"/>
      <c r="CM53" s="1311"/>
      <c r="CN53" s="1311">
        <v>54.5</v>
      </c>
      <c r="CO53" s="1311"/>
      <c r="CP53" s="1311"/>
      <c r="CQ53" s="1311"/>
      <c r="CR53" s="1311"/>
      <c r="CS53" s="1311"/>
      <c r="CT53" s="1311"/>
      <c r="CU53" s="1311"/>
      <c r="CV53" s="1311">
        <v>55.8</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628</v>
      </c>
      <c r="AO55" s="1325"/>
      <c r="AP55" s="1325"/>
      <c r="AQ55" s="1325"/>
      <c r="AR55" s="1325"/>
      <c r="AS55" s="1325"/>
      <c r="AT55" s="1325"/>
      <c r="AU55" s="1325"/>
      <c r="AV55" s="1325"/>
      <c r="AW55" s="1325"/>
      <c r="AX55" s="1325"/>
      <c r="AY55" s="1325"/>
      <c r="AZ55" s="1325"/>
      <c r="BA55" s="1325"/>
      <c r="BB55" s="1328" t="s">
        <v>626</v>
      </c>
      <c r="BC55" s="1328"/>
      <c r="BD55" s="1328"/>
      <c r="BE55" s="1328"/>
      <c r="BF55" s="1328"/>
      <c r="BG55" s="1328"/>
      <c r="BH55" s="1328"/>
      <c r="BI55" s="1328"/>
      <c r="BJ55" s="1328"/>
      <c r="BK55" s="1328"/>
      <c r="BL55" s="1328"/>
      <c r="BM55" s="1328"/>
      <c r="BN55" s="1328"/>
      <c r="BO55" s="1328"/>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627</v>
      </c>
      <c r="BC57" s="1328"/>
      <c r="BD57" s="1328"/>
      <c r="BE57" s="1328"/>
      <c r="BF57" s="1328"/>
      <c r="BG57" s="1328"/>
      <c r="BH57" s="1328"/>
      <c r="BI57" s="1328"/>
      <c r="BJ57" s="1328"/>
      <c r="BK57" s="1328"/>
      <c r="BL57" s="1328"/>
      <c r="BM57" s="1328"/>
      <c r="BN57" s="1328"/>
      <c r="BO57" s="1328"/>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629</v>
      </c>
    </row>
    <row r="64" spans="1:109" x14ac:dyDescent="0.15">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631</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624</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567</v>
      </c>
      <c r="BQ72" s="1325"/>
      <c r="BR72" s="1325"/>
      <c r="BS72" s="1325"/>
      <c r="BT72" s="1325"/>
      <c r="BU72" s="1325"/>
      <c r="BV72" s="1325"/>
      <c r="BW72" s="1325"/>
      <c r="BX72" s="1325" t="s">
        <v>568</v>
      </c>
      <c r="BY72" s="1325"/>
      <c r="BZ72" s="1325"/>
      <c r="CA72" s="1325"/>
      <c r="CB72" s="1325"/>
      <c r="CC72" s="1325"/>
      <c r="CD72" s="1325"/>
      <c r="CE72" s="1325"/>
      <c r="CF72" s="1325" t="s">
        <v>569</v>
      </c>
      <c r="CG72" s="1325"/>
      <c r="CH72" s="1325"/>
      <c r="CI72" s="1325"/>
      <c r="CJ72" s="1325"/>
      <c r="CK72" s="1325"/>
      <c r="CL72" s="1325"/>
      <c r="CM72" s="1325"/>
      <c r="CN72" s="1325" t="s">
        <v>570</v>
      </c>
      <c r="CO72" s="1325"/>
      <c r="CP72" s="1325"/>
      <c r="CQ72" s="1325"/>
      <c r="CR72" s="1325"/>
      <c r="CS72" s="1325"/>
      <c r="CT72" s="1325"/>
      <c r="CU72" s="1325"/>
      <c r="CV72" s="1325" t="s">
        <v>571</v>
      </c>
      <c r="CW72" s="1325"/>
      <c r="CX72" s="1325"/>
      <c r="CY72" s="1325"/>
      <c r="CZ72" s="1325"/>
      <c r="DA72" s="1325"/>
      <c r="DB72" s="1325"/>
      <c r="DC72" s="1325"/>
    </row>
    <row r="73" spans="2:107" x14ac:dyDescent="0.15">
      <c r="B73" s="397"/>
      <c r="G73" s="1326"/>
      <c r="H73" s="1326"/>
      <c r="I73" s="1326"/>
      <c r="J73" s="1326"/>
      <c r="K73" s="1340"/>
      <c r="L73" s="1340"/>
      <c r="M73" s="1340"/>
      <c r="N73" s="1340"/>
      <c r="AM73" s="406"/>
      <c r="AN73" s="1328" t="s">
        <v>625</v>
      </c>
      <c r="AO73" s="1328"/>
      <c r="AP73" s="1328"/>
      <c r="AQ73" s="1328"/>
      <c r="AR73" s="1328"/>
      <c r="AS73" s="1328"/>
      <c r="AT73" s="1328"/>
      <c r="AU73" s="1328"/>
      <c r="AV73" s="1328"/>
      <c r="AW73" s="1328"/>
      <c r="AX73" s="1328"/>
      <c r="AY73" s="1328"/>
      <c r="AZ73" s="1328"/>
      <c r="BA73" s="1328"/>
      <c r="BB73" s="1328" t="s">
        <v>626</v>
      </c>
      <c r="BC73" s="1328"/>
      <c r="BD73" s="1328"/>
      <c r="BE73" s="1328"/>
      <c r="BF73" s="1328"/>
      <c r="BG73" s="1328"/>
      <c r="BH73" s="1328"/>
      <c r="BI73" s="1328"/>
      <c r="BJ73" s="1328"/>
      <c r="BK73" s="1328"/>
      <c r="BL73" s="1328"/>
      <c r="BM73" s="1328"/>
      <c r="BN73" s="1328"/>
      <c r="BO73" s="1328"/>
      <c r="BP73" s="1311">
        <v>54.4</v>
      </c>
      <c r="BQ73" s="1311"/>
      <c r="BR73" s="1311"/>
      <c r="BS73" s="1311"/>
      <c r="BT73" s="1311"/>
      <c r="BU73" s="1311"/>
      <c r="BV73" s="1311"/>
      <c r="BW73" s="1311"/>
      <c r="BX73" s="1311">
        <v>65.099999999999994</v>
      </c>
      <c r="BY73" s="1311"/>
      <c r="BZ73" s="1311"/>
      <c r="CA73" s="1311"/>
      <c r="CB73" s="1311"/>
      <c r="CC73" s="1311"/>
      <c r="CD73" s="1311"/>
      <c r="CE73" s="1311"/>
      <c r="CF73" s="1311">
        <v>58.9</v>
      </c>
      <c r="CG73" s="1311"/>
      <c r="CH73" s="1311"/>
      <c r="CI73" s="1311"/>
      <c r="CJ73" s="1311"/>
      <c r="CK73" s="1311"/>
      <c r="CL73" s="1311"/>
      <c r="CM73" s="1311"/>
      <c r="CN73" s="1311">
        <v>70.099999999999994</v>
      </c>
      <c r="CO73" s="1311"/>
      <c r="CP73" s="1311"/>
      <c r="CQ73" s="1311"/>
      <c r="CR73" s="1311"/>
      <c r="CS73" s="1311"/>
      <c r="CT73" s="1311"/>
      <c r="CU73" s="1311"/>
      <c r="CV73" s="1311">
        <v>63.6</v>
      </c>
      <c r="CW73" s="1311"/>
      <c r="CX73" s="1311"/>
      <c r="CY73" s="1311"/>
      <c r="CZ73" s="1311"/>
      <c r="DA73" s="1311"/>
      <c r="DB73" s="1311"/>
      <c r="DC73" s="1311"/>
    </row>
    <row r="74" spans="2:107" x14ac:dyDescent="0.15">
      <c r="B74" s="397"/>
      <c r="G74" s="1326"/>
      <c r="H74" s="1326"/>
      <c r="I74" s="1326"/>
      <c r="J74" s="1326"/>
      <c r="K74" s="1340"/>
      <c r="L74" s="1340"/>
      <c r="M74" s="1340"/>
      <c r="N74" s="1340"/>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630</v>
      </c>
      <c r="BC75" s="1328"/>
      <c r="BD75" s="1328"/>
      <c r="BE75" s="1328"/>
      <c r="BF75" s="1328"/>
      <c r="BG75" s="1328"/>
      <c r="BH75" s="1328"/>
      <c r="BI75" s="1328"/>
      <c r="BJ75" s="1328"/>
      <c r="BK75" s="1328"/>
      <c r="BL75" s="1328"/>
      <c r="BM75" s="1328"/>
      <c r="BN75" s="1328"/>
      <c r="BO75" s="1328"/>
      <c r="BP75" s="1311">
        <v>7.7</v>
      </c>
      <c r="BQ75" s="1311"/>
      <c r="BR75" s="1311"/>
      <c r="BS75" s="1311"/>
      <c r="BT75" s="1311"/>
      <c r="BU75" s="1311"/>
      <c r="BV75" s="1311"/>
      <c r="BW75" s="1311"/>
      <c r="BX75" s="1311">
        <v>6.8</v>
      </c>
      <c r="BY75" s="1311"/>
      <c r="BZ75" s="1311"/>
      <c r="CA75" s="1311"/>
      <c r="CB75" s="1311"/>
      <c r="CC75" s="1311"/>
      <c r="CD75" s="1311"/>
      <c r="CE75" s="1311"/>
      <c r="CF75" s="1311">
        <v>6.7</v>
      </c>
      <c r="CG75" s="1311"/>
      <c r="CH75" s="1311"/>
      <c r="CI75" s="1311"/>
      <c r="CJ75" s="1311"/>
      <c r="CK75" s="1311"/>
      <c r="CL75" s="1311"/>
      <c r="CM75" s="1311"/>
      <c r="CN75" s="1311">
        <v>6.8</v>
      </c>
      <c r="CO75" s="1311"/>
      <c r="CP75" s="1311"/>
      <c r="CQ75" s="1311"/>
      <c r="CR75" s="1311"/>
      <c r="CS75" s="1311"/>
      <c r="CT75" s="1311"/>
      <c r="CU75" s="1311"/>
      <c r="CV75" s="1311">
        <v>7.6</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40"/>
      <c r="L77" s="1340"/>
      <c r="M77" s="1340"/>
      <c r="N77" s="1340"/>
      <c r="AN77" s="1325" t="s">
        <v>628</v>
      </c>
      <c r="AO77" s="1325"/>
      <c r="AP77" s="1325"/>
      <c r="AQ77" s="1325"/>
      <c r="AR77" s="1325"/>
      <c r="AS77" s="1325"/>
      <c r="AT77" s="1325"/>
      <c r="AU77" s="1325"/>
      <c r="AV77" s="1325"/>
      <c r="AW77" s="1325"/>
      <c r="AX77" s="1325"/>
      <c r="AY77" s="1325"/>
      <c r="AZ77" s="1325"/>
      <c r="BA77" s="1325"/>
      <c r="BB77" s="1328" t="s">
        <v>626</v>
      </c>
      <c r="BC77" s="1328"/>
      <c r="BD77" s="1328"/>
      <c r="BE77" s="1328"/>
      <c r="BF77" s="1328"/>
      <c r="BG77" s="1328"/>
      <c r="BH77" s="1328"/>
      <c r="BI77" s="1328"/>
      <c r="BJ77" s="1328"/>
      <c r="BK77" s="1328"/>
      <c r="BL77" s="1328"/>
      <c r="BM77" s="1328"/>
      <c r="BN77" s="1328"/>
      <c r="BO77" s="1328"/>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21"/>
      <c r="H78" s="1321"/>
      <c r="I78" s="1321"/>
      <c r="J78" s="1321"/>
      <c r="K78" s="1340"/>
      <c r="L78" s="1340"/>
      <c r="M78" s="1340"/>
      <c r="N78" s="1340"/>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41"/>
      <c r="L79" s="1341"/>
      <c r="M79" s="1341"/>
      <c r="N79" s="1341"/>
      <c r="AN79" s="1325"/>
      <c r="AO79" s="1325"/>
      <c r="AP79" s="1325"/>
      <c r="AQ79" s="1325"/>
      <c r="AR79" s="1325"/>
      <c r="AS79" s="1325"/>
      <c r="AT79" s="1325"/>
      <c r="AU79" s="1325"/>
      <c r="AV79" s="1325"/>
      <c r="AW79" s="1325"/>
      <c r="AX79" s="1325"/>
      <c r="AY79" s="1325"/>
      <c r="AZ79" s="1325"/>
      <c r="BA79" s="1325"/>
      <c r="BB79" s="1328" t="s">
        <v>630</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21"/>
      <c r="H80" s="1321"/>
      <c r="I80" s="1330"/>
      <c r="J80" s="1330"/>
      <c r="K80" s="1341"/>
      <c r="L80" s="1341"/>
      <c r="M80" s="1341"/>
      <c r="N80" s="1341"/>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5//52YLg9eewz6ZpQfq+uWP/91U7PY+0tTqYxV+YaWLlcyuOvE7QX6hROJ8So9fZueVFTWHqG59iXWtLmbdAQ==" saltValue="5ulUHlRFJpgfsa6SYHTS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ftxBUERxI67MILgbqUHsGtYyn1pB2iwbqQ+867G4IujTWeYabT0yOO/kG4BvbSVyKNeYfAxIS+WF2v2Har7YPw==" saltValue="9z8HLrOV6NVACJn82Nsp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ND14Rmx7jbvnfd1nJ7NvgSeaTkAGqjs8CVCKl7wuJ0N0qjlHpFaW8IAdtTmldEqnUbf/uxCk60IS3ky6u9KNDQ==" saltValue="hq0uC7d1aJR24fEEoNpn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42785</v>
      </c>
      <c r="E3" s="162"/>
      <c r="F3" s="163">
        <v>83280</v>
      </c>
      <c r="G3" s="164"/>
      <c r="H3" s="165"/>
    </row>
    <row r="4" spans="1:8" x14ac:dyDescent="0.15">
      <c r="A4" s="166"/>
      <c r="B4" s="167"/>
      <c r="C4" s="168"/>
      <c r="D4" s="169">
        <v>11566</v>
      </c>
      <c r="E4" s="170"/>
      <c r="F4" s="171">
        <v>43123</v>
      </c>
      <c r="G4" s="172"/>
      <c r="H4" s="173"/>
    </row>
    <row r="5" spans="1:8" x14ac:dyDescent="0.15">
      <c r="A5" s="154" t="s">
        <v>559</v>
      </c>
      <c r="B5" s="159"/>
      <c r="C5" s="160"/>
      <c r="D5" s="161">
        <v>82168</v>
      </c>
      <c r="E5" s="162"/>
      <c r="F5" s="163">
        <v>88968</v>
      </c>
      <c r="G5" s="164"/>
      <c r="H5" s="165"/>
    </row>
    <row r="6" spans="1:8" x14ac:dyDescent="0.15">
      <c r="A6" s="166"/>
      <c r="B6" s="167"/>
      <c r="C6" s="168"/>
      <c r="D6" s="169">
        <v>13074</v>
      </c>
      <c r="E6" s="170"/>
      <c r="F6" s="171">
        <v>45482</v>
      </c>
      <c r="G6" s="172"/>
      <c r="H6" s="173"/>
    </row>
    <row r="7" spans="1:8" x14ac:dyDescent="0.15">
      <c r="A7" s="154" t="s">
        <v>560</v>
      </c>
      <c r="B7" s="159"/>
      <c r="C7" s="160"/>
      <c r="D7" s="161">
        <v>59717</v>
      </c>
      <c r="E7" s="162"/>
      <c r="F7" s="163">
        <v>85173</v>
      </c>
      <c r="G7" s="164"/>
      <c r="H7" s="165"/>
    </row>
    <row r="8" spans="1:8" x14ac:dyDescent="0.15">
      <c r="A8" s="166"/>
      <c r="B8" s="167"/>
      <c r="C8" s="168"/>
      <c r="D8" s="169">
        <v>28888</v>
      </c>
      <c r="E8" s="170"/>
      <c r="F8" s="171">
        <v>43913</v>
      </c>
      <c r="G8" s="172"/>
      <c r="H8" s="173"/>
    </row>
    <row r="9" spans="1:8" x14ac:dyDescent="0.15">
      <c r="A9" s="154" t="s">
        <v>561</v>
      </c>
      <c r="B9" s="159"/>
      <c r="C9" s="160"/>
      <c r="D9" s="161">
        <v>101303</v>
      </c>
      <c r="E9" s="162"/>
      <c r="F9" s="163">
        <v>94081</v>
      </c>
      <c r="G9" s="164"/>
      <c r="H9" s="165"/>
    </row>
    <row r="10" spans="1:8" x14ac:dyDescent="0.15">
      <c r="A10" s="166"/>
      <c r="B10" s="167"/>
      <c r="C10" s="168"/>
      <c r="D10" s="169">
        <v>42651</v>
      </c>
      <c r="E10" s="170"/>
      <c r="F10" s="171">
        <v>48949</v>
      </c>
      <c r="G10" s="172"/>
      <c r="H10" s="173"/>
    </row>
    <row r="11" spans="1:8" x14ac:dyDescent="0.15">
      <c r="A11" s="154" t="s">
        <v>562</v>
      </c>
      <c r="B11" s="159"/>
      <c r="C11" s="160"/>
      <c r="D11" s="161">
        <v>33526</v>
      </c>
      <c r="E11" s="162"/>
      <c r="F11" s="163">
        <v>92632</v>
      </c>
      <c r="G11" s="164"/>
      <c r="H11" s="165"/>
    </row>
    <row r="12" spans="1:8" x14ac:dyDescent="0.15">
      <c r="A12" s="166"/>
      <c r="B12" s="167"/>
      <c r="C12" s="174"/>
      <c r="D12" s="169">
        <v>12392</v>
      </c>
      <c r="E12" s="170"/>
      <c r="F12" s="171">
        <v>47978</v>
      </c>
      <c r="G12" s="172"/>
      <c r="H12" s="173"/>
    </row>
    <row r="13" spans="1:8" x14ac:dyDescent="0.15">
      <c r="A13" s="154"/>
      <c r="B13" s="159"/>
      <c r="C13" s="175"/>
      <c r="D13" s="176">
        <v>63900</v>
      </c>
      <c r="E13" s="177"/>
      <c r="F13" s="178">
        <v>88827</v>
      </c>
      <c r="G13" s="179"/>
      <c r="H13" s="165"/>
    </row>
    <row r="14" spans="1:8" x14ac:dyDescent="0.15">
      <c r="A14" s="166"/>
      <c r="B14" s="167"/>
      <c r="C14" s="168"/>
      <c r="D14" s="169">
        <v>21714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5.19</v>
      </c>
      <c r="C19" s="180">
        <f>ROUND(VALUE(SUBSTITUTE(実質収支比率等に係る経年分析!G$48,"▲","-")),2)</f>
        <v>4.0199999999999996</v>
      </c>
      <c r="D19" s="180">
        <f>ROUND(VALUE(SUBSTITUTE(実質収支比率等に係る経年分析!H$48,"▲","-")),2)</f>
        <v>4.46</v>
      </c>
      <c r="E19" s="180">
        <f>ROUND(VALUE(SUBSTITUTE(実質収支比率等に係る経年分析!I$48,"▲","-")),2)</f>
        <v>5.6</v>
      </c>
      <c r="F19" s="180">
        <f>ROUND(VALUE(SUBSTITUTE(実質収支比率等に係る経年分析!J$48,"▲","-")),2)</f>
        <v>6.4</v>
      </c>
    </row>
    <row r="20" spans="1:11" x14ac:dyDescent="0.15">
      <c r="A20" s="180" t="s">
        <v>55</v>
      </c>
      <c r="B20" s="180">
        <f>ROUND(VALUE(SUBSTITUTE(実質収支比率等に係る経年分析!F$47,"▲","-")),2)</f>
        <v>13.06</v>
      </c>
      <c r="C20" s="180">
        <f>ROUND(VALUE(SUBSTITUTE(実質収支比率等に係る経年分析!G$47,"▲","-")),2)</f>
        <v>7.99</v>
      </c>
      <c r="D20" s="180">
        <f>ROUND(VALUE(SUBSTITUTE(実質収支比率等に係る経年分析!H$47,"▲","-")),2)</f>
        <v>8.06</v>
      </c>
      <c r="E20" s="180">
        <f>ROUND(VALUE(SUBSTITUTE(実質収支比率等に係る経年分析!I$47,"▲","-")),2)</f>
        <v>10.51</v>
      </c>
      <c r="F20" s="180">
        <f>ROUND(VALUE(SUBSTITUTE(実質収支比率等に係る経年分析!J$47,"▲","-")),2)</f>
        <v>9.9600000000000009</v>
      </c>
    </row>
    <row r="21" spans="1:11" x14ac:dyDescent="0.15">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-8.4700000000000006</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1.4</v>
      </c>
      <c r="F21" s="180">
        <f>IF(ISNUMBER(VALUE(SUBSTITUTE(実質収支比率等に係る経年分析!J$49,"▲","-"))),ROUND(VALUE(SUBSTITUTE(実質収支比率等に係る経年分析!J$49,"▲","-")),2),NA())</f>
        <v>-2.02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東御市後期高齢者医療特別会計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東御市介護保険特別会計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1.43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0.79</v>
      </c>
    </row>
    <row r="31" spans="1:11" x14ac:dyDescent="0.15">
      <c r="A31" s="181" t="str">
        <f>IF(連結実質赤字比率に係る赤字・黒字の構成分析!C$39="",NA(),連結実質赤字比率に係る赤字・黒字の構成分析!C$39)</f>
        <v>東御市病院事業会計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1.1399999999999999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1.58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1.04</v>
      </c>
    </row>
    <row r="32" spans="1:11" x14ac:dyDescent="0.15">
      <c r="A32" s="181" t="str">
        <f>IF(連結実質赤字比率に係る赤字・黒字の構成分析!C$38="",NA(),連結実質赤字比率に係る赤字・黒字の構成分析!C$38)</f>
        <v>東御市国民健康保険特別会計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4.0599999999999996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6.4</v>
      </c>
    </row>
    <row r="34" spans="1:16" x14ac:dyDescent="0.15">
      <c r="A34" s="181" t="str">
        <f>IF(連結実質赤字比率に係る赤字・黒字の構成分析!C$36="",NA(),連結実質赤字比率に係る赤字・黒字の構成分析!C$36)</f>
        <v>東御市水道事業会計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5.0999999999999996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6.56</v>
      </c>
    </row>
    <row r="35" spans="1:16" x14ac:dyDescent="0.15">
      <c r="A35" s="181" t="str">
        <f>IF(連結実質赤字比率に係る赤字・黒字の構成分析!C$35="",NA(),連結実質赤字比率に係る赤字・黒字の構成分析!C$35)</f>
        <v>東御市下水道事業会計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8.2200000000000006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9.4700000000000006</v>
      </c>
    </row>
    <row r="36" spans="1:16" x14ac:dyDescent="0.15">
      <c r="A36" s="181" t="str">
        <f>IF(連結実質赤字比率に係る赤字・黒字の構成分析!C$34="",NA(),連結実質赤字比率に係る赤字・黒字の構成分析!C$34)</f>
        <v>東御市地域改善地区住宅改修資金等貸付事業特別会計</v>
      </c>
      <c r="B36" s="181">
        <f>IF(ROUND(VALUE(SUBSTITUTE(連結実質赤字比率に係る赤字・黒字の構成分析!F$34,"▲", "-")), 2) &lt; 0, ABS(ROUND(VALUE(SUBSTITUTE(連結実質赤字比率に係る赤字・黒字の構成分析!F$34,"▲", "-")), 2)), NA())</f>
        <v>0.05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2021</v>
      </c>
      <c r="E42" s="182"/>
      <c r="F42" s="182"/>
      <c r="G42" s="182">
        <f>'実質公債費比率（分子）の構造'!L$52</f>
        <v>1960</v>
      </c>
      <c r="H42" s="182"/>
      <c r="I42" s="182"/>
      <c r="J42" s="182">
        <f>'実質公債費比率（分子）の構造'!M$52</f>
        <v>1956</v>
      </c>
      <c r="K42" s="182"/>
      <c r="L42" s="182"/>
      <c r="M42" s="182">
        <f>'実質公債費比率（分子）の構造'!N$52</f>
        <v>1921</v>
      </c>
      <c r="N42" s="182"/>
      <c r="O42" s="182"/>
      <c r="P42" s="182">
        <f>'実質公債費比率（分子）の構造'!O$52</f>
        <v>1833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42</v>
      </c>
      <c r="C45" s="182"/>
      <c r="D45" s="182"/>
      <c r="E45" s="182">
        <f>'実質公債費比率（分子）の構造'!L$49</f>
        <v>64</v>
      </c>
      <c r="F45" s="182"/>
      <c r="G45" s="182"/>
      <c r="H45" s="182">
        <f>'実質公債費比率（分子）の構造'!M$49</f>
        <v>63</v>
      </c>
      <c r="I45" s="182"/>
      <c r="J45" s="182"/>
      <c r="K45" s="182">
        <f>'実質公債費比率（分子）の構造'!N$49</f>
        <v>67</v>
      </c>
      <c r="L45" s="182"/>
      <c r="M45" s="182"/>
      <c r="N45" s="182">
        <f>'実質公債費比率（分子）の構造'!O$49</f>
        <v>80</v>
      </c>
      <c r="O45" s="182"/>
      <c r="P45" s="182"/>
    </row>
    <row r="46" spans="1:16" x14ac:dyDescent="0.15">
      <c r="A46" s="182" t="s">
        <v>67</v>
      </c>
      <c r="B46" s="182">
        <f>'実質公債費比率（分子）の構造'!K$48</f>
        <v>738</v>
      </c>
      <c r="C46" s="182"/>
      <c r="D46" s="182"/>
      <c r="E46" s="182">
        <f>'実質公債費比率（分子）の構造'!L$48</f>
        <v>678</v>
      </c>
      <c r="F46" s="182"/>
      <c r="G46" s="182"/>
      <c r="H46" s="182">
        <f>'実質公債費比率（分子）の構造'!M$48</f>
        <v>657</v>
      </c>
      <c r="I46" s="182"/>
      <c r="J46" s="182"/>
      <c r="K46" s="182">
        <f>'実質公債費比率（分子）の構造'!N$48</f>
        <v>641</v>
      </c>
      <c r="L46" s="182"/>
      <c r="M46" s="182"/>
      <c r="N46" s="182">
        <f>'実質公債費比率（分子）の構造'!O$48</f>
        <v>633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1704</v>
      </c>
      <c r="C49" s="182"/>
      <c r="D49" s="182"/>
      <c r="E49" s="182">
        <f>'実質公債費比率（分子）の構造'!L$45</f>
        <v>1665</v>
      </c>
      <c r="F49" s="182"/>
      <c r="G49" s="182"/>
      <c r="H49" s="182">
        <f>'実質公債費比率（分子）の構造'!M$45</f>
        <v>1743</v>
      </c>
      <c r="I49" s="182"/>
      <c r="J49" s="182"/>
      <c r="K49" s="182">
        <f>'実質公債費比率（分子）の構造'!N$45</f>
        <v>1714</v>
      </c>
      <c r="L49" s="182"/>
      <c r="M49" s="182"/>
      <c r="N49" s="182">
        <f>'実質公債費比率（分子）の構造'!O$45</f>
        <v>1757</v>
      </c>
      <c r="O49" s="182"/>
      <c r="P49" s="182"/>
    </row>
    <row r="50" spans="1:16" x14ac:dyDescent="0.15">
      <c r="A50" s="182" t="s">
        <v>71</v>
      </c>
      <c r="B50" s="182" t="e">
        <f>NA()</f>
        <v>#N/A</v>
      </c>
      <c r="C50" s="182">
        <f>IF(ISNUMBER('実質公債費比率（分子）の構造'!K$53),'実質公債費比率（分子）の構造'!K$53,NA())</f>
        <v>494</v>
      </c>
      <c r="D50" s="182" t="e">
        <f>NA()</f>
        <v>#N/A</v>
      </c>
      <c r="E50" s="182" t="e">
        <f>NA()</f>
        <v>#N/A</v>
      </c>
      <c r="F50" s="182">
        <f>IF(ISNUMBER('実質公債費比率（分子）の構造'!L$53),'実質公債費比率（分子）の構造'!L$53,NA())</f>
        <v>448</v>
      </c>
      <c r="G50" s="182" t="e">
        <f>NA()</f>
        <v>#N/A</v>
      </c>
      <c r="H50" s="182" t="e">
        <f>NA()</f>
        <v>#N/A</v>
      </c>
      <c r="I50" s="182">
        <f>IF(ISNUMBER('実質公債費比率（分子）の構造'!M$53),'実質公債費比率（分子）の構造'!M$53,NA())</f>
        <v>507</v>
      </c>
      <c r="J50" s="182" t="e">
        <f>NA()</f>
        <v>#N/A</v>
      </c>
      <c r="K50" s="182" t="e">
        <f>NA()</f>
        <v>#N/A</v>
      </c>
      <c r="L50" s="182">
        <f>IF(ISNUMBER('実質公債費比率（分子）の構造'!N$53),'実質公債費比率（分子）の構造'!N$53,NA())</f>
        <v>501</v>
      </c>
      <c r="M50" s="182" t="e">
        <f>NA()</f>
        <v>#N/A</v>
      </c>
      <c r="N50" s="182" t="e">
        <f>NA()</f>
        <v>#N/A</v>
      </c>
      <c r="O50" s="182">
        <f>IF(ISNUMBER('実質公債費比率（分子）の構造'!O$53),'実質公債費比率（分子）の構造'!O$53,NA())</f>
        <v>637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18674</v>
      </c>
      <c r="E56" s="181"/>
      <c r="F56" s="181"/>
      <c r="G56" s="181">
        <f>'将来負担比率（分子）の構造'!J$52</f>
        <v>17762</v>
      </c>
      <c r="H56" s="181"/>
      <c r="I56" s="181"/>
      <c r="J56" s="181">
        <f>'将来負担比率（分子）の構造'!K$52</f>
        <v>17093</v>
      </c>
      <c r="K56" s="181"/>
      <c r="L56" s="181"/>
      <c r="M56" s="181">
        <f>'将来負担比率（分子）の構造'!L$52</f>
        <v>16279</v>
      </c>
      <c r="N56" s="181"/>
      <c r="O56" s="181"/>
      <c r="P56" s="181">
        <f>'将来負担比率（分子）の構造'!M$52</f>
        <v>15887</v>
      </c>
    </row>
    <row r="57" spans="1:16" x14ac:dyDescent="0.15">
      <c r="A57" s="181" t="s">
        <v>42</v>
      </c>
      <c r="B57" s="181"/>
      <c r="C57" s="181"/>
      <c r="D57" s="181">
        <f>'将来負担比率（分子）の構造'!I$51</f>
        <v>1520</v>
      </c>
      <c r="E57" s="181"/>
      <c r="F57" s="181"/>
      <c r="G57" s="181">
        <f>'将来負担比率（分子）の構造'!J$51</f>
        <v>1482</v>
      </c>
      <c r="H57" s="181"/>
      <c r="I57" s="181"/>
      <c r="J57" s="181">
        <f>'将来負担比率（分子）の構造'!K$51</f>
        <v>1413</v>
      </c>
      <c r="K57" s="181"/>
      <c r="L57" s="181"/>
      <c r="M57" s="181">
        <f>'将来負担比率（分子）の構造'!L$51</f>
        <v>1398</v>
      </c>
      <c r="N57" s="181"/>
      <c r="O57" s="181"/>
      <c r="P57" s="181">
        <f>'将来負担比率（分子）の構造'!M$51</f>
        <v>1489</v>
      </c>
    </row>
    <row r="58" spans="1:16" x14ac:dyDescent="0.15">
      <c r="A58" s="181" t="s">
        <v>41</v>
      </c>
      <c r="B58" s="181"/>
      <c r="C58" s="181"/>
      <c r="D58" s="181">
        <f>'将来負担比率（分子）の構造'!I$50</f>
        <v>4706</v>
      </c>
      <c r="E58" s="181"/>
      <c r="F58" s="181"/>
      <c r="G58" s="181">
        <f>'将来負担比率（分子）の構造'!J$50</f>
        <v>4015</v>
      </c>
      <c r="H58" s="181"/>
      <c r="I58" s="181"/>
      <c r="J58" s="181">
        <f>'将来負担比率（分子）の構造'!K$50</f>
        <v>3814</v>
      </c>
      <c r="K58" s="181"/>
      <c r="L58" s="181"/>
      <c r="M58" s="181">
        <f>'将来負担比率（分子）の構造'!L$50</f>
        <v>3704</v>
      </c>
      <c r="N58" s="181"/>
      <c r="O58" s="181"/>
      <c r="P58" s="181">
        <f>'将来負担比率（分子）の構造'!M$50</f>
        <v>3797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1764</v>
      </c>
      <c r="C62" s="181"/>
      <c r="D62" s="181"/>
      <c r="E62" s="181">
        <f>'将来負担比率（分子）の構造'!J$45</f>
        <v>1949</v>
      </c>
      <c r="F62" s="181"/>
      <c r="G62" s="181"/>
      <c r="H62" s="181">
        <f>'将来負担比率（分子）の構造'!K$45</f>
        <v>1772</v>
      </c>
      <c r="I62" s="181"/>
      <c r="J62" s="181"/>
      <c r="K62" s="181">
        <f>'将来負担比率（分子）の構造'!L$45</f>
        <v>1639</v>
      </c>
      <c r="L62" s="181"/>
      <c r="M62" s="181"/>
      <c r="N62" s="181">
        <f>'将来負担比率（分子）の構造'!M$45</f>
        <v>1603</v>
      </c>
      <c r="O62" s="181"/>
      <c r="P62" s="181"/>
    </row>
    <row r="63" spans="1:16" x14ac:dyDescent="0.15">
      <c r="A63" s="181" t="s">
        <v>34</v>
      </c>
      <c r="B63" s="181">
        <f>'将来負担比率（分子）の構造'!I$44</f>
        <v>551</v>
      </c>
      <c r="C63" s="181"/>
      <c r="D63" s="181"/>
      <c r="E63" s="181">
        <f>'将来負担比率（分子）の構造'!J$44</f>
        <v>522</v>
      </c>
      <c r="F63" s="181"/>
      <c r="G63" s="181"/>
      <c r="H63" s="181">
        <f>'将来負担比率（分子）の構造'!K$44</f>
        <v>478</v>
      </c>
      <c r="I63" s="181"/>
      <c r="J63" s="181"/>
      <c r="K63" s="181">
        <f>'将来負担比率（分子）の構造'!L$44</f>
        <v>473</v>
      </c>
      <c r="L63" s="181"/>
      <c r="M63" s="181"/>
      <c r="N63" s="181">
        <f>'将来負担比率（分子）の構造'!M$44</f>
        <v>431</v>
      </c>
      <c r="O63" s="181"/>
      <c r="P63" s="181"/>
    </row>
    <row r="64" spans="1:16" x14ac:dyDescent="0.15">
      <c r="A64" s="181" t="s">
        <v>33</v>
      </c>
      <c r="B64" s="181">
        <f>'将来負担比率（分子）の構造'!I$43</f>
        <v>6242</v>
      </c>
      <c r="C64" s="181"/>
      <c r="D64" s="181"/>
      <c r="E64" s="181">
        <f>'将来負担比率（分子）の構造'!J$43</f>
        <v>5477</v>
      </c>
      <c r="F64" s="181"/>
      <c r="G64" s="181"/>
      <c r="H64" s="181">
        <f>'将来負担比率（分子）の構造'!K$43</f>
        <v>4907</v>
      </c>
      <c r="I64" s="181"/>
      <c r="J64" s="181"/>
      <c r="K64" s="181">
        <f>'将来負担比率（分子）の構造'!L$43</f>
        <v>4346</v>
      </c>
      <c r="L64" s="181"/>
      <c r="M64" s="181"/>
      <c r="N64" s="181">
        <f>'将来負担比率（分子）の構造'!M$43</f>
        <v>4435</v>
      </c>
      <c r="O64" s="181"/>
      <c r="P64" s="181"/>
    </row>
    <row r="65" spans="1:16" x14ac:dyDescent="0.15">
      <c r="A65" s="181" t="s">
        <v>32</v>
      </c>
      <c r="B65" s="181">
        <f>'将来負担比率（分子）の構造'!I$42</f>
        <v>0</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20205</v>
      </c>
      <c r="C66" s="181"/>
      <c r="D66" s="181"/>
      <c r="E66" s="181">
        <f>'将来負担比率（分子）の構造'!J$41</f>
        <v>19971</v>
      </c>
      <c r="F66" s="181"/>
      <c r="G66" s="181"/>
      <c r="H66" s="181">
        <f>'将来負担比率（分子）の構造'!K$41</f>
        <v>19334</v>
      </c>
      <c r="I66" s="181"/>
      <c r="J66" s="181"/>
      <c r="K66" s="181">
        <f>'将来負担比率（分子）の構造'!L$41</f>
        <v>19883</v>
      </c>
      <c r="L66" s="181"/>
      <c r="M66" s="181"/>
      <c r="N66" s="181">
        <f>'将来負担比率（分子）の構造'!M$41</f>
        <v>19436</v>
      </c>
      <c r="O66" s="181"/>
      <c r="P66" s="181"/>
    </row>
    <row r="67" spans="1:16" x14ac:dyDescent="0.15">
      <c r="A67" s="181" t="s">
        <v>75</v>
      </c>
      <c r="B67" s="181" t="e">
        <f>NA()</f>
        <v>#N/A</v>
      </c>
      <c r="C67" s="181">
        <f>IF(ISNUMBER('将来負担比率（分子）の構造'!I$53), IF('将来負担比率（分子）の構造'!I$53 &lt; 0, 0, '将来負担比率（分子）の構造'!I$53), NA())</f>
        <v>3863</v>
      </c>
      <c r="D67" s="181" t="e">
        <f>NA()</f>
        <v>#N/A</v>
      </c>
      <c r="E67" s="181" t="e">
        <f>NA()</f>
        <v>#N/A</v>
      </c>
      <c r="F67" s="181">
        <f>IF(ISNUMBER('将来負担比率（分子）の構造'!J$53), IF('将来負担比率（分子）の構造'!J$53 &lt; 0, 0, '将来負担比率（分子）の構造'!J$53), NA())</f>
        <v>4661</v>
      </c>
      <c r="G67" s="181" t="e">
        <f>NA()</f>
        <v>#N/A</v>
      </c>
      <c r="H67" s="181" t="e">
        <f>NA()</f>
        <v>#N/A</v>
      </c>
      <c r="I67" s="181">
        <f>IF(ISNUMBER('将来負担比率（分子）の構造'!K$53), IF('将来負担比率（分子）の構造'!K$53 &lt; 0, 0, '将来負担比率（分子）の構造'!K$53), NA())</f>
        <v>4171</v>
      </c>
      <c r="J67" s="181" t="e">
        <f>NA()</f>
        <v>#N/A</v>
      </c>
      <c r="K67" s="181" t="e">
        <f>NA()</f>
        <v>#N/A</v>
      </c>
      <c r="L67" s="181">
        <f>IF(ISNUMBER('将来負担比率（分子）の構造'!L$53), IF('将来負担比率（分子）の構造'!L$53 &lt; 0, 0, '将来負担比率（分子）の構造'!L$53), NA())</f>
        <v>4960</v>
      </c>
      <c r="M67" s="181" t="e">
        <f>NA()</f>
        <v>#N/A</v>
      </c>
      <c r="N67" s="181" t="e">
        <f>NA()</f>
        <v>#N/A</v>
      </c>
      <c r="O67" s="181">
        <f>IF(ISNUMBER('将来負担比率（分子）の構造'!M$53), IF('将来負担比率（分子）の構造'!M$53 &lt; 0, 0, '将来負担比率（分子）の構造'!M$53), NA())</f>
        <v>4733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717</v>
      </c>
      <c r="C72" s="185">
        <f>基金残高に係る経年分析!G55</f>
        <v>931</v>
      </c>
      <c r="D72" s="185">
        <f>基金残高に係る経年分析!H55</f>
        <v>904</v>
      </c>
    </row>
    <row r="73" spans="1:16" x14ac:dyDescent="0.15">
      <c r="A73" s="184" t="s">
        <v>78</v>
      </c>
      <c r="B73" s="185">
        <f>基金残高に係る経年分析!F56</f>
        <v>427</v>
      </c>
      <c r="C73" s="185">
        <f>基金残高に係る経年分析!G56</f>
        <v>359</v>
      </c>
      <c r="D73" s="185">
        <f>基金残高に係る経年分析!H56</f>
        <v>362</v>
      </c>
    </row>
    <row r="74" spans="1:16" x14ac:dyDescent="0.15">
      <c r="A74" s="184" t="s">
        <v>79</v>
      </c>
      <c r="B74" s="185">
        <f>基金残高に係る経年分析!F57</f>
        <v>3266</v>
      </c>
      <c r="C74" s="185">
        <f>基金残高に係る経年分析!G57</f>
        <v>2867</v>
      </c>
      <c r="D74" s="185">
        <f>基金残高に係る経年分析!H57</f>
        <v>2682</v>
      </c>
    </row>
  </sheetData>
  <sheetProtection algorithmName="SHA-512" hashValue="itowC3Kt2qk7mqlNd51/aZVU/nxHBbUrnUY/oTvziaSm4AmO6Kgq0sbV+4mgLdF4N8uDrOBxGVVZ3bGm9D+twA==" saltValue="TP2LxqT94JB1v6EJ2ew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4073413</v>
      </c>
      <c r="S5" s="675"/>
      <c r="T5" s="675"/>
      <c r="U5" s="675"/>
      <c r="V5" s="675"/>
      <c r="W5" s="675"/>
      <c r="X5" s="675"/>
      <c r="Y5" s="676"/>
      <c r="Z5" s="677">
        <v>19.7</v>
      </c>
      <c r="AA5" s="677"/>
      <c r="AB5" s="677"/>
      <c r="AC5" s="677"/>
      <c r="AD5" s="678">
        <v>3854594</v>
      </c>
      <c r="AE5" s="678"/>
      <c r="AF5" s="678"/>
      <c r="AG5" s="678"/>
      <c r="AH5" s="678"/>
      <c r="AI5" s="678"/>
      <c r="AJ5" s="678"/>
      <c r="AK5" s="678"/>
      <c r="AL5" s="679">
        <v>43.6</v>
      </c>
      <c r="AM5" s="680"/>
      <c r="AN5" s="680"/>
      <c r="AO5" s="681"/>
      <c r="AP5" s="671" t="s">
        <v>226</v>
      </c>
      <c r="AQ5" s="672"/>
      <c r="AR5" s="672"/>
      <c r="AS5" s="672"/>
      <c r="AT5" s="672"/>
      <c r="AU5" s="672"/>
      <c r="AV5" s="672"/>
      <c r="AW5" s="672"/>
      <c r="AX5" s="672"/>
      <c r="AY5" s="672"/>
      <c r="AZ5" s="672"/>
      <c r="BA5" s="672"/>
      <c r="BB5" s="672"/>
      <c r="BC5" s="672"/>
      <c r="BD5" s="672"/>
      <c r="BE5" s="672"/>
      <c r="BF5" s="673"/>
      <c r="BG5" s="685">
        <v>3853096</v>
      </c>
      <c r="BH5" s="686"/>
      <c r="BI5" s="686"/>
      <c r="BJ5" s="686"/>
      <c r="BK5" s="686"/>
      <c r="BL5" s="686"/>
      <c r="BM5" s="686"/>
      <c r="BN5" s="687"/>
      <c r="BO5" s="688">
        <v>94.6</v>
      </c>
      <c r="BP5" s="688"/>
      <c r="BQ5" s="688"/>
      <c r="BR5" s="688"/>
      <c r="BS5" s="689">
        <v>13639</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176581</v>
      </c>
      <c r="S6" s="686"/>
      <c r="T6" s="686"/>
      <c r="U6" s="686"/>
      <c r="V6" s="686"/>
      <c r="W6" s="686"/>
      <c r="X6" s="686"/>
      <c r="Y6" s="687"/>
      <c r="Z6" s="688">
        <v>0.9</v>
      </c>
      <c r="AA6" s="688"/>
      <c r="AB6" s="688"/>
      <c r="AC6" s="688"/>
      <c r="AD6" s="689">
        <v>176581</v>
      </c>
      <c r="AE6" s="689"/>
      <c r="AF6" s="689"/>
      <c r="AG6" s="689"/>
      <c r="AH6" s="689"/>
      <c r="AI6" s="689"/>
      <c r="AJ6" s="689"/>
      <c r="AK6" s="689"/>
      <c r="AL6" s="690">
        <v>2</v>
      </c>
      <c r="AM6" s="691"/>
      <c r="AN6" s="691"/>
      <c r="AO6" s="692"/>
      <c r="AP6" s="682" t="s">
        <v>231</v>
      </c>
      <c r="AQ6" s="683"/>
      <c r="AR6" s="683"/>
      <c r="AS6" s="683"/>
      <c r="AT6" s="683"/>
      <c r="AU6" s="683"/>
      <c r="AV6" s="683"/>
      <c r="AW6" s="683"/>
      <c r="AX6" s="683"/>
      <c r="AY6" s="683"/>
      <c r="AZ6" s="683"/>
      <c r="BA6" s="683"/>
      <c r="BB6" s="683"/>
      <c r="BC6" s="683"/>
      <c r="BD6" s="683"/>
      <c r="BE6" s="683"/>
      <c r="BF6" s="684"/>
      <c r="BG6" s="685">
        <v>3853096</v>
      </c>
      <c r="BH6" s="686"/>
      <c r="BI6" s="686"/>
      <c r="BJ6" s="686"/>
      <c r="BK6" s="686"/>
      <c r="BL6" s="686"/>
      <c r="BM6" s="686"/>
      <c r="BN6" s="687"/>
      <c r="BO6" s="688">
        <v>94.6</v>
      </c>
      <c r="BP6" s="688"/>
      <c r="BQ6" s="688"/>
      <c r="BR6" s="688"/>
      <c r="BS6" s="689">
        <v>13639</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140547</v>
      </c>
      <c r="CS6" s="686"/>
      <c r="CT6" s="686"/>
      <c r="CU6" s="686"/>
      <c r="CV6" s="686"/>
      <c r="CW6" s="686"/>
      <c r="CX6" s="686"/>
      <c r="CY6" s="687"/>
      <c r="CZ6" s="679">
        <v>0.7</v>
      </c>
      <c r="DA6" s="680"/>
      <c r="DB6" s="680"/>
      <c r="DC6" s="699"/>
      <c r="DD6" s="694" t="s">
        <v>233</v>
      </c>
      <c r="DE6" s="686"/>
      <c r="DF6" s="686"/>
      <c r="DG6" s="686"/>
      <c r="DH6" s="686"/>
      <c r="DI6" s="686"/>
      <c r="DJ6" s="686"/>
      <c r="DK6" s="686"/>
      <c r="DL6" s="686"/>
      <c r="DM6" s="686"/>
      <c r="DN6" s="686"/>
      <c r="DO6" s="686"/>
      <c r="DP6" s="687"/>
      <c r="DQ6" s="694">
        <v>140547</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3030</v>
      </c>
      <c r="S7" s="686"/>
      <c r="T7" s="686"/>
      <c r="U7" s="686"/>
      <c r="V7" s="686"/>
      <c r="W7" s="686"/>
      <c r="X7" s="686"/>
      <c r="Y7" s="687"/>
      <c r="Z7" s="688">
        <v>0</v>
      </c>
      <c r="AA7" s="688"/>
      <c r="AB7" s="688"/>
      <c r="AC7" s="688"/>
      <c r="AD7" s="689">
        <v>3030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1580634</v>
      </c>
      <c r="BH7" s="686"/>
      <c r="BI7" s="686"/>
      <c r="BJ7" s="686"/>
      <c r="BK7" s="686"/>
      <c r="BL7" s="686"/>
      <c r="BM7" s="686"/>
      <c r="BN7" s="687"/>
      <c r="BO7" s="688">
        <v>38.799999999999997</v>
      </c>
      <c r="BP7" s="688"/>
      <c r="BQ7" s="688"/>
      <c r="BR7" s="688"/>
      <c r="BS7" s="689">
        <v>13639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5496292</v>
      </c>
      <c r="CS7" s="686"/>
      <c r="CT7" s="686"/>
      <c r="CU7" s="686"/>
      <c r="CV7" s="686"/>
      <c r="CW7" s="686"/>
      <c r="CX7" s="686"/>
      <c r="CY7" s="687"/>
      <c r="CZ7" s="688">
        <v>27.7</v>
      </c>
      <c r="DA7" s="688"/>
      <c r="DB7" s="688"/>
      <c r="DC7" s="688"/>
      <c r="DD7" s="694">
        <v>153576</v>
      </c>
      <c r="DE7" s="686"/>
      <c r="DF7" s="686"/>
      <c r="DG7" s="686"/>
      <c r="DH7" s="686"/>
      <c r="DI7" s="686"/>
      <c r="DJ7" s="686"/>
      <c r="DK7" s="686"/>
      <c r="DL7" s="686"/>
      <c r="DM7" s="686"/>
      <c r="DN7" s="686"/>
      <c r="DO7" s="686"/>
      <c r="DP7" s="687"/>
      <c r="DQ7" s="694">
        <v>1731603</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13353</v>
      </c>
      <c r="S8" s="686"/>
      <c r="T8" s="686"/>
      <c r="U8" s="686"/>
      <c r="V8" s="686"/>
      <c r="W8" s="686"/>
      <c r="X8" s="686"/>
      <c r="Y8" s="687"/>
      <c r="Z8" s="688">
        <v>0.1</v>
      </c>
      <c r="AA8" s="688"/>
      <c r="AB8" s="688"/>
      <c r="AC8" s="688"/>
      <c r="AD8" s="689">
        <v>13353</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56319</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4485914</v>
      </c>
      <c r="CS8" s="686"/>
      <c r="CT8" s="686"/>
      <c r="CU8" s="686"/>
      <c r="CV8" s="686"/>
      <c r="CW8" s="686"/>
      <c r="CX8" s="686"/>
      <c r="CY8" s="687"/>
      <c r="CZ8" s="688">
        <v>22.6</v>
      </c>
      <c r="DA8" s="688"/>
      <c r="DB8" s="688"/>
      <c r="DC8" s="688"/>
      <c r="DD8" s="694">
        <v>151826</v>
      </c>
      <c r="DE8" s="686"/>
      <c r="DF8" s="686"/>
      <c r="DG8" s="686"/>
      <c r="DH8" s="686"/>
      <c r="DI8" s="686"/>
      <c r="DJ8" s="686"/>
      <c r="DK8" s="686"/>
      <c r="DL8" s="686"/>
      <c r="DM8" s="686"/>
      <c r="DN8" s="686"/>
      <c r="DO8" s="686"/>
      <c r="DP8" s="687"/>
      <c r="DQ8" s="694">
        <v>2580354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15396</v>
      </c>
      <c r="S9" s="686"/>
      <c r="T9" s="686"/>
      <c r="U9" s="686"/>
      <c r="V9" s="686"/>
      <c r="W9" s="686"/>
      <c r="X9" s="686"/>
      <c r="Y9" s="687"/>
      <c r="Z9" s="688">
        <v>0.1</v>
      </c>
      <c r="AA9" s="688"/>
      <c r="AB9" s="688"/>
      <c r="AC9" s="688"/>
      <c r="AD9" s="689">
        <v>15396</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1314641</v>
      </c>
      <c r="BH9" s="686"/>
      <c r="BI9" s="686"/>
      <c r="BJ9" s="686"/>
      <c r="BK9" s="686"/>
      <c r="BL9" s="686"/>
      <c r="BM9" s="686"/>
      <c r="BN9" s="687"/>
      <c r="BO9" s="688">
        <v>32.299999999999997</v>
      </c>
      <c r="BP9" s="688"/>
      <c r="BQ9" s="688"/>
      <c r="BR9" s="688"/>
      <c r="BS9" s="694" t="s">
        <v>233</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1442550</v>
      </c>
      <c r="CS9" s="686"/>
      <c r="CT9" s="686"/>
      <c r="CU9" s="686"/>
      <c r="CV9" s="686"/>
      <c r="CW9" s="686"/>
      <c r="CX9" s="686"/>
      <c r="CY9" s="687"/>
      <c r="CZ9" s="688">
        <v>7.3</v>
      </c>
      <c r="DA9" s="688"/>
      <c r="DB9" s="688"/>
      <c r="DC9" s="688"/>
      <c r="DD9" s="694">
        <v>17902</v>
      </c>
      <c r="DE9" s="686"/>
      <c r="DF9" s="686"/>
      <c r="DG9" s="686"/>
      <c r="DH9" s="686"/>
      <c r="DI9" s="686"/>
      <c r="DJ9" s="686"/>
      <c r="DK9" s="686"/>
      <c r="DL9" s="686"/>
      <c r="DM9" s="686"/>
      <c r="DN9" s="686"/>
      <c r="DO9" s="686"/>
      <c r="DP9" s="687"/>
      <c r="DQ9" s="694">
        <v>1308088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92715</v>
      </c>
      <c r="BH10" s="686"/>
      <c r="BI10" s="686"/>
      <c r="BJ10" s="686"/>
      <c r="BK10" s="686"/>
      <c r="BL10" s="686"/>
      <c r="BM10" s="686"/>
      <c r="BN10" s="687"/>
      <c r="BO10" s="688">
        <v>2.2999999999999998</v>
      </c>
      <c r="BP10" s="688"/>
      <c r="BQ10" s="688"/>
      <c r="BR10" s="688"/>
      <c r="BS10" s="694" t="s">
        <v>233</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233</v>
      </c>
      <c r="CS10" s="686"/>
      <c r="CT10" s="686"/>
      <c r="CU10" s="686"/>
      <c r="CV10" s="686"/>
      <c r="CW10" s="686"/>
      <c r="CX10" s="686"/>
      <c r="CY10" s="687"/>
      <c r="CZ10" s="688" t="s">
        <v>233</v>
      </c>
      <c r="DA10" s="688"/>
      <c r="DB10" s="688"/>
      <c r="DC10" s="688"/>
      <c r="DD10" s="694" t="s">
        <v>233</v>
      </c>
      <c r="DE10" s="686"/>
      <c r="DF10" s="686"/>
      <c r="DG10" s="686"/>
      <c r="DH10" s="686"/>
      <c r="DI10" s="686"/>
      <c r="DJ10" s="686"/>
      <c r="DK10" s="686"/>
      <c r="DL10" s="686"/>
      <c r="DM10" s="686"/>
      <c r="DN10" s="686"/>
      <c r="DO10" s="686"/>
      <c r="DP10" s="687"/>
      <c r="DQ10" s="694" t="s">
        <v>233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683254</v>
      </c>
      <c r="S11" s="686"/>
      <c r="T11" s="686"/>
      <c r="U11" s="686"/>
      <c r="V11" s="686"/>
      <c r="W11" s="686"/>
      <c r="X11" s="686"/>
      <c r="Y11" s="687"/>
      <c r="Z11" s="690">
        <v>3.3</v>
      </c>
      <c r="AA11" s="691"/>
      <c r="AB11" s="691"/>
      <c r="AC11" s="703"/>
      <c r="AD11" s="694">
        <v>683254</v>
      </c>
      <c r="AE11" s="686"/>
      <c r="AF11" s="686"/>
      <c r="AG11" s="686"/>
      <c r="AH11" s="686"/>
      <c r="AI11" s="686"/>
      <c r="AJ11" s="686"/>
      <c r="AK11" s="687"/>
      <c r="AL11" s="690">
        <v>7.7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116959</v>
      </c>
      <c r="BH11" s="686"/>
      <c r="BI11" s="686"/>
      <c r="BJ11" s="686"/>
      <c r="BK11" s="686"/>
      <c r="BL11" s="686"/>
      <c r="BM11" s="686"/>
      <c r="BN11" s="687"/>
      <c r="BO11" s="688">
        <v>2.9</v>
      </c>
      <c r="BP11" s="688"/>
      <c r="BQ11" s="688"/>
      <c r="BR11" s="688"/>
      <c r="BS11" s="694">
        <v>13639</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610888</v>
      </c>
      <c r="CS11" s="686"/>
      <c r="CT11" s="686"/>
      <c r="CU11" s="686"/>
      <c r="CV11" s="686"/>
      <c r="CW11" s="686"/>
      <c r="CX11" s="686"/>
      <c r="CY11" s="687"/>
      <c r="CZ11" s="688">
        <v>3.1</v>
      </c>
      <c r="DA11" s="688"/>
      <c r="DB11" s="688"/>
      <c r="DC11" s="688"/>
      <c r="DD11" s="694">
        <v>50779</v>
      </c>
      <c r="DE11" s="686"/>
      <c r="DF11" s="686"/>
      <c r="DG11" s="686"/>
      <c r="DH11" s="686"/>
      <c r="DI11" s="686"/>
      <c r="DJ11" s="686"/>
      <c r="DK11" s="686"/>
      <c r="DL11" s="686"/>
      <c r="DM11" s="686"/>
      <c r="DN11" s="686"/>
      <c r="DO11" s="686"/>
      <c r="DP11" s="687"/>
      <c r="DQ11" s="694">
        <v>276462</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9632</v>
      </c>
      <c r="S12" s="686"/>
      <c r="T12" s="686"/>
      <c r="U12" s="686"/>
      <c r="V12" s="686"/>
      <c r="W12" s="686"/>
      <c r="X12" s="686"/>
      <c r="Y12" s="687"/>
      <c r="Z12" s="688">
        <v>0</v>
      </c>
      <c r="AA12" s="688"/>
      <c r="AB12" s="688"/>
      <c r="AC12" s="688"/>
      <c r="AD12" s="689">
        <v>9632</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1963141</v>
      </c>
      <c r="BH12" s="686"/>
      <c r="BI12" s="686"/>
      <c r="BJ12" s="686"/>
      <c r="BK12" s="686"/>
      <c r="BL12" s="686"/>
      <c r="BM12" s="686"/>
      <c r="BN12" s="687"/>
      <c r="BO12" s="688">
        <v>48.2</v>
      </c>
      <c r="BP12" s="688"/>
      <c r="BQ12" s="688"/>
      <c r="BR12" s="688"/>
      <c r="BS12" s="694" t="s">
        <v>128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1182917</v>
      </c>
      <c r="CS12" s="686"/>
      <c r="CT12" s="686"/>
      <c r="CU12" s="686"/>
      <c r="CV12" s="686"/>
      <c r="CW12" s="686"/>
      <c r="CX12" s="686"/>
      <c r="CY12" s="687"/>
      <c r="CZ12" s="688">
        <v>6</v>
      </c>
      <c r="DA12" s="688"/>
      <c r="DB12" s="688"/>
      <c r="DC12" s="688"/>
      <c r="DD12" s="694">
        <v>48716</v>
      </c>
      <c r="DE12" s="686"/>
      <c r="DF12" s="686"/>
      <c r="DG12" s="686"/>
      <c r="DH12" s="686"/>
      <c r="DI12" s="686"/>
      <c r="DJ12" s="686"/>
      <c r="DK12" s="686"/>
      <c r="DL12" s="686"/>
      <c r="DM12" s="686"/>
      <c r="DN12" s="686"/>
      <c r="DO12" s="686"/>
      <c r="DP12" s="687"/>
      <c r="DQ12" s="694">
        <v>767153</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1944533</v>
      </c>
      <c r="BH13" s="686"/>
      <c r="BI13" s="686"/>
      <c r="BJ13" s="686"/>
      <c r="BK13" s="686"/>
      <c r="BL13" s="686"/>
      <c r="BM13" s="686"/>
      <c r="BN13" s="687"/>
      <c r="BO13" s="688">
        <v>47.7</v>
      </c>
      <c r="BP13" s="688"/>
      <c r="BQ13" s="688"/>
      <c r="BR13" s="688"/>
      <c r="BS13" s="694" t="s">
        <v>128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1524512</v>
      </c>
      <c r="CS13" s="686"/>
      <c r="CT13" s="686"/>
      <c r="CU13" s="686"/>
      <c r="CV13" s="686"/>
      <c r="CW13" s="686"/>
      <c r="CX13" s="686"/>
      <c r="CY13" s="687"/>
      <c r="CZ13" s="688">
        <v>7.7</v>
      </c>
      <c r="DA13" s="688"/>
      <c r="DB13" s="688"/>
      <c r="DC13" s="688"/>
      <c r="DD13" s="694">
        <v>380821</v>
      </c>
      <c r="DE13" s="686"/>
      <c r="DF13" s="686"/>
      <c r="DG13" s="686"/>
      <c r="DH13" s="686"/>
      <c r="DI13" s="686"/>
      <c r="DJ13" s="686"/>
      <c r="DK13" s="686"/>
      <c r="DL13" s="686"/>
      <c r="DM13" s="686"/>
      <c r="DN13" s="686"/>
      <c r="DO13" s="686"/>
      <c r="DP13" s="687"/>
      <c r="DQ13" s="694">
        <v>1102200</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233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126928</v>
      </c>
      <c r="BH14" s="686"/>
      <c r="BI14" s="686"/>
      <c r="BJ14" s="686"/>
      <c r="BK14" s="686"/>
      <c r="BL14" s="686"/>
      <c r="BM14" s="686"/>
      <c r="BN14" s="687"/>
      <c r="BO14" s="688">
        <v>3.1</v>
      </c>
      <c r="BP14" s="688"/>
      <c r="BQ14" s="688"/>
      <c r="BR14" s="688"/>
      <c r="BS14" s="694" t="s">
        <v>233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507199</v>
      </c>
      <c r="CS14" s="686"/>
      <c r="CT14" s="686"/>
      <c r="CU14" s="686"/>
      <c r="CV14" s="686"/>
      <c r="CW14" s="686"/>
      <c r="CX14" s="686"/>
      <c r="CY14" s="687"/>
      <c r="CZ14" s="688">
        <v>2.6</v>
      </c>
      <c r="DA14" s="688"/>
      <c r="DB14" s="688"/>
      <c r="DC14" s="688"/>
      <c r="DD14" s="694">
        <v>17849</v>
      </c>
      <c r="DE14" s="686"/>
      <c r="DF14" s="686"/>
      <c r="DG14" s="686"/>
      <c r="DH14" s="686"/>
      <c r="DI14" s="686"/>
      <c r="DJ14" s="686"/>
      <c r="DK14" s="686"/>
      <c r="DL14" s="686"/>
      <c r="DM14" s="686"/>
      <c r="DN14" s="686"/>
      <c r="DO14" s="686"/>
      <c r="DP14" s="687"/>
      <c r="DQ14" s="694">
        <v>477358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233</v>
      </c>
      <c r="AA15" s="688"/>
      <c r="AB15" s="688"/>
      <c r="AC15" s="688"/>
      <c r="AD15" s="689" t="s">
        <v>233</v>
      </c>
      <c r="AE15" s="689"/>
      <c r="AF15" s="689"/>
      <c r="AG15" s="689"/>
      <c r="AH15" s="689"/>
      <c r="AI15" s="689"/>
      <c r="AJ15" s="689"/>
      <c r="AK15" s="689"/>
      <c r="AL15" s="690" t="s">
        <v>128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182393</v>
      </c>
      <c r="BH15" s="686"/>
      <c r="BI15" s="686"/>
      <c r="BJ15" s="686"/>
      <c r="BK15" s="686"/>
      <c r="BL15" s="686"/>
      <c r="BM15" s="686"/>
      <c r="BN15" s="687"/>
      <c r="BO15" s="688">
        <v>4.5</v>
      </c>
      <c r="BP15" s="688"/>
      <c r="BQ15" s="688"/>
      <c r="BR15" s="688"/>
      <c r="BS15" s="694" t="s">
        <v>128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1361545</v>
      </c>
      <c r="CS15" s="686"/>
      <c r="CT15" s="686"/>
      <c r="CU15" s="686"/>
      <c r="CV15" s="686"/>
      <c r="CW15" s="686"/>
      <c r="CX15" s="686"/>
      <c r="CY15" s="687"/>
      <c r="CZ15" s="688">
        <v>6.9</v>
      </c>
      <c r="DA15" s="688"/>
      <c r="DB15" s="688"/>
      <c r="DC15" s="688"/>
      <c r="DD15" s="694">
        <v>181926</v>
      </c>
      <c r="DE15" s="686"/>
      <c r="DF15" s="686"/>
      <c r="DG15" s="686"/>
      <c r="DH15" s="686"/>
      <c r="DI15" s="686"/>
      <c r="DJ15" s="686"/>
      <c r="DK15" s="686"/>
      <c r="DL15" s="686"/>
      <c r="DM15" s="686"/>
      <c r="DN15" s="686"/>
      <c r="DO15" s="686"/>
      <c r="DP15" s="687"/>
      <c r="DQ15" s="694">
        <v>852371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11798</v>
      </c>
      <c r="S16" s="686"/>
      <c r="T16" s="686"/>
      <c r="U16" s="686"/>
      <c r="V16" s="686"/>
      <c r="W16" s="686"/>
      <c r="X16" s="686"/>
      <c r="Y16" s="687"/>
      <c r="Z16" s="688">
        <v>0.1</v>
      </c>
      <c r="AA16" s="688"/>
      <c r="AB16" s="688"/>
      <c r="AC16" s="688"/>
      <c r="AD16" s="689">
        <v>11798</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233</v>
      </c>
      <c r="BP16" s="688"/>
      <c r="BQ16" s="688"/>
      <c r="BR16" s="688"/>
      <c r="BS16" s="694" t="s">
        <v>128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1356400</v>
      </c>
      <c r="CS16" s="686"/>
      <c r="CT16" s="686"/>
      <c r="CU16" s="686"/>
      <c r="CV16" s="686"/>
      <c r="CW16" s="686"/>
      <c r="CX16" s="686"/>
      <c r="CY16" s="687"/>
      <c r="CZ16" s="688">
        <v>6.8</v>
      </c>
      <c r="DA16" s="688"/>
      <c r="DB16" s="688"/>
      <c r="DC16" s="688"/>
      <c r="DD16" s="694" t="s">
        <v>128</v>
      </c>
      <c r="DE16" s="686"/>
      <c r="DF16" s="686"/>
      <c r="DG16" s="686"/>
      <c r="DH16" s="686"/>
      <c r="DI16" s="686"/>
      <c r="DJ16" s="686"/>
      <c r="DK16" s="686"/>
      <c r="DL16" s="686"/>
      <c r="DM16" s="686"/>
      <c r="DN16" s="686"/>
      <c r="DO16" s="686"/>
      <c r="DP16" s="687"/>
      <c r="DQ16" s="694">
        <v>232581</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33711</v>
      </c>
      <c r="S17" s="686"/>
      <c r="T17" s="686"/>
      <c r="U17" s="686"/>
      <c r="V17" s="686"/>
      <c r="W17" s="686"/>
      <c r="X17" s="686"/>
      <c r="Y17" s="687"/>
      <c r="Z17" s="688">
        <v>0.2</v>
      </c>
      <c r="AA17" s="688"/>
      <c r="AB17" s="688"/>
      <c r="AC17" s="688"/>
      <c r="AD17" s="689">
        <v>33711</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233</v>
      </c>
      <c r="BP17" s="688"/>
      <c r="BQ17" s="688"/>
      <c r="BR17" s="688"/>
      <c r="BS17" s="694" t="s">
        <v>128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1763398</v>
      </c>
      <c r="CS17" s="686"/>
      <c r="CT17" s="686"/>
      <c r="CU17" s="686"/>
      <c r="CV17" s="686"/>
      <c r="CW17" s="686"/>
      <c r="CX17" s="686"/>
      <c r="CY17" s="687"/>
      <c r="CZ17" s="688">
        <v>8.9</v>
      </c>
      <c r="DA17" s="688"/>
      <c r="DB17" s="688"/>
      <c r="DC17" s="688"/>
      <c r="DD17" s="694" t="s">
        <v>128</v>
      </c>
      <c r="DE17" s="686"/>
      <c r="DF17" s="686"/>
      <c r="DG17" s="686"/>
      <c r="DH17" s="686"/>
      <c r="DI17" s="686"/>
      <c r="DJ17" s="686"/>
      <c r="DK17" s="686"/>
      <c r="DL17" s="686"/>
      <c r="DM17" s="686"/>
      <c r="DN17" s="686"/>
      <c r="DO17" s="686"/>
      <c r="DP17" s="687"/>
      <c r="DQ17" s="694">
        <v>1710547</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35395</v>
      </c>
      <c r="S18" s="686"/>
      <c r="T18" s="686"/>
      <c r="U18" s="686"/>
      <c r="V18" s="686"/>
      <c r="W18" s="686"/>
      <c r="X18" s="686"/>
      <c r="Y18" s="687"/>
      <c r="Z18" s="688">
        <v>0.2</v>
      </c>
      <c r="AA18" s="688"/>
      <c r="AB18" s="688"/>
      <c r="AC18" s="688"/>
      <c r="AD18" s="689">
        <v>35395</v>
      </c>
      <c r="AE18" s="689"/>
      <c r="AF18" s="689"/>
      <c r="AG18" s="689"/>
      <c r="AH18" s="689"/>
      <c r="AI18" s="689"/>
      <c r="AJ18" s="689"/>
      <c r="AK18" s="689"/>
      <c r="AL18" s="690">
        <v>0.4</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233</v>
      </c>
      <c r="BP18" s="688"/>
      <c r="BQ18" s="688"/>
      <c r="BR18" s="688"/>
      <c r="BS18" s="694" t="s">
        <v>128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233</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25370</v>
      </c>
      <c r="S19" s="686"/>
      <c r="T19" s="686"/>
      <c r="U19" s="686"/>
      <c r="V19" s="686"/>
      <c r="W19" s="686"/>
      <c r="X19" s="686"/>
      <c r="Y19" s="687"/>
      <c r="Z19" s="688">
        <v>0.1</v>
      </c>
      <c r="AA19" s="688"/>
      <c r="AB19" s="688"/>
      <c r="AC19" s="688"/>
      <c r="AD19" s="689">
        <v>25370</v>
      </c>
      <c r="AE19" s="689"/>
      <c r="AF19" s="689"/>
      <c r="AG19" s="689"/>
      <c r="AH19" s="689"/>
      <c r="AI19" s="689"/>
      <c r="AJ19" s="689"/>
      <c r="AK19" s="689"/>
      <c r="AL19" s="690">
        <v>0.3</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220317</v>
      </c>
      <c r="BH19" s="686"/>
      <c r="BI19" s="686"/>
      <c r="BJ19" s="686"/>
      <c r="BK19" s="686"/>
      <c r="BL19" s="686"/>
      <c r="BM19" s="686"/>
      <c r="BN19" s="687"/>
      <c r="BO19" s="688">
        <v>5.4</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233</v>
      </c>
      <c r="DA19" s="688"/>
      <c r="DB19" s="688"/>
      <c r="DC19" s="688"/>
      <c r="DD19" s="694" t="s">
        <v>128</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5817</v>
      </c>
      <c r="S20" s="686"/>
      <c r="T20" s="686"/>
      <c r="U20" s="686"/>
      <c r="V20" s="686"/>
      <c r="W20" s="686"/>
      <c r="X20" s="686"/>
      <c r="Y20" s="687"/>
      <c r="Z20" s="688">
        <v>0</v>
      </c>
      <c r="AA20" s="688"/>
      <c r="AB20" s="688"/>
      <c r="AC20" s="688"/>
      <c r="AD20" s="689">
        <v>5817</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220317</v>
      </c>
      <c r="BH20" s="686"/>
      <c r="BI20" s="686"/>
      <c r="BJ20" s="686"/>
      <c r="BK20" s="686"/>
      <c r="BL20" s="686"/>
      <c r="BM20" s="686"/>
      <c r="BN20" s="687"/>
      <c r="BO20" s="688">
        <v>5.4</v>
      </c>
      <c r="BP20" s="688"/>
      <c r="BQ20" s="688"/>
      <c r="BR20" s="688"/>
      <c r="BS20" s="694" t="s">
        <v>233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19872162</v>
      </c>
      <c r="CS20" s="686"/>
      <c r="CT20" s="686"/>
      <c r="CU20" s="686"/>
      <c r="CV20" s="686"/>
      <c r="CW20" s="686"/>
      <c r="CX20" s="686"/>
      <c r="CY20" s="687"/>
      <c r="CZ20" s="688">
        <v>100</v>
      </c>
      <c r="DA20" s="688"/>
      <c r="DB20" s="688"/>
      <c r="DC20" s="688"/>
      <c r="DD20" s="694">
        <v>1003395</v>
      </c>
      <c r="DE20" s="686"/>
      <c r="DF20" s="686"/>
      <c r="DG20" s="686"/>
      <c r="DH20" s="686"/>
      <c r="DI20" s="686"/>
      <c r="DJ20" s="686"/>
      <c r="DK20" s="686"/>
      <c r="DL20" s="686"/>
      <c r="DM20" s="686"/>
      <c r="DN20" s="686"/>
      <c r="DO20" s="686"/>
      <c r="DP20" s="687"/>
      <c r="DQ20" s="694">
        <v>11179264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4208</v>
      </c>
      <c r="S21" s="686"/>
      <c r="T21" s="686"/>
      <c r="U21" s="686"/>
      <c r="V21" s="686"/>
      <c r="W21" s="686"/>
      <c r="X21" s="686"/>
      <c r="Y21" s="687"/>
      <c r="Z21" s="688">
        <v>0</v>
      </c>
      <c r="AA21" s="688"/>
      <c r="AB21" s="688"/>
      <c r="AC21" s="688"/>
      <c r="AD21" s="689">
        <v>4208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1498</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4459757</v>
      </c>
      <c r="S22" s="686"/>
      <c r="T22" s="686"/>
      <c r="U22" s="686"/>
      <c r="V22" s="686"/>
      <c r="W22" s="686"/>
      <c r="X22" s="686"/>
      <c r="Y22" s="687"/>
      <c r="Z22" s="688">
        <v>21.6</v>
      </c>
      <c r="AA22" s="688"/>
      <c r="AB22" s="688"/>
      <c r="AC22" s="688"/>
      <c r="AD22" s="689">
        <v>3883093</v>
      </c>
      <c r="AE22" s="689"/>
      <c r="AF22" s="689"/>
      <c r="AG22" s="689"/>
      <c r="AH22" s="689"/>
      <c r="AI22" s="689"/>
      <c r="AJ22" s="689"/>
      <c r="AK22" s="689"/>
      <c r="AL22" s="690">
        <v>44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3883093</v>
      </c>
      <c r="S23" s="686"/>
      <c r="T23" s="686"/>
      <c r="U23" s="686"/>
      <c r="V23" s="686"/>
      <c r="W23" s="686"/>
      <c r="X23" s="686"/>
      <c r="Y23" s="687"/>
      <c r="Z23" s="688">
        <v>18.8</v>
      </c>
      <c r="AA23" s="688"/>
      <c r="AB23" s="688"/>
      <c r="AC23" s="688"/>
      <c r="AD23" s="689">
        <v>3883093</v>
      </c>
      <c r="AE23" s="689"/>
      <c r="AF23" s="689"/>
      <c r="AG23" s="689"/>
      <c r="AH23" s="689"/>
      <c r="AI23" s="689"/>
      <c r="AJ23" s="689"/>
      <c r="AK23" s="689"/>
      <c r="AL23" s="690">
        <v>44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218819</v>
      </c>
      <c r="BH23" s="686"/>
      <c r="BI23" s="686"/>
      <c r="BJ23" s="686"/>
      <c r="BK23" s="686"/>
      <c r="BL23" s="686"/>
      <c r="BM23" s="686"/>
      <c r="BN23" s="687"/>
      <c r="BO23" s="688">
        <v>5.4</v>
      </c>
      <c r="BP23" s="688"/>
      <c r="BQ23" s="688"/>
      <c r="BR23" s="688"/>
      <c r="BS23" s="694" t="s">
        <v>233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576499</v>
      </c>
      <c r="S24" s="686"/>
      <c r="T24" s="686"/>
      <c r="U24" s="686"/>
      <c r="V24" s="686"/>
      <c r="W24" s="686"/>
      <c r="X24" s="686"/>
      <c r="Y24" s="687"/>
      <c r="Z24" s="688">
        <v>2.8</v>
      </c>
      <c r="AA24" s="688"/>
      <c r="AB24" s="688"/>
      <c r="AC24" s="688"/>
      <c r="AD24" s="689" t="s">
        <v>233</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233</v>
      </c>
      <c r="BP24" s="688"/>
      <c r="BQ24" s="688"/>
      <c r="BR24" s="688"/>
      <c r="BS24" s="694" t="s">
        <v>233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6727883</v>
      </c>
      <c r="CS24" s="675"/>
      <c r="CT24" s="675"/>
      <c r="CU24" s="675"/>
      <c r="CV24" s="675"/>
      <c r="CW24" s="675"/>
      <c r="CX24" s="675"/>
      <c r="CY24" s="676"/>
      <c r="CZ24" s="679">
        <v>33.9</v>
      </c>
      <c r="DA24" s="680"/>
      <c r="DB24" s="680"/>
      <c r="DC24" s="699"/>
      <c r="DD24" s="724">
        <v>5096506</v>
      </c>
      <c r="DE24" s="675"/>
      <c r="DF24" s="675"/>
      <c r="DG24" s="675"/>
      <c r="DH24" s="675"/>
      <c r="DI24" s="675"/>
      <c r="DJ24" s="675"/>
      <c r="DK24" s="676"/>
      <c r="DL24" s="724">
        <v>5032950</v>
      </c>
      <c r="DM24" s="675"/>
      <c r="DN24" s="675"/>
      <c r="DO24" s="675"/>
      <c r="DP24" s="675"/>
      <c r="DQ24" s="675"/>
      <c r="DR24" s="675"/>
      <c r="DS24" s="675"/>
      <c r="DT24" s="675"/>
      <c r="DU24" s="675"/>
      <c r="DV24" s="676"/>
      <c r="DW24" s="679">
        <v>54.4</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165</v>
      </c>
      <c r="S25" s="686"/>
      <c r="T25" s="686"/>
      <c r="U25" s="686"/>
      <c r="V25" s="686"/>
      <c r="W25" s="686"/>
      <c r="X25" s="686"/>
      <c r="Y25" s="687"/>
      <c r="Z25" s="688">
        <v>0</v>
      </c>
      <c r="AA25" s="688"/>
      <c r="AB25" s="688"/>
      <c r="AC25" s="688"/>
      <c r="AD25" s="689" t="s">
        <v>233</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128</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2910855</v>
      </c>
      <c r="CS25" s="721"/>
      <c r="CT25" s="721"/>
      <c r="CU25" s="721"/>
      <c r="CV25" s="721"/>
      <c r="CW25" s="721"/>
      <c r="CX25" s="721"/>
      <c r="CY25" s="722"/>
      <c r="CZ25" s="690">
        <v>14.6</v>
      </c>
      <c r="DA25" s="719"/>
      <c r="DB25" s="719"/>
      <c r="DC25" s="723"/>
      <c r="DD25" s="694">
        <v>2722155</v>
      </c>
      <c r="DE25" s="721"/>
      <c r="DF25" s="721"/>
      <c r="DG25" s="721"/>
      <c r="DH25" s="721"/>
      <c r="DI25" s="721"/>
      <c r="DJ25" s="721"/>
      <c r="DK25" s="722"/>
      <c r="DL25" s="694">
        <v>2683916</v>
      </c>
      <c r="DM25" s="721"/>
      <c r="DN25" s="721"/>
      <c r="DO25" s="721"/>
      <c r="DP25" s="721"/>
      <c r="DQ25" s="721"/>
      <c r="DR25" s="721"/>
      <c r="DS25" s="721"/>
      <c r="DT25" s="721"/>
      <c r="DU25" s="721"/>
      <c r="DV25" s="722"/>
      <c r="DW25" s="690">
        <v>29</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9515320</v>
      </c>
      <c r="S26" s="686"/>
      <c r="T26" s="686"/>
      <c r="U26" s="686"/>
      <c r="V26" s="686"/>
      <c r="W26" s="686"/>
      <c r="X26" s="686"/>
      <c r="Y26" s="687"/>
      <c r="Z26" s="688">
        <v>46.1</v>
      </c>
      <c r="AA26" s="688"/>
      <c r="AB26" s="688"/>
      <c r="AC26" s="688"/>
      <c r="AD26" s="689">
        <v>8719837</v>
      </c>
      <c r="AE26" s="689"/>
      <c r="AF26" s="689"/>
      <c r="AG26" s="689"/>
      <c r="AH26" s="689"/>
      <c r="AI26" s="689"/>
      <c r="AJ26" s="689"/>
      <c r="AK26" s="689"/>
      <c r="AL26" s="690">
        <v>98.7</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233</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1369754</v>
      </c>
      <c r="CS26" s="686"/>
      <c r="CT26" s="686"/>
      <c r="CU26" s="686"/>
      <c r="CV26" s="686"/>
      <c r="CW26" s="686"/>
      <c r="CX26" s="686"/>
      <c r="CY26" s="687"/>
      <c r="CZ26" s="690">
        <v>6.9</v>
      </c>
      <c r="DA26" s="719"/>
      <c r="DB26" s="719"/>
      <c r="DC26" s="723"/>
      <c r="DD26" s="694">
        <v>1261770</v>
      </c>
      <c r="DE26" s="686"/>
      <c r="DF26" s="686"/>
      <c r="DG26" s="686"/>
      <c r="DH26" s="686"/>
      <c r="DI26" s="686"/>
      <c r="DJ26" s="686"/>
      <c r="DK26" s="687"/>
      <c r="DL26" s="694" t="s">
        <v>233</v>
      </c>
      <c r="DM26" s="686"/>
      <c r="DN26" s="686"/>
      <c r="DO26" s="686"/>
      <c r="DP26" s="686"/>
      <c r="DQ26" s="686"/>
      <c r="DR26" s="686"/>
      <c r="DS26" s="686"/>
      <c r="DT26" s="686"/>
      <c r="DU26" s="686"/>
      <c r="DV26" s="687"/>
      <c r="DW26" s="690" t="s">
        <v>233</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4588</v>
      </c>
      <c r="S27" s="686"/>
      <c r="T27" s="686"/>
      <c r="U27" s="686"/>
      <c r="V27" s="686"/>
      <c r="W27" s="686"/>
      <c r="X27" s="686"/>
      <c r="Y27" s="687"/>
      <c r="Z27" s="688">
        <v>0</v>
      </c>
      <c r="AA27" s="688"/>
      <c r="AB27" s="688"/>
      <c r="AC27" s="688"/>
      <c r="AD27" s="689">
        <v>4588</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4073413</v>
      </c>
      <c r="BH27" s="686"/>
      <c r="BI27" s="686"/>
      <c r="BJ27" s="686"/>
      <c r="BK27" s="686"/>
      <c r="BL27" s="686"/>
      <c r="BM27" s="686"/>
      <c r="BN27" s="687"/>
      <c r="BO27" s="688">
        <v>100</v>
      </c>
      <c r="BP27" s="688"/>
      <c r="BQ27" s="688"/>
      <c r="BR27" s="688"/>
      <c r="BS27" s="694">
        <v>13639</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2053630</v>
      </c>
      <c r="CS27" s="721"/>
      <c r="CT27" s="721"/>
      <c r="CU27" s="721"/>
      <c r="CV27" s="721"/>
      <c r="CW27" s="721"/>
      <c r="CX27" s="721"/>
      <c r="CY27" s="722"/>
      <c r="CZ27" s="690">
        <v>10.3</v>
      </c>
      <c r="DA27" s="719"/>
      <c r="DB27" s="719"/>
      <c r="DC27" s="723"/>
      <c r="DD27" s="694">
        <v>663804</v>
      </c>
      <c r="DE27" s="721"/>
      <c r="DF27" s="721"/>
      <c r="DG27" s="721"/>
      <c r="DH27" s="721"/>
      <c r="DI27" s="721"/>
      <c r="DJ27" s="721"/>
      <c r="DK27" s="722"/>
      <c r="DL27" s="694">
        <v>644487</v>
      </c>
      <c r="DM27" s="721"/>
      <c r="DN27" s="721"/>
      <c r="DO27" s="721"/>
      <c r="DP27" s="721"/>
      <c r="DQ27" s="721"/>
      <c r="DR27" s="721"/>
      <c r="DS27" s="721"/>
      <c r="DT27" s="721"/>
      <c r="DU27" s="721"/>
      <c r="DV27" s="722"/>
      <c r="DW27" s="690">
        <v>7</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42953</v>
      </c>
      <c r="S28" s="686"/>
      <c r="T28" s="686"/>
      <c r="U28" s="686"/>
      <c r="V28" s="686"/>
      <c r="W28" s="686"/>
      <c r="X28" s="686"/>
      <c r="Y28" s="687"/>
      <c r="Z28" s="688">
        <v>0.2</v>
      </c>
      <c r="AA28" s="688"/>
      <c r="AB28" s="688"/>
      <c r="AC28" s="688"/>
      <c r="AD28" s="689">
        <v>2</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1763398</v>
      </c>
      <c r="CS28" s="686"/>
      <c r="CT28" s="686"/>
      <c r="CU28" s="686"/>
      <c r="CV28" s="686"/>
      <c r="CW28" s="686"/>
      <c r="CX28" s="686"/>
      <c r="CY28" s="687"/>
      <c r="CZ28" s="690">
        <v>8.9</v>
      </c>
      <c r="DA28" s="719"/>
      <c r="DB28" s="719"/>
      <c r="DC28" s="723"/>
      <c r="DD28" s="694">
        <v>1710547</v>
      </c>
      <c r="DE28" s="686"/>
      <c r="DF28" s="686"/>
      <c r="DG28" s="686"/>
      <c r="DH28" s="686"/>
      <c r="DI28" s="686"/>
      <c r="DJ28" s="686"/>
      <c r="DK28" s="687"/>
      <c r="DL28" s="694">
        <v>1704547</v>
      </c>
      <c r="DM28" s="686"/>
      <c r="DN28" s="686"/>
      <c r="DO28" s="686"/>
      <c r="DP28" s="686"/>
      <c r="DQ28" s="686"/>
      <c r="DR28" s="686"/>
      <c r="DS28" s="686"/>
      <c r="DT28" s="686"/>
      <c r="DU28" s="686"/>
      <c r="DV28" s="687"/>
      <c r="DW28" s="690">
        <v>18.399999999999999</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126511</v>
      </c>
      <c r="S29" s="686"/>
      <c r="T29" s="686"/>
      <c r="U29" s="686"/>
      <c r="V29" s="686"/>
      <c r="W29" s="686"/>
      <c r="X29" s="686"/>
      <c r="Y29" s="687"/>
      <c r="Z29" s="688">
        <v>0.6</v>
      </c>
      <c r="AA29" s="688"/>
      <c r="AB29" s="688"/>
      <c r="AC29" s="688"/>
      <c r="AD29" s="689">
        <v>20842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1763391</v>
      </c>
      <c r="CS29" s="721"/>
      <c r="CT29" s="721"/>
      <c r="CU29" s="721"/>
      <c r="CV29" s="721"/>
      <c r="CW29" s="721"/>
      <c r="CX29" s="721"/>
      <c r="CY29" s="722"/>
      <c r="CZ29" s="690">
        <v>8.9</v>
      </c>
      <c r="DA29" s="719"/>
      <c r="DB29" s="719"/>
      <c r="DC29" s="723"/>
      <c r="DD29" s="694">
        <v>1710540</v>
      </c>
      <c r="DE29" s="721"/>
      <c r="DF29" s="721"/>
      <c r="DG29" s="721"/>
      <c r="DH29" s="721"/>
      <c r="DI29" s="721"/>
      <c r="DJ29" s="721"/>
      <c r="DK29" s="722"/>
      <c r="DL29" s="694">
        <v>1704540</v>
      </c>
      <c r="DM29" s="721"/>
      <c r="DN29" s="721"/>
      <c r="DO29" s="721"/>
      <c r="DP29" s="721"/>
      <c r="DQ29" s="721"/>
      <c r="DR29" s="721"/>
      <c r="DS29" s="721"/>
      <c r="DT29" s="721"/>
      <c r="DU29" s="721"/>
      <c r="DV29" s="722"/>
      <c r="DW29" s="690">
        <v>18.399999999999999</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70162</v>
      </c>
      <c r="S30" s="686"/>
      <c r="T30" s="686"/>
      <c r="U30" s="686"/>
      <c r="V30" s="686"/>
      <c r="W30" s="686"/>
      <c r="X30" s="686"/>
      <c r="Y30" s="687"/>
      <c r="Z30" s="688">
        <v>0.3</v>
      </c>
      <c r="AA30" s="688"/>
      <c r="AB30" s="688"/>
      <c r="AC30" s="688"/>
      <c r="AD30" s="689" t="s">
        <v>128</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1686330</v>
      </c>
      <c r="CS30" s="686"/>
      <c r="CT30" s="686"/>
      <c r="CU30" s="686"/>
      <c r="CV30" s="686"/>
      <c r="CW30" s="686"/>
      <c r="CX30" s="686"/>
      <c r="CY30" s="687"/>
      <c r="CZ30" s="690">
        <v>8.5</v>
      </c>
      <c r="DA30" s="719"/>
      <c r="DB30" s="719"/>
      <c r="DC30" s="723"/>
      <c r="DD30" s="694">
        <v>1638235</v>
      </c>
      <c r="DE30" s="686"/>
      <c r="DF30" s="686"/>
      <c r="DG30" s="686"/>
      <c r="DH30" s="686"/>
      <c r="DI30" s="686"/>
      <c r="DJ30" s="686"/>
      <c r="DK30" s="687"/>
      <c r="DL30" s="694">
        <v>1632235</v>
      </c>
      <c r="DM30" s="686"/>
      <c r="DN30" s="686"/>
      <c r="DO30" s="686"/>
      <c r="DP30" s="686"/>
      <c r="DQ30" s="686"/>
      <c r="DR30" s="686"/>
      <c r="DS30" s="686"/>
      <c r="DT30" s="686"/>
      <c r="DU30" s="686"/>
      <c r="DV30" s="687"/>
      <c r="DW30" s="690">
        <v>17.600000000000001</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5563013</v>
      </c>
      <c r="S31" s="686"/>
      <c r="T31" s="686"/>
      <c r="U31" s="686"/>
      <c r="V31" s="686"/>
      <c r="W31" s="686"/>
      <c r="X31" s="686"/>
      <c r="Y31" s="687"/>
      <c r="Z31" s="688">
        <v>26.9</v>
      </c>
      <c r="AA31" s="688"/>
      <c r="AB31" s="688"/>
      <c r="AC31" s="688"/>
      <c r="AD31" s="689" t="s">
        <v>233</v>
      </c>
      <c r="AE31" s="689"/>
      <c r="AF31" s="689"/>
      <c r="AG31" s="689"/>
      <c r="AH31" s="689"/>
      <c r="AI31" s="689"/>
      <c r="AJ31" s="689"/>
      <c r="AK31" s="689"/>
      <c r="AL31" s="690" t="s">
        <v>128</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99</v>
      </c>
      <c r="BH31" s="740"/>
      <c r="BI31" s="740"/>
      <c r="BJ31" s="740"/>
      <c r="BK31" s="740"/>
      <c r="BL31" s="740"/>
      <c r="BM31" s="680">
        <v>97.4</v>
      </c>
      <c r="BN31" s="740"/>
      <c r="BO31" s="740"/>
      <c r="BP31" s="740"/>
      <c r="BQ31" s="741"/>
      <c r="BR31" s="753">
        <v>99.1</v>
      </c>
      <c r="BS31" s="740"/>
      <c r="BT31" s="740"/>
      <c r="BU31" s="740"/>
      <c r="BV31" s="740"/>
      <c r="BW31" s="740"/>
      <c r="BX31" s="680">
        <v>97.4</v>
      </c>
      <c r="BY31" s="740"/>
      <c r="BZ31" s="740"/>
      <c r="CA31" s="740"/>
      <c r="CB31" s="741"/>
      <c r="CD31" s="727"/>
      <c r="CE31" s="728"/>
      <c r="CF31" s="700" t="s">
        <v>312</v>
      </c>
      <c r="CG31" s="701"/>
      <c r="CH31" s="701"/>
      <c r="CI31" s="701"/>
      <c r="CJ31" s="701"/>
      <c r="CK31" s="701"/>
      <c r="CL31" s="701"/>
      <c r="CM31" s="701"/>
      <c r="CN31" s="701"/>
      <c r="CO31" s="701"/>
      <c r="CP31" s="701"/>
      <c r="CQ31" s="702"/>
      <c r="CR31" s="685">
        <v>77061</v>
      </c>
      <c r="CS31" s="721"/>
      <c r="CT31" s="721"/>
      <c r="CU31" s="721"/>
      <c r="CV31" s="721"/>
      <c r="CW31" s="721"/>
      <c r="CX31" s="721"/>
      <c r="CY31" s="722"/>
      <c r="CZ31" s="690">
        <v>0.4</v>
      </c>
      <c r="DA31" s="719"/>
      <c r="DB31" s="719"/>
      <c r="DC31" s="723"/>
      <c r="DD31" s="694">
        <v>72305</v>
      </c>
      <c r="DE31" s="721"/>
      <c r="DF31" s="721"/>
      <c r="DG31" s="721"/>
      <c r="DH31" s="721"/>
      <c r="DI31" s="721"/>
      <c r="DJ31" s="721"/>
      <c r="DK31" s="722"/>
      <c r="DL31" s="694">
        <v>72305</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99.1</v>
      </c>
      <c r="BH32" s="721"/>
      <c r="BI32" s="721"/>
      <c r="BJ32" s="721"/>
      <c r="BK32" s="721"/>
      <c r="BL32" s="721"/>
      <c r="BM32" s="691">
        <v>98</v>
      </c>
      <c r="BN32" s="751"/>
      <c r="BO32" s="751"/>
      <c r="BP32" s="751"/>
      <c r="BQ32" s="752"/>
      <c r="BR32" s="754">
        <v>99.1</v>
      </c>
      <c r="BS32" s="721"/>
      <c r="BT32" s="721"/>
      <c r="BU32" s="721"/>
      <c r="BV32" s="721"/>
      <c r="BW32" s="721"/>
      <c r="BX32" s="691">
        <v>97.9</v>
      </c>
      <c r="BY32" s="751"/>
      <c r="BZ32" s="751"/>
      <c r="CA32" s="751"/>
      <c r="CB32" s="752"/>
      <c r="CD32" s="729"/>
      <c r="CE32" s="730"/>
      <c r="CF32" s="700" t="s">
        <v>316</v>
      </c>
      <c r="CG32" s="701"/>
      <c r="CH32" s="701"/>
      <c r="CI32" s="701"/>
      <c r="CJ32" s="701"/>
      <c r="CK32" s="701"/>
      <c r="CL32" s="701"/>
      <c r="CM32" s="701"/>
      <c r="CN32" s="701"/>
      <c r="CO32" s="701"/>
      <c r="CP32" s="701"/>
      <c r="CQ32" s="702"/>
      <c r="CR32" s="685">
        <v>7</v>
      </c>
      <c r="CS32" s="686"/>
      <c r="CT32" s="686"/>
      <c r="CU32" s="686"/>
      <c r="CV32" s="686"/>
      <c r="CW32" s="686"/>
      <c r="CX32" s="686"/>
      <c r="CY32" s="687"/>
      <c r="CZ32" s="690">
        <v>0</v>
      </c>
      <c r="DA32" s="719"/>
      <c r="DB32" s="719"/>
      <c r="DC32" s="723"/>
      <c r="DD32" s="694">
        <v>7</v>
      </c>
      <c r="DE32" s="686"/>
      <c r="DF32" s="686"/>
      <c r="DG32" s="686"/>
      <c r="DH32" s="686"/>
      <c r="DI32" s="686"/>
      <c r="DJ32" s="686"/>
      <c r="DK32" s="687"/>
      <c r="DL32" s="694">
        <v>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1464416</v>
      </c>
      <c r="S33" s="686"/>
      <c r="T33" s="686"/>
      <c r="U33" s="686"/>
      <c r="V33" s="686"/>
      <c r="W33" s="686"/>
      <c r="X33" s="686"/>
      <c r="Y33" s="687"/>
      <c r="Z33" s="688">
        <v>7.1</v>
      </c>
      <c r="AA33" s="688"/>
      <c r="AB33" s="688"/>
      <c r="AC33" s="688"/>
      <c r="AD33" s="689" t="s">
        <v>233</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98.9</v>
      </c>
      <c r="BH33" s="756"/>
      <c r="BI33" s="756"/>
      <c r="BJ33" s="756"/>
      <c r="BK33" s="756"/>
      <c r="BL33" s="756"/>
      <c r="BM33" s="757">
        <v>96.8</v>
      </c>
      <c r="BN33" s="756"/>
      <c r="BO33" s="756"/>
      <c r="BP33" s="756"/>
      <c r="BQ33" s="758"/>
      <c r="BR33" s="755">
        <v>99.1</v>
      </c>
      <c r="BS33" s="756"/>
      <c r="BT33" s="756"/>
      <c r="BU33" s="756"/>
      <c r="BV33" s="756"/>
      <c r="BW33" s="756"/>
      <c r="BX33" s="757">
        <v>96.8</v>
      </c>
      <c r="BY33" s="756"/>
      <c r="BZ33" s="756"/>
      <c r="CA33" s="756"/>
      <c r="CB33" s="758"/>
      <c r="CD33" s="700" t="s">
        <v>319</v>
      </c>
      <c r="CE33" s="701"/>
      <c r="CF33" s="701"/>
      <c r="CG33" s="701"/>
      <c r="CH33" s="701"/>
      <c r="CI33" s="701"/>
      <c r="CJ33" s="701"/>
      <c r="CK33" s="701"/>
      <c r="CL33" s="701"/>
      <c r="CM33" s="701"/>
      <c r="CN33" s="701"/>
      <c r="CO33" s="701"/>
      <c r="CP33" s="701"/>
      <c r="CQ33" s="702"/>
      <c r="CR33" s="685">
        <v>10784484</v>
      </c>
      <c r="CS33" s="721"/>
      <c r="CT33" s="721"/>
      <c r="CU33" s="721"/>
      <c r="CV33" s="721"/>
      <c r="CW33" s="721"/>
      <c r="CX33" s="721"/>
      <c r="CY33" s="722"/>
      <c r="CZ33" s="690">
        <v>54.3</v>
      </c>
      <c r="DA33" s="719"/>
      <c r="DB33" s="719"/>
      <c r="DC33" s="723"/>
      <c r="DD33" s="694">
        <v>5693456</v>
      </c>
      <c r="DE33" s="721"/>
      <c r="DF33" s="721"/>
      <c r="DG33" s="721"/>
      <c r="DH33" s="721"/>
      <c r="DI33" s="721"/>
      <c r="DJ33" s="721"/>
      <c r="DK33" s="722"/>
      <c r="DL33" s="694">
        <v>3555041</v>
      </c>
      <c r="DM33" s="721"/>
      <c r="DN33" s="721"/>
      <c r="DO33" s="721"/>
      <c r="DP33" s="721"/>
      <c r="DQ33" s="721"/>
      <c r="DR33" s="721"/>
      <c r="DS33" s="721"/>
      <c r="DT33" s="721"/>
      <c r="DU33" s="721"/>
      <c r="DV33" s="722"/>
      <c r="DW33" s="690">
        <v>38.4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219317</v>
      </c>
      <c r="S34" s="686"/>
      <c r="T34" s="686"/>
      <c r="U34" s="686"/>
      <c r="V34" s="686"/>
      <c r="W34" s="686"/>
      <c r="X34" s="686"/>
      <c r="Y34" s="687"/>
      <c r="Z34" s="688">
        <v>1.1000000000000001</v>
      </c>
      <c r="AA34" s="688"/>
      <c r="AB34" s="688"/>
      <c r="AC34" s="688"/>
      <c r="AD34" s="689">
        <v>84884</v>
      </c>
      <c r="AE34" s="689"/>
      <c r="AF34" s="689"/>
      <c r="AG34" s="689"/>
      <c r="AH34" s="689"/>
      <c r="AI34" s="689"/>
      <c r="AJ34" s="689"/>
      <c r="AK34" s="689"/>
      <c r="AL34" s="690">
        <v>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2352167</v>
      </c>
      <c r="CS34" s="686"/>
      <c r="CT34" s="686"/>
      <c r="CU34" s="686"/>
      <c r="CV34" s="686"/>
      <c r="CW34" s="686"/>
      <c r="CX34" s="686"/>
      <c r="CY34" s="687"/>
      <c r="CZ34" s="690">
        <v>11.8</v>
      </c>
      <c r="DA34" s="719"/>
      <c r="DB34" s="719"/>
      <c r="DC34" s="723"/>
      <c r="DD34" s="694">
        <v>1439360</v>
      </c>
      <c r="DE34" s="686"/>
      <c r="DF34" s="686"/>
      <c r="DG34" s="686"/>
      <c r="DH34" s="686"/>
      <c r="DI34" s="686"/>
      <c r="DJ34" s="686"/>
      <c r="DK34" s="687"/>
      <c r="DL34" s="694">
        <v>930366</v>
      </c>
      <c r="DM34" s="686"/>
      <c r="DN34" s="686"/>
      <c r="DO34" s="686"/>
      <c r="DP34" s="686"/>
      <c r="DQ34" s="686"/>
      <c r="DR34" s="686"/>
      <c r="DS34" s="686"/>
      <c r="DT34" s="686"/>
      <c r="DU34" s="686"/>
      <c r="DV34" s="687"/>
      <c r="DW34" s="690">
        <v>10.1</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572498</v>
      </c>
      <c r="S35" s="686"/>
      <c r="T35" s="686"/>
      <c r="U35" s="686"/>
      <c r="V35" s="686"/>
      <c r="W35" s="686"/>
      <c r="X35" s="686"/>
      <c r="Y35" s="687"/>
      <c r="Z35" s="688">
        <v>2.8</v>
      </c>
      <c r="AA35" s="688"/>
      <c r="AB35" s="688"/>
      <c r="AC35" s="688"/>
      <c r="AD35" s="689" t="s">
        <v>233</v>
      </c>
      <c r="AE35" s="689"/>
      <c r="AF35" s="689"/>
      <c r="AG35" s="689"/>
      <c r="AH35" s="689"/>
      <c r="AI35" s="689"/>
      <c r="AJ35" s="689"/>
      <c r="AK35" s="689"/>
      <c r="AL35" s="690" t="s">
        <v>128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116717</v>
      </c>
      <c r="CS35" s="721"/>
      <c r="CT35" s="721"/>
      <c r="CU35" s="721"/>
      <c r="CV35" s="721"/>
      <c r="CW35" s="721"/>
      <c r="CX35" s="721"/>
      <c r="CY35" s="722"/>
      <c r="CZ35" s="690">
        <v>0.6</v>
      </c>
      <c r="DA35" s="719"/>
      <c r="DB35" s="719"/>
      <c r="DC35" s="723"/>
      <c r="DD35" s="694">
        <v>96464</v>
      </c>
      <c r="DE35" s="721"/>
      <c r="DF35" s="721"/>
      <c r="DG35" s="721"/>
      <c r="DH35" s="721"/>
      <c r="DI35" s="721"/>
      <c r="DJ35" s="721"/>
      <c r="DK35" s="722"/>
      <c r="DL35" s="694">
        <v>23120</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1041988</v>
      </c>
      <c r="S36" s="686"/>
      <c r="T36" s="686"/>
      <c r="U36" s="686"/>
      <c r="V36" s="686"/>
      <c r="W36" s="686"/>
      <c r="X36" s="686"/>
      <c r="Y36" s="687"/>
      <c r="Z36" s="688">
        <v>5</v>
      </c>
      <c r="AA36" s="688"/>
      <c r="AB36" s="688"/>
      <c r="AC36" s="688"/>
      <c r="AD36" s="689" t="s">
        <v>233</v>
      </c>
      <c r="AE36" s="689"/>
      <c r="AF36" s="689"/>
      <c r="AG36" s="689"/>
      <c r="AH36" s="689"/>
      <c r="AI36" s="689"/>
      <c r="AJ36" s="689"/>
      <c r="AK36" s="689"/>
      <c r="AL36" s="690" t="s">
        <v>128</v>
      </c>
      <c r="AM36" s="691"/>
      <c r="AN36" s="691"/>
      <c r="AO36" s="692"/>
      <c r="AP36" s="235"/>
      <c r="AQ36" s="759" t="s">
        <v>327</v>
      </c>
      <c r="AR36" s="760"/>
      <c r="AS36" s="760"/>
      <c r="AT36" s="760"/>
      <c r="AU36" s="760"/>
      <c r="AV36" s="760"/>
      <c r="AW36" s="760"/>
      <c r="AX36" s="760"/>
      <c r="AY36" s="761"/>
      <c r="AZ36" s="674">
        <v>2467777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106929</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6082485</v>
      </c>
      <c r="CS36" s="686"/>
      <c r="CT36" s="686"/>
      <c r="CU36" s="686"/>
      <c r="CV36" s="686"/>
      <c r="CW36" s="686"/>
      <c r="CX36" s="686"/>
      <c r="CY36" s="687"/>
      <c r="CZ36" s="690">
        <v>30.6</v>
      </c>
      <c r="DA36" s="719"/>
      <c r="DB36" s="719"/>
      <c r="DC36" s="723"/>
      <c r="DD36" s="694">
        <v>2573756</v>
      </c>
      <c r="DE36" s="686"/>
      <c r="DF36" s="686"/>
      <c r="DG36" s="686"/>
      <c r="DH36" s="686"/>
      <c r="DI36" s="686"/>
      <c r="DJ36" s="686"/>
      <c r="DK36" s="687"/>
      <c r="DL36" s="694">
        <v>1787404</v>
      </c>
      <c r="DM36" s="686"/>
      <c r="DN36" s="686"/>
      <c r="DO36" s="686"/>
      <c r="DP36" s="686"/>
      <c r="DQ36" s="686"/>
      <c r="DR36" s="686"/>
      <c r="DS36" s="686"/>
      <c r="DT36" s="686"/>
      <c r="DU36" s="686"/>
      <c r="DV36" s="687"/>
      <c r="DW36" s="690">
        <v>19.3</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342441</v>
      </c>
      <c r="S37" s="686"/>
      <c r="T37" s="686"/>
      <c r="U37" s="686"/>
      <c r="V37" s="686"/>
      <c r="W37" s="686"/>
      <c r="X37" s="686"/>
      <c r="Y37" s="687"/>
      <c r="Z37" s="688">
        <v>1.7</v>
      </c>
      <c r="AA37" s="688"/>
      <c r="AB37" s="688"/>
      <c r="AC37" s="688"/>
      <c r="AD37" s="689" t="s">
        <v>233</v>
      </c>
      <c r="AE37" s="689"/>
      <c r="AF37" s="689"/>
      <c r="AG37" s="689"/>
      <c r="AH37" s="689"/>
      <c r="AI37" s="689"/>
      <c r="AJ37" s="689"/>
      <c r="AK37" s="689"/>
      <c r="AL37" s="690" t="s">
        <v>233</v>
      </c>
      <c r="AM37" s="691"/>
      <c r="AN37" s="691"/>
      <c r="AO37" s="692"/>
      <c r="AQ37" s="763" t="s">
        <v>331</v>
      </c>
      <c r="AR37" s="764"/>
      <c r="AS37" s="764"/>
      <c r="AT37" s="764"/>
      <c r="AU37" s="764"/>
      <c r="AV37" s="764"/>
      <c r="AW37" s="764"/>
      <c r="AX37" s="764"/>
      <c r="AY37" s="765"/>
      <c r="AZ37" s="685">
        <v>944588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81383</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827540</v>
      </c>
      <c r="CS37" s="721"/>
      <c r="CT37" s="721"/>
      <c r="CU37" s="721"/>
      <c r="CV37" s="721"/>
      <c r="CW37" s="721"/>
      <c r="CX37" s="721"/>
      <c r="CY37" s="722"/>
      <c r="CZ37" s="690">
        <v>4.2</v>
      </c>
      <c r="DA37" s="719"/>
      <c r="DB37" s="719"/>
      <c r="DC37" s="723"/>
      <c r="DD37" s="694">
        <v>824563</v>
      </c>
      <c r="DE37" s="721"/>
      <c r="DF37" s="721"/>
      <c r="DG37" s="721"/>
      <c r="DH37" s="721"/>
      <c r="DI37" s="721"/>
      <c r="DJ37" s="721"/>
      <c r="DK37" s="722"/>
      <c r="DL37" s="694">
        <v>671374</v>
      </c>
      <c r="DM37" s="721"/>
      <c r="DN37" s="721"/>
      <c r="DO37" s="721"/>
      <c r="DP37" s="721"/>
      <c r="DQ37" s="721"/>
      <c r="DR37" s="721"/>
      <c r="DS37" s="721"/>
      <c r="DT37" s="721"/>
      <c r="DU37" s="721"/>
      <c r="DV37" s="722"/>
      <c r="DW37" s="690">
        <v>7.3</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454387</v>
      </c>
      <c r="S38" s="686"/>
      <c r="T38" s="686"/>
      <c r="U38" s="686"/>
      <c r="V38" s="686"/>
      <c r="W38" s="686"/>
      <c r="X38" s="686"/>
      <c r="Y38" s="687"/>
      <c r="Z38" s="688">
        <v>2.2000000000000002</v>
      </c>
      <c r="AA38" s="688"/>
      <c r="AB38" s="688"/>
      <c r="AC38" s="688"/>
      <c r="AD38" s="689">
        <v>3598</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441060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4198</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1069722</v>
      </c>
      <c r="CS38" s="686"/>
      <c r="CT38" s="686"/>
      <c r="CU38" s="686"/>
      <c r="CV38" s="686"/>
      <c r="CW38" s="686"/>
      <c r="CX38" s="686"/>
      <c r="CY38" s="687"/>
      <c r="CZ38" s="690">
        <v>5.4</v>
      </c>
      <c r="DA38" s="719"/>
      <c r="DB38" s="719"/>
      <c r="DC38" s="723"/>
      <c r="DD38" s="694">
        <v>883670</v>
      </c>
      <c r="DE38" s="686"/>
      <c r="DF38" s="686"/>
      <c r="DG38" s="686"/>
      <c r="DH38" s="686"/>
      <c r="DI38" s="686"/>
      <c r="DJ38" s="686"/>
      <c r="DK38" s="687"/>
      <c r="DL38" s="694">
        <v>814151</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1239200</v>
      </c>
      <c r="S39" s="686"/>
      <c r="T39" s="686"/>
      <c r="U39" s="686"/>
      <c r="V39" s="686"/>
      <c r="W39" s="686"/>
      <c r="X39" s="686"/>
      <c r="Y39" s="687"/>
      <c r="Z39" s="688">
        <v>6</v>
      </c>
      <c r="AA39" s="688"/>
      <c r="AB39" s="688"/>
      <c r="AC39" s="688"/>
      <c r="AD39" s="689" t="s">
        <v>128</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v>12407</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6743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586393</v>
      </c>
      <c r="CS39" s="721"/>
      <c r="CT39" s="721"/>
      <c r="CU39" s="721"/>
      <c r="CV39" s="721"/>
      <c r="CW39" s="721"/>
      <c r="CX39" s="721"/>
      <c r="CY39" s="722"/>
      <c r="CZ39" s="690">
        <v>3</v>
      </c>
      <c r="DA39" s="719"/>
      <c r="DB39" s="719"/>
      <c r="DC39" s="723"/>
      <c r="DD39" s="694">
        <v>413206</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v>9300</v>
      </c>
      <c r="S40" s="686"/>
      <c r="T40" s="686"/>
      <c r="U40" s="686"/>
      <c r="V40" s="686"/>
      <c r="W40" s="686"/>
      <c r="X40" s="686"/>
      <c r="Y40" s="687"/>
      <c r="Z40" s="688">
        <v>0</v>
      </c>
      <c r="AA40" s="688"/>
      <c r="AB40" s="688"/>
      <c r="AC40" s="688"/>
      <c r="AD40" s="689" t="s">
        <v>128</v>
      </c>
      <c r="AE40" s="689"/>
      <c r="AF40" s="689"/>
      <c r="AG40" s="689"/>
      <c r="AH40" s="689"/>
      <c r="AI40" s="689"/>
      <c r="AJ40" s="689"/>
      <c r="AK40" s="689"/>
      <c r="AL40" s="690" t="s">
        <v>128</v>
      </c>
      <c r="AM40" s="691"/>
      <c r="AN40" s="691"/>
      <c r="AO40" s="692"/>
      <c r="AQ40" s="763" t="s">
        <v>343</v>
      </c>
      <c r="AR40" s="764"/>
      <c r="AS40" s="764"/>
      <c r="AT40" s="764"/>
      <c r="AU40" s="764"/>
      <c r="AV40" s="764"/>
      <c r="AW40" s="764"/>
      <c r="AX40" s="764"/>
      <c r="AY40" s="765"/>
      <c r="AZ40" s="685" t="s">
        <v>233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89</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577000</v>
      </c>
      <c r="CS40" s="686"/>
      <c r="CT40" s="686"/>
      <c r="CU40" s="686"/>
      <c r="CV40" s="686"/>
      <c r="CW40" s="686"/>
      <c r="CX40" s="686"/>
      <c r="CY40" s="687"/>
      <c r="CZ40" s="690">
        <v>2.9</v>
      </c>
      <c r="DA40" s="719"/>
      <c r="DB40" s="719"/>
      <c r="DC40" s="723"/>
      <c r="DD40" s="694">
        <v>287000</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233</v>
      </c>
      <c r="AA41" s="688"/>
      <c r="AB41" s="688"/>
      <c r="AC41" s="688"/>
      <c r="AD41" s="689" t="s">
        <v>233</v>
      </c>
      <c r="AE41" s="689"/>
      <c r="AF41" s="689"/>
      <c r="AG41" s="689"/>
      <c r="AH41" s="689"/>
      <c r="AI41" s="689"/>
      <c r="AJ41" s="689"/>
      <c r="AK41" s="689"/>
      <c r="AL41" s="690" t="s">
        <v>233</v>
      </c>
      <c r="AM41" s="691"/>
      <c r="AN41" s="691"/>
      <c r="AO41" s="692"/>
      <c r="AQ41" s="763" t="s">
        <v>348</v>
      </c>
      <c r="AR41" s="764"/>
      <c r="AS41" s="764"/>
      <c r="AT41" s="764"/>
      <c r="AU41" s="764"/>
      <c r="AV41" s="764"/>
      <c r="AW41" s="764"/>
      <c r="AX41" s="764"/>
      <c r="AY41" s="765"/>
      <c r="AZ41" s="685">
        <v>232468</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233</v>
      </c>
      <c r="DA41" s="719"/>
      <c r="DB41" s="719"/>
      <c r="DC41" s="723"/>
      <c r="DD41" s="694" t="s">
        <v>233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411800</v>
      </c>
      <c r="S42" s="686"/>
      <c r="T42" s="686"/>
      <c r="U42" s="686"/>
      <c r="V42" s="686"/>
      <c r="W42" s="686"/>
      <c r="X42" s="686"/>
      <c r="Y42" s="687"/>
      <c r="Z42" s="688">
        <v>2</v>
      </c>
      <c r="AA42" s="688"/>
      <c r="AB42" s="688"/>
      <c r="AC42" s="688"/>
      <c r="AD42" s="689" t="s">
        <v>128</v>
      </c>
      <c r="AE42" s="689"/>
      <c r="AF42" s="689"/>
      <c r="AG42" s="689"/>
      <c r="AH42" s="689"/>
      <c r="AI42" s="689"/>
      <c r="AJ42" s="689"/>
      <c r="AK42" s="689"/>
      <c r="AL42" s="690" t="s">
        <v>233</v>
      </c>
      <c r="AM42" s="691"/>
      <c r="AN42" s="691"/>
      <c r="AO42" s="692"/>
      <c r="AQ42" s="784" t="s">
        <v>352</v>
      </c>
      <c r="AR42" s="785"/>
      <c r="AS42" s="785"/>
      <c r="AT42" s="785"/>
      <c r="AU42" s="785"/>
      <c r="AV42" s="785"/>
      <c r="AW42" s="785"/>
      <c r="AX42" s="785"/>
      <c r="AY42" s="786"/>
      <c r="AZ42" s="776">
        <v>837254</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306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2359795</v>
      </c>
      <c r="CS42" s="686"/>
      <c r="CT42" s="686"/>
      <c r="CU42" s="686"/>
      <c r="CV42" s="686"/>
      <c r="CW42" s="686"/>
      <c r="CX42" s="686"/>
      <c r="CY42" s="687"/>
      <c r="CZ42" s="690">
        <v>11.9</v>
      </c>
      <c r="DA42" s="691"/>
      <c r="DB42" s="691"/>
      <c r="DC42" s="703"/>
      <c r="DD42" s="694">
        <v>389302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20656794</v>
      </c>
      <c r="S43" s="777"/>
      <c r="T43" s="777"/>
      <c r="U43" s="777"/>
      <c r="V43" s="777"/>
      <c r="W43" s="777"/>
      <c r="X43" s="777"/>
      <c r="Y43" s="778"/>
      <c r="Z43" s="779">
        <v>100</v>
      </c>
      <c r="AA43" s="779"/>
      <c r="AB43" s="779"/>
      <c r="AC43" s="779"/>
      <c r="AD43" s="780">
        <v>8833751</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2735</v>
      </c>
      <c r="CS43" s="721"/>
      <c r="CT43" s="721"/>
      <c r="CU43" s="721"/>
      <c r="CV43" s="721"/>
      <c r="CW43" s="721"/>
      <c r="CX43" s="721"/>
      <c r="CY43" s="722"/>
      <c r="CZ43" s="690">
        <v>0</v>
      </c>
      <c r="DA43" s="719"/>
      <c r="DB43" s="719"/>
      <c r="DC43" s="723"/>
      <c r="DD43" s="694">
        <v>2735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1003395</v>
      </c>
      <c r="CS44" s="686"/>
      <c r="CT44" s="686"/>
      <c r="CU44" s="686"/>
      <c r="CV44" s="686"/>
      <c r="CW44" s="686"/>
      <c r="CX44" s="686"/>
      <c r="CY44" s="687"/>
      <c r="CZ44" s="690">
        <v>5</v>
      </c>
      <c r="DA44" s="691"/>
      <c r="DB44" s="691"/>
      <c r="DC44" s="703"/>
      <c r="DD44" s="694">
        <v>156721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612890</v>
      </c>
      <c r="CS45" s="721"/>
      <c r="CT45" s="721"/>
      <c r="CU45" s="721"/>
      <c r="CV45" s="721"/>
      <c r="CW45" s="721"/>
      <c r="CX45" s="721"/>
      <c r="CY45" s="722"/>
      <c r="CZ45" s="690">
        <v>3.1</v>
      </c>
      <c r="DA45" s="719"/>
      <c r="DB45" s="719"/>
      <c r="DC45" s="723"/>
      <c r="DD45" s="694">
        <v>88105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370881</v>
      </c>
      <c r="CS46" s="686"/>
      <c r="CT46" s="686"/>
      <c r="CU46" s="686"/>
      <c r="CV46" s="686"/>
      <c r="CW46" s="686"/>
      <c r="CX46" s="686"/>
      <c r="CY46" s="687"/>
      <c r="CZ46" s="690">
        <v>1.9</v>
      </c>
      <c r="DA46" s="691"/>
      <c r="DB46" s="691"/>
      <c r="DC46" s="703"/>
      <c r="DD46" s="694">
        <v>66192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1356400</v>
      </c>
      <c r="CS47" s="721"/>
      <c r="CT47" s="721"/>
      <c r="CU47" s="721"/>
      <c r="CV47" s="721"/>
      <c r="CW47" s="721"/>
      <c r="CX47" s="721"/>
      <c r="CY47" s="722"/>
      <c r="CZ47" s="690">
        <v>6.8</v>
      </c>
      <c r="DA47" s="719"/>
      <c r="DB47" s="719"/>
      <c r="DC47" s="723"/>
      <c r="DD47" s="694">
        <v>232581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19872162</v>
      </c>
      <c r="CS49" s="756"/>
      <c r="CT49" s="756"/>
      <c r="CU49" s="756"/>
      <c r="CV49" s="756"/>
      <c r="CW49" s="756"/>
      <c r="CX49" s="756"/>
      <c r="CY49" s="787"/>
      <c r="CZ49" s="781">
        <v>100</v>
      </c>
      <c r="DA49" s="788"/>
      <c r="DB49" s="788"/>
      <c r="DC49" s="789"/>
      <c r="DD49" s="790">
        <v>11179264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MxQbgdhjIE4dEFOVWgPvLFVr6VSwjCkLtwUPbU1reol//hLiFOElLVWBYJsJ+CWYMnNB7EmbRoWgwWgFGxO2w==" saltValue="oB3/A1n8tJBND03+geu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20564</v>
      </c>
      <c r="R7" s="821"/>
      <c r="S7" s="821"/>
      <c r="T7" s="821"/>
      <c r="U7" s="821"/>
      <c r="V7" s="821">
        <v>19779</v>
      </c>
      <c r="W7" s="821"/>
      <c r="X7" s="821"/>
      <c r="Y7" s="821"/>
      <c r="Z7" s="821"/>
      <c r="AA7" s="821">
        <f>Q7-V7</f>
        <v>785</v>
      </c>
      <c r="AB7" s="821"/>
      <c r="AC7" s="821"/>
      <c r="AD7" s="821"/>
      <c r="AE7" s="822"/>
      <c r="AF7" s="823">
        <v>581</v>
      </c>
      <c r="AG7" s="824"/>
      <c r="AH7" s="824"/>
      <c r="AI7" s="824"/>
      <c r="AJ7" s="825"/>
      <c r="AK7" s="860">
        <v>1057</v>
      </c>
      <c r="AL7" s="861"/>
      <c r="AM7" s="861"/>
      <c r="AN7" s="861"/>
      <c r="AO7" s="861"/>
      <c r="AP7" s="861">
        <v>18836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594</v>
      </c>
      <c r="BT7" s="865"/>
      <c r="BU7" s="865"/>
      <c r="BV7" s="865"/>
      <c r="BW7" s="865"/>
      <c r="BX7" s="865"/>
      <c r="BY7" s="865"/>
      <c r="BZ7" s="865"/>
      <c r="CA7" s="865"/>
      <c r="CB7" s="865"/>
      <c r="CC7" s="865"/>
      <c r="CD7" s="865"/>
      <c r="CE7" s="865"/>
      <c r="CF7" s="865"/>
      <c r="CG7" s="866"/>
      <c r="CH7" s="857">
        <v>32</v>
      </c>
      <c r="CI7" s="858"/>
      <c r="CJ7" s="858"/>
      <c r="CK7" s="858"/>
      <c r="CL7" s="859"/>
      <c r="CM7" s="857">
        <v>252</v>
      </c>
      <c r="CN7" s="858"/>
      <c r="CO7" s="858"/>
      <c r="CP7" s="858"/>
      <c r="CQ7" s="859"/>
      <c r="CR7" s="857">
        <v>389</v>
      </c>
      <c r="CS7" s="858"/>
      <c r="CT7" s="858"/>
      <c r="CU7" s="858"/>
      <c r="CV7" s="859"/>
      <c r="CW7" s="857" t="s">
        <v>598</v>
      </c>
      <c r="CX7" s="858"/>
      <c r="CY7" s="858"/>
      <c r="CZ7" s="858"/>
      <c r="DA7" s="859"/>
      <c r="DB7" s="857">
        <v>102</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v>
      </c>
      <c r="R8" s="845"/>
      <c r="S8" s="845"/>
      <c r="T8" s="845"/>
      <c r="U8" s="845"/>
      <c r="V8" s="845">
        <v>6</v>
      </c>
      <c r="W8" s="845"/>
      <c r="X8" s="845"/>
      <c r="Y8" s="845"/>
      <c r="Z8" s="845"/>
      <c r="AA8" s="845">
        <f t="shared" ref="AA8:AA9" si="0">Q8-V8</f>
        <v>-5</v>
      </c>
      <c r="AB8" s="845"/>
      <c r="AC8" s="845"/>
      <c r="AD8" s="845"/>
      <c r="AE8" s="846"/>
      <c r="AF8" s="847">
        <v>-5</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7">
        <v>2</v>
      </c>
      <c r="CI8" s="868"/>
      <c r="CJ8" s="868"/>
      <c r="CK8" s="868"/>
      <c r="CL8" s="869"/>
      <c r="CM8" s="867">
        <v>30</v>
      </c>
      <c r="CN8" s="868"/>
      <c r="CO8" s="868"/>
      <c r="CP8" s="868"/>
      <c r="CQ8" s="869"/>
      <c r="CR8" s="867">
        <v>8</v>
      </c>
      <c r="CS8" s="868"/>
      <c r="CT8" s="868"/>
      <c r="CU8" s="868"/>
      <c r="CV8" s="869"/>
      <c r="CW8" s="867" t="s">
        <v>598</v>
      </c>
      <c r="CX8" s="868"/>
      <c r="CY8" s="868"/>
      <c r="CZ8" s="868"/>
      <c r="DA8" s="869"/>
      <c r="DB8" s="867" t="s">
        <v>598</v>
      </c>
      <c r="DC8" s="868"/>
      <c r="DD8" s="868"/>
      <c r="DE8" s="868"/>
      <c r="DF8" s="869"/>
      <c r="DG8" s="867" t="s">
        <v>598</v>
      </c>
      <c r="DH8" s="868"/>
      <c r="DI8" s="868"/>
      <c r="DJ8" s="868"/>
      <c r="DK8" s="869"/>
      <c r="DL8" s="867" t="s">
        <v>598</v>
      </c>
      <c r="DM8" s="868"/>
      <c r="DN8" s="868"/>
      <c r="DO8" s="868"/>
      <c r="DP8" s="869"/>
      <c r="DQ8" s="867" t="s">
        <v>598</v>
      </c>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257</v>
      </c>
      <c r="R9" s="845"/>
      <c r="S9" s="845"/>
      <c r="T9" s="845"/>
      <c r="U9" s="845"/>
      <c r="V9" s="845">
        <v>252</v>
      </c>
      <c r="W9" s="845"/>
      <c r="X9" s="845"/>
      <c r="Y9" s="845"/>
      <c r="Z9" s="845"/>
      <c r="AA9" s="845">
        <f t="shared" si="0"/>
        <v>5</v>
      </c>
      <c r="AB9" s="845"/>
      <c r="AC9" s="845"/>
      <c r="AD9" s="845"/>
      <c r="AE9" s="846"/>
      <c r="AF9" s="847">
        <v>5</v>
      </c>
      <c r="AG9" s="848"/>
      <c r="AH9" s="848"/>
      <c r="AI9" s="848"/>
      <c r="AJ9" s="849"/>
      <c r="AK9" s="850">
        <v>140</v>
      </c>
      <c r="AL9" s="851"/>
      <c r="AM9" s="851"/>
      <c r="AN9" s="851"/>
      <c r="AO9" s="851"/>
      <c r="AP9" s="851">
        <v>600</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596</v>
      </c>
      <c r="BT9" s="855"/>
      <c r="BU9" s="855"/>
      <c r="BV9" s="855"/>
      <c r="BW9" s="855"/>
      <c r="BX9" s="855"/>
      <c r="BY9" s="855"/>
      <c r="BZ9" s="855"/>
      <c r="CA9" s="855"/>
      <c r="CB9" s="855"/>
      <c r="CC9" s="855"/>
      <c r="CD9" s="855"/>
      <c r="CE9" s="855"/>
      <c r="CF9" s="855"/>
      <c r="CG9" s="856"/>
      <c r="CH9" s="867">
        <v>3</v>
      </c>
      <c r="CI9" s="868"/>
      <c r="CJ9" s="868"/>
      <c r="CK9" s="868"/>
      <c r="CL9" s="869"/>
      <c r="CM9" s="867">
        <v>42</v>
      </c>
      <c r="CN9" s="868"/>
      <c r="CO9" s="868"/>
      <c r="CP9" s="868"/>
      <c r="CQ9" s="869"/>
      <c r="CR9" s="867">
        <v>4</v>
      </c>
      <c r="CS9" s="868"/>
      <c r="CT9" s="868"/>
      <c r="CU9" s="868"/>
      <c r="CV9" s="869"/>
      <c r="CW9" s="867">
        <v>5</v>
      </c>
      <c r="CX9" s="868"/>
      <c r="CY9" s="868"/>
      <c r="CZ9" s="868"/>
      <c r="DA9" s="869"/>
      <c r="DB9" s="867" t="s">
        <v>598</v>
      </c>
      <c r="DC9" s="868"/>
      <c r="DD9" s="868"/>
      <c r="DE9" s="868"/>
      <c r="DF9" s="869"/>
      <c r="DG9" s="867" t="s">
        <v>598</v>
      </c>
      <c r="DH9" s="868"/>
      <c r="DI9" s="868"/>
      <c r="DJ9" s="868"/>
      <c r="DK9" s="869"/>
      <c r="DL9" s="867" t="s">
        <v>598</v>
      </c>
      <c r="DM9" s="868"/>
      <c r="DN9" s="868"/>
      <c r="DO9" s="868"/>
      <c r="DP9" s="869"/>
      <c r="DQ9" s="867" t="s">
        <v>598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597</v>
      </c>
      <c r="BT10" s="855"/>
      <c r="BU10" s="855"/>
      <c r="BV10" s="855"/>
      <c r="BW10" s="855"/>
      <c r="BX10" s="855"/>
      <c r="BY10" s="855"/>
      <c r="BZ10" s="855"/>
      <c r="CA10" s="855"/>
      <c r="CB10" s="855"/>
      <c r="CC10" s="855"/>
      <c r="CD10" s="855"/>
      <c r="CE10" s="855"/>
      <c r="CF10" s="855"/>
      <c r="CG10" s="856"/>
      <c r="CH10" s="867">
        <v>3</v>
      </c>
      <c r="CI10" s="868"/>
      <c r="CJ10" s="868"/>
      <c r="CK10" s="868"/>
      <c r="CL10" s="869"/>
      <c r="CM10" s="867">
        <v>15</v>
      </c>
      <c r="CN10" s="868"/>
      <c r="CO10" s="868"/>
      <c r="CP10" s="868"/>
      <c r="CQ10" s="869"/>
      <c r="CR10" s="867">
        <v>1</v>
      </c>
      <c r="CS10" s="868"/>
      <c r="CT10" s="868"/>
      <c r="CU10" s="868"/>
      <c r="CV10" s="869"/>
      <c r="CW10" s="867">
        <v>13</v>
      </c>
      <c r="CX10" s="868"/>
      <c r="CY10" s="868"/>
      <c r="CZ10" s="868"/>
      <c r="DA10" s="869"/>
      <c r="DB10" s="867" t="s">
        <v>598</v>
      </c>
      <c r="DC10" s="868"/>
      <c r="DD10" s="868"/>
      <c r="DE10" s="868"/>
      <c r="DF10" s="869"/>
      <c r="DG10" s="867" t="s">
        <v>598</v>
      </c>
      <c r="DH10" s="868"/>
      <c r="DI10" s="868"/>
      <c r="DJ10" s="868"/>
      <c r="DK10" s="869"/>
      <c r="DL10" s="867" t="s">
        <v>598</v>
      </c>
      <c r="DM10" s="868"/>
      <c r="DN10" s="868"/>
      <c r="DO10" s="868"/>
      <c r="DP10" s="869"/>
      <c r="DQ10" s="867" t="s">
        <v>598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20654</v>
      </c>
      <c r="R23" s="880"/>
      <c r="S23" s="880"/>
      <c r="T23" s="880"/>
      <c r="U23" s="880"/>
      <c r="V23" s="880">
        <v>19870</v>
      </c>
      <c r="W23" s="880"/>
      <c r="X23" s="880"/>
      <c r="Y23" s="880"/>
      <c r="Z23" s="880"/>
      <c r="AA23" s="880">
        <f>Q23-V23</f>
        <v>784</v>
      </c>
      <c r="AB23" s="880"/>
      <c r="AC23" s="880"/>
      <c r="AD23" s="880"/>
      <c r="AE23" s="881"/>
      <c r="AF23" s="882">
        <v>580</v>
      </c>
      <c r="AG23" s="880"/>
      <c r="AH23" s="880"/>
      <c r="AI23" s="880"/>
      <c r="AJ23" s="883"/>
      <c r="AK23" s="884"/>
      <c r="AL23" s="885"/>
      <c r="AM23" s="885"/>
      <c r="AN23" s="885"/>
      <c r="AO23" s="885"/>
      <c r="AP23" s="880">
        <v>19436</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3056</v>
      </c>
      <c r="R28" s="909"/>
      <c r="S28" s="909"/>
      <c r="T28" s="909"/>
      <c r="U28" s="909"/>
      <c r="V28" s="909">
        <v>2949</v>
      </c>
      <c r="W28" s="909"/>
      <c r="X28" s="909"/>
      <c r="Y28" s="909"/>
      <c r="Z28" s="909"/>
      <c r="AA28" s="909">
        <f t="shared" ref="AA28:AA35" si="1">Q28-V28</f>
        <v>107</v>
      </c>
      <c r="AB28" s="909"/>
      <c r="AC28" s="909"/>
      <c r="AD28" s="909"/>
      <c r="AE28" s="910"/>
      <c r="AF28" s="911">
        <v>107</v>
      </c>
      <c r="AG28" s="909"/>
      <c r="AH28" s="909"/>
      <c r="AI28" s="909"/>
      <c r="AJ28" s="912"/>
      <c r="AK28" s="913">
        <v>249</v>
      </c>
      <c r="AL28" s="904"/>
      <c r="AM28" s="904"/>
      <c r="AN28" s="904"/>
      <c r="AO28" s="904"/>
      <c r="AP28" s="904" t="s">
        <v>526</v>
      </c>
      <c r="AQ28" s="904"/>
      <c r="AR28" s="904"/>
      <c r="AS28" s="904"/>
      <c r="AT28" s="904"/>
      <c r="AU28" s="904" t="s">
        <v>526</v>
      </c>
      <c r="AV28" s="904"/>
      <c r="AW28" s="904"/>
      <c r="AX28" s="904"/>
      <c r="AY28" s="904"/>
      <c r="AZ28" s="905" t="s">
        <v>526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2855</v>
      </c>
      <c r="R29" s="845"/>
      <c r="S29" s="845"/>
      <c r="T29" s="845"/>
      <c r="U29" s="845"/>
      <c r="V29" s="845">
        <v>2783</v>
      </c>
      <c r="W29" s="845"/>
      <c r="X29" s="845"/>
      <c r="Y29" s="845"/>
      <c r="Z29" s="845"/>
      <c r="AA29" s="845">
        <f t="shared" si="1"/>
        <v>72</v>
      </c>
      <c r="AB29" s="845"/>
      <c r="AC29" s="845"/>
      <c r="AD29" s="845"/>
      <c r="AE29" s="846"/>
      <c r="AF29" s="847">
        <v>72</v>
      </c>
      <c r="AG29" s="848"/>
      <c r="AH29" s="848"/>
      <c r="AI29" s="848"/>
      <c r="AJ29" s="849"/>
      <c r="AK29" s="916">
        <v>406</v>
      </c>
      <c r="AL29" s="917"/>
      <c r="AM29" s="917"/>
      <c r="AN29" s="917"/>
      <c r="AO29" s="917"/>
      <c r="AP29" s="917" t="s">
        <v>526</v>
      </c>
      <c r="AQ29" s="917"/>
      <c r="AR29" s="917"/>
      <c r="AS29" s="917"/>
      <c r="AT29" s="917"/>
      <c r="AU29" s="917" t="s">
        <v>526</v>
      </c>
      <c r="AV29" s="917"/>
      <c r="AW29" s="917"/>
      <c r="AX29" s="917"/>
      <c r="AY29" s="917"/>
      <c r="AZ29" s="918" t="s">
        <v>526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367</v>
      </c>
      <c r="R30" s="845"/>
      <c r="S30" s="845"/>
      <c r="T30" s="845"/>
      <c r="U30" s="845"/>
      <c r="V30" s="845">
        <v>353</v>
      </c>
      <c r="W30" s="845"/>
      <c r="X30" s="845"/>
      <c r="Y30" s="845"/>
      <c r="Z30" s="845"/>
      <c r="AA30" s="845">
        <f t="shared" si="1"/>
        <v>14</v>
      </c>
      <c r="AB30" s="845"/>
      <c r="AC30" s="845"/>
      <c r="AD30" s="845"/>
      <c r="AE30" s="846"/>
      <c r="AF30" s="847">
        <v>14</v>
      </c>
      <c r="AG30" s="848"/>
      <c r="AH30" s="848"/>
      <c r="AI30" s="848"/>
      <c r="AJ30" s="849"/>
      <c r="AK30" s="916">
        <v>81</v>
      </c>
      <c r="AL30" s="917"/>
      <c r="AM30" s="917"/>
      <c r="AN30" s="917"/>
      <c r="AO30" s="917"/>
      <c r="AP30" s="917" t="s">
        <v>526</v>
      </c>
      <c r="AQ30" s="917"/>
      <c r="AR30" s="917"/>
      <c r="AS30" s="917"/>
      <c r="AT30" s="917"/>
      <c r="AU30" s="917" t="s">
        <v>526</v>
      </c>
      <c r="AV30" s="917"/>
      <c r="AW30" s="917"/>
      <c r="AX30" s="917"/>
      <c r="AY30" s="917"/>
      <c r="AZ30" s="918" t="s">
        <v>526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650</v>
      </c>
      <c r="R31" s="845"/>
      <c r="S31" s="845"/>
      <c r="T31" s="845"/>
      <c r="U31" s="845"/>
      <c r="V31" s="845">
        <v>523</v>
      </c>
      <c r="W31" s="845"/>
      <c r="X31" s="845"/>
      <c r="Y31" s="845"/>
      <c r="Z31" s="845"/>
      <c r="AA31" s="845">
        <f t="shared" si="1"/>
        <v>127</v>
      </c>
      <c r="AB31" s="845"/>
      <c r="AC31" s="845"/>
      <c r="AD31" s="845"/>
      <c r="AE31" s="846"/>
      <c r="AF31" s="847">
        <v>595</v>
      </c>
      <c r="AG31" s="848"/>
      <c r="AH31" s="848"/>
      <c r="AI31" s="848"/>
      <c r="AJ31" s="849"/>
      <c r="AK31" s="916">
        <v>10</v>
      </c>
      <c r="AL31" s="917"/>
      <c r="AM31" s="917"/>
      <c r="AN31" s="917"/>
      <c r="AO31" s="917"/>
      <c r="AP31" s="917">
        <v>1731</v>
      </c>
      <c r="AQ31" s="917"/>
      <c r="AR31" s="917"/>
      <c r="AS31" s="917"/>
      <c r="AT31" s="917"/>
      <c r="AU31" s="917">
        <v>41</v>
      </c>
      <c r="AV31" s="917"/>
      <c r="AW31" s="917"/>
      <c r="AX31" s="917"/>
      <c r="AY31" s="917"/>
      <c r="AZ31" s="918" t="s">
        <v>526</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599</v>
      </c>
      <c r="C32" s="842"/>
      <c r="D32" s="842"/>
      <c r="E32" s="842"/>
      <c r="F32" s="842"/>
      <c r="G32" s="842"/>
      <c r="H32" s="842"/>
      <c r="I32" s="842"/>
      <c r="J32" s="842"/>
      <c r="K32" s="842"/>
      <c r="L32" s="842"/>
      <c r="M32" s="842"/>
      <c r="N32" s="842"/>
      <c r="O32" s="842"/>
      <c r="P32" s="843"/>
      <c r="Q32" s="844">
        <v>968</v>
      </c>
      <c r="R32" s="845"/>
      <c r="S32" s="845"/>
      <c r="T32" s="845"/>
      <c r="U32" s="845"/>
      <c r="V32" s="845">
        <v>842</v>
      </c>
      <c r="W32" s="845"/>
      <c r="X32" s="845"/>
      <c r="Y32" s="845"/>
      <c r="Z32" s="845"/>
      <c r="AA32" s="845">
        <f t="shared" si="1"/>
        <v>126</v>
      </c>
      <c r="AB32" s="845"/>
      <c r="AC32" s="845"/>
      <c r="AD32" s="845"/>
      <c r="AE32" s="846"/>
      <c r="AF32" s="847">
        <v>574</v>
      </c>
      <c r="AG32" s="848"/>
      <c r="AH32" s="848"/>
      <c r="AI32" s="848"/>
      <c r="AJ32" s="849"/>
      <c r="AK32" s="916">
        <v>623</v>
      </c>
      <c r="AL32" s="917"/>
      <c r="AM32" s="917"/>
      <c r="AN32" s="917"/>
      <c r="AO32" s="917"/>
      <c r="AP32" s="917">
        <v>4802</v>
      </c>
      <c r="AQ32" s="917"/>
      <c r="AR32" s="917"/>
      <c r="AS32" s="917"/>
      <c r="AT32" s="917"/>
      <c r="AU32" s="917">
        <v>2745</v>
      </c>
      <c r="AV32" s="917"/>
      <c r="AW32" s="917"/>
      <c r="AX32" s="917"/>
      <c r="AY32" s="917"/>
      <c r="AZ32" s="918" t="s">
        <v>526</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600</v>
      </c>
      <c r="C33" s="842"/>
      <c r="D33" s="842"/>
      <c r="E33" s="842"/>
      <c r="F33" s="842"/>
      <c r="G33" s="842"/>
      <c r="H33" s="842"/>
      <c r="I33" s="842"/>
      <c r="J33" s="842"/>
      <c r="K33" s="842"/>
      <c r="L33" s="842"/>
      <c r="M33" s="842"/>
      <c r="N33" s="842"/>
      <c r="O33" s="842"/>
      <c r="P33" s="843"/>
      <c r="Q33" s="844">
        <v>89</v>
      </c>
      <c r="R33" s="845"/>
      <c r="S33" s="845"/>
      <c r="T33" s="845"/>
      <c r="U33" s="845"/>
      <c r="V33" s="845">
        <v>86</v>
      </c>
      <c r="W33" s="845"/>
      <c r="X33" s="845"/>
      <c r="Y33" s="845"/>
      <c r="Z33" s="845"/>
      <c r="AA33" s="845">
        <f t="shared" si="1"/>
        <v>3</v>
      </c>
      <c r="AB33" s="845"/>
      <c r="AC33" s="845"/>
      <c r="AD33" s="845"/>
      <c r="AE33" s="846"/>
      <c r="AF33" s="847">
        <v>92</v>
      </c>
      <c r="AG33" s="848"/>
      <c r="AH33" s="848"/>
      <c r="AI33" s="848"/>
      <c r="AJ33" s="849"/>
      <c r="AK33" s="916">
        <v>88</v>
      </c>
      <c r="AL33" s="917"/>
      <c r="AM33" s="917"/>
      <c r="AN33" s="917"/>
      <c r="AO33" s="917"/>
      <c r="AP33" s="917">
        <v>561</v>
      </c>
      <c r="AQ33" s="917"/>
      <c r="AR33" s="917"/>
      <c r="AS33" s="917"/>
      <c r="AT33" s="917"/>
      <c r="AU33" s="917">
        <v>372</v>
      </c>
      <c r="AV33" s="917"/>
      <c r="AW33" s="917"/>
      <c r="AX33" s="917"/>
      <c r="AY33" s="917"/>
      <c r="AZ33" s="918" t="s">
        <v>526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601</v>
      </c>
      <c r="C34" s="842"/>
      <c r="D34" s="842"/>
      <c r="E34" s="842"/>
      <c r="F34" s="842"/>
      <c r="G34" s="842"/>
      <c r="H34" s="842"/>
      <c r="I34" s="842"/>
      <c r="J34" s="842"/>
      <c r="K34" s="842"/>
      <c r="L34" s="842"/>
      <c r="M34" s="842"/>
      <c r="N34" s="842"/>
      <c r="O34" s="842"/>
      <c r="P34" s="843"/>
      <c r="Q34" s="844">
        <v>256</v>
      </c>
      <c r="R34" s="845"/>
      <c r="S34" s="845"/>
      <c r="T34" s="845"/>
      <c r="U34" s="845"/>
      <c r="V34" s="845">
        <v>232</v>
      </c>
      <c r="W34" s="845"/>
      <c r="X34" s="845"/>
      <c r="Y34" s="845"/>
      <c r="Z34" s="845"/>
      <c r="AA34" s="845">
        <f t="shared" si="1"/>
        <v>24</v>
      </c>
      <c r="AB34" s="845"/>
      <c r="AC34" s="845"/>
      <c r="AD34" s="845"/>
      <c r="AE34" s="846"/>
      <c r="AF34" s="847">
        <v>193</v>
      </c>
      <c r="AG34" s="848"/>
      <c r="AH34" s="848"/>
      <c r="AI34" s="848"/>
      <c r="AJ34" s="849"/>
      <c r="AK34" s="916">
        <v>179</v>
      </c>
      <c r="AL34" s="917"/>
      <c r="AM34" s="917"/>
      <c r="AN34" s="917"/>
      <c r="AO34" s="917"/>
      <c r="AP34" s="917">
        <v>1007</v>
      </c>
      <c r="AQ34" s="917"/>
      <c r="AR34" s="917"/>
      <c r="AS34" s="917"/>
      <c r="AT34" s="917"/>
      <c r="AU34" s="917">
        <v>667</v>
      </c>
      <c r="AV34" s="917"/>
      <c r="AW34" s="917"/>
      <c r="AX34" s="917"/>
      <c r="AY34" s="917"/>
      <c r="AZ34" s="918" t="s">
        <v>526</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583</v>
      </c>
      <c r="C35" s="842"/>
      <c r="D35" s="842"/>
      <c r="E35" s="842"/>
      <c r="F35" s="842"/>
      <c r="G35" s="842"/>
      <c r="H35" s="842"/>
      <c r="I35" s="842"/>
      <c r="J35" s="842"/>
      <c r="K35" s="842"/>
      <c r="L35" s="842"/>
      <c r="M35" s="842"/>
      <c r="N35" s="842"/>
      <c r="O35" s="842"/>
      <c r="P35" s="843"/>
      <c r="Q35" s="844">
        <v>1875</v>
      </c>
      <c r="R35" s="845"/>
      <c r="S35" s="845"/>
      <c r="T35" s="845"/>
      <c r="U35" s="845"/>
      <c r="V35" s="845">
        <v>1899</v>
      </c>
      <c r="W35" s="845"/>
      <c r="X35" s="845"/>
      <c r="Y35" s="845"/>
      <c r="Z35" s="845"/>
      <c r="AA35" s="845">
        <f t="shared" si="1"/>
        <v>-24</v>
      </c>
      <c r="AB35" s="845"/>
      <c r="AC35" s="845"/>
      <c r="AD35" s="845"/>
      <c r="AE35" s="846"/>
      <c r="AF35" s="847">
        <v>95</v>
      </c>
      <c r="AG35" s="848"/>
      <c r="AH35" s="848"/>
      <c r="AI35" s="848"/>
      <c r="AJ35" s="849"/>
      <c r="AK35" s="916">
        <v>441</v>
      </c>
      <c r="AL35" s="917"/>
      <c r="AM35" s="917"/>
      <c r="AN35" s="917"/>
      <c r="AO35" s="917"/>
      <c r="AP35" s="917">
        <v>1294</v>
      </c>
      <c r="AQ35" s="917"/>
      <c r="AR35" s="917"/>
      <c r="AS35" s="917"/>
      <c r="AT35" s="917"/>
      <c r="AU35" s="917" t="s">
        <v>526</v>
      </c>
      <c r="AV35" s="917"/>
      <c r="AW35" s="917"/>
      <c r="AX35" s="917"/>
      <c r="AY35" s="917"/>
      <c r="AZ35" s="918" t="s">
        <v>526</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1742</v>
      </c>
      <c r="AG63" s="928"/>
      <c r="AH63" s="928"/>
      <c r="AI63" s="928"/>
      <c r="AJ63" s="929"/>
      <c r="AK63" s="930"/>
      <c r="AL63" s="925"/>
      <c r="AM63" s="925"/>
      <c r="AN63" s="925"/>
      <c r="AO63" s="925"/>
      <c r="AP63" s="928">
        <v>9396</v>
      </c>
      <c r="AQ63" s="928"/>
      <c r="AR63" s="928"/>
      <c r="AS63" s="928"/>
      <c r="AT63" s="928"/>
      <c r="AU63" s="928">
        <v>3826</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602</v>
      </c>
      <c r="C68" s="956"/>
      <c r="D68" s="956"/>
      <c r="E68" s="956"/>
      <c r="F68" s="956"/>
      <c r="G68" s="956"/>
      <c r="H68" s="956"/>
      <c r="I68" s="956"/>
      <c r="J68" s="956"/>
      <c r="K68" s="956"/>
      <c r="L68" s="956"/>
      <c r="M68" s="956"/>
      <c r="N68" s="956"/>
      <c r="O68" s="956"/>
      <c r="P68" s="957"/>
      <c r="Q68" s="958">
        <v>2088</v>
      </c>
      <c r="R68" s="952"/>
      <c r="S68" s="952"/>
      <c r="T68" s="952"/>
      <c r="U68" s="952"/>
      <c r="V68" s="952">
        <v>1997</v>
      </c>
      <c r="W68" s="952"/>
      <c r="X68" s="952"/>
      <c r="Y68" s="952"/>
      <c r="Z68" s="952"/>
      <c r="AA68" s="952">
        <v>91</v>
      </c>
      <c r="AB68" s="952"/>
      <c r="AC68" s="952"/>
      <c r="AD68" s="952"/>
      <c r="AE68" s="952"/>
      <c r="AF68" s="952">
        <v>89</v>
      </c>
      <c r="AG68" s="952"/>
      <c r="AH68" s="952"/>
      <c r="AI68" s="952"/>
      <c r="AJ68" s="952"/>
      <c r="AK68" s="952">
        <v>53</v>
      </c>
      <c r="AL68" s="952"/>
      <c r="AM68" s="952"/>
      <c r="AN68" s="952"/>
      <c r="AO68" s="952"/>
      <c r="AP68" s="952">
        <v>102</v>
      </c>
      <c r="AQ68" s="952"/>
      <c r="AR68" s="952"/>
      <c r="AS68" s="952"/>
      <c r="AT68" s="952"/>
      <c r="AU68" s="952">
        <v>74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603</v>
      </c>
      <c r="C69" s="960"/>
      <c r="D69" s="960"/>
      <c r="E69" s="960"/>
      <c r="F69" s="960"/>
      <c r="G69" s="960"/>
      <c r="H69" s="960"/>
      <c r="I69" s="960"/>
      <c r="J69" s="960"/>
      <c r="K69" s="960"/>
      <c r="L69" s="960"/>
      <c r="M69" s="960"/>
      <c r="N69" s="960"/>
      <c r="O69" s="960"/>
      <c r="P69" s="961"/>
      <c r="Q69" s="962">
        <v>118</v>
      </c>
      <c r="R69" s="917"/>
      <c r="S69" s="917"/>
      <c r="T69" s="917"/>
      <c r="U69" s="917"/>
      <c r="V69" s="917">
        <v>30</v>
      </c>
      <c r="W69" s="917"/>
      <c r="X69" s="917"/>
      <c r="Y69" s="917"/>
      <c r="Z69" s="917"/>
      <c r="AA69" s="917">
        <v>88</v>
      </c>
      <c r="AB69" s="917"/>
      <c r="AC69" s="917"/>
      <c r="AD69" s="917"/>
      <c r="AE69" s="917"/>
      <c r="AF69" s="917">
        <v>87</v>
      </c>
      <c r="AG69" s="917"/>
      <c r="AH69" s="917"/>
      <c r="AI69" s="917"/>
      <c r="AJ69" s="917"/>
      <c r="AK69" s="917">
        <v>93</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604</v>
      </c>
      <c r="C70" s="960"/>
      <c r="D70" s="960"/>
      <c r="E70" s="960"/>
      <c r="F70" s="960"/>
      <c r="G70" s="960"/>
      <c r="H70" s="960"/>
      <c r="I70" s="960"/>
      <c r="J70" s="960"/>
      <c r="K70" s="960"/>
      <c r="L70" s="960"/>
      <c r="M70" s="960"/>
      <c r="N70" s="960"/>
      <c r="O70" s="960"/>
      <c r="P70" s="961"/>
      <c r="Q70" s="962">
        <v>218</v>
      </c>
      <c r="R70" s="917"/>
      <c r="S70" s="917"/>
      <c r="T70" s="917"/>
      <c r="U70" s="917"/>
      <c r="V70" s="917">
        <v>195</v>
      </c>
      <c r="W70" s="917"/>
      <c r="X70" s="917"/>
      <c r="Y70" s="917"/>
      <c r="Z70" s="917"/>
      <c r="AA70" s="917">
        <v>23</v>
      </c>
      <c r="AB70" s="917"/>
      <c r="AC70" s="917"/>
      <c r="AD70" s="917"/>
      <c r="AE70" s="917"/>
      <c r="AF70" s="917">
        <v>23</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605</v>
      </c>
      <c r="C71" s="960"/>
      <c r="D71" s="960"/>
      <c r="E71" s="960"/>
      <c r="F71" s="960"/>
      <c r="G71" s="960"/>
      <c r="H71" s="960"/>
      <c r="I71" s="960"/>
      <c r="J71" s="960"/>
      <c r="K71" s="960"/>
      <c r="L71" s="960"/>
      <c r="M71" s="960"/>
      <c r="N71" s="960"/>
      <c r="O71" s="960"/>
      <c r="P71" s="961"/>
      <c r="Q71" s="962">
        <v>2319</v>
      </c>
      <c r="R71" s="917"/>
      <c r="S71" s="917"/>
      <c r="T71" s="917"/>
      <c r="U71" s="917"/>
      <c r="V71" s="917">
        <v>2325</v>
      </c>
      <c r="W71" s="917"/>
      <c r="X71" s="917"/>
      <c r="Y71" s="917"/>
      <c r="Z71" s="917"/>
      <c r="AA71" s="917">
        <v>66</v>
      </c>
      <c r="AB71" s="917"/>
      <c r="AC71" s="917"/>
      <c r="AD71" s="917"/>
      <c r="AE71" s="917"/>
      <c r="AF71" s="917">
        <v>66</v>
      </c>
      <c r="AG71" s="917"/>
      <c r="AH71" s="917"/>
      <c r="AI71" s="917"/>
      <c r="AJ71" s="917"/>
      <c r="AK71" s="917"/>
      <c r="AL71" s="917"/>
      <c r="AM71" s="917"/>
      <c r="AN71" s="917"/>
      <c r="AO71" s="917"/>
      <c r="AP71" s="917">
        <v>1194</v>
      </c>
      <c r="AQ71" s="917"/>
      <c r="AR71" s="917"/>
      <c r="AS71" s="917"/>
      <c r="AT71" s="917"/>
      <c r="AU71" s="917">
        <v>220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606</v>
      </c>
      <c r="C72" s="960"/>
      <c r="D72" s="960"/>
      <c r="E72" s="960"/>
      <c r="F72" s="960"/>
      <c r="G72" s="960"/>
      <c r="H72" s="960"/>
      <c r="I72" s="960"/>
      <c r="J72" s="960"/>
      <c r="K72" s="960"/>
      <c r="L72" s="960"/>
      <c r="M72" s="960"/>
      <c r="N72" s="960"/>
      <c r="O72" s="960"/>
      <c r="P72" s="961"/>
      <c r="Q72" s="962">
        <v>544</v>
      </c>
      <c r="R72" s="917"/>
      <c r="S72" s="917"/>
      <c r="T72" s="917"/>
      <c r="U72" s="917"/>
      <c r="V72" s="917">
        <v>446</v>
      </c>
      <c r="W72" s="917"/>
      <c r="X72" s="917"/>
      <c r="Y72" s="917"/>
      <c r="Z72" s="917"/>
      <c r="AA72" s="917">
        <v>98</v>
      </c>
      <c r="AB72" s="917"/>
      <c r="AC72" s="917"/>
      <c r="AD72" s="917"/>
      <c r="AE72" s="917"/>
      <c r="AF72" s="917">
        <v>80</v>
      </c>
      <c r="AG72" s="917"/>
      <c r="AH72" s="917"/>
      <c r="AI72" s="917"/>
      <c r="AJ72" s="917"/>
      <c r="AK72" s="917"/>
      <c r="AL72" s="917"/>
      <c r="AM72" s="917"/>
      <c r="AN72" s="917"/>
      <c r="AO72" s="917"/>
      <c r="AP72" s="917">
        <v>49</v>
      </c>
      <c r="AQ72" s="917"/>
      <c r="AR72" s="917"/>
      <c r="AS72" s="917"/>
      <c r="AT72" s="917"/>
      <c r="AU72" s="917">
        <v>49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607</v>
      </c>
      <c r="C73" s="960"/>
      <c r="D73" s="960"/>
      <c r="E73" s="960"/>
      <c r="F73" s="960"/>
      <c r="G73" s="960"/>
      <c r="H73" s="960"/>
      <c r="I73" s="960"/>
      <c r="J73" s="960"/>
      <c r="K73" s="960"/>
      <c r="L73" s="960"/>
      <c r="M73" s="960"/>
      <c r="N73" s="960"/>
      <c r="O73" s="960"/>
      <c r="P73" s="961"/>
      <c r="Q73" s="962">
        <v>252</v>
      </c>
      <c r="R73" s="917"/>
      <c r="S73" s="917"/>
      <c r="T73" s="917"/>
      <c r="U73" s="917"/>
      <c r="V73" s="917">
        <v>229</v>
      </c>
      <c r="W73" s="917"/>
      <c r="X73" s="917"/>
      <c r="Y73" s="917"/>
      <c r="Z73" s="917"/>
      <c r="AA73" s="917">
        <v>23</v>
      </c>
      <c r="AB73" s="917"/>
      <c r="AC73" s="917"/>
      <c r="AD73" s="917"/>
      <c r="AE73" s="917"/>
      <c r="AF73" s="917">
        <v>50</v>
      </c>
      <c r="AG73" s="917"/>
      <c r="AH73" s="917"/>
      <c r="AI73" s="917"/>
      <c r="AJ73" s="917"/>
      <c r="AK73" s="917"/>
      <c r="AL73" s="917"/>
      <c r="AM73" s="917"/>
      <c r="AN73" s="917"/>
      <c r="AO73" s="917"/>
      <c r="AP73" s="917">
        <v>156</v>
      </c>
      <c r="AQ73" s="917"/>
      <c r="AR73" s="917"/>
      <c r="AS73" s="917"/>
      <c r="AT73" s="917"/>
      <c r="AU73" s="917">
        <v>156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608</v>
      </c>
      <c r="C74" s="960"/>
      <c r="D74" s="960"/>
      <c r="E74" s="960"/>
      <c r="F74" s="960"/>
      <c r="G74" s="960"/>
      <c r="H74" s="960"/>
      <c r="I74" s="960"/>
      <c r="J74" s="960"/>
      <c r="K74" s="960"/>
      <c r="L74" s="960"/>
      <c r="M74" s="960"/>
      <c r="N74" s="960"/>
      <c r="O74" s="960"/>
      <c r="P74" s="961"/>
      <c r="Q74" s="962">
        <v>809</v>
      </c>
      <c r="R74" s="917"/>
      <c r="S74" s="917"/>
      <c r="T74" s="917"/>
      <c r="U74" s="917"/>
      <c r="V74" s="917">
        <v>747</v>
      </c>
      <c r="W74" s="917"/>
      <c r="X74" s="917"/>
      <c r="Y74" s="917"/>
      <c r="Z74" s="917"/>
      <c r="AA74" s="917">
        <v>62</v>
      </c>
      <c r="AB74" s="917"/>
      <c r="AC74" s="917"/>
      <c r="AD74" s="917"/>
      <c r="AE74" s="917"/>
      <c r="AF74" s="917">
        <v>63</v>
      </c>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609</v>
      </c>
      <c r="C75" s="960"/>
      <c r="D75" s="960"/>
      <c r="E75" s="960"/>
      <c r="F75" s="960"/>
      <c r="G75" s="960"/>
      <c r="H75" s="960"/>
      <c r="I75" s="960"/>
      <c r="J75" s="960"/>
      <c r="K75" s="960"/>
      <c r="L75" s="960"/>
      <c r="M75" s="960"/>
      <c r="N75" s="960"/>
      <c r="O75" s="960"/>
      <c r="P75" s="961"/>
      <c r="Q75" s="965">
        <v>296851</v>
      </c>
      <c r="R75" s="966"/>
      <c r="S75" s="966"/>
      <c r="T75" s="966"/>
      <c r="U75" s="916"/>
      <c r="V75" s="967">
        <v>274686</v>
      </c>
      <c r="W75" s="966"/>
      <c r="X75" s="966"/>
      <c r="Y75" s="966"/>
      <c r="Z75" s="916"/>
      <c r="AA75" s="967">
        <v>22165</v>
      </c>
      <c r="AB75" s="966"/>
      <c r="AC75" s="966"/>
      <c r="AD75" s="966"/>
      <c r="AE75" s="916"/>
      <c r="AF75" s="967">
        <v>22166</v>
      </c>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610</v>
      </c>
      <c r="C76" s="960"/>
      <c r="D76" s="960"/>
      <c r="E76" s="960"/>
      <c r="F76" s="960"/>
      <c r="G76" s="960"/>
      <c r="H76" s="960"/>
      <c r="I76" s="960"/>
      <c r="J76" s="960"/>
      <c r="K76" s="960"/>
      <c r="L76" s="960"/>
      <c r="M76" s="960"/>
      <c r="N76" s="960"/>
      <c r="O76" s="960"/>
      <c r="P76" s="961"/>
      <c r="Q76" s="965">
        <v>1291</v>
      </c>
      <c r="R76" s="966"/>
      <c r="S76" s="966"/>
      <c r="T76" s="966"/>
      <c r="U76" s="916"/>
      <c r="V76" s="967">
        <v>1285</v>
      </c>
      <c r="W76" s="966"/>
      <c r="X76" s="966"/>
      <c r="Y76" s="966"/>
      <c r="Z76" s="916"/>
      <c r="AA76" s="967">
        <v>33</v>
      </c>
      <c r="AB76" s="966"/>
      <c r="AC76" s="966"/>
      <c r="AD76" s="966"/>
      <c r="AE76" s="916"/>
      <c r="AF76" s="967">
        <v>33</v>
      </c>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611</v>
      </c>
      <c r="C77" s="960"/>
      <c r="D77" s="960"/>
      <c r="E77" s="960"/>
      <c r="F77" s="960"/>
      <c r="G77" s="960"/>
      <c r="H77" s="960"/>
      <c r="I77" s="960"/>
      <c r="J77" s="960"/>
      <c r="K77" s="960"/>
      <c r="L77" s="960"/>
      <c r="M77" s="960"/>
      <c r="N77" s="960"/>
      <c r="O77" s="960"/>
      <c r="P77" s="961"/>
      <c r="Q77" s="965">
        <v>3161</v>
      </c>
      <c r="R77" s="966"/>
      <c r="S77" s="966"/>
      <c r="T77" s="966"/>
      <c r="U77" s="916"/>
      <c r="V77" s="967">
        <v>2305</v>
      </c>
      <c r="W77" s="966"/>
      <c r="X77" s="966"/>
      <c r="Y77" s="966"/>
      <c r="Z77" s="916"/>
      <c r="AA77" s="967">
        <v>856</v>
      </c>
      <c r="AB77" s="966"/>
      <c r="AC77" s="966"/>
      <c r="AD77" s="966"/>
      <c r="AE77" s="916"/>
      <c r="AF77" s="967">
        <v>6397</v>
      </c>
      <c r="AG77" s="966"/>
      <c r="AH77" s="966"/>
      <c r="AI77" s="966"/>
      <c r="AJ77" s="916"/>
      <c r="AK77" s="967"/>
      <c r="AL77" s="966"/>
      <c r="AM77" s="966"/>
      <c r="AN77" s="966"/>
      <c r="AO77" s="916"/>
      <c r="AP77" s="967">
        <v>2469</v>
      </c>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612</v>
      </c>
      <c r="C78" s="960"/>
      <c r="D78" s="960"/>
      <c r="E78" s="960"/>
      <c r="F78" s="960"/>
      <c r="G78" s="960"/>
      <c r="H78" s="960"/>
      <c r="I78" s="960"/>
      <c r="J78" s="960"/>
      <c r="K78" s="960"/>
      <c r="L78" s="960"/>
      <c r="M78" s="960"/>
      <c r="N78" s="960"/>
      <c r="O78" s="960"/>
      <c r="P78" s="961"/>
      <c r="Q78" s="962">
        <v>280</v>
      </c>
      <c r="R78" s="917"/>
      <c r="S78" s="917"/>
      <c r="T78" s="917"/>
      <c r="U78" s="917"/>
      <c r="V78" s="917">
        <v>249</v>
      </c>
      <c r="W78" s="917"/>
      <c r="X78" s="917"/>
      <c r="Y78" s="917"/>
      <c r="Z78" s="917"/>
      <c r="AA78" s="917">
        <v>31</v>
      </c>
      <c r="AB78" s="917"/>
      <c r="AC78" s="917"/>
      <c r="AD78" s="917"/>
      <c r="AE78" s="917"/>
      <c r="AF78" s="917">
        <v>31</v>
      </c>
      <c r="AG78" s="917"/>
      <c r="AH78" s="917"/>
      <c r="AI78" s="917"/>
      <c r="AJ78" s="917"/>
      <c r="AK78" s="917"/>
      <c r="AL78" s="917"/>
      <c r="AM78" s="917"/>
      <c r="AN78" s="917"/>
      <c r="AO78" s="917"/>
      <c r="AP78" s="917">
        <v>70</v>
      </c>
      <c r="AQ78" s="917"/>
      <c r="AR78" s="917"/>
      <c r="AS78" s="917"/>
      <c r="AT78" s="917"/>
      <c r="AU78" s="917">
        <v>6</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613</v>
      </c>
      <c r="C79" s="960"/>
      <c r="D79" s="960"/>
      <c r="E79" s="960"/>
      <c r="F79" s="960"/>
      <c r="G79" s="960"/>
      <c r="H79" s="960"/>
      <c r="I79" s="960"/>
      <c r="J79" s="960"/>
      <c r="K79" s="960"/>
      <c r="L79" s="960"/>
      <c r="M79" s="960"/>
      <c r="N79" s="960"/>
      <c r="O79" s="960"/>
      <c r="P79" s="961"/>
      <c r="Q79" s="962">
        <v>64</v>
      </c>
      <c r="R79" s="917"/>
      <c r="S79" s="917"/>
      <c r="T79" s="917"/>
      <c r="U79" s="917"/>
      <c r="V79" s="917">
        <v>54</v>
      </c>
      <c r="W79" s="917"/>
      <c r="X79" s="917"/>
      <c r="Y79" s="917"/>
      <c r="Z79" s="917"/>
      <c r="AA79" s="917">
        <v>12</v>
      </c>
      <c r="AB79" s="917"/>
      <c r="AC79" s="917"/>
      <c r="AD79" s="917"/>
      <c r="AE79" s="917"/>
      <c r="AF79" s="917">
        <v>13</v>
      </c>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614</v>
      </c>
      <c r="C80" s="960"/>
      <c r="D80" s="960"/>
      <c r="E80" s="960"/>
      <c r="F80" s="960"/>
      <c r="G80" s="960"/>
      <c r="H80" s="960"/>
      <c r="I80" s="960"/>
      <c r="J80" s="960"/>
      <c r="K80" s="960"/>
      <c r="L80" s="960"/>
      <c r="M80" s="960"/>
      <c r="N80" s="960"/>
      <c r="O80" s="960"/>
      <c r="P80" s="961"/>
      <c r="Q80" s="962">
        <v>195</v>
      </c>
      <c r="R80" s="917"/>
      <c r="S80" s="917"/>
      <c r="T80" s="917"/>
      <c r="U80" s="917"/>
      <c r="V80" s="917">
        <v>186</v>
      </c>
      <c r="W80" s="917"/>
      <c r="X80" s="917"/>
      <c r="Y80" s="917"/>
      <c r="Z80" s="917"/>
      <c r="AA80" s="917">
        <v>9</v>
      </c>
      <c r="AB80" s="917"/>
      <c r="AC80" s="917"/>
      <c r="AD80" s="917"/>
      <c r="AE80" s="917"/>
      <c r="AF80" s="917">
        <v>9</v>
      </c>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615</v>
      </c>
      <c r="C81" s="960"/>
      <c r="D81" s="960"/>
      <c r="E81" s="960"/>
      <c r="F81" s="960"/>
      <c r="G81" s="960"/>
      <c r="H81" s="960"/>
      <c r="I81" s="960"/>
      <c r="J81" s="960"/>
      <c r="K81" s="960"/>
      <c r="L81" s="960"/>
      <c r="M81" s="960"/>
      <c r="N81" s="960"/>
      <c r="O81" s="960"/>
      <c r="P81" s="961"/>
      <c r="Q81" s="962">
        <v>82</v>
      </c>
      <c r="R81" s="917"/>
      <c r="S81" s="917"/>
      <c r="T81" s="917"/>
      <c r="U81" s="917"/>
      <c r="V81" s="917">
        <v>69</v>
      </c>
      <c r="W81" s="917"/>
      <c r="X81" s="917"/>
      <c r="Y81" s="917"/>
      <c r="Z81" s="917"/>
      <c r="AA81" s="917">
        <v>13</v>
      </c>
      <c r="AB81" s="917"/>
      <c r="AC81" s="917"/>
      <c r="AD81" s="917"/>
      <c r="AE81" s="917"/>
      <c r="AF81" s="917">
        <v>8</v>
      </c>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29115</v>
      </c>
      <c r="AG88" s="928"/>
      <c r="AH88" s="928"/>
      <c r="AI88" s="928"/>
      <c r="AJ88" s="928"/>
      <c r="AK88" s="925"/>
      <c r="AL88" s="925"/>
      <c r="AM88" s="925"/>
      <c r="AN88" s="925"/>
      <c r="AO88" s="925"/>
      <c r="AP88" s="928">
        <v>4040</v>
      </c>
      <c r="AQ88" s="928"/>
      <c r="AR88" s="928"/>
      <c r="AS88" s="928"/>
      <c r="AT88" s="928"/>
      <c r="AU88" s="928">
        <v>505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306</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306</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306</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1743142</v>
      </c>
      <c r="AB110" s="988"/>
      <c r="AC110" s="988"/>
      <c r="AD110" s="988"/>
      <c r="AE110" s="989"/>
      <c r="AF110" s="990">
        <v>1714183</v>
      </c>
      <c r="AG110" s="988"/>
      <c r="AH110" s="988"/>
      <c r="AI110" s="988"/>
      <c r="AJ110" s="989"/>
      <c r="AK110" s="990">
        <v>1757391</v>
      </c>
      <c r="AL110" s="988"/>
      <c r="AM110" s="988"/>
      <c r="AN110" s="988"/>
      <c r="AO110" s="989"/>
      <c r="AP110" s="991">
        <v>23.7</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19333552</v>
      </c>
      <c r="BR110" s="1023"/>
      <c r="BS110" s="1023"/>
      <c r="BT110" s="1023"/>
      <c r="BU110" s="1023"/>
      <c r="BV110" s="1023">
        <v>19883258</v>
      </c>
      <c r="BW110" s="1023"/>
      <c r="BX110" s="1023"/>
      <c r="BY110" s="1023"/>
      <c r="BZ110" s="1023"/>
      <c r="CA110" s="1023">
        <v>19436128</v>
      </c>
      <c r="CB110" s="1023"/>
      <c r="CC110" s="1023"/>
      <c r="CD110" s="1023"/>
      <c r="CE110" s="1023"/>
      <c r="CF110" s="1037">
        <v>261.60000000000002</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413</v>
      </c>
      <c r="DH110" s="1023"/>
      <c r="DI110" s="1023"/>
      <c r="DJ110" s="1023"/>
      <c r="DK110" s="1023"/>
      <c r="DL110" s="1023" t="s">
        <v>440</v>
      </c>
      <c r="DM110" s="1023"/>
      <c r="DN110" s="1023"/>
      <c r="DO110" s="1023"/>
      <c r="DP110" s="1023"/>
      <c r="DQ110" s="1023" t="s">
        <v>441</v>
      </c>
      <c r="DR110" s="1023"/>
      <c r="DS110" s="1023"/>
      <c r="DT110" s="1023"/>
      <c r="DU110" s="1023"/>
      <c r="DV110" s="1024" t="s">
        <v>394</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413</v>
      </c>
      <c r="AG111" s="1030"/>
      <c r="AH111" s="1030"/>
      <c r="AI111" s="1030"/>
      <c r="AJ111" s="1031"/>
      <c r="AK111" s="1032" t="s">
        <v>440</v>
      </c>
      <c r="AL111" s="1030"/>
      <c r="AM111" s="1030"/>
      <c r="AN111" s="1030"/>
      <c r="AO111" s="1031"/>
      <c r="AP111" s="1033" t="s">
        <v>441</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413</v>
      </c>
      <c r="BR111" s="1016"/>
      <c r="BS111" s="1016"/>
      <c r="BT111" s="1016"/>
      <c r="BU111" s="1016"/>
      <c r="BV111" s="1016" t="s">
        <v>394</v>
      </c>
      <c r="BW111" s="1016"/>
      <c r="BX111" s="1016"/>
      <c r="BY111" s="1016"/>
      <c r="BZ111" s="1016"/>
      <c r="CA111" s="1016" t="s">
        <v>413</v>
      </c>
      <c r="CB111" s="1016"/>
      <c r="CC111" s="1016"/>
      <c r="CD111" s="1016"/>
      <c r="CE111" s="1016"/>
      <c r="CF111" s="1010" t="s">
        <v>445</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441</v>
      </c>
      <c r="DM111" s="1016"/>
      <c r="DN111" s="1016"/>
      <c r="DO111" s="1016"/>
      <c r="DP111" s="1016"/>
      <c r="DQ111" s="1016" t="s">
        <v>440</v>
      </c>
      <c r="DR111" s="1016"/>
      <c r="DS111" s="1016"/>
      <c r="DT111" s="1016"/>
      <c r="DU111" s="1016"/>
      <c r="DV111" s="1017" t="s">
        <v>441</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441</v>
      </c>
      <c r="AG112" s="1055"/>
      <c r="AH112" s="1055"/>
      <c r="AI112" s="1055"/>
      <c r="AJ112" s="1056"/>
      <c r="AK112" s="1057" t="s">
        <v>449</v>
      </c>
      <c r="AL112" s="1055"/>
      <c r="AM112" s="1055"/>
      <c r="AN112" s="1055"/>
      <c r="AO112" s="1056"/>
      <c r="AP112" s="1058" t="s">
        <v>413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4907393</v>
      </c>
      <c r="BR112" s="1016"/>
      <c r="BS112" s="1016"/>
      <c r="BT112" s="1016"/>
      <c r="BU112" s="1016"/>
      <c r="BV112" s="1016">
        <v>4346142</v>
      </c>
      <c r="BW112" s="1016"/>
      <c r="BX112" s="1016"/>
      <c r="BY112" s="1016"/>
      <c r="BZ112" s="1016"/>
      <c r="CA112" s="1016">
        <v>4435435</v>
      </c>
      <c r="CB112" s="1016"/>
      <c r="CC112" s="1016"/>
      <c r="CD112" s="1016"/>
      <c r="CE112" s="1016"/>
      <c r="CF112" s="1010">
        <v>59.7</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413</v>
      </c>
      <c r="DH112" s="1016"/>
      <c r="DI112" s="1016"/>
      <c r="DJ112" s="1016"/>
      <c r="DK112" s="1016"/>
      <c r="DL112" s="1016" t="s">
        <v>441</v>
      </c>
      <c r="DM112" s="1016"/>
      <c r="DN112" s="1016"/>
      <c r="DO112" s="1016"/>
      <c r="DP112" s="1016"/>
      <c r="DQ112" s="1016" t="s">
        <v>449</v>
      </c>
      <c r="DR112" s="1016"/>
      <c r="DS112" s="1016"/>
      <c r="DT112" s="1016"/>
      <c r="DU112" s="1016"/>
      <c r="DV112" s="1017" t="s">
        <v>452</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657164</v>
      </c>
      <c r="AB113" s="1030"/>
      <c r="AC113" s="1030"/>
      <c r="AD113" s="1030"/>
      <c r="AE113" s="1031"/>
      <c r="AF113" s="1032">
        <v>640668</v>
      </c>
      <c r="AG113" s="1030"/>
      <c r="AH113" s="1030"/>
      <c r="AI113" s="1030"/>
      <c r="AJ113" s="1031"/>
      <c r="AK113" s="1032">
        <v>632725</v>
      </c>
      <c r="AL113" s="1030"/>
      <c r="AM113" s="1030"/>
      <c r="AN113" s="1030"/>
      <c r="AO113" s="1031"/>
      <c r="AP113" s="1033">
        <v>8.5</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478457</v>
      </c>
      <c r="BR113" s="1016"/>
      <c r="BS113" s="1016"/>
      <c r="BT113" s="1016"/>
      <c r="BU113" s="1016"/>
      <c r="BV113" s="1016">
        <v>472878</v>
      </c>
      <c r="BW113" s="1016"/>
      <c r="BX113" s="1016"/>
      <c r="BY113" s="1016"/>
      <c r="BZ113" s="1016"/>
      <c r="CA113" s="1016">
        <v>430897</v>
      </c>
      <c r="CB113" s="1016"/>
      <c r="CC113" s="1016"/>
      <c r="CD113" s="1016"/>
      <c r="CE113" s="1016"/>
      <c r="CF113" s="1010">
        <v>5.8</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456</v>
      </c>
      <c r="DH113" s="1055"/>
      <c r="DI113" s="1055"/>
      <c r="DJ113" s="1055"/>
      <c r="DK113" s="1056"/>
      <c r="DL113" s="1057" t="s">
        <v>457</v>
      </c>
      <c r="DM113" s="1055"/>
      <c r="DN113" s="1055"/>
      <c r="DO113" s="1055"/>
      <c r="DP113" s="1056"/>
      <c r="DQ113" s="1057" t="s">
        <v>452</v>
      </c>
      <c r="DR113" s="1055"/>
      <c r="DS113" s="1055"/>
      <c r="DT113" s="1055"/>
      <c r="DU113" s="1056"/>
      <c r="DV113" s="1058" t="s">
        <v>443</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63023</v>
      </c>
      <c r="AB114" s="1055"/>
      <c r="AC114" s="1055"/>
      <c r="AD114" s="1055"/>
      <c r="AE114" s="1056"/>
      <c r="AF114" s="1057">
        <v>67441</v>
      </c>
      <c r="AG114" s="1055"/>
      <c r="AH114" s="1055"/>
      <c r="AI114" s="1055"/>
      <c r="AJ114" s="1056"/>
      <c r="AK114" s="1057">
        <v>79960</v>
      </c>
      <c r="AL114" s="1055"/>
      <c r="AM114" s="1055"/>
      <c r="AN114" s="1055"/>
      <c r="AO114" s="1056"/>
      <c r="AP114" s="1058">
        <v>1.1000000000000001</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1771710</v>
      </c>
      <c r="BR114" s="1016"/>
      <c r="BS114" s="1016"/>
      <c r="BT114" s="1016"/>
      <c r="BU114" s="1016"/>
      <c r="BV114" s="1016">
        <v>1638780</v>
      </c>
      <c r="BW114" s="1016"/>
      <c r="BX114" s="1016"/>
      <c r="BY114" s="1016"/>
      <c r="BZ114" s="1016"/>
      <c r="CA114" s="1016">
        <v>1603213</v>
      </c>
      <c r="CB114" s="1016"/>
      <c r="CC114" s="1016"/>
      <c r="CD114" s="1016"/>
      <c r="CE114" s="1016"/>
      <c r="CF114" s="1010">
        <v>21.6</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449</v>
      </c>
      <c r="DM114" s="1055"/>
      <c r="DN114" s="1055"/>
      <c r="DO114" s="1055"/>
      <c r="DP114" s="1056"/>
      <c r="DQ114" s="1057" t="s">
        <v>443</v>
      </c>
      <c r="DR114" s="1055"/>
      <c r="DS114" s="1055"/>
      <c r="DT114" s="1055"/>
      <c r="DU114" s="1056"/>
      <c r="DV114" s="1058" t="s">
        <v>413</v>
      </c>
      <c r="DW114" s="1059"/>
      <c r="DX114" s="1059"/>
      <c r="DY114" s="1059"/>
      <c r="DZ114" s="1060"/>
    </row>
    <row r="115" spans="1:130" s="248" customFormat="1" ht="26.25" customHeight="1" x14ac:dyDescent="0.15">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441</v>
      </c>
      <c r="AB115" s="1030"/>
      <c r="AC115" s="1030"/>
      <c r="AD115" s="1030"/>
      <c r="AE115" s="1031"/>
      <c r="AF115" s="1032">
        <v>148</v>
      </c>
      <c r="AG115" s="1030"/>
      <c r="AH115" s="1030"/>
      <c r="AI115" s="1030"/>
      <c r="AJ115" s="1031"/>
      <c r="AK115" s="1032">
        <v>147</v>
      </c>
      <c r="AL115" s="1030"/>
      <c r="AM115" s="1030"/>
      <c r="AN115" s="1030"/>
      <c r="AO115" s="1031"/>
      <c r="AP115" s="1033">
        <v>0</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t="s">
        <v>443</v>
      </c>
      <c r="BR115" s="1016"/>
      <c r="BS115" s="1016"/>
      <c r="BT115" s="1016"/>
      <c r="BU115" s="1016"/>
      <c r="BV115" s="1016" t="s">
        <v>463</v>
      </c>
      <c r="BW115" s="1016"/>
      <c r="BX115" s="1016"/>
      <c r="BY115" s="1016"/>
      <c r="BZ115" s="1016"/>
      <c r="CA115" s="1016" t="s">
        <v>440</v>
      </c>
      <c r="CB115" s="1016"/>
      <c r="CC115" s="1016"/>
      <c r="CD115" s="1016"/>
      <c r="CE115" s="1016"/>
      <c r="CF115" s="1010" t="s">
        <v>441</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463</v>
      </c>
      <c r="DM115" s="1055"/>
      <c r="DN115" s="1055"/>
      <c r="DO115" s="1055"/>
      <c r="DP115" s="1056"/>
      <c r="DQ115" s="1057" t="s">
        <v>457</v>
      </c>
      <c r="DR115" s="1055"/>
      <c r="DS115" s="1055"/>
      <c r="DT115" s="1055"/>
      <c r="DU115" s="1056"/>
      <c r="DV115" s="1058" t="s">
        <v>445</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413</v>
      </c>
      <c r="AB116" s="1055"/>
      <c r="AC116" s="1055"/>
      <c r="AD116" s="1055"/>
      <c r="AE116" s="1056"/>
      <c r="AF116" s="1057" t="s">
        <v>441</v>
      </c>
      <c r="AG116" s="1055"/>
      <c r="AH116" s="1055"/>
      <c r="AI116" s="1055"/>
      <c r="AJ116" s="1056"/>
      <c r="AK116" s="1057" t="s">
        <v>457</v>
      </c>
      <c r="AL116" s="1055"/>
      <c r="AM116" s="1055"/>
      <c r="AN116" s="1055"/>
      <c r="AO116" s="1056"/>
      <c r="AP116" s="1058" t="s">
        <v>413</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452</v>
      </c>
      <c r="BR116" s="1016"/>
      <c r="BS116" s="1016"/>
      <c r="BT116" s="1016"/>
      <c r="BU116" s="1016"/>
      <c r="BV116" s="1016" t="s">
        <v>413</v>
      </c>
      <c r="BW116" s="1016"/>
      <c r="BX116" s="1016"/>
      <c r="BY116" s="1016"/>
      <c r="BZ116" s="1016"/>
      <c r="CA116" s="1016" t="s">
        <v>441</v>
      </c>
      <c r="CB116" s="1016"/>
      <c r="CC116" s="1016"/>
      <c r="CD116" s="1016"/>
      <c r="CE116" s="1016"/>
      <c r="CF116" s="1010" t="s">
        <v>449</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413</v>
      </c>
      <c r="DM116" s="1055"/>
      <c r="DN116" s="1055"/>
      <c r="DO116" s="1055"/>
      <c r="DP116" s="1056"/>
      <c r="DQ116" s="1057" t="s">
        <v>449</v>
      </c>
      <c r="DR116" s="1055"/>
      <c r="DS116" s="1055"/>
      <c r="DT116" s="1055"/>
      <c r="DU116" s="1056"/>
      <c r="DV116" s="1058" t="s">
        <v>449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2463770</v>
      </c>
      <c r="AB117" s="1073"/>
      <c r="AC117" s="1073"/>
      <c r="AD117" s="1073"/>
      <c r="AE117" s="1074"/>
      <c r="AF117" s="1075">
        <v>2422440</v>
      </c>
      <c r="AG117" s="1073"/>
      <c r="AH117" s="1073"/>
      <c r="AI117" s="1073"/>
      <c r="AJ117" s="1074"/>
      <c r="AK117" s="1075">
        <v>2470223</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445</v>
      </c>
      <c r="BW117" s="1016"/>
      <c r="BX117" s="1016"/>
      <c r="BY117" s="1016"/>
      <c r="BZ117" s="1016"/>
      <c r="CA117" s="1016" t="s">
        <v>452</v>
      </c>
      <c r="CB117" s="1016"/>
      <c r="CC117" s="1016"/>
      <c r="CD117" s="1016"/>
      <c r="CE117" s="1016"/>
      <c r="CF117" s="1010" t="s">
        <v>413</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449</v>
      </c>
      <c r="DM117" s="1055"/>
      <c r="DN117" s="1055"/>
      <c r="DO117" s="1055"/>
      <c r="DP117" s="1056"/>
      <c r="DQ117" s="1057" t="s">
        <v>441</v>
      </c>
      <c r="DR117" s="1055"/>
      <c r="DS117" s="1055"/>
      <c r="DT117" s="1055"/>
      <c r="DU117" s="1056"/>
      <c r="DV117" s="1058" t="s">
        <v>449</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306</v>
      </c>
      <c r="AL118" s="981"/>
      <c r="AM118" s="981"/>
      <c r="AN118" s="981"/>
      <c r="AO118" s="982"/>
      <c r="AP118" s="1067" t="s">
        <v>434</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457</v>
      </c>
      <c r="BW118" s="1094"/>
      <c r="BX118" s="1094"/>
      <c r="BY118" s="1094"/>
      <c r="BZ118" s="1094"/>
      <c r="CA118" s="1094" t="s">
        <v>445</v>
      </c>
      <c r="CB118" s="1094"/>
      <c r="CC118" s="1094"/>
      <c r="CD118" s="1094"/>
      <c r="CE118" s="1094"/>
      <c r="CF118" s="1010" t="s">
        <v>443</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441</v>
      </c>
      <c r="DM118" s="1055"/>
      <c r="DN118" s="1055"/>
      <c r="DO118" s="1055"/>
      <c r="DP118" s="1056"/>
      <c r="DQ118" s="1057" t="s">
        <v>449</v>
      </c>
      <c r="DR118" s="1055"/>
      <c r="DS118" s="1055"/>
      <c r="DT118" s="1055"/>
      <c r="DU118" s="1056"/>
      <c r="DV118" s="1058" t="s">
        <v>449</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413</v>
      </c>
      <c r="AB119" s="988"/>
      <c r="AC119" s="988"/>
      <c r="AD119" s="988"/>
      <c r="AE119" s="989"/>
      <c r="AF119" s="990" t="s">
        <v>443</v>
      </c>
      <c r="AG119" s="988"/>
      <c r="AH119" s="988"/>
      <c r="AI119" s="988"/>
      <c r="AJ119" s="989"/>
      <c r="AK119" s="990" t="s">
        <v>445</v>
      </c>
      <c r="AL119" s="988"/>
      <c r="AM119" s="988"/>
      <c r="AN119" s="988"/>
      <c r="AO119" s="989"/>
      <c r="AP119" s="991" t="s">
        <v>441</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473</v>
      </c>
      <c r="BP119" s="1102"/>
      <c r="BQ119" s="1093">
        <v>26491112</v>
      </c>
      <c r="BR119" s="1094"/>
      <c r="BS119" s="1094"/>
      <c r="BT119" s="1094"/>
      <c r="BU119" s="1094"/>
      <c r="BV119" s="1094">
        <v>26341058</v>
      </c>
      <c r="BW119" s="1094"/>
      <c r="BX119" s="1094"/>
      <c r="BY119" s="1094"/>
      <c r="BZ119" s="1094"/>
      <c r="CA119" s="1094">
        <v>25905673</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452</v>
      </c>
      <c r="DM119" s="1080"/>
      <c r="DN119" s="1080"/>
      <c r="DO119" s="1080"/>
      <c r="DP119" s="1081"/>
      <c r="DQ119" s="1079" t="s">
        <v>443</v>
      </c>
      <c r="DR119" s="1080"/>
      <c r="DS119" s="1080"/>
      <c r="DT119" s="1080"/>
      <c r="DU119" s="1081"/>
      <c r="DV119" s="1082" t="s">
        <v>441</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443</v>
      </c>
      <c r="AB120" s="1055"/>
      <c r="AC120" s="1055"/>
      <c r="AD120" s="1055"/>
      <c r="AE120" s="1056"/>
      <c r="AF120" s="1057" t="s">
        <v>413</v>
      </c>
      <c r="AG120" s="1055"/>
      <c r="AH120" s="1055"/>
      <c r="AI120" s="1055"/>
      <c r="AJ120" s="1056"/>
      <c r="AK120" s="1057" t="s">
        <v>445</v>
      </c>
      <c r="AL120" s="1055"/>
      <c r="AM120" s="1055"/>
      <c r="AN120" s="1055"/>
      <c r="AO120" s="1056"/>
      <c r="AP120" s="1058" t="s">
        <v>443</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3814323</v>
      </c>
      <c r="BR120" s="1023"/>
      <c r="BS120" s="1023"/>
      <c r="BT120" s="1023"/>
      <c r="BU120" s="1023"/>
      <c r="BV120" s="1023">
        <v>3704493</v>
      </c>
      <c r="BW120" s="1023"/>
      <c r="BX120" s="1023"/>
      <c r="BY120" s="1023"/>
      <c r="BZ120" s="1023"/>
      <c r="CA120" s="1023">
        <v>3797156</v>
      </c>
      <c r="CB120" s="1023"/>
      <c r="CC120" s="1023"/>
      <c r="CD120" s="1023"/>
      <c r="CE120" s="1023"/>
      <c r="CF120" s="1037">
        <v>51.1</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4227504</v>
      </c>
      <c r="DH120" s="1023"/>
      <c r="DI120" s="1023"/>
      <c r="DJ120" s="1023"/>
      <c r="DK120" s="1023"/>
      <c r="DL120" s="1023">
        <v>3784615</v>
      </c>
      <c r="DM120" s="1023"/>
      <c r="DN120" s="1023"/>
      <c r="DO120" s="1023"/>
      <c r="DP120" s="1023"/>
      <c r="DQ120" s="1023">
        <v>3668895</v>
      </c>
      <c r="DR120" s="1023"/>
      <c r="DS120" s="1023"/>
      <c r="DT120" s="1023"/>
      <c r="DU120" s="1023"/>
      <c r="DV120" s="1024">
        <v>49.4</v>
      </c>
      <c r="DW120" s="1024"/>
      <c r="DX120" s="1024"/>
      <c r="DY120" s="1024"/>
      <c r="DZ120" s="1025"/>
    </row>
    <row r="121" spans="1:130" s="248" customFormat="1" ht="26.25" customHeight="1" x14ac:dyDescent="0.15">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441</v>
      </c>
      <c r="AB121" s="1055"/>
      <c r="AC121" s="1055"/>
      <c r="AD121" s="1055"/>
      <c r="AE121" s="1056"/>
      <c r="AF121" s="1057" t="s">
        <v>456</v>
      </c>
      <c r="AG121" s="1055"/>
      <c r="AH121" s="1055"/>
      <c r="AI121" s="1055"/>
      <c r="AJ121" s="1056"/>
      <c r="AK121" s="1057" t="s">
        <v>441</v>
      </c>
      <c r="AL121" s="1055"/>
      <c r="AM121" s="1055"/>
      <c r="AN121" s="1055"/>
      <c r="AO121" s="1056"/>
      <c r="AP121" s="1058" t="s">
        <v>441</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1413100</v>
      </c>
      <c r="BR121" s="1016"/>
      <c r="BS121" s="1016"/>
      <c r="BT121" s="1016"/>
      <c r="BU121" s="1016"/>
      <c r="BV121" s="1016">
        <v>1397641</v>
      </c>
      <c r="BW121" s="1016"/>
      <c r="BX121" s="1016"/>
      <c r="BY121" s="1016"/>
      <c r="BZ121" s="1016"/>
      <c r="CA121" s="1016">
        <v>1488941</v>
      </c>
      <c r="CB121" s="1016"/>
      <c r="CC121" s="1016"/>
      <c r="CD121" s="1016"/>
      <c r="CE121" s="1016"/>
      <c r="CF121" s="1010">
        <v>20</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635182</v>
      </c>
      <c r="DH121" s="1016"/>
      <c r="DI121" s="1016"/>
      <c r="DJ121" s="1016"/>
      <c r="DK121" s="1016"/>
      <c r="DL121" s="1016">
        <v>517969</v>
      </c>
      <c r="DM121" s="1016"/>
      <c r="DN121" s="1016"/>
      <c r="DO121" s="1016"/>
      <c r="DP121" s="1016"/>
      <c r="DQ121" s="1016">
        <v>726716</v>
      </c>
      <c r="DR121" s="1016"/>
      <c r="DS121" s="1016"/>
      <c r="DT121" s="1016"/>
      <c r="DU121" s="1016"/>
      <c r="DV121" s="1017">
        <v>9.8000000000000007</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413</v>
      </c>
      <c r="AB122" s="1055"/>
      <c r="AC122" s="1055"/>
      <c r="AD122" s="1055"/>
      <c r="AE122" s="1056"/>
      <c r="AF122" s="1057" t="s">
        <v>441</v>
      </c>
      <c r="AG122" s="1055"/>
      <c r="AH122" s="1055"/>
      <c r="AI122" s="1055"/>
      <c r="AJ122" s="1056"/>
      <c r="AK122" s="1057" t="s">
        <v>452</v>
      </c>
      <c r="AL122" s="1055"/>
      <c r="AM122" s="1055"/>
      <c r="AN122" s="1055"/>
      <c r="AO122" s="1056"/>
      <c r="AP122" s="1058" t="s">
        <v>443</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17092987</v>
      </c>
      <c r="BR122" s="1094"/>
      <c r="BS122" s="1094"/>
      <c r="BT122" s="1094"/>
      <c r="BU122" s="1094"/>
      <c r="BV122" s="1094">
        <v>16279188</v>
      </c>
      <c r="BW122" s="1094"/>
      <c r="BX122" s="1094"/>
      <c r="BY122" s="1094"/>
      <c r="BZ122" s="1094"/>
      <c r="CA122" s="1094">
        <v>15886839</v>
      </c>
      <c r="CB122" s="1094"/>
      <c r="CC122" s="1094"/>
      <c r="CD122" s="1094"/>
      <c r="CE122" s="1094"/>
      <c r="CF122" s="1114">
        <v>213.8</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v>44707</v>
      </c>
      <c r="DH122" s="1016"/>
      <c r="DI122" s="1016"/>
      <c r="DJ122" s="1016"/>
      <c r="DK122" s="1016"/>
      <c r="DL122" s="1016">
        <v>43558</v>
      </c>
      <c r="DM122" s="1016"/>
      <c r="DN122" s="1016"/>
      <c r="DO122" s="1016"/>
      <c r="DP122" s="1016"/>
      <c r="DQ122" s="1016">
        <v>39824</v>
      </c>
      <c r="DR122" s="1016"/>
      <c r="DS122" s="1016"/>
      <c r="DT122" s="1016"/>
      <c r="DU122" s="1016"/>
      <c r="DV122" s="1017">
        <v>0.5</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445</v>
      </c>
      <c r="AB123" s="1055"/>
      <c r="AC123" s="1055"/>
      <c r="AD123" s="1055"/>
      <c r="AE123" s="1056"/>
      <c r="AF123" s="1057" t="s">
        <v>441</v>
      </c>
      <c r="AG123" s="1055"/>
      <c r="AH123" s="1055"/>
      <c r="AI123" s="1055"/>
      <c r="AJ123" s="1056"/>
      <c r="AK123" s="1057" t="s">
        <v>456</v>
      </c>
      <c r="AL123" s="1055"/>
      <c r="AM123" s="1055"/>
      <c r="AN123" s="1055"/>
      <c r="AO123" s="1056"/>
      <c r="AP123" s="1058" t="s">
        <v>445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484</v>
      </c>
      <c r="BP123" s="1102"/>
      <c r="BQ123" s="1161">
        <v>22320410</v>
      </c>
      <c r="BR123" s="1162"/>
      <c r="BS123" s="1162"/>
      <c r="BT123" s="1162"/>
      <c r="BU123" s="1162"/>
      <c r="BV123" s="1162">
        <v>21381322</v>
      </c>
      <c r="BW123" s="1162"/>
      <c r="BX123" s="1162"/>
      <c r="BY123" s="1162"/>
      <c r="BZ123" s="1162"/>
      <c r="CA123" s="1162">
        <v>21172936</v>
      </c>
      <c r="CB123" s="1162"/>
      <c r="CC123" s="1162"/>
      <c r="CD123" s="1162"/>
      <c r="CE123" s="1162"/>
      <c r="CF123" s="1095"/>
      <c r="CG123" s="1096"/>
      <c r="CH123" s="1096"/>
      <c r="CI123" s="1096"/>
      <c r="CJ123" s="1097"/>
      <c r="CK123" s="1106"/>
      <c r="CL123" s="1107"/>
      <c r="CM123" s="1107"/>
      <c r="CN123" s="1107"/>
      <c r="CO123" s="1108"/>
      <c r="CP123" s="1116" t="s">
        <v>485</v>
      </c>
      <c r="CQ123" s="1117"/>
      <c r="CR123" s="1117"/>
      <c r="CS123" s="1117"/>
      <c r="CT123" s="1117"/>
      <c r="CU123" s="1117"/>
      <c r="CV123" s="1117"/>
      <c r="CW123" s="1117"/>
      <c r="CX123" s="1117"/>
      <c r="CY123" s="1117"/>
      <c r="CZ123" s="1117"/>
      <c r="DA123" s="1117"/>
      <c r="DB123" s="1117"/>
      <c r="DC123" s="1117"/>
      <c r="DD123" s="1117"/>
      <c r="DE123" s="1117"/>
      <c r="DF123" s="1118"/>
      <c r="DG123" s="1054" t="s">
        <v>449</v>
      </c>
      <c r="DH123" s="1055"/>
      <c r="DI123" s="1055"/>
      <c r="DJ123" s="1055"/>
      <c r="DK123" s="1056"/>
      <c r="DL123" s="1057" t="s">
        <v>452</v>
      </c>
      <c r="DM123" s="1055"/>
      <c r="DN123" s="1055"/>
      <c r="DO123" s="1055"/>
      <c r="DP123" s="1056"/>
      <c r="DQ123" s="1057" t="s">
        <v>441</v>
      </c>
      <c r="DR123" s="1055"/>
      <c r="DS123" s="1055"/>
      <c r="DT123" s="1055"/>
      <c r="DU123" s="1056"/>
      <c r="DV123" s="1058" t="s">
        <v>441</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413</v>
      </c>
      <c r="AB124" s="1055"/>
      <c r="AC124" s="1055"/>
      <c r="AD124" s="1055"/>
      <c r="AE124" s="1056"/>
      <c r="AF124" s="1057" t="s">
        <v>413</v>
      </c>
      <c r="AG124" s="1055"/>
      <c r="AH124" s="1055"/>
      <c r="AI124" s="1055"/>
      <c r="AJ124" s="1056"/>
      <c r="AK124" s="1057" t="s">
        <v>452</v>
      </c>
      <c r="AL124" s="1055"/>
      <c r="AM124" s="1055"/>
      <c r="AN124" s="1055"/>
      <c r="AO124" s="1056"/>
      <c r="AP124" s="1058" t="s">
        <v>441</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58.9</v>
      </c>
      <c r="BR124" s="1124"/>
      <c r="BS124" s="1124"/>
      <c r="BT124" s="1124"/>
      <c r="BU124" s="1124"/>
      <c r="BV124" s="1124">
        <v>70.099999999999994</v>
      </c>
      <c r="BW124" s="1124"/>
      <c r="BX124" s="1124"/>
      <c r="BY124" s="1124"/>
      <c r="BZ124" s="1124"/>
      <c r="CA124" s="1124">
        <v>63.6</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449</v>
      </c>
      <c r="DH124" s="1080"/>
      <c r="DI124" s="1080"/>
      <c r="DJ124" s="1080"/>
      <c r="DK124" s="1081"/>
      <c r="DL124" s="1079" t="s">
        <v>463</v>
      </c>
      <c r="DM124" s="1080"/>
      <c r="DN124" s="1080"/>
      <c r="DO124" s="1080"/>
      <c r="DP124" s="1081"/>
      <c r="DQ124" s="1079" t="s">
        <v>441</v>
      </c>
      <c r="DR124" s="1080"/>
      <c r="DS124" s="1080"/>
      <c r="DT124" s="1080"/>
      <c r="DU124" s="1081"/>
      <c r="DV124" s="1082" t="s">
        <v>441</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441</v>
      </c>
      <c r="AB125" s="1055"/>
      <c r="AC125" s="1055"/>
      <c r="AD125" s="1055"/>
      <c r="AE125" s="1056"/>
      <c r="AF125" s="1057" t="s">
        <v>449</v>
      </c>
      <c r="AG125" s="1055"/>
      <c r="AH125" s="1055"/>
      <c r="AI125" s="1055"/>
      <c r="AJ125" s="1056"/>
      <c r="AK125" s="1057" t="s">
        <v>441</v>
      </c>
      <c r="AL125" s="1055"/>
      <c r="AM125" s="1055"/>
      <c r="AN125" s="1055"/>
      <c r="AO125" s="1056"/>
      <c r="AP125" s="1058" t="s">
        <v>441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441</v>
      </c>
      <c r="DH125" s="1023"/>
      <c r="DI125" s="1023"/>
      <c r="DJ125" s="1023"/>
      <c r="DK125" s="1023"/>
      <c r="DL125" s="1023" t="s">
        <v>441</v>
      </c>
      <c r="DM125" s="1023"/>
      <c r="DN125" s="1023"/>
      <c r="DO125" s="1023"/>
      <c r="DP125" s="1023"/>
      <c r="DQ125" s="1023" t="s">
        <v>441</v>
      </c>
      <c r="DR125" s="1023"/>
      <c r="DS125" s="1023"/>
      <c r="DT125" s="1023"/>
      <c r="DU125" s="1023"/>
      <c r="DV125" s="1024" t="s">
        <v>441</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452</v>
      </c>
      <c r="AB126" s="1055"/>
      <c r="AC126" s="1055"/>
      <c r="AD126" s="1055"/>
      <c r="AE126" s="1056"/>
      <c r="AF126" s="1057" t="s">
        <v>452</v>
      </c>
      <c r="AG126" s="1055"/>
      <c r="AH126" s="1055"/>
      <c r="AI126" s="1055"/>
      <c r="AJ126" s="1056"/>
      <c r="AK126" s="1057" t="s">
        <v>452</v>
      </c>
      <c r="AL126" s="1055"/>
      <c r="AM126" s="1055"/>
      <c r="AN126" s="1055"/>
      <c r="AO126" s="1056"/>
      <c r="AP126" s="1058" t="s">
        <v>452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t="s">
        <v>441</v>
      </c>
      <c r="DH126" s="1016"/>
      <c r="DI126" s="1016"/>
      <c r="DJ126" s="1016"/>
      <c r="DK126" s="1016"/>
      <c r="DL126" s="1016" t="s">
        <v>463</v>
      </c>
      <c r="DM126" s="1016"/>
      <c r="DN126" s="1016"/>
      <c r="DO126" s="1016"/>
      <c r="DP126" s="1016"/>
      <c r="DQ126" s="1016" t="s">
        <v>463</v>
      </c>
      <c r="DR126" s="1016"/>
      <c r="DS126" s="1016"/>
      <c r="DT126" s="1016"/>
      <c r="DU126" s="1016"/>
      <c r="DV126" s="1017" t="s">
        <v>441</v>
      </c>
      <c r="DW126" s="1017"/>
      <c r="DX126" s="1017"/>
      <c r="DY126" s="1017"/>
      <c r="DZ126" s="1018"/>
    </row>
    <row r="127" spans="1:130" s="248"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441</v>
      </c>
      <c r="AB127" s="1055"/>
      <c r="AC127" s="1055"/>
      <c r="AD127" s="1055"/>
      <c r="AE127" s="1056"/>
      <c r="AF127" s="1057">
        <v>148</v>
      </c>
      <c r="AG127" s="1055"/>
      <c r="AH127" s="1055"/>
      <c r="AI127" s="1055"/>
      <c r="AJ127" s="1056"/>
      <c r="AK127" s="1057">
        <v>147</v>
      </c>
      <c r="AL127" s="1055"/>
      <c r="AM127" s="1055"/>
      <c r="AN127" s="1055"/>
      <c r="AO127" s="1056"/>
      <c r="AP127" s="1058">
        <v>0</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452</v>
      </c>
      <c r="DH127" s="1016"/>
      <c r="DI127" s="1016"/>
      <c r="DJ127" s="1016"/>
      <c r="DK127" s="1016"/>
      <c r="DL127" s="1016" t="s">
        <v>441</v>
      </c>
      <c r="DM127" s="1016"/>
      <c r="DN127" s="1016"/>
      <c r="DO127" s="1016"/>
      <c r="DP127" s="1016"/>
      <c r="DQ127" s="1016" t="s">
        <v>441</v>
      </c>
      <c r="DR127" s="1016"/>
      <c r="DS127" s="1016"/>
      <c r="DT127" s="1016"/>
      <c r="DU127" s="1016"/>
      <c r="DV127" s="1017" t="s">
        <v>463</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131769</v>
      </c>
      <c r="AB128" s="1144"/>
      <c r="AC128" s="1144"/>
      <c r="AD128" s="1144"/>
      <c r="AE128" s="1145"/>
      <c r="AF128" s="1146">
        <v>136389</v>
      </c>
      <c r="AG128" s="1144"/>
      <c r="AH128" s="1144"/>
      <c r="AI128" s="1144"/>
      <c r="AJ128" s="1145"/>
      <c r="AK128" s="1146">
        <v>192031</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441</v>
      </c>
      <c r="BG128" s="1151"/>
      <c r="BH128" s="1151"/>
      <c r="BI128" s="1151"/>
      <c r="BJ128" s="1151"/>
      <c r="BK128" s="1151"/>
      <c r="BL128" s="1152"/>
      <c r="BM128" s="1150">
        <v>13.5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501</v>
      </c>
      <c r="DH128" s="1136"/>
      <c r="DI128" s="1136"/>
      <c r="DJ128" s="1136"/>
      <c r="DK128" s="1136"/>
      <c r="DL128" s="1136" t="s">
        <v>445</v>
      </c>
      <c r="DM128" s="1136"/>
      <c r="DN128" s="1136"/>
      <c r="DO128" s="1136"/>
      <c r="DP128" s="1136"/>
      <c r="DQ128" s="1136" t="s">
        <v>502</v>
      </c>
      <c r="DR128" s="1136"/>
      <c r="DS128" s="1136"/>
      <c r="DT128" s="1136"/>
      <c r="DU128" s="1136"/>
      <c r="DV128" s="1137" t="s">
        <v>503</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8897747</v>
      </c>
      <c r="AB129" s="1055"/>
      <c r="AC129" s="1055"/>
      <c r="AD129" s="1055"/>
      <c r="AE129" s="1056"/>
      <c r="AF129" s="1057">
        <v>8855362</v>
      </c>
      <c r="AG129" s="1055"/>
      <c r="AH129" s="1055"/>
      <c r="AI129" s="1055"/>
      <c r="AJ129" s="1056"/>
      <c r="AK129" s="1057">
        <v>9070301</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463</v>
      </c>
      <c r="BG129" s="1165"/>
      <c r="BH129" s="1165"/>
      <c r="BI129" s="1165"/>
      <c r="BJ129" s="1165"/>
      <c r="BK129" s="1165"/>
      <c r="BL129" s="1166"/>
      <c r="BM129" s="1164">
        <v>18.5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1823854</v>
      </c>
      <c r="AB130" s="1055"/>
      <c r="AC130" s="1055"/>
      <c r="AD130" s="1055"/>
      <c r="AE130" s="1056"/>
      <c r="AF130" s="1057">
        <v>1785669</v>
      </c>
      <c r="AG130" s="1055"/>
      <c r="AH130" s="1055"/>
      <c r="AI130" s="1055"/>
      <c r="AJ130" s="1056"/>
      <c r="AK130" s="1057">
        <v>1640375</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7.6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7073893</v>
      </c>
      <c r="AB131" s="1080"/>
      <c r="AC131" s="1080"/>
      <c r="AD131" s="1080"/>
      <c r="AE131" s="1081"/>
      <c r="AF131" s="1079">
        <v>7069693</v>
      </c>
      <c r="AG131" s="1080"/>
      <c r="AH131" s="1080"/>
      <c r="AI131" s="1080"/>
      <c r="AJ131" s="1081"/>
      <c r="AK131" s="1079">
        <v>7429926</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63.6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7.1834137159999996</v>
      </c>
      <c r="AB132" s="1196"/>
      <c r="AC132" s="1196"/>
      <c r="AD132" s="1196"/>
      <c r="AE132" s="1197"/>
      <c r="AF132" s="1198">
        <v>7.0778462370000002</v>
      </c>
      <c r="AG132" s="1196"/>
      <c r="AH132" s="1196"/>
      <c r="AI132" s="1196"/>
      <c r="AJ132" s="1197"/>
      <c r="AK132" s="1198">
        <v>8.5844327390000004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6.7</v>
      </c>
      <c r="AB133" s="1179"/>
      <c r="AC133" s="1179"/>
      <c r="AD133" s="1179"/>
      <c r="AE133" s="1180"/>
      <c r="AF133" s="1178">
        <v>6.8</v>
      </c>
      <c r="AG133" s="1179"/>
      <c r="AH133" s="1179"/>
      <c r="AI133" s="1179"/>
      <c r="AJ133" s="1180"/>
      <c r="AK133" s="1178">
        <v>7.6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E02TK8Jl7U8XbjjTV4IGkBR682xtSLni8Qy+UOwJNEbW8Kn9NLITlRVlY2e8+91PzIof/GSCw2F1WzTdX74Pg==" saltValue="22huBQSTH17OLa22Jp/E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RFO4HLCwPDgtoNvel+/jhAse0sC7LWKHxUsL9fy908ZrLeiFZfCtOfroz1vSzs1nOcWuxUWoPtSqFIAmSivig==" saltValue="20fs1kLL8UTaxvuN/PsN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7aW4RdRdIA9ViR+eTUOjdaq1rWNjOdjzUEFRvafSO4KrcJOZ8PVAZ0YpNuTKhyk1xKyA092vEk2aMfTSTgshw==" saltValue="b2adj7dT73gCrPuGhOa68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2910855</v>
      </c>
      <c r="AP9" s="314">
        <v>97259</v>
      </c>
      <c r="AQ9" s="315">
        <v>100177</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356497</v>
      </c>
      <c r="AP10" s="317">
        <v>11911</v>
      </c>
      <c r="AQ10" s="318">
        <v>9943</v>
      </c>
      <c r="AR10" s="319">
        <v>19.8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52452</v>
      </c>
      <c r="AP11" s="317">
        <v>1753</v>
      </c>
      <c r="AQ11" s="318">
        <v>1487</v>
      </c>
      <c r="AR11" s="319">
        <v>17.899999999999999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23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66838</v>
      </c>
      <c r="AP13" s="317">
        <v>2233</v>
      </c>
      <c r="AQ13" s="318">
        <v>4025</v>
      </c>
      <c r="AR13" s="319">
        <v>-44.5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2735</v>
      </c>
      <c r="AP14" s="317">
        <v>91</v>
      </c>
      <c r="AQ14" s="318">
        <v>2366</v>
      </c>
      <c r="AR14" s="319">
        <v>-96.2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-246422</v>
      </c>
      <c r="AP15" s="317">
        <v>-8234</v>
      </c>
      <c r="AQ15" s="318">
        <v>-7732</v>
      </c>
      <c r="AR15" s="319">
        <v>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3142955</v>
      </c>
      <c r="AP16" s="317">
        <v>105014</v>
      </c>
      <c r="AQ16" s="318">
        <v>110288</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8.35</v>
      </c>
      <c r="AP21" s="331">
        <v>10.26</v>
      </c>
      <c r="AQ21" s="332">
        <v>-1.91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99</v>
      </c>
      <c r="AP22" s="336">
        <v>97.6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1757391</v>
      </c>
      <c r="AP32" s="345">
        <v>58719</v>
      </c>
      <c r="AQ32" s="346">
        <v>68741</v>
      </c>
      <c r="AR32" s="347">
        <v>-14.6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632725</v>
      </c>
      <c r="AP35" s="345">
        <v>21141</v>
      </c>
      <c r="AQ35" s="346">
        <v>17075</v>
      </c>
      <c r="AR35" s="347">
        <v>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79960</v>
      </c>
      <c r="AP36" s="345">
        <v>2672</v>
      </c>
      <c r="AQ36" s="346">
        <v>2445</v>
      </c>
      <c r="AR36" s="347">
        <v>9.3000000000000007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147</v>
      </c>
      <c r="AP37" s="345">
        <v>5</v>
      </c>
      <c r="AQ37" s="346">
        <v>621</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526</v>
      </c>
      <c r="AP38" s="348" t="s">
        <v>526</v>
      </c>
      <c r="AQ38" s="349">
        <v>4</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-192031</v>
      </c>
      <c r="AP39" s="345">
        <v>-6416</v>
      </c>
      <c r="AQ39" s="346">
        <v>-4161</v>
      </c>
      <c r="AR39" s="347">
        <v>54.2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-1640375</v>
      </c>
      <c r="AP40" s="345">
        <v>-54809</v>
      </c>
      <c r="AQ40" s="346">
        <v>-59663</v>
      </c>
      <c r="AR40" s="347">
        <v>-8.1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637817</v>
      </c>
      <c r="AP41" s="345">
        <v>21311</v>
      </c>
      <c r="AQ41" s="346">
        <v>25063</v>
      </c>
      <c r="AR41" s="347">
        <v>-15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1308627</v>
      </c>
      <c r="AN51" s="367">
        <v>42785</v>
      </c>
      <c r="AO51" s="368">
        <v>-10.3</v>
      </c>
      <c r="AP51" s="369">
        <v>83280</v>
      </c>
      <c r="AQ51" s="370">
        <v>-5.3</v>
      </c>
      <c r="AR51" s="371">
        <v>-5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353749</v>
      </c>
      <c r="AN52" s="375">
        <v>11566</v>
      </c>
      <c r="AO52" s="376">
        <v>-27.9</v>
      </c>
      <c r="AP52" s="377">
        <v>43123</v>
      </c>
      <c r="AQ52" s="378">
        <v>-10.5</v>
      </c>
      <c r="AR52" s="379">
        <v>-17.399999999999999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2499151</v>
      </c>
      <c r="AN53" s="367">
        <v>82168</v>
      </c>
      <c r="AO53" s="368">
        <v>92</v>
      </c>
      <c r="AP53" s="369">
        <v>88968</v>
      </c>
      <c r="AQ53" s="370">
        <v>6.8</v>
      </c>
      <c r="AR53" s="371">
        <v>85.2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397634</v>
      </c>
      <c r="AN54" s="375">
        <v>13074</v>
      </c>
      <c r="AO54" s="376">
        <v>13</v>
      </c>
      <c r="AP54" s="377">
        <v>45482</v>
      </c>
      <c r="AQ54" s="378">
        <v>5.5</v>
      </c>
      <c r="AR54" s="379">
        <v>7.5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1806979</v>
      </c>
      <c r="AN55" s="367">
        <v>59717</v>
      </c>
      <c r="AO55" s="368">
        <v>-27.3</v>
      </c>
      <c r="AP55" s="369">
        <v>85173</v>
      </c>
      <c r="AQ55" s="370">
        <v>-4.3</v>
      </c>
      <c r="AR55" s="371">
        <v>-23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874120</v>
      </c>
      <c r="AN56" s="375">
        <v>28888</v>
      </c>
      <c r="AO56" s="376">
        <v>121</v>
      </c>
      <c r="AP56" s="377">
        <v>43913</v>
      </c>
      <c r="AQ56" s="378">
        <v>-3.4</v>
      </c>
      <c r="AR56" s="379">
        <v>124.4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3046989</v>
      </c>
      <c r="AN57" s="367">
        <v>101303</v>
      </c>
      <c r="AO57" s="368">
        <v>69.599999999999994</v>
      </c>
      <c r="AP57" s="369">
        <v>94081</v>
      </c>
      <c r="AQ57" s="370">
        <v>10.5</v>
      </c>
      <c r="AR57" s="371">
        <v>59.1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1282865</v>
      </c>
      <c r="AN58" s="375">
        <v>42651</v>
      </c>
      <c r="AO58" s="376">
        <v>47.6</v>
      </c>
      <c r="AP58" s="377">
        <v>48949</v>
      </c>
      <c r="AQ58" s="378">
        <v>11.5</v>
      </c>
      <c r="AR58" s="379">
        <v>36.1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1003395</v>
      </c>
      <c r="AN59" s="367">
        <v>33526</v>
      </c>
      <c r="AO59" s="368">
        <v>-66.900000000000006</v>
      </c>
      <c r="AP59" s="369">
        <v>92632</v>
      </c>
      <c r="AQ59" s="370">
        <v>-1.5</v>
      </c>
      <c r="AR59" s="371">
        <v>-65.400000000000006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370881</v>
      </c>
      <c r="AN60" s="375">
        <v>12392</v>
      </c>
      <c r="AO60" s="376">
        <v>-70.900000000000006</v>
      </c>
      <c r="AP60" s="377">
        <v>47978</v>
      </c>
      <c r="AQ60" s="378">
        <v>-2</v>
      </c>
      <c r="AR60" s="379">
        <v>-68.900000000000006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1933028</v>
      </c>
      <c r="AN61" s="382">
        <v>63900</v>
      </c>
      <c r="AO61" s="383">
        <v>11.4</v>
      </c>
      <c r="AP61" s="384">
        <v>88827</v>
      </c>
      <c r="AQ61" s="385">
        <v>1.2</v>
      </c>
      <c r="AR61" s="371">
        <v>10.199999999999999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655850</v>
      </c>
      <c r="AN62" s="375">
        <v>21714</v>
      </c>
      <c r="AO62" s="376">
        <v>16.600000000000001</v>
      </c>
      <c r="AP62" s="377">
        <v>45889</v>
      </c>
      <c r="AQ62" s="378">
        <v>0.2</v>
      </c>
      <c r="AR62" s="379">
        <v>16.399999999999999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lD1S/hziLqCKvjK1ZSxBERfFoqC88eYng7AKx65f/y7y7v6KPacV/bt+IUmnmRL2a6GB84l/6XZy2TNCmi1qQ==" saltValue="5hP7nX31NUnkDX42ruXy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1" spans="125:125" ht="13.5" hidden="1" customHeight="1" x14ac:dyDescent="0.15">
      <c r="DU121" s="292"/>
    </row>
  </sheetData>
  <sheetProtection algorithmName="SHA-512" hashValue="aSU1TSwFvU4Nmdntu+4LZBS5cJy0dGc7s+yQdNbtyeXudeLPL3dp2VqI3IUNl0C9XuX0+MI2gwbJ7XwdY93sAg==" saltValue="63ijgiIink0eX62jXECA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gyjiIs1QlIiNdDJXXc4A8gi44xeBh9U0yYJtyjMNxYr3Yjcbz4Mx6jbatWeSoaJiiRYotWH44Nv5SNA9rxRKgg==" saltValue="yWyfSB3O2NvKqnB6ZoTi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13.06</v>
      </c>
      <c r="G47" s="12">
        <v>7.99</v>
      </c>
      <c r="H47" s="12">
        <v>8.06</v>
      </c>
      <c r="I47" s="12">
        <v>10.51</v>
      </c>
      <c r="J47" s="13">
        <v>9.9600000000000009</v>
      </c>
    </row>
    <row r="48" spans="2:10" ht="57.75" customHeight="1" x14ac:dyDescent="0.15">
      <c r="B48" s="14"/>
      <c r="C48" s="1240" t="s">
        <v>4</v>
      </c>
      <c r="D48" s="1240"/>
      <c r="E48" s="1241"/>
      <c r="F48" s="15">
        <v>5.19</v>
      </c>
      <c r="G48" s="16">
        <v>4.0199999999999996</v>
      </c>
      <c r="H48" s="16">
        <v>4.46</v>
      </c>
      <c r="I48" s="16">
        <v>5.6</v>
      </c>
      <c r="J48" s="17">
        <v>6.4</v>
      </c>
    </row>
    <row r="49" spans="2:10" ht="57.75" customHeight="1" thickBot="1" x14ac:dyDescent="0.2">
      <c r="B49" s="18"/>
      <c r="C49" s="1242" t="s">
        <v>5</v>
      </c>
      <c r="D49" s="1242"/>
      <c r="E49" s="1243"/>
      <c r="F49" s="19" t="s">
        <v>572</v>
      </c>
      <c r="G49" s="20" t="s">
        <v>573</v>
      </c>
      <c r="H49" s="20" t="s">
        <v>574</v>
      </c>
      <c r="I49" s="20">
        <v>1.4</v>
      </c>
      <c r="J49" s="21" t="s">
        <v>575</v>
      </c>
    </row>
    <row r="50" spans="2:10" ht="13.5" customHeight="1" x14ac:dyDescent="0.15"/>
  </sheetData>
  <sheetProtection algorithmName="SHA-512" hashValue="Iarxop7he5juv7fd/xZxMrang5KOjZCd+AQrRjLQFQCRzlPuqu4XHHoXhZrhjY7SqCS9HF0WYCRFiVH7EkcyxQ==" saltValue="U6+7+OVWM3egVfACj/ZA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2022-09-06T02:05:12Z</cp:lastPrinted>
  <dcterms:created xsi:type="dcterms:W3CDTF">2022-02-02T05:03:45Z</dcterms:created>
  <dcterms:modified xsi:type="dcterms:W3CDTF">2022-09-28T10:01:59Z</dcterms:modified>
  <cp:category/>
</cp:coreProperties>
</file>