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s01\0205財政課\02 財政係\1000 一般財政（一部移動）\R05\01 県等照会\20230928_【依頼10.16まで】令和３年度財政状況資料集の作成について（決算統計・地方公会計関係）\回答\"/>
    </mc:Choice>
  </mc:AlternateContent>
  <bookViews>
    <workbookView xWindow="0" yWindow="0" windowWidth="16275" windowHeight="1125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B102" i="12"/>
  <c r="CW102" i="12"/>
  <c r="CR102" i="12"/>
  <c r="AP23" i="12" l="1"/>
  <c r="AA23" i="12"/>
  <c r="V23" i="12"/>
  <c r="Q23" i="12"/>
  <c r="AU63" i="12"/>
  <c r="AP63" i="12"/>
  <c r="AU88" i="12"/>
  <c r="AP88" i="12"/>
  <c r="AF8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U34" i="10"/>
  <c r="U35" i="10" s="1"/>
  <c r="U36" i="10" s="1"/>
  <c r="U37"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<sst xmlns="http://schemas.openxmlformats.org/spreadsheetml/2006/main" count="1123" uniqueCount="623">
  <si>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</si>
  <si>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</si>
  <si>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</si>
  <si>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</si>
  <si>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</si>
  <si>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</si>
  <si>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</si>
  <si>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</si>
  <si>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</si>
  <si>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</si>
  <si>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</si>
  <si>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</si>
  <si>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</si>
  <si>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</si>
  <si>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</si>
  <si>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</si>
  <si>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</si>
  <si>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</si>
  <si>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</si>
  <si>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</si>
  <si>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</si>
  <si>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</si>
  <si>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</si>
  <si>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</si>
  <si>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</si>
  <si>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</si>
  <si>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</si>
  <si>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</si>
  <si>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</si>
  <si>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</si>
  <si>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</si>
  <si>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</si>
  <si>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</si>
  <si>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</si>
  <si>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</si>
  <si>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</si>
  <si>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</si>
  <si>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</si>
  <si>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</si>
  <si>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</si>
  <si>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</si>
  <si>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</si>
  <si>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</si>
  <si>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</si>
  <si>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</si>
  <si>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</si>
  <si>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</si>
  <si>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</si>
  <si>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</si>
  <si>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</si>
  <si>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</si>
  <si>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</si>
  <si>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</si>
  <si>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</si>
  <si>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</si>
  <si>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</si>
  <si>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</si>
  <si>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</si>
  <si>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</si>
  <si>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</si>
  <si>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</si>
  <si>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</si>
  <si>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</si>
  <si>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</si>
  <si>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</si>
  <si>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</si>
  <si>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</si>
  <si>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</si>
  <si>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</si>
  <si>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</si>
  <si>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</si>
  <si>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</si>
  <si>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</si>
  <si>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</si>
  <si>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</si>
  <si>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</si>
  <si>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</si>
  <si>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</si>
  <si>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</si>
  <si>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</si>
  <si>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</si>
  <si>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</si>
  <si>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</si>
  <si>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</si>
  <si>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</si>
  <si>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</si>
  <si>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</si>
  <si>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</si>
  <si>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</si>
  <si>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</si>
  <si>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</si>
  <si>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</si>
  <si>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</si>
  <si>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</si>
  <si>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</si>
  <si>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</si>
  <si>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</si>
  <si>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</si>
  <si>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</si>
  <si>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</si>
  <si>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</si>
  <si>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</si>
  <si>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</si>
  <si>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</si>
  <si>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</si>
  <si>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</si>
  <si>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</si>
  <si>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</si>
  <si>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</si>
  <si>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</si>
  <si>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</si>
  <si>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</si>
  <si>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</si>
  <si>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</si>
  <si>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</si>
  <si>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</si>
  <si>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</si>
  <si>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</si>
  <si>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</si>
  <si>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</si>
  <si>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</si>
  <si>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</si>
  <si>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</si>
  <si>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</si>
  <si>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</si>
  <si>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</si>
  <si>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</si>
  <si>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</si>
  <si>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</si>
  <si>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</si>
  <si>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</si>
  <si>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</si>
  <si>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</si>
  <si>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</si>
  <si>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</si>
  <si>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</si>
  <si>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</si>
  <si>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</si>
  <si>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</si>
  <si>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</si>
  <si>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</si>
  <si>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</si>
  <si>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</si>
  <si>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</si>
  <si>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</si>
  <si>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</si>
  <si>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</si>
  <si>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</si>
  <si>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</si>
  <si>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</si>
  <si>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</si>
  <si>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</si>
  <si>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</si>
  <si>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</si>
  <si>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</si>
  <si>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</si>
  <si>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</si>
  <si>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</si>
  <si>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</si>
  <si>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</si>
  <si>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</si>
  <si>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</si>
  <si>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</si>
  <si>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</si>
  <si>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</si>
  <si>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</si>
  <si>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</si>
  <si>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</si>
  <si>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</si>
  <si>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</si>
  <si>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</si>
  <si>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</si>
  <si>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</si>
  <si>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</si>
  <si>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</si>
  <si>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</si>
  <si>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</si>
  <si>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</si>
  <si>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</si>
  <si>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</si>
  <si>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</si>
  <si>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</si>
  <si>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</si>
  <si>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</si>
  <si>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</si>
  <si>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</si>
  <si>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</si>
  <si>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</si>
  <si>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</si>
  <si>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</si>
  <si>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</si>
  <si>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</si>
  <si>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</si>
  <si>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</si>
  <si>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</si>
  <si>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</si>
  <si>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</si>
  <si>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</si>
  <si>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</si>
  <si>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</si>
  <si>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</si>
  <si>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</si>
  <si>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</si>
  <si>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</si>
  <si>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</si>
  <si>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</si>
  <si>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</si>
  <si>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</si>
  <si>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</si>
  <si>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</si>
  <si>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</si>
  <si>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</si>
  <si>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</si>
  <si>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</si>
  <si>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</si>
  <si>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長野県塩尻市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</si>
  <si>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</si>
  <si>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</si>
  <si>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</si>
  <si>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</si>
  <si>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</si>
  <si>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</si>
  <si>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</si>
  <si>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</si>
  <si>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</si>
  <si>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</si>
  <si>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</si>
  <si>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</si>
  <si>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</si>
  <si>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</si>
  <si>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</si>
  <si>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</si>
  <si>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</si>
  <si>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</si>
  <si>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</si>
  <si>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</si>
  <si>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</si>
  <si>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</si>
  <si>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</si>
  <si>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</si>
  <si>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</si>
  <si>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</si>
  <si>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</si>
  <si>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</si>
  <si>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</si>
  <si>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</si>
  <si>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</si>
  <si>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</si>
  <si>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</si>
  <si>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</si>
  <si>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</si>
  <si>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</si>
  <si>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</si>
  <si>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</si>
  <si>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</si>
  <si>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</si>
  <si>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</si>
  <si>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</si>
  <si>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</si>
  <si>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</si>
  <si>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</si>
  <si>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</si>
  <si>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</si>
  <si>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</si>
  <si>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</si>
  <si>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</si>
  <si>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</si>
  <si>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</si>
  <si>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</si>
  <si>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</si>
  <si>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</si>
  <si>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</si>
  <si>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</si>
  <si>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</si>
  <si>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</si>
  <si>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</si>
  <si>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</si>
  <si>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</si>
  <si>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</si>
  <si>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</si>
  <si>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</si>
  <si>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</si>
  <si>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</si>
  <si>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</si>
  <si>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</si>
  <si>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</si>
  <si>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</si>
  <si>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</si>
  <si>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</si>
  <si>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</si>
  <si>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</si>
  <si>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</si>
  <si>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</si>
  <si>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</si>
  <si>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</si>
  <si>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</si>
  <si>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</si>
  <si>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</si>
  <si>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</si>
  <si>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</si>
  <si>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</si>
  <si>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</si>
  <si>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</si>
  <si>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</si>
  <si>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</si>
  <si>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</si>
  <si>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</si>
  <si>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</si>
  <si>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</si>
  <si>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</si>
  <si>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</si>
  <si>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</si>
  <si>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</si>
  <si>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</si>
  <si>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</si>
  <si>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</si>
  <si>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</si>
  <si>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</si>
  <si>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</si>
  <si>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</si>
  <si>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</si>
  <si>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</si>
  <si>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</si>
  <si>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</si>
  <si>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</si>
  <si>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</si>
  <si>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</si>
  <si>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</si>
  <si>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</si>
  <si>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</si>
  <si>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</si>
  <si>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</si>
  <si>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</si>
  <si>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</si>
  <si>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</si>
  <si>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</si>
  <si>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</si>
  <si>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</si>
  <si>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</si>
  <si>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</si>
  <si>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</si>
  <si>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</si>
  <si>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</si>
  <si>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</si>
  <si>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</si>
  <si>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</si>
  <si>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</si>
  <si>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</si>
  <si>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</si>
  <si>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</si>
  <si>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</si>
  <si>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</si>
  <si>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</si>
  <si>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</si>
  <si>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</si>
  <si>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</si>
  <si>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</si>
  <si>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</si>
  <si>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</si>
  <si>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</si>
  <si>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</si>
  <si>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</si>
  <si>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</si>
  <si>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</si>
  <si>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</si>
  <si>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</si>
  <si>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</si>
  <si>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</si>
  <si>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</si>
  <si>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</si>
  <si>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長野県塩尻市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</si>
  <si>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</si>
  <si>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</si>
  <si>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</si>
  <si>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</si>
  <si>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</si>
  <si>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</si>
  <si>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</si>
  <si>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</si>
  <si>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</si>
  <si>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</si>
  <si>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</si>
  <si>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</si>
  <si>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</si>
  <si>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</si>
  <si>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</si>
  <si>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</si>
  <si>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</si>
  <si>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</si>
  <si>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</si>
  <si>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</si>
  <si>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</si>
  <si>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</si>
  <si>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</si>
  <si>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</si>
  <si>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</si>
  <si>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</si>
  <si>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</si>
  <si>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</si>
  <si>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</si>
  <si>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</si>
  <si>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</si>
  <si>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</si>
  <si>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</si>
  <si>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</si>
  <si>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</si>
  <si>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</si>
  <si>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</si>
  <si>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</si>
  <si>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</si>
  <si>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</si>
  <si>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</si>
  <si>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</si>
  <si>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</si>
  <si>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</si>
  <si>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</si>
  <si>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</si>
  <si>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</si>
  <si>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</si>
  <si>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</si>
  <si>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</si>
  <si>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</si>
  <si>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</si>
  <si>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</si>
  <si>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</si>
  <si>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</si>
  <si>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</si>
  <si>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</si>
  <si>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</si>
  <si>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</si>
  <si>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</si>
  <si>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</si>
  <si>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</si>
  <si>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</si>
  <si>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</si>
  <si>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</si>
  <si>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</si>
  <si>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</si>
  <si>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</si>
  <si>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</si>
  <si>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</si>
  <si>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</si>
  <si>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</si>
  <si>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</si>
  <si>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</si>
  <si>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</si>
  <si>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</si>
  <si>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</si>
  <si>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</si>
  <si>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</si>
  <si>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</si>
  <si>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</si>
  <si>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</si>
  <si>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</si>
  <si>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</si>
  <si>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</si>
  <si>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</si>
  <si>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</si>
  <si>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</si>
  <si>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</si>
  <si>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</si>
  <si>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</si>
  <si>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</si>
  <si>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</si>
  <si>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</si>
  <si>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</si>
  <si>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</si>
  <si>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</si>
  <si>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</si>
  <si>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</si>
  <si>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</si>
  <si>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</si>
  <si>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</si>
  <si>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</si>
  <si>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</si>
  <si>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塩尻市水道事業会計</t>
    <phoneticPr fontId="5"/>
  </si>
  <si>
    <t>(Ｆ)</t>
    <phoneticPr fontId="5"/>
  </si>
  <si>
    <t>塩尻市国民健康保険楢川診療所事業特別会計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</si>
  <si>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</si>
  <si>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</si>
  <si>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</si>
  <si>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</si>
  <si>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</si>
  <si>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</si>
  <si>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</si>
  <si>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</si>
  <si>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</si>
  <si>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</si>
  <si>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</si>
  <si>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</si>
  <si>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</si>
  <si>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</si>
  <si>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</si>
  <si>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</si>
  <si>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</si>
  <si>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</si>
  <si>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</si>
  <si>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</si>
  <si>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</si>
  <si>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</si>
  <si>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</si>
  <si>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</si>
  <si>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</si>
  <si>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</si>
  <si>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</si>
  <si>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</si>
  <si>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</si>
  <si>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</si>
  <si>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</si>
  <si>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</si>
  <si>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</si>
  <si>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</si>
  <si>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</si>
  <si>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</si>
  <si>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</si>
  <si>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</si>
  <si>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</si>
  <si>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</si>
  <si>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</si>
  <si>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</si>
  <si>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</si>
  <si>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</si>
  <si>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</si>
  <si>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</si>
  <si>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</si>
  <si>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</si>
  <si>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</si>
  <si>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</si>
  <si>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</si>
  <si>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</si>
  <si>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</si>
  <si>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</si>
  <si>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</si>
  <si>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</si>
  <si>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</si>
  <si>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</si>
  <si>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</si>
  <si>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</si>
  <si>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</si>
  <si>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</si>
  <si>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</si>
  <si>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</si>
  <si>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</si>
  <si>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</si>
  <si>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</si>
  <si>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</si>
  <si>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</si>
  <si>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</si>
  <si>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</si>
  <si>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</si>
  <si>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</si>
  <si>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</si>
  <si>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</si>
  <si>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</si>
  <si>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</si>
  <si>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</si>
  <si>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</si>
  <si>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</si>
  <si>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</si>
  <si>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</si>
  <si>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</si>
  <si>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t>
  </si>
  <si>
    <t>塩尻市水道事業会計</t>
  </si>
  <si>
    <t>一般会計</t>
  </si>
  <si>
    <t>塩尻市下水道事業会計</t>
  </si>
  <si>
    <t>塩尻市介護保険事業特別会計</t>
  </si>
  <si>
    <t>塩尻市農業集落排水事業会計</t>
  </si>
  <si>
    <t>塩尻市国民健康保険事業特別会計</t>
  </si>
  <si>
    <t>塩尻市後期高齢者医療事業特別会計</t>
  </si>
  <si>
    <t>塩尻市奨学資金貸与事業特別会計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</si>
  <si>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</si>
  <si>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</si>
  <si>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</si>
  <si>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</si>
  <si>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</si>
  <si>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</si>
  <si>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</si>
  <si>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</si>
  <si>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</si>
  <si>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</si>
  <si>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辰野町塩尻市小学校組合</t>
    <rPh sb="0" eb="3">
      <t>タツノマチ</t>
    </rPh>
    <rPh sb="3" eb="6">
      <t>シオジリシ</t>
    </rPh>
    <rPh sb="6" eb="9">
      <t>ショウガッコウ</t>
    </rPh>
    <rPh sb="9" eb="11">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</si>
  <si>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</si>
  <si>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</si>
  <si>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</si>
  <si>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〇</t>
  </si>
  <si>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</si>
  <si>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9">
      <t>シオジリ</t>
    </rPh>
    <rPh sb="9" eb="10">
      <t>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</si>
  <si>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</si>
  <si>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ミナミ</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</si>
  <si>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</si>
  <si>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</si>
  <si>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</si>
  <si>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塩尻市森林公社</t>
    <rPh sb="0" eb="2">
      <t>イッパン</t>
    </rPh>
    <rPh sb="2" eb="4">
      <t>ザイダン</t>
    </rPh>
    <rPh sb="4" eb="6">
      <t>ホウジン</t>
    </rPh>
    <rPh sb="7" eb="10">
      <t>シオジリシ</t>
    </rPh>
    <rPh sb="10" eb="12">
      <t>シンリン</t>
    </rPh>
    <rPh sb="12" eb="14">
      <t>コウシャ</t>
    </rPh>
    <phoneticPr fontId="2"/>
  </si>
  <si>
    <t>-</t>
    <phoneticPr fontId="2"/>
  </si>
  <si>
    <t>-</t>
    <phoneticPr fontId="2"/>
  </si>
  <si>
    <t>-</t>
    <phoneticPr fontId="2"/>
  </si>
  <si>
    <t>合併振興基金</t>
    <rPh sb="0" eb="2">
      <t>ガッペイ</t>
    </rPh>
    <rPh sb="2" eb="4">
      <t>シンコウ</t>
    </rPh>
    <rPh sb="4" eb="6">
      <t>キキン</t>
    </rPh>
    <phoneticPr fontId="5"/>
  </si>
  <si>
    <t>教育文化施設整備基金</t>
    <rPh sb="0" eb="2">
      <t>キョウイク</t>
    </rPh>
    <rPh sb="2" eb="4">
      <t>ブンカ</t>
    </rPh>
    <rPh sb="4" eb="6">
      <t>シセツ</t>
    </rPh>
    <rPh sb="6" eb="8">
      <t>セイビ</t>
    </rPh>
    <rPh sb="8" eb="10">
      <t>キキン</t>
    </rPh>
    <phoneticPr fontId="5"/>
  </si>
  <si>
    <t>森林環境保全基金</t>
    <rPh sb="0" eb="2">
      <t>シンリン</t>
    </rPh>
    <rPh sb="2" eb="4">
      <t>カンキョウ</t>
    </rPh>
    <rPh sb="4" eb="6">
      <t>ホゼン</t>
    </rPh>
    <rPh sb="6" eb="8">
      <t>キキン</t>
    </rPh>
    <phoneticPr fontId="5"/>
  </si>
  <si>
    <t>知恵の交流基金</t>
    <rPh sb="0" eb="2">
      <t>チエ</t>
    </rPh>
    <rPh sb="3" eb="5">
      <t>コウリュウ</t>
    </rPh>
    <rPh sb="5" eb="7">
      <t>キキン</t>
    </rPh>
    <phoneticPr fontId="5"/>
  </si>
  <si>
    <t>未来につなぐ医療確保基金</t>
    <rPh sb="0" eb="2">
      <t>ミライ</t>
    </rPh>
    <rPh sb="6" eb="8">
      <t>イリョウ</t>
    </rPh>
    <rPh sb="8" eb="10">
      <t>カクホ</t>
    </rPh>
    <rPh sb="10" eb="12">
      <t>キキン</t>
    </rPh>
    <phoneticPr fontId="5"/>
  </si>
  <si>
    <t>-</t>
    <phoneticPr fontId="2"/>
  </si>
  <si>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</si>
  <si>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</si>
  <si>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</si>
  <si>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</si>
  <si>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</si>
  <si>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</si>
  <si>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</si>
  <si>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</si>
  <si>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</si>
  <si>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</si>
  <si>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</si>
  <si>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</si>
  <si>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</si>
  <si>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</si>
  <si>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</si>
  <si>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</si>
  <si>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</si>
  <si>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</si>
  <si>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</si>
  <si>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一般会計以外の公営企業会計及び一部事務組合等の地方債残高が減少したことなどにより、類似団体内平均値を下回る水準となった。有形固定資産減価償却率についても、類似団体内平均値をいずれも下回っているものの、上昇傾向が続いており確実に老朽化が進行している。
　今後は、公共施設等総合管理計画及び各施設の個別施設計画に基づき「予防保全・計画的保全」による長寿命化を促進し、ライフサイクルコストの縮減を図るとともに、引き続き起債発行額の抑制を図る。</t>
    <phoneticPr fontId="5"/>
  </si>
  <si>
    <t>　将来負担比率については、一般会計以外の公営企業会計及び一部事務組合等の地方債残高が減少したことなどにより、類似団体内平均値を下回る水準となった。
　実質公債費比率については標準財政規模が減少したことにより増加したが類似団体内平均値は下回る水準となった。
　減少傾向の公債費であるが、新規事業や公共施設等の修繕・長寿命化に係る事業費は継続的に必要となるため、事業費の平準化による起債発行額の抑制と交付税措置の有利な起債を選択するものとする。</t>
    <rPh sb="94" eb="9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</si>
</sst>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FC5-4556-9757-CCA57AD9C9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39389</c:v>
                </c:pt>
                <c:pt idx="1">
                  <c:v>45118</c:v>
                </c:pt>
                <c:pt idx="2">
                  <c:v>75517</c:v>
                </c:pt>
                <c:pt idx="3">
                  <c:v>84076</c:v>
                </c:pt>
                <c:pt idx="4">
                  <c:v>52473</c:v>
                </c:pt>
              </c:numCache>
            </c:numRef>
          </c:val>
          <c:smooth val="0"/>
          <c:extLst>
            <c:ext xmlns:c16="http://schemas.microsoft.com/office/drawing/2014/chart" uri="{C3380CC4-5D6E-409C-BE32-E72D297353CC}">
              <c16:uniqueId val="{00000001-1FC5-4556-9757-CCA57AD9C9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2.4500000000000002</c:v>
                </c:pt>
                <c:pt idx="1">
                  <c:v>3.01</c:v>
                </c:pt>
                <c:pt idx="2">
                  <c:v>4.1900000000000004</c:v>
                </c:pt>
                <c:pt idx="3">
                  <c:v>6.26</c:v>
                </c:pt>
                <c:pt idx="4">
                  <c:v>6.49</c:v>
                </c:pt>
              </c:numCache>
            </c:numRef>
          </c:val>
          <c:extLst>
            <c:ext xmlns:c16="http://schemas.microsoft.com/office/drawing/2014/chart" uri="{C3380CC4-5D6E-409C-BE32-E72D297353CC}">
              <c16:uniqueId val="{00000000-A2E5-4293-ACA3-A7424265DF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21.73</c:v>
                </c:pt>
                <c:pt idx="1">
                  <c:v>22.88</c:v>
                </c:pt>
                <c:pt idx="2">
                  <c:v>24.26</c:v>
                </c:pt>
                <c:pt idx="3">
                  <c:v>22.17</c:v>
                </c:pt>
                <c:pt idx="4">
                  <c:v>24.41</c:v>
                </c:pt>
              </c:numCache>
            </c:numRef>
          </c:val>
          <c:extLst>
            <c:ext xmlns:c16="http://schemas.microsoft.com/office/drawing/2014/chart" uri="{C3380CC4-5D6E-409C-BE32-E72D297353CC}">
              <c16:uniqueId val="{00000001-A2E5-4293-ACA3-A7424265DF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-1.43</c:v>
                </c:pt>
                <c:pt idx="1">
                  <c:v>1.88</c:v>
                </c:pt>
                <c:pt idx="2">
                  <c:v>2.78</c:v>
                </c:pt>
                <c:pt idx="3">
                  <c:v>0.87</c:v>
                </c:pt>
                <c:pt idx="4">
                  <c:v>3.52</c:v>
                </c:pt>
              </c:numCache>
            </c:numRef>
          </c:val>
          <c:smooth val="0"/>
          <c:extLst>
            <c:ext xmlns:c16="http://schemas.microsoft.com/office/drawing/2014/chart" uri="{C3380CC4-5D6E-409C-BE32-E72D297353CC}">
              <c16:uniqueId val="{00000002-A2E5-4293-ACA3-A7424265DF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854-495E-AB81-7F9D362F18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54-495E-AB81-7F9D362F1888}"/>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9854-495E-AB81-7F9D362F1888}"/>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0.13</c:v>
                </c:pt>
                <c:pt idx="4">
                  <c:v>#N/A</c:v>
                </c:pt>
                <c:pt idx="5">
                  <c:v>0.13</c:v>
                </c:pt>
                <c:pt idx="6">
                  <c:v>#N/A</c:v>
                </c:pt>
                <c:pt idx="7">
                  <c:v>0.12</c:v>
                </c:pt>
                <c:pt idx="8">
                  <c:v>#N/A</c:v>
                </c:pt>
                <c:pt idx="9">
                  <c:v>0.13</c:v>
                </c:pt>
              </c:numCache>
            </c:numRef>
          </c:val>
          <c:extLst>
            <c:ext xmlns:c16="http://schemas.microsoft.com/office/drawing/2014/chart" uri="{C3380CC4-5D6E-409C-BE32-E72D297353CC}">
              <c16:uniqueId val="{00000003-9854-495E-AB81-7F9D362F1888}"/>
            </c:ext>
          </c:extLst>
        </c:ser>
        <c:ser>
          <c:idx val="4"/>
          <c:order val="4"/>
          <c:tx>
            <c:strRef>
              <c:f>データシート!$A$31</c:f>
              <c:strCache>
                <c:ptCount val="1"/>
                <c:pt idx="0">
                  <c:v>塩尻市国民健康保険事業特別会計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1.04</c:v>
                </c:pt>
                <c:pt idx="2">
                  <c:v>#N/A</c:v>
                </c:pt>
                <c:pt idx="3">
                  <c:v>0.18</c:v>
                </c:pt>
                <c:pt idx="4">
                  <c:v>#N/A</c:v>
                </c:pt>
                <c:pt idx="5">
                  <c:v>0.46</c:v>
                </c:pt>
                <c:pt idx="6">
                  <c:v>#N/A</c:v>
                </c:pt>
                <c:pt idx="7">
                  <c:v>0.42</c:v>
                </c:pt>
                <c:pt idx="8">
                  <c:v>#N/A</c:v>
                </c:pt>
                <c:pt idx="9">
                  <c:v>0.44</c:v>
                </c:pt>
              </c:numCache>
            </c:numRef>
          </c:val>
          <c:extLst>
            <c:ext xmlns:c16="http://schemas.microsoft.com/office/drawing/2014/chart" uri="{C3380CC4-5D6E-409C-BE32-E72D297353CC}">
              <c16:uniqueId val="{00000004-9854-495E-AB81-7F9D362F1888}"/>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0.43</c:v>
                </c:pt>
                <c:pt idx="4">
                  <c:v>#N/A</c:v>
                </c:pt>
                <c:pt idx="5">
                  <c:v>0.59</c:v>
                </c:pt>
                <c:pt idx="6">
                  <c:v>#N/A</c:v>
                </c:pt>
                <c:pt idx="7">
                  <c:v>0.59</c:v>
                </c:pt>
                <c:pt idx="8">
                  <c:v>#N/A</c:v>
                </c:pt>
                <c:pt idx="9">
                  <c:v>0.53</c:v>
                </c:pt>
              </c:numCache>
            </c:numRef>
          </c:val>
          <c:extLst>
            <c:ext xmlns:c16="http://schemas.microsoft.com/office/drawing/2014/chart" uri="{C3380CC4-5D6E-409C-BE32-E72D297353CC}">
              <c16:uniqueId val="{00000005-9854-495E-AB81-7F9D362F1888}"/>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0.52</c:v>
                </c:pt>
                <c:pt idx="4">
                  <c:v>#N/A</c:v>
                </c:pt>
                <c:pt idx="5">
                  <c:v>0.47</c:v>
                </c:pt>
                <c:pt idx="6">
                  <c:v>#N/A</c:v>
                </c:pt>
                <c:pt idx="7">
                  <c:v>0.62</c:v>
                </c:pt>
                <c:pt idx="8">
                  <c:v>#N/A</c:v>
                </c:pt>
                <c:pt idx="9">
                  <c:v>0.79</c:v>
                </c:pt>
              </c:numCache>
            </c:numRef>
          </c:val>
          <c:extLst>
            <c:ext xmlns:c16="http://schemas.microsoft.com/office/drawing/2014/chart" uri="{C3380CC4-5D6E-409C-BE32-E72D297353CC}">
              <c16:uniqueId val="{00000006-9854-495E-AB81-7F9D362F1888}"/>
            </c:ext>
          </c:extLst>
        </c:ser>
        <c:ser>
          <c:idx val="7"/>
          <c:order val="7"/>
          <c:tx>
            <c:strRef>
              <c:f>データシート!$A$34</c:f>
              <c:strCache>
                <c:ptCount val="1"/>
                <c:pt idx="0">
                  <c:v>塩尻市下水道事業会計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3.53</c:v>
                </c:pt>
                <c:pt idx="2">
                  <c:v>#N/A</c:v>
                </c:pt>
                <c:pt idx="3">
                  <c:v>3.41</c:v>
                </c:pt>
                <c:pt idx="4">
                  <c:v>#N/A</c:v>
                </c:pt>
                <c:pt idx="5">
                  <c:v>3.13</c:v>
                </c:pt>
                <c:pt idx="6">
                  <c:v>#N/A</c:v>
                </c:pt>
                <c:pt idx="7">
                  <c:v>2.72</c:v>
                </c:pt>
                <c:pt idx="8">
                  <c:v>#N/A</c:v>
                </c:pt>
                <c:pt idx="9">
                  <c:v>3.21</c:v>
                </c:pt>
              </c:numCache>
            </c:numRef>
          </c:val>
          <c:extLst>
            <c:ext xmlns:c16="http://schemas.microsoft.com/office/drawing/2014/chart" uri="{C3380CC4-5D6E-409C-BE32-E72D297353CC}">
              <c16:uniqueId val="{00000007-9854-495E-AB81-7F9D362F18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2.44</c:v>
                </c:pt>
                <c:pt idx="2">
                  <c:v>#N/A</c:v>
                </c:pt>
                <c:pt idx="3">
                  <c:v>3</c:v>
                </c:pt>
                <c:pt idx="4">
                  <c:v>#N/A</c:v>
                </c:pt>
                <c:pt idx="5">
                  <c:v>4.17</c:v>
                </c:pt>
                <c:pt idx="6">
                  <c:v>#N/A</c:v>
                </c:pt>
                <c:pt idx="7">
                  <c:v>6.24</c:v>
                </c:pt>
                <c:pt idx="8">
                  <c:v>#N/A</c:v>
                </c:pt>
                <c:pt idx="9">
                  <c:v>6.48</c:v>
                </c:pt>
              </c:numCache>
            </c:numRef>
          </c:val>
          <c:extLst>
            <c:ext xmlns:c16="http://schemas.microsoft.com/office/drawing/2014/chart" uri="{C3380CC4-5D6E-409C-BE32-E72D297353CC}">
              <c16:uniqueId val="{00000008-9854-495E-AB81-7F9D362F1888}"/>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4.84</c:v>
                </c:pt>
                <c:pt idx="2">
                  <c:v>#N/A</c:v>
                </c:pt>
                <c:pt idx="3">
                  <c:v>5.09</c:v>
                </c:pt>
                <c:pt idx="4">
                  <c:v>#N/A</c:v>
                </c:pt>
                <c:pt idx="5">
                  <c:v>6.29</c:v>
                </c:pt>
                <c:pt idx="6">
                  <c:v>#N/A</c:v>
                </c:pt>
                <c:pt idx="7">
                  <c:v>7.35</c:v>
                </c:pt>
                <c:pt idx="8">
                  <c:v>#N/A</c:v>
                </c:pt>
                <c:pt idx="9">
                  <c:v>8.3800000000000008</c:v>
                </c:pt>
              </c:numCache>
            </c:numRef>
          </c:val>
          <c:extLst>
            <c:ext xmlns:c16="http://schemas.microsoft.com/office/drawing/2014/chart" uri="{C3380CC4-5D6E-409C-BE32-E72D297353CC}">
              <c16:uniqueId val="{00000009-9854-495E-AB81-7F9D362F18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3414</c:v>
                </c:pt>
                <c:pt idx="5">
                  <c:v>3363</c:v>
                </c:pt>
                <c:pt idx="8">
                  <c:v>3312</c:v>
                </c:pt>
                <c:pt idx="11">
                  <c:v>3182</c:v>
                </c:pt>
                <c:pt idx="14">
                  <c:v>3105</c:v>
                </c:pt>
              </c:numCache>
            </c:numRef>
          </c:val>
          <c:extLst>
            <c:ext xmlns:c16="http://schemas.microsoft.com/office/drawing/2014/chart" uri="{C3380CC4-5D6E-409C-BE32-E72D297353CC}">
              <c16:uniqueId val="{00000000-1B2A-4C90-A415-06AAFA090D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1B2A-4C90-A415-06AAFA090D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53</c:v>
                </c:pt>
                <c:pt idx="3">
                  <c:v>49</c:v>
                </c:pt>
                <c:pt idx="6">
                  <c:v>44</c:v>
                </c:pt>
                <c:pt idx="9">
                  <c:v>40</c:v>
                </c:pt>
                <c:pt idx="12">
                  <c:v>36</c:v>
                </c:pt>
              </c:numCache>
            </c:numRef>
          </c:val>
          <c:extLst>
            <c:ext xmlns:c16="http://schemas.microsoft.com/office/drawing/2014/chart" uri="{C3380CC4-5D6E-409C-BE32-E72D297353CC}">
              <c16:uniqueId val="{00000002-1B2A-4C90-A415-06AAFA090D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163</c:v>
                </c:pt>
                <c:pt idx="3">
                  <c:v>151</c:v>
                </c:pt>
                <c:pt idx="6">
                  <c:v>123</c:v>
                </c:pt>
                <c:pt idx="9">
                  <c:v>100</c:v>
                </c:pt>
                <c:pt idx="12">
                  <c:v>66</c:v>
                </c:pt>
              </c:numCache>
            </c:numRef>
          </c:val>
          <c:extLst>
            <c:ext xmlns:c16="http://schemas.microsoft.com/office/drawing/2014/chart" uri="{C3380CC4-5D6E-409C-BE32-E72D297353CC}">
              <c16:uniqueId val="{00000003-1B2A-4C90-A415-06AAFA090D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1142</c:v>
                </c:pt>
                <c:pt idx="3">
                  <c:v>1088</c:v>
                </c:pt>
                <c:pt idx="6">
                  <c:v>1077</c:v>
                </c:pt>
                <c:pt idx="9">
                  <c:v>1077</c:v>
                </c:pt>
                <c:pt idx="12">
                  <c:v>1075</c:v>
                </c:pt>
              </c:numCache>
            </c:numRef>
          </c:val>
          <c:extLst>
            <c:ext xmlns:c16="http://schemas.microsoft.com/office/drawing/2014/chart" uri="{C3380CC4-5D6E-409C-BE32-E72D297353CC}">
              <c16:uniqueId val="{00000004-1B2A-4C90-A415-06AAFA090D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2A-4C90-A415-06AAFA090D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2A-4C90-A415-06AAFA090D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2966</c:v>
                </c:pt>
                <c:pt idx="3">
                  <c:v>2917</c:v>
                </c:pt>
                <c:pt idx="6">
                  <c:v>2900</c:v>
                </c:pt>
                <c:pt idx="9">
                  <c:v>2971</c:v>
                </c:pt>
                <c:pt idx="12">
                  <c:v>2966</c:v>
                </c:pt>
              </c:numCache>
            </c:numRef>
          </c:val>
          <c:extLst>
            <c:ext xmlns:c16="http://schemas.microsoft.com/office/drawing/2014/chart" uri="{C3380CC4-5D6E-409C-BE32-E72D297353CC}">
              <c16:uniqueId val="{00000007-1B2A-4C90-A415-06AAFA090D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910</c:v>
                </c:pt>
                <c:pt idx="2">
                  <c:v>#N/A</c:v>
                </c:pt>
                <c:pt idx="3">
                  <c:v>#N/A</c:v>
                </c:pt>
                <c:pt idx="4">
                  <c:v>842</c:v>
                </c:pt>
                <c:pt idx="5">
                  <c:v>#N/A</c:v>
                </c:pt>
                <c:pt idx="6">
                  <c:v>#N/A</c:v>
                </c:pt>
                <c:pt idx="7">
                  <c:v>832</c:v>
                </c:pt>
                <c:pt idx="8">
                  <c:v>#N/A</c:v>
                </c:pt>
                <c:pt idx="9">
                  <c:v>#N/A</c:v>
                </c:pt>
                <c:pt idx="10">
                  <c:v>1007</c:v>
                </c:pt>
                <c:pt idx="11">
                  <c:v>#N/A</c:v>
                </c:pt>
                <c:pt idx="12">
                  <c:v>#N/A</c:v>
                </c:pt>
                <c:pt idx="13">
                  <c:v>1038</c:v>
                </c:pt>
                <c:pt idx="14">
                  <c:v>#N/A</c:v>
                </c:pt>
              </c:numCache>
            </c:numRef>
          </c:val>
          <c:smooth val="0"/>
          <c:extLst>
            <c:ext xmlns:c16="http://schemas.microsoft.com/office/drawing/2014/chart" uri="{C3380CC4-5D6E-409C-BE32-E72D297353CC}">
              <c16:uniqueId val="{00000008-1B2A-4C90-A415-06AAFA090D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30850</c:v>
                </c:pt>
                <c:pt idx="5">
                  <c:v>30498</c:v>
                </c:pt>
                <c:pt idx="8">
                  <c:v>30313</c:v>
                </c:pt>
                <c:pt idx="11">
                  <c:v>30810</c:v>
                </c:pt>
                <c:pt idx="14">
                  <c:v>30066</c:v>
                </c:pt>
              </c:numCache>
            </c:numRef>
          </c:val>
          <c:extLst>
            <c:ext xmlns:c16="http://schemas.microsoft.com/office/drawing/2014/chart" uri="{C3380CC4-5D6E-409C-BE32-E72D297353CC}">
              <c16:uniqueId val="{00000000-947D-46D4-B665-0FE50B72CB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3308</c:v>
                </c:pt>
                <c:pt idx="5">
                  <c:v>3282</c:v>
                </c:pt>
                <c:pt idx="8">
                  <c:v>3363</c:v>
                </c:pt>
                <c:pt idx="11">
                  <c:v>3266</c:v>
                </c:pt>
                <c:pt idx="14">
                  <c:v>3439</c:v>
                </c:pt>
              </c:numCache>
            </c:numRef>
          </c:val>
          <c:extLst>
            <c:ext xmlns:c16="http://schemas.microsoft.com/office/drawing/2014/chart" uri="{C3380CC4-5D6E-409C-BE32-E72D297353CC}">
              <c16:uniqueId val="{00000001-947D-46D4-B665-0FE50B72CB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5755</c:v>
                </c:pt>
                <c:pt idx="5">
                  <c:v>6301</c:v>
                </c:pt>
                <c:pt idx="8">
                  <c:v>6524</c:v>
                </c:pt>
                <c:pt idx="11">
                  <c:v>6355</c:v>
                </c:pt>
                <c:pt idx="14">
                  <c:v>7459</c:v>
                </c:pt>
              </c:numCache>
            </c:numRef>
          </c:val>
          <c:extLst>
            <c:ext xmlns:c16="http://schemas.microsoft.com/office/drawing/2014/chart" uri="{C3380CC4-5D6E-409C-BE32-E72D297353CC}">
              <c16:uniqueId val="{00000002-947D-46D4-B665-0FE50B72CB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D-46D4-B665-0FE50B72CB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D-46D4-B665-0FE50B72CB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162</c:v>
                </c:pt>
                <c:pt idx="3">
                  <c:v>176</c:v>
                </c:pt>
                <c:pt idx="6">
                  <c:v>172</c:v>
                </c:pt>
                <c:pt idx="9">
                  <c:v>144</c:v>
                </c:pt>
                <c:pt idx="12">
                  <c:v>120</c:v>
                </c:pt>
              </c:numCache>
            </c:numRef>
          </c:val>
          <c:extLst>
            <c:ext xmlns:c16="http://schemas.microsoft.com/office/drawing/2014/chart" uri="{C3380CC4-5D6E-409C-BE32-E72D297353CC}">
              <c16:uniqueId val="{00000005-947D-46D4-B665-0FE50B72CB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3734</c:v>
                </c:pt>
                <c:pt idx="3">
                  <c:v>3442</c:v>
                </c:pt>
                <c:pt idx="6">
                  <c:v>3444</c:v>
                </c:pt>
                <c:pt idx="9">
                  <c:v>3402</c:v>
                </c:pt>
                <c:pt idx="12">
                  <c:v>3394</c:v>
                </c:pt>
              </c:numCache>
            </c:numRef>
          </c:val>
          <c:extLst>
            <c:ext xmlns:c16="http://schemas.microsoft.com/office/drawing/2014/chart" uri="{C3380CC4-5D6E-409C-BE32-E72D297353CC}">
              <c16:uniqueId val="{00000006-947D-46D4-B665-0FE50B72CB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705</c:v>
                </c:pt>
                <c:pt idx="3">
                  <c:v>590</c:v>
                </c:pt>
                <c:pt idx="6">
                  <c:v>522</c:v>
                </c:pt>
                <c:pt idx="9">
                  <c:v>466</c:v>
                </c:pt>
                <c:pt idx="12">
                  <c:v>411</c:v>
                </c:pt>
              </c:numCache>
            </c:numRef>
          </c:val>
          <c:extLst>
            <c:ext xmlns:c16="http://schemas.microsoft.com/office/drawing/2014/chart" uri="{C3380CC4-5D6E-409C-BE32-E72D297353CC}">
              <c16:uniqueId val="{00000007-947D-46D4-B665-0FE50B72CB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13652</c:v>
                </c:pt>
                <c:pt idx="3">
                  <c:v>12805</c:v>
                </c:pt>
                <c:pt idx="6">
                  <c:v>11896</c:v>
                </c:pt>
                <c:pt idx="9">
                  <c:v>11050</c:v>
                </c:pt>
                <c:pt idx="12">
                  <c:v>10568</c:v>
                </c:pt>
              </c:numCache>
            </c:numRef>
          </c:val>
          <c:extLst>
            <c:ext xmlns:c16="http://schemas.microsoft.com/office/drawing/2014/chart" uri="{C3380CC4-5D6E-409C-BE32-E72D297353CC}">
              <c16:uniqueId val="{00000008-947D-46D4-B665-0FE50B72CB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452</c:v>
                </c:pt>
                <c:pt idx="3">
                  <c:v>407</c:v>
                </c:pt>
                <c:pt idx="6">
                  <c:v>366</c:v>
                </c:pt>
                <c:pt idx="9">
                  <c:v>329</c:v>
                </c:pt>
                <c:pt idx="12">
                  <c:v>294</c:v>
                </c:pt>
              </c:numCache>
            </c:numRef>
          </c:val>
          <c:extLst>
            <c:ext xmlns:c16="http://schemas.microsoft.com/office/drawing/2014/chart" uri="{C3380CC4-5D6E-409C-BE32-E72D297353CC}">
              <c16:uniqueId val="{00000009-947D-46D4-B665-0FE50B72CB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26475</c:v>
                </c:pt>
                <c:pt idx="3">
                  <c:v>26396</c:v>
                </c:pt>
                <c:pt idx="6">
                  <c:v>27430</c:v>
                </c:pt>
                <c:pt idx="9">
                  <c:v>28725</c:v>
                </c:pt>
                <c:pt idx="12">
                  <c:v>28894</c:v>
                </c:pt>
              </c:numCache>
            </c:numRef>
          </c:val>
          <c:extLst>
            <c:ext xmlns:c16="http://schemas.microsoft.com/office/drawing/2014/chart" uri="{C3380CC4-5D6E-409C-BE32-E72D297353CC}">
              <c16:uniqueId val="{0000000A-947D-46D4-B665-0FE50B72CB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5266</c:v>
                </c:pt>
                <c:pt idx="2">
                  <c:v>#N/A</c:v>
                </c:pt>
                <c:pt idx="3">
                  <c:v>#N/A</c:v>
                </c:pt>
                <c:pt idx="4">
                  <c:v>3736</c:v>
                </c:pt>
                <c:pt idx="5">
                  <c:v>#N/A</c:v>
                </c:pt>
                <c:pt idx="6">
                  <c:v>#N/A</c:v>
                </c:pt>
                <c:pt idx="7">
                  <c:v>3630</c:v>
                </c:pt>
                <c:pt idx="8">
                  <c:v>#N/A</c:v>
                </c:pt>
                <c:pt idx="9">
                  <c:v>#N/A</c:v>
                </c:pt>
                <c:pt idx="10">
                  <c:v>3686</c:v>
                </c:pt>
                <c:pt idx="11">
                  <c:v>#N/A</c:v>
                </c:pt>
                <c:pt idx="12">
                  <c:v>#N/A</c:v>
                </c:pt>
                <c:pt idx="13">
                  <c:v>2717</c:v>
                </c:pt>
                <c:pt idx="14">
                  <c:v>#N/A</c:v>
                </c:pt>
              </c:numCache>
            </c:numRef>
          </c:val>
          <c:smooth val="0"/>
          <c:extLst>
            <c:ext xmlns:c16="http://schemas.microsoft.com/office/drawing/2014/chart" uri="{C3380CC4-5D6E-409C-BE32-E72D297353CC}">
              <c16:uniqueId val="{0000000B-947D-46D4-B665-0FE50B72CB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4125</c:v>
                </c:pt>
                <c:pt idx="1">
                  <c:v>3892</c:v>
                </c:pt>
                <c:pt idx="2">
                  <c:v>4448</c:v>
                </c:pt>
              </c:numCache>
            </c:numRef>
          </c:val>
          <c:extLst>
            <c:ext xmlns:c16="http://schemas.microsoft.com/office/drawing/2014/chart" uri="{C3380CC4-5D6E-409C-BE32-E72D297353CC}">
              <c16:uniqueId val="{00000000-47CB-43A7-8C13-5A034E886F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230</c:v>
                </c:pt>
                <c:pt idx="1">
                  <c:v>230</c:v>
                </c:pt>
                <c:pt idx="2">
                  <c:v>570</c:v>
                </c:pt>
              </c:numCache>
            </c:numRef>
          </c:val>
          <c:extLst>
            <c:ext xmlns:c16="http://schemas.microsoft.com/office/drawing/2014/chart" uri="{C3380CC4-5D6E-409C-BE32-E72D297353CC}">
              <c16:uniqueId val="{00000001-47CB-43A7-8C13-5A034E886F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2812</c:v>
                </c:pt>
                <c:pt idx="1">
                  <c:v>2842</c:v>
                </c:pt>
                <c:pt idx="2">
                  <c:v>3102</c:v>
                </c:pt>
              </c:numCache>
            </c:numRef>
          </c:val>
          <c:extLst>
            <c:ext xmlns:c16="http://schemas.microsoft.com/office/drawing/2014/chart" uri="{C3380CC4-5D6E-409C-BE32-E72D297353CC}">
              <c16:uniqueId val="{00000002-47CB-43A7-8C13-5A034E886F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{96C2881B-1066-4F52-8488-362E627C0354}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4E-40FA-BB10-1BF744F4B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{1CC48C7A-6459-419B-810B-768F06B3D8D6}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E-40FA-BB10-1BF744F4B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{2D368781-2A1B-4E1F-926A-D75AF7B11C1C}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E-40FA-BB10-1BF744F4B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{CDB69515-BEAD-4F33-9DB8-FF2C11BA159A}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E-40FA-BB10-1BF744F4B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{15891729-4E20-443A-B955-74C91218DCB6}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E-40FA-BB10-1BF744F4B4B5}"/>
                </c:ext>
              </c:extLst>
            </c:dLbl>
            <c:dLbl>
              <c:idx val="8"/>
              <c:layout>
                <c:manualLayout>
                  <c:x val="0"/>
                  <c:y val="1.704646170558397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{3A02F1C9-B183-41AA-A934-4D8C19BE1D79}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4E-40FA-BB10-1BF744F4B4B5}"/>
                </c:ext>
              </c:extLst>
            </c:dLbl>
            <c:dLbl>
              <c:idx val="16"/>
              <c:layout>
                <c:manualLayout>
                  <c:x val="0"/>
                  <c:y val="3.305778078066237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{01077FF0-4E61-4FDB-A119-E842B8C312F9}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4E-40FA-BB10-1BF744F4B4B5}"/>
                </c:ext>
              </c:extLst>
            </c:dLbl>
            <c:dLbl>
              <c:idx val="24"/>
              <c:layout>
                <c:manualLayout>
                  <c:x val="0"/>
                  <c:y val="-2.035223978365021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{A35F039E-14B5-475B-BF0F-77495743915D}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4E-40FA-BB10-1BF744F4B4B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{B82F0CA6-BAD1-4F65-A5E5-916A03CE53C2}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4E-40FA-BB10-1BF744F4B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53.8</c:v>
                </c:pt>
                <c:pt idx="16">
                  <c:v>54.3</c:v>
                </c:pt>
                <c:pt idx="24">
                  <c:v>54.8</c:v>
                </c:pt>
                <c:pt idx="32">
                  <c:v>56.3</c:v>
                </c:pt>
              </c:numCache>
            </c:numRef>
          </c:xVal>
          <c:yVal>
            <c:numRef>
              <c:f>公会計指標分析・財政指標組合せ分析表!$BP$51:$DC$51</c:f>
              <c:numCache>
                <c:formatCode>#,##0.0;"▲ "#,##0.0</c:formatCode>
                <c:ptCount val="40"/>
                <c:pt idx="0">
                  <c:v>38.299999999999997</c:v>
                </c:pt>
                <c:pt idx="8">
                  <c:v>26.8</c:v>
                </c:pt>
                <c:pt idx="16">
                  <c:v>25.7</c:v>
                </c:pt>
                <c:pt idx="24">
                  <c:v>24.9</c:v>
                </c:pt>
                <c:pt idx="32">
                  <c:v>17.399999999999999</c:v>
                </c:pt>
              </c:numCache>
            </c:numRef>
          </c:yVal>
          <c:smooth val="0"/>
          <c:extLst>
            <c:ext xmlns:c16="http://schemas.microsoft.com/office/drawing/2014/chart" uri="{C3380CC4-5D6E-409C-BE32-E72D297353CC}">
              <c16:uniqueId val="{00000009-854E-40FA-BB10-1BF744F4B4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{1840DC73-178E-4EC8-BB42-E59AD1143A84}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4E-40FA-BB10-1BF744F4B4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{BC94DB9A-F3BD-4DBB-BD9B-10A64E810310}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E-40FA-BB10-1BF744F4B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{2FB8C91A-B810-4C59-967F-7FCC9355F9BC}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E-40FA-BB10-1BF744F4B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{E50CFF93-C92C-4810-99A6-A953021321B4}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E-40FA-BB10-1BF744F4B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{669452A8-DE42-4AEC-B24B-6F17654E3288}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E-40FA-BB10-1BF744F4B4B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{56FE4FF1-F4F1-4987-B926-B9461F17D2D2}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4E-40FA-BB10-1BF744F4B4B5}"/>
                </c:ext>
              </c:extLst>
            </c:dLbl>
            <c:dLbl>
              <c:idx val="16"/>
              <c:layout>
                <c:manualLayout>
                  <c:x val="-2.0637271704541122E-2"/>
                  <c:y val="-4.901226292338629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{FFA57E24-42AF-41C9-AD16-B5715E72421F}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4E-40FA-BB10-1BF744F4B4B5}"/>
                </c:ext>
              </c:extLst>
            </c:dLbl>
            <c:dLbl>
              <c:idx val="24"/>
              <c:layout>
                <c:manualLayout>
                  <c:x val="-4.3394229595927265E-2"/>
                  <c:y val="-8.046582128834410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{1FF6B7CA-9B89-471D-AF76-447C8C188693}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4E-40FA-BB10-1BF744F4B4B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{E24CDB63-78EE-4DCD-B89C-A62CC3976350}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4E-40FA-BB10-1BF744F4B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854E-40FA-BB10-1BF744F4B4B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{9EC4C3C4-73B0-497C-98BD-3E4902612C8A}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A5A-42F8-8EE6-FE64D3E6E6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{ACD21051-B7BF-4775-BC17-6036A7E6CD41}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5A-42F8-8EE6-FE64D3E6E6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{7217F1BC-93A3-4177-A5C3-0FEC45C54349}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5A-42F8-8EE6-FE64D3E6E6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{F1EB3A71-6318-4C7F-8A70-4D1FC1A18208}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5A-42F8-8EE6-FE64D3E6E6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{5A5714C3-8575-4FCC-BB69-518FB2DCDBC0}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5A-42F8-8EE6-FE64D3E6E68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{A270422F-3801-4C9E-AB34-735CD094E13C}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A5A-42F8-8EE6-FE64D3E6E689}"/>
                </c:ext>
              </c:extLst>
            </c:dLbl>
            <c:dLbl>
              <c:idx val="16"/>
              <c:layout>
                <c:manualLayout>
                  <c:x val="-4.4905057365901176E-2"/>
                  <c:y val="-5.12873422759120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{0B32C61E-61CB-4556-B4D9-E53F27ECB130}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A5A-42F8-8EE6-FE64D3E6E689}"/>
                </c:ext>
              </c:extLst>
            </c:dLbl>
            <c:dLbl>
              <c:idx val="24"/>
              <c:layout>
                <c:manualLayout>
                  <c:x val="-1.8235628084249993E-2"/>
                  <c:y val="-7.35459518996758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{E830BEAB-20E3-44B1-A2F4-5C612D103A23}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A5A-42F8-8EE6-FE64D3E6E68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{6AEA1508-E4DD-4BDE-A95C-D6F492DF53EF}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A5A-42F8-8EE6-FE64D3E6E6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6.7</c:v>
                </c:pt>
                <c:pt idx="16">
                  <c:v>6.2</c:v>
                </c:pt>
                <c:pt idx="24">
                  <c:v>6.2</c:v>
                </c:pt>
                <c:pt idx="32">
                  <c:v>6.4</c:v>
                </c:pt>
              </c:numCache>
            </c:numRef>
          </c:xVal>
          <c:yVal>
            <c:numRef>
              <c:f>公会計指標分析・財政指標組合せ分析表!$BP$73:$DC$73</c:f>
              <c:numCache>
                <c:formatCode>#,##0.0;"▲ "#,##0.0</c:formatCode>
                <c:ptCount val="40"/>
                <c:pt idx="0">
                  <c:v>38.299999999999997</c:v>
                </c:pt>
                <c:pt idx="8">
                  <c:v>26.8</c:v>
                </c:pt>
                <c:pt idx="16">
                  <c:v>25.7</c:v>
                </c:pt>
                <c:pt idx="24">
                  <c:v>24.9</c:v>
                </c:pt>
                <c:pt idx="32">
                  <c:v>17.399999999999999</c:v>
                </c:pt>
              </c:numCache>
            </c:numRef>
          </c:yVal>
          <c:smooth val="0"/>
          <c:extLst>
            <c:ext xmlns:c16="http://schemas.microsoft.com/office/drawing/2014/chart" uri="{C3380CC4-5D6E-409C-BE32-E72D297353CC}">
              <c16:uniqueId val="{00000009-EA5A-42F8-8EE6-FE64D3E6E6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{6FB67885-A6EF-47A8-A286-AA2BCFD8E8CA}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A5A-42F8-8EE6-FE64D3E6E6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{949F2D84-6A2F-42A2-BC1C-53833F2ECD1F}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5A-42F8-8EE6-FE64D3E6E6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{CD25DFA7-F041-4A87-A0DA-6EC4F202D22F}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5A-42F8-8EE6-FE64D3E6E6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{25C1A6A7-CFFF-4F13-BA03-64FAEA0E156D}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5A-42F8-8EE6-FE64D3E6E6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{F5A9823D-E98A-4E19-A99D-DF5C6B9D738C}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5A-42F8-8EE6-FE64D3E6E68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{DA2E647F-09F4-45AC-A342-494C6865342B}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A5A-42F8-8EE6-FE64D3E6E68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{E587D91F-03D6-4AF6-B196-A9A12D052951}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A5A-42F8-8EE6-FE64D3E6E68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{293879D0-427B-4EEB-BE88-089528134E9C}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A5A-42F8-8EE6-FE64D3E6E68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{80077F47-D863-43E9-96BC-D42DFF89A46F}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A5A-42F8-8EE6-FE64D3E6E6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EA5A-42F8-8EE6-FE64D3E6E689}"/>
            </c:ext>
          </c:extLst>
        </c:ser>
        <c:dLbls>
          <c:showLegendKey val="0"/>
          <c:showVal val="1"/>
          <c:showCatName val="0"/>
          <c:showSerName val="0"/>
          <c:showPercent val="0"/>
          <c:showBubbleSize val="0"/>
        </c:dLbls>
        <c:axId val="84219776"/>
        <c:axId val="84234240"/>
      </c:scatterChart>
      <c:valAx>
        <c:axId val="84219776"/>
        <c:scaling>
          <c:orientation val="maxMin"/>
          <c:max val="7.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0AC72F2-5557-4CFE-ABFC-611D1D7C377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6C1F11E-EF36-45CB-AEAB-5A0F46DD4EC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普通交付税算入公債費等が算入終了などに伴い減少したことから、実質公債費比率の分子は前年度に比べ３１百万円増加し、１，０３８百万円となった。</a:t>
          </a:r>
        </a:p>
        <a:p>
          <a:r>
            <a:rPr kumimoji="1" lang="ja-JP" altLang="en-US" sz="1400">
              <a:latin typeface="ＭＳ ゴシック" pitchFamily="49" charset="-128"/>
              <a:ea typeface="ＭＳ ゴシック" pitchFamily="49" charset="-128"/>
            </a:rPr>
            <a:t>　今後は、公共施設の長寿命化改修などにより元利償還金の増加が見込まれることから、臨時財政対策債を除く地方債残高に目標値を設定し、公債費の抑制を図る。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などにより将来負担額が減少したことに加え、充当可能基金の増加などにより充当可能財源等が増加したことから、将来負担比率の分子は前年度に比べ９６９百万円減少し、２，７１７百万円となった。</a:t>
          </a:r>
        </a:p>
        <a:p>
          <a:r>
            <a:rPr kumimoji="1" lang="ja-JP" altLang="en-US" sz="1400">
              <a:latin typeface="ＭＳ ゴシック" pitchFamily="49" charset="-128"/>
              <a:ea typeface="ＭＳ ゴシック" pitchFamily="49" charset="-128"/>
            </a:rPr>
            <a:t>　しかし、令和３年度末の一般会計等に係る地方債の現在高が直近１０年のピークとなっているため、今後は、臨時財政対策債を除く地方債残高に目標値を設定し、公債費の抑制を図る。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の適正執行や、ふるさと寄附金が好調だったことなどにより、財政調整基金が増加したほか、普通交付税の再算定に伴い臨時財政対策債償還基金費を減債基金に積立てたことから、基金残高は前年度に比べ１，１５６百万円増加し、８，１２０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本市が財政規律としている財政調整基金残高３０億円を堅持するため、財政計画に基づいた健全な財政運営を図る。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合併振興基金などの特定目的基金については、基金造成の目的を達成するため、引き続き計画的な運用や取り崩しに努める。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・未来につなぐ医療確保基金：産科医療に従事する医師の確保その他の地域医療の充実を図るために要する費用の財源に充てる。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・知恵の交流基金：市民交流センターの施設、設備等の充実及び当該施設が目指す知恵の交流を通じた人づくりの推進を図るために要する費用の財源に充てる。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・合併振興基金：基金運用益の積み立てにより微増した。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・未来につなぐ医療確保基金：寄付者の意向を反映した基金として新たに造成したため皆増した。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・教育文化施設整備基金：基金運用益の積み立てにより微増した。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・森林環境保全基金：基金運用益の積み立てにより微増した。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・知恵の交流基金：基金運用益の積み立てにより微増した。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・合併振興基金：新市建設計画に位置付けられたソフト事業に充当するため、計画的な取り崩しを予定している。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・未来につなぐ医療確保基金：医学生への奨学資金貸与事業に充当するため、計画的な取り崩しを予定している。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・教育文化施設整備基金：学校の大規模改修などに向け、運用益を積み立て残高確保を図る。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・森林環境保全基金及び知恵の交流基金：過去に受けたふるさと寄付金分については、寄付者の意向に沿った事業に充当するため、計画的な取り崩しを予定している。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予算の適正執行や、ふるさと寄附金が好調だったことにより当初予定していた取り崩しを行わなかったことなどから、前年度に比べ５５６百万円増加し、４，４４８百万円となった。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人口減少などにより市税や地方交付税など一般財源の確保が難しくなるとともに、高齢人口の増加や金利上昇などにより義務的経費が増加傾向で推移することが見込まれることから、将来にわたり持続可能な財政運営を行うため、標準財政規模の２割程度（３０億円）確保を財政規律とし、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臨時財政対策債償還基金費を積立てたことから、前年度に比べ３４０百万円増加し、５７０百万円となった。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臨時財政対策債の償還に充当するため、計画的な取り崩しを予定している。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有形固定資産減価償却率は、前年度から</a:t>
          </a:r>
          <a:r>
            <a:rPr kumimoji="1" lang="en-US" altLang="ja-JP" sz="1050" baseline="0">
              <a:solidFill>
                <a:schemeClr val="dk1"/>
              </a:solidFill>
              <a:effectLst/>
              <a:latin typeface="+mn-lt"/>
              <a:ea typeface="+mn-ea"/>
              <a:cs typeface="+mn-cs"/>
            </a:rPr>
            <a:t>1.5</a:t>
          </a:r>
          <a:r>
            <a:rPr kumimoji="1" lang="ja-JP" altLang="ja-JP" sz="1050" baseline="0">
              <a:solidFill>
                <a:schemeClr val="dk1"/>
              </a:solidFill>
              <a:effectLst/>
              <a:latin typeface="+mn-lt"/>
              <a:ea typeface="+mn-ea"/>
              <a:cs typeface="+mn-cs"/>
            </a:rPr>
            <a:t>％増加したものの、依然として類似団体内平均、全国平均及び長野県平均を全て下回っていることから、本市の施設は他団体と比較して老朽化は進んでいないと考える。</a:t>
          </a:r>
          <a:endParaRPr lang="ja-JP" altLang="ja-JP" sz="1050">
            <a:effectLst/>
          </a:endParaRPr>
        </a:p>
        <a:p>
          <a:r>
            <a:rPr kumimoji="1" lang="ja-JP" altLang="ja-JP" sz="1050" baseline="0">
              <a:solidFill>
                <a:schemeClr val="dk1"/>
              </a:solidFill>
              <a:effectLst/>
              <a:latin typeface="+mn-lt"/>
              <a:ea typeface="+mn-ea"/>
              <a:cs typeface="+mn-cs"/>
            </a:rPr>
            <a:t>　今後も、公共施設等総合管理計画及び各施設の個別施設計画に基づいた計画的で予防的な修繕を行い、老朽化対策強化に努める。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楕円 80"/>
        <xdr:cNvSpPr/>
      </xdr:nvSpPr>
      <xdr:spPr>
        <a:xfrm>
          <a:off x="47117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82" name="有形固定資産減価償却率該当値テキスト"/>
        <xdr:cNvSpPr txBox="1"/>
      </xdr:nvSpPr>
      <xdr:spPr>
        <a:xfrm>
          <a:off x="4813300" y="569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3" name="楕円 82"/>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29</xdr:row>
      <xdr:rowOff>155787</xdr:rowOff>
    </xdr:to>
    <xdr:cxnSp macro="">
      <xdr:nvCxnSpPr>
        <xdr:cNvPr id="84" name="直線コネクタ 83"/>
        <xdr:cNvCxnSpPr/>
      </xdr:nvCxnSpPr>
      <xdr:spPr>
        <a:xfrm>
          <a:off x="4051300" y="584538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5" name="楕円 84"/>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101812</xdr:rowOff>
    </xdr:to>
    <xdr:cxnSp macro="">
      <xdr:nvCxnSpPr>
        <xdr:cNvPr id="86" name="直線コネクタ 85"/>
        <xdr:cNvCxnSpPr/>
      </xdr:nvCxnSpPr>
      <xdr:spPr>
        <a:xfrm>
          <a:off x="3289300" y="582739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29</xdr:row>
      <xdr:rowOff>83820</xdr:rowOff>
    </xdr:to>
    <xdr:cxnSp macro="">
      <xdr:nvCxnSpPr>
        <xdr:cNvPr id="88" name="直線コネクタ 87"/>
        <xdr:cNvCxnSpPr/>
      </xdr:nvCxnSpPr>
      <xdr:spPr>
        <a:xfrm>
          <a:off x="2527300" y="580940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121708</xdr:rowOff>
    </xdr:from>
    <xdr:to>
      <xdr:col>7</xdr:col>
      <xdr:colOff>187325</xdr:colOff>
      <xdr:row>29</xdr:row>
      <xdr:rowOff>51858</xdr:rowOff>
    </xdr:to>
    <xdr:sp macro="" textlink="">
      <xdr:nvSpPr>
        <xdr:cNvPr id="89" name="楕円 88"/>
        <xdr:cNvSpPr/>
      </xdr:nvSpPr>
      <xdr:spPr>
        <a:xfrm>
          <a:off x="1714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1058</xdr:rowOff>
    </xdr:from>
    <xdr:to>
      <xdr:col>11</xdr:col>
      <xdr:colOff>136525</xdr:colOff>
      <xdr:row>29</xdr:row>
      <xdr:rowOff>65828</xdr:rowOff>
    </xdr:to>
    <xdr:cxnSp macro="">
      <xdr:nvCxnSpPr>
        <xdr:cNvPr id="90" name="直線コネクタ 89"/>
        <xdr:cNvCxnSpPr/>
      </xdr:nvCxnSpPr>
      <xdr:spPr>
        <a:xfrm>
          <a:off x="1765300" y="574463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5"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6" name="n_2mainValue有形固定資産減価償却率"/>
        <xdr:cNvSpPr txBox="1"/>
      </xdr:nvSpPr>
      <xdr:spPr>
        <a:xfrm>
          <a:off x="3086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7"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68385</xdr:rowOff>
    </xdr:from>
    <xdr:ext cx="405111" cy="259045"/>
    <xdr:sp macro="" textlink="">
      <xdr:nvSpPr>
        <xdr:cNvPr id="98" name="n_4mainValue有形固定資産減価償却率"/>
        <xdr:cNvSpPr txBox="1"/>
      </xdr:nvSpPr>
      <xdr:spPr>
        <a:xfrm>
          <a:off x="1562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債務償還比率は、前年度から</a:t>
          </a:r>
          <a:r>
            <a:rPr kumimoji="1" lang="en-US" altLang="ja-JP" sz="1050">
              <a:latin typeface="+mn-ea"/>
              <a:ea typeface="+mn-ea"/>
            </a:rPr>
            <a:t>0.1</a:t>
          </a:r>
          <a:r>
            <a:rPr kumimoji="1" lang="ja-JP" altLang="en-US" sz="1050">
              <a:latin typeface="+mn-ea"/>
              <a:ea typeface="+mn-ea"/>
            </a:rPr>
            <a:t>％増加し、類似団体平均、長野県平均ともに上回っている。令和</a:t>
          </a:r>
          <a:r>
            <a:rPr kumimoji="1" lang="en-US" altLang="ja-JP" sz="1050">
              <a:latin typeface="+mn-ea"/>
              <a:ea typeface="+mn-ea"/>
            </a:rPr>
            <a:t>3</a:t>
          </a:r>
          <a:r>
            <a:rPr kumimoji="1" lang="ja-JP" altLang="en-US" sz="1050">
              <a:latin typeface="+mn-ea"/>
              <a:ea typeface="+mn-ea"/>
            </a:rPr>
            <a:t>年度は臨時財政対策債の借入が多かったことなどにより、比率の改善にはつながらなかったものと考える。</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今後は、公共施設等総合管理計画による普通建設事業費の平準化を図り、起債発行を抑制するとともに、交付税措置率の高い有利なものを選択することにより、起債残高の逓減に努める。</a:t>
          </a:r>
          <a:endParaRPr lang="en-US"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81017</xdr:rowOff>
    </xdr:from>
    <xdr:to>
      <xdr:col>76</xdr:col>
      <xdr:colOff>73025</xdr:colOff>
      <xdr:row>31</xdr:row>
      <xdr:rowOff>11167</xdr:rowOff>
    </xdr:to>
    <xdr:sp macro="" textlink="">
      <xdr:nvSpPr>
        <xdr:cNvPr id="145" name="楕円 144"/>
        <xdr:cNvSpPr/>
      </xdr:nvSpPr>
      <xdr:spPr>
        <a:xfrm>
          <a:off x="14744700" y="59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59444</xdr:rowOff>
    </xdr:from>
    <xdr:ext cx="469744" cy="259045"/>
    <xdr:sp macro="" textlink="">
      <xdr:nvSpPr>
        <xdr:cNvPr id="146" name="債務償還比率該当値テキスト"/>
        <xdr:cNvSpPr txBox="1"/>
      </xdr:nvSpPr>
      <xdr:spPr>
        <a:xfrm>
          <a:off x="14846300" y="597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34326</xdr:rowOff>
    </xdr:from>
    <xdr:to>
      <xdr:col>72</xdr:col>
      <xdr:colOff>123825</xdr:colOff>
      <xdr:row>31</xdr:row>
      <xdr:rowOff>135926</xdr:rowOff>
    </xdr:to>
    <xdr:sp macro="" textlink="">
      <xdr:nvSpPr>
        <xdr:cNvPr id="147" name="楕円 146"/>
        <xdr:cNvSpPr/>
      </xdr:nvSpPr>
      <xdr:spPr>
        <a:xfrm>
          <a:off x="14033500" y="61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131817</xdr:rowOff>
    </xdr:from>
    <xdr:to>
      <xdr:col>76</xdr:col>
      <xdr:colOff>22225</xdr:colOff>
      <xdr:row>31</xdr:row>
      <xdr:rowOff>85126</xdr:rowOff>
    </xdr:to>
    <xdr:cxnSp macro="">
      <xdr:nvCxnSpPr>
        <xdr:cNvPr id="148" name="直線コネクタ 147"/>
        <xdr:cNvCxnSpPr/>
      </xdr:nvCxnSpPr>
      <xdr:spPr>
        <a:xfrm flipV="1">
          <a:off x="14084300" y="6046842"/>
          <a:ext cx="711200" cy="1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35560</xdr:rowOff>
    </xdr:from>
    <xdr:to>
      <xdr:col>68</xdr:col>
      <xdr:colOff>123825</xdr:colOff>
      <xdr:row>31</xdr:row>
      <xdr:rowOff>137160</xdr:rowOff>
    </xdr:to>
    <xdr:sp macro="" textlink="">
      <xdr:nvSpPr>
        <xdr:cNvPr id="149" name="楕円 148"/>
        <xdr:cNvSpPr/>
      </xdr:nvSpPr>
      <xdr:spPr>
        <a:xfrm>
          <a:off x="13271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85126</xdr:rowOff>
    </xdr:from>
    <xdr:to>
      <xdr:col>72</xdr:col>
      <xdr:colOff>73025</xdr:colOff>
      <xdr:row>31</xdr:row>
      <xdr:rowOff>86360</xdr:rowOff>
    </xdr:to>
    <xdr:cxnSp macro="">
      <xdr:nvCxnSpPr>
        <xdr:cNvPr id="150" name="直線コネクタ 149"/>
        <xdr:cNvCxnSpPr/>
      </xdr:nvCxnSpPr>
      <xdr:spPr>
        <a:xfrm flipV="1">
          <a:off x="13322300" y="6171601"/>
          <a:ext cx="762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29237</xdr:rowOff>
    </xdr:from>
    <xdr:to>
      <xdr:col>64</xdr:col>
      <xdr:colOff>123825</xdr:colOff>
      <xdr:row>31</xdr:row>
      <xdr:rowOff>130837</xdr:rowOff>
    </xdr:to>
    <xdr:sp macro="" textlink="">
      <xdr:nvSpPr>
        <xdr:cNvPr id="151" name="楕円 150"/>
        <xdr:cNvSpPr/>
      </xdr:nvSpPr>
      <xdr:spPr>
        <a:xfrm>
          <a:off x="12509500" y="61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80037</xdr:rowOff>
    </xdr:from>
    <xdr:to>
      <xdr:col>68</xdr:col>
      <xdr:colOff>73025</xdr:colOff>
      <xdr:row>31</xdr:row>
      <xdr:rowOff>86360</xdr:rowOff>
    </xdr:to>
    <xdr:cxnSp macro="">
      <xdr:nvCxnSpPr>
        <xdr:cNvPr id="152" name="直線コネクタ 151"/>
        <xdr:cNvCxnSpPr/>
      </xdr:nvCxnSpPr>
      <xdr:spPr>
        <a:xfrm>
          <a:off x="12560300" y="6166512"/>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129631</xdr:rowOff>
    </xdr:from>
    <xdr:to>
      <xdr:col>60</xdr:col>
      <xdr:colOff>123825</xdr:colOff>
      <xdr:row>32</xdr:row>
      <xdr:rowOff>59781</xdr:rowOff>
    </xdr:to>
    <xdr:sp macro="" textlink="">
      <xdr:nvSpPr>
        <xdr:cNvPr id="153" name="楕円 152"/>
        <xdr:cNvSpPr/>
      </xdr:nvSpPr>
      <xdr:spPr>
        <a:xfrm>
          <a:off x="11747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80037</xdr:rowOff>
    </xdr:from>
    <xdr:to>
      <xdr:col>64</xdr:col>
      <xdr:colOff>73025</xdr:colOff>
      <xdr:row>32</xdr:row>
      <xdr:rowOff>8981</xdr:rowOff>
    </xdr:to>
    <xdr:cxnSp macro="">
      <xdr:nvCxnSpPr>
        <xdr:cNvPr id="154" name="直線コネクタ 153"/>
        <xdr:cNvCxnSpPr/>
      </xdr:nvCxnSpPr>
      <xdr:spPr>
        <a:xfrm flipV="1">
          <a:off x="11798300" y="6166512"/>
          <a:ext cx="762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6"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7"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152453</xdr:rowOff>
    </xdr:from>
    <xdr:ext cx="469744" cy="259045"/>
    <xdr:sp macro="" textlink="">
      <xdr:nvSpPr>
        <xdr:cNvPr id="159" name="n_1mainValue債務償還比率"/>
        <xdr:cNvSpPr txBox="1"/>
      </xdr:nvSpPr>
      <xdr:spPr>
        <a:xfrm>
          <a:off x="13836727" y="58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153687</xdr:rowOff>
    </xdr:from>
    <xdr:ext cx="469744" cy="259045"/>
    <xdr:sp macro="" textlink="">
      <xdr:nvSpPr>
        <xdr:cNvPr id="160" name="n_2mainValue債務償還比率"/>
        <xdr:cNvSpPr txBox="1"/>
      </xdr:nvSpPr>
      <xdr:spPr>
        <a:xfrm>
          <a:off x="13087427"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147364</xdr:rowOff>
    </xdr:from>
    <xdr:ext cx="469744" cy="259045"/>
    <xdr:sp macro="" textlink="">
      <xdr:nvSpPr>
        <xdr:cNvPr id="161" name="n_3mainValue債務償還比率"/>
        <xdr:cNvSpPr txBox="1"/>
      </xdr:nvSpPr>
      <xdr:spPr>
        <a:xfrm>
          <a:off x="12325427" y="58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50908</xdr:rowOff>
    </xdr:from>
    <xdr:ext cx="469744" cy="259045"/>
    <xdr:sp macro="" textlink="">
      <xdr:nvSpPr>
        <xdr:cNvPr id="162" name="n_4mainValue債務償還比率"/>
        <xdr:cNvSpPr txBox="1"/>
      </xdr:nvSpPr>
      <xdr:spPr>
        <a:xfrm>
          <a:off x="11563427" y="630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71" name="楕円 70"/>
        <xdr:cNvSpPr/>
      </xdr:nvSpPr>
      <xdr:spPr>
        <a:xfrm>
          <a:off x="4584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132859</xdr:rowOff>
    </xdr:from>
    <xdr:ext cx="405111" cy="259045"/>
    <xdr:sp macro="" textlink="">
      <xdr:nvSpPr>
        <xdr:cNvPr id="72" name="【道路】&#10;有形固定資産減価償却率該当値テキスト"/>
        <xdr:cNvSpPr txBox="1"/>
      </xdr:nvSpPr>
      <xdr:spPr>
        <a:xfrm>
          <a:off x="4673600" y="647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64262</xdr:rowOff>
    </xdr:from>
    <xdr:to>
      <xdr:col>20</xdr:col>
      <xdr:colOff>38100</xdr:colOff>
      <xdr:row>38</xdr:row>
      <xdr:rowOff>165862</xdr:rowOff>
    </xdr:to>
    <xdr:sp macro="" textlink="">
      <xdr:nvSpPr>
        <xdr:cNvPr id="73" name="楕円 72"/>
        <xdr:cNvSpPr/>
      </xdr:nvSpPr>
      <xdr:spPr>
        <a:xfrm>
          <a:off x="3746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115062</xdr:rowOff>
    </xdr:from>
    <xdr:to>
      <xdr:col>24</xdr:col>
      <xdr:colOff>63500</xdr:colOff>
      <xdr:row>38</xdr:row>
      <xdr:rowOff>160782</xdr:rowOff>
    </xdr:to>
    <xdr:cxnSp macro="">
      <xdr:nvCxnSpPr>
        <xdr:cNvPr id="74" name="直線コネクタ 73"/>
        <xdr:cNvCxnSpPr/>
      </xdr:nvCxnSpPr>
      <xdr:spPr>
        <a:xfrm>
          <a:off x="3797300" y="66301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115062</xdr:rowOff>
    </xdr:to>
    <xdr:cxnSp macro="">
      <xdr:nvCxnSpPr>
        <xdr:cNvPr id="76" name="直線コネクタ 75"/>
        <xdr:cNvCxnSpPr/>
      </xdr:nvCxnSpPr>
      <xdr:spPr>
        <a:xfrm>
          <a:off x="2908300" y="65844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144272</xdr:rowOff>
    </xdr:from>
    <xdr:to>
      <xdr:col>10</xdr:col>
      <xdr:colOff>165100</xdr:colOff>
      <xdr:row>38</xdr:row>
      <xdr:rowOff>74422</xdr:rowOff>
    </xdr:to>
    <xdr:sp macro="" textlink="">
      <xdr:nvSpPr>
        <xdr:cNvPr id="77" name="楕円 76"/>
        <xdr:cNvSpPr/>
      </xdr:nvSpPr>
      <xdr:spPr>
        <a:xfrm>
          <a:off x="1968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23622</xdr:rowOff>
    </xdr:from>
    <xdr:to>
      <xdr:col>15</xdr:col>
      <xdr:colOff>50800</xdr:colOff>
      <xdr:row>38</xdr:row>
      <xdr:rowOff>69342</xdr:rowOff>
    </xdr:to>
    <xdr:cxnSp macro="">
      <xdr:nvCxnSpPr>
        <xdr:cNvPr id="78" name="直線コネクタ 77"/>
        <xdr:cNvCxnSpPr/>
      </xdr:nvCxnSpPr>
      <xdr:spPr>
        <a:xfrm>
          <a:off x="2019300" y="65387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98552</xdr:rowOff>
    </xdr:from>
    <xdr:to>
      <xdr:col>6</xdr:col>
      <xdr:colOff>38100</xdr:colOff>
      <xdr:row>38</xdr:row>
      <xdr:rowOff>28702</xdr:rowOff>
    </xdr:to>
    <xdr:sp macro="" textlink="">
      <xdr:nvSpPr>
        <xdr:cNvPr id="79" name="楕円 78"/>
        <xdr:cNvSpPr/>
      </xdr:nvSpPr>
      <xdr:spPr>
        <a:xfrm>
          <a:off x="1079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149352</xdr:rowOff>
    </xdr:from>
    <xdr:to>
      <xdr:col>10</xdr:col>
      <xdr:colOff>114300</xdr:colOff>
      <xdr:row>38</xdr:row>
      <xdr:rowOff>23622</xdr:rowOff>
    </xdr:to>
    <xdr:cxnSp macro="">
      <xdr:nvCxnSpPr>
        <xdr:cNvPr id="80" name="直線コネクタ 79"/>
        <xdr:cNvCxnSpPr/>
      </xdr:nvCxnSpPr>
      <xdr:spPr>
        <a:xfrm>
          <a:off x="1130300" y="64930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10939</xdr:rowOff>
    </xdr:from>
    <xdr:ext cx="405111" cy="259045"/>
    <xdr:sp macro="" textlink="">
      <xdr:nvSpPr>
        <xdr:cNvPr id="85" name="n_1mainValue【道路】&#10;有形固定資産減価償却率"/>
        <xdr:cNvSpPr txBox="1"/>
      </xdr:nvSpPr>
      <xdr:spPr>
        <a:xfrm>
          <a:off x="35820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136669</xdr:rowOff>
    </xdr:from>
    <xdr:ext cx="405111" cy="259045"/>
    <xdr:sp macro="" textlink="">
      <xdr:nvSpPr>
        <xdr:cNvPr id="86" name="n_2mainValue【道路】&#10;有形固定資産減価償却率"/>
        <xdr:cNvSpPr txBox="1"/>
      </xdr:nvSpPr>
      <xdr:spPr>
        <a:xfrm>
          <a:off x="2705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90949</xdr:rowOff>
    </xdr:from>
    <xdr:ext cx="405111" cy="259045"/>
    <xdr:sp macro="" textlink="">
      <xdr:nvSpPr>
        <xdr:cNvPr id="87" name="n_3mainValue【道路】&#10;有形固定資産減価償却率"/>
        <xdr:cNvSpPr txBox="1"/>
      </xdr:nvSpPr>
      <xdr:spPr>
        <a:xfrm>
          <a:off x="1816744"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45229</xdr:rowOff>
    </xdr:from>
    <xdr:ext cx="405111" cy="259045"/>
    <xdr:sp macro="" textlink="">
      <xdr:nvSpPr>
        <xdr:cNvPr id="88" name="n_4mainValue【道路】&#10;有形固定資産減価償却率"/>
        <xdr:cNvSpPr txBox="1"/>
      </xdr:nvSpPr>
      <xdr:spPr>
        <a:xfrm>
          <a:off x="9277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142394</xdr:rowOff>
    </xdr:from>
    <xdr:to>
      <xdr:col>55</xdr:col>
      <xdr:colOff>50800</xdr:colOff>
      <xdr:row>41</xdr:row>
      <xdr:rowOff>72544</xdr:rowOff>
    </xdr:to>
    <xdr:sp macro="" textlink="">
      <xdr:nvSpPr>
        <xdr:cNvPr id="130" name="楕円 129"/>
        <xdr:cNvSpPr/>
      </xdr:nvSpPr>
      <xdr:spPr>
        <a:xfrm>
          <a:off x="10426700" y="70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165271</xdr:rowOff>
    </xdr:from>
    <xdr:ext cx="534377" cy="259045"/>
    <xdr:sp macro="" textlink="">
      <xdr:nvSpPr>
        <xdr:cNvPr id="131" name="【道路】&#10;一人当たり延長該当値テキスト"/>
        <xdr:cNvSpPr txBox="1"/>
      </xdr:nvSpPr>
      <xdr:spPr>
        <a:xfrm>
          <a:off x="10515600" y="68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143848</xdr:rowOff>
    </xdr:from>
    <xdr:to>
      <xdr:col>50</xdr:col>
      <xdr:colOff>165100</xdr:colOff>
      <xdr:row>41</xdr:row>
      <xdr:rowOff>73998</xdr:rowOff>
    </xdr:to>
    <xdr:sp macro="" textlink="">
      <xdr:nvSpPr>
        <xdr:cNvPr id="132" name="楕円 131"/>
        <xdr:cNvSpPr/>
      </xdr:nvSpPr>
      <xdr:spPr>
        <a:xfrm>
          <a:off x="9588500" y="70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21744</xdr:rowOff>
    </xdr:from>
    <xdr:to>
      <xdr:col>55</xdr:col>
      <xdr:colOff>0</xdr:colOff>
      <xdr:row>41</xdr:row>
      <xdr:rowOff>23198</xdr:rowOff>
    </xdr:to>
    <xdr:cxnSp macro="">
      <xdr:nvCxnSpPr>
        <xdr:cNvPr id="133" name="直線コネクタ 132"/>
        <xdr:cNvCxnSpPr/>
      </xdr:nvCxnSpPr>
      <xdr:spPr>
        <a:xfrm flipV="1">
          <a:off x="9639300" y="7051194"/>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144942</xdr:rowOff>
    </xdr:from>
    <xdr:to>
      <xdr:col>46</xdr:col>
      <xdr:colOff>38100</xdr:colOff>
      <xdr:row>41</xdr:row>
      <xdr:rowOff>75092</xdr:rowOff>
    </xdr:to>
    <xdr:sp macro="" textlink="">
      <xdr:nvSpPr>
        <xdr:cNvPr id="134" name="楕円 133"/>
        <xdr:cNvSpPr/>
      </xdr:nvSpPr>
      <xdr:spPr>
        <a:xfrm>
          <a:off x="8699500" y="70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23198</xdr:rowOff>
    </xdr:from>
    <xdr:to>
      <xdr:col>50</xdr:col>
      <xdr:colOff>114300</xdr:colOff>
      <xdr:row>41</xdr:row>
      <xdr:rowOff>24292</xdr:rowOff>
    </xdr:to>
    <xdr:cxnSp macro="">
      <xdr:nvCxnSpPr>
        <xdr:cNvPr id="135" name="直線コネクタ 134"/>
        <xdr:cNvCxnSpPr/>
      </xdr:nvCxnSpPr>
      <xdr:spPr>
        <a:xfrm flipV="1">
          <a:off x="8750300" y="7052648"/>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146296</xdr:rowOff>
    </xdr:from>
    <xdr:to>
      <xdr:col>41</xdr:col>
      <xdr:colOff>101600</xdr:colOff>
      <xdr:row>41</xdr:row>
      <xdr:rowOff>76446</xdr:rowOff>
    </xdr:to>
    <xdr:sp macro="" textlink="">
      <xdr:nvSpPr>
        <xdr:cNvPr id="136" name="楕円 135"/>
        <xdr:cNvSpPr/>
      </xdr:nvSpPr>
      <xdr:spPr>
        <a:xfrm>
          <a:off x="7810500" y="7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24292</xdr:rowOff>
    </xdr:from>
    <xdr:to>
      <xdr:col>45</xdr:col>
      <xdr:colOff>177800</xdr:colOff>
      <xdr:row>41</xdr:row>
      <xdr:rowOff>25646</xdr:rowOff>
    </xdr:to>
    <xdr:cxnSp macro="">
      <xdr:nvCxnSpPr>
        <xdr:cNvPr id="137" name="直線コネクタ 136"/>
        <xdr:cNvCxnSpPr/>
      </xdr:nvCxnSpPr>
      <xdr:spPr>
        <a:xfrm flipV="1">
          <a:off x="7861300" y="7053742"/>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146689</xdr:rowOff>
    </xdr:from>
    <xdr:to>
      <xdr:col>36</xdr:col>
      <xdr:colOff>165100</xdr:colOff>
      <xdr:row>41</xdr:row>
      <xdr:rowOff>76839</xdr:rowOff>
    </xdr:to>
    <xdr:sp macro="" textlink="">
      <xdr:nvSpPr>
        <xdr:cNvPr id="138" name="楕円 137"/>
        <xdr:cNvSpPr/>
      </xdr:nvSpPr>
      <xdr:spPr>
        <a:xfrm>
          <a:off x="6921500" y="70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25646</xdr:rowOff>
    </xdr:from>
    <xdr:to>
      <xdr:col>41</xdr:col>
      <xdr:colOff>50800</xdr:colOff>
      <xdr:row>41</xdr:row>
      <xdr:rowOff>26039</xdr:rowOff>
    </xdr:to>
    <xdr:cxnSp macro="">
      <xdr:nvCxnSpPr>
        <xdr:cNvPr id="139" name="直線コネクタ 138"/>
        <xdr:cNvCxnSpPr/>
      </xdr:nvCxnSpPr>
      <xdr:spPr>
        <a:xfrm flipV="1">
          <a:off x="6972300" y="705509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90525</xdr:rowOff>
    </xdr:from>
    <xdr:ext cx="534377" cy="259045"/>
    <xdr:sp macro="" textlink="">
      <xdr:nvSpPr>
        <xdr:cNvPr id="144" name="n_1mainValue【道路】&#10;一人当たり延長"/>
        <xdr:cNvSpPr txBox="1"/>
      </xdr:nvSpPr>
      <xdr:spPr>
        <a:xfrm>
          <a:off x="9359411" y="67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91619</xdr:rowOff>
    </xdr:from>
    <xdr:ext cx="534377" cy="259045"/>
    <xdr:sp macro="" textlink="">
      <xdr:nvSpPr>
        <xdr:cNvPr id="145" name="n_2mainValue【道路】&#10;一人当たり延長"/>
        <xdr:cNvSpPr txBox="1"/>
      </xdr:nvSpPr>
      <xdr:spPr>
        <a:xfrm>
          <a:off x="8483111" y="67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92973</xdr:rowOff>
    </xdr:from>
    <xdr:ext cx="534377" cy="259045"/>
    <xdr:sp macro="" textlink="">
      <xdr:nvSpPr>
        <xdr:cNvPr id="146" name="n_3mainValue【道路】&#10;一人当たり延長"/>
        <xdr:cNvSpPr txBox="1"/>
      </xdr:nvSpPr>
      <xdr:spPr>
        <a:xfrm>
          <a:off x="7594111" y="67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67966</xdr:rowOff>
    </xdr:from>
    <xdr:ext cx="534377" cy="259045"/>
    <xdr:sp macro="" textlink="">
      <xdr:nvSpPr>
        <xdr:cNvPr id="147" name="n_4mainValue【道路】&#10;一人当たり延長"/>
        <xdr:cNvSpPr txBox="1"/>
      </xdr:nvSpPr>
      <xdr:spPr>
        <a:xfrm>
          <a:off x="6705111" y="7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90" name="【橋りょう・トンネル】&#10;有形固定資産減価償却率該当値テキスト"/>
        <xdr:cNvSpPr txBox="1"/>
      </xdr:nvSpPr>
      <xdr:spPr>
        <a:xfrm>
          <a:off x="4673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1" name="楕円 190"/>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1633</xdr:rowOff>
    </xdr:to>
    <xdr:cxnSp macro="">
      <xdr:nvCxnSpPr>
        <xdr:cNvPr id="192" name="直線コネクタ 191"/>
        <xdr:cNvCxnSpPr/>
      </xdr:nvCxnSpPr>
      <xdr:spPr>
        <a:xfrm>
          <a:off x="3797300" y="104388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3" name="楕円 192"/>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151856</xdr:rowOff>
    </xdr:to>
    <xdr:cxnSp macro="">
      <xdr:nvCxnSpPr>
        <xdr:cNvPr id="194" name="直線コネクタ 193"/>
        <xdr:cNvCxnSpPr/>
      </xdr:nvCxnSpPr>
      <xdr:spPr>
        <a:xfrm>
          <a:off x="2908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5" name="楕円 194"/>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128996</xdr:rowOff>
    </xdr:to>
    <xdr:cxnSp macro="">
      <xdr:nvCxnSpPr>
        <xdr:cNvPr id="196" name="直線コネクタ 195"/>
        <xdr:cNvCxnSpPr/>
      </xdr:nvCxnSpPr>
      <xdr:spPr>
        <a:xfrm>
          <a:off x="2019300" y="103931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197" name="楕円 196"/>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106135</xdr:rowOff>
    </xdr:to>
    <xdr:cxnSp macro="">
      <xdr:nvCxnSpPr>
        <xdr:cNvPr id="198" name="直線コネクタ 197"/>
        <xdr:cNvCxnSpPr/>
      </xdr:nvCxnSpPr>
      <xdr:spPr>
        <a:xfrm>
          <a:off x="1130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3" name="n_1mainValue【橋りょう・トンネル】&#10;有形固定資産減価償却率"/>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4" name="n_2mainValue【橋りょう・トンネル】&#10;有形固定資産減価償却率"/>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5" name="n_3main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206" name="n_4mainValue【橋りょう・トンネル】&#10;有形固定資産減価償却率"/>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41017</xdr:rowOff>
    </xdr:from>
    <xdr:to>
      <xdr:col>55</xdr:col>
      <xdr:colOff>50800</xdr:colOff>
      <xdr:row>63</xdr:row>
      <xdr:rowOff>142617</xdr:rowOff>
    </xdr:to>
    <xdr:sp macro="" textlink="">
      <xdr:nvSpPr>
        <xdr:cNvPr id="246" name="楕円 245"/>
        <xdr:cNvSpPr/>
      </xdr:nvSpPr>
      <xdr:spPr>
        <a:xfrm>
          <a:off x="10426700" y="108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19444</xdr:rowOff>
    </xdr:from>
    <xdr:ext cx="599010" cy="259045"/>
    <xdr:sp macro="" textlink="">
      <xdr:nvSpPr>
        <xdr:cNvPr id="247" name="【橋りょう・トンネル】&#10;一人当たり有形固定資産（償却資産）額該当値テキスト"/>
        <xdr:cNvSpPr txBox="1"/>
      </xdr:nvSpPr>
      <xdr:spPr>
        <a:xfrm>
          <a:off x="10515600" y="1082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41953</xdr:rowOff>
    </xdr:from>
    <xdr:to>
      <xdr:col>50</xdr:col>
      <xdr:colOff>165100</xdr:colOff>
      <xdr:row>63</xdr:row>
      <xdr:rowOff>143553</xdr:rowOff>
    </xdr:to>
    <xdr:sp macro="" textlink="">
      <xdr:nvSpPr>
        <xdr:cNvPr id="248" name="楕円 247"/>
        <xdr:cNvSpPr/>
      </xdr:nvSpPr>
      <xdr:spPr>
        <a:xfrm>
          <a:off x="9588500" y="108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91817</xdr:rowOff>
    </xdr:from>
    <xdr:to>
      <xdr:col>55</xdr:col>
      <xdr:colOff>0</xdr:colOff>
      <xdr:row>63</xdr:row>
      <xdr:rowOff>92753</xdr:rowOff>
    </xdr:to>
    <xdr:cxnSp macro="">
      <xdr:nvCxnSpPr>
        <xdr:cNvPr id="249" name="直線コネクタ 248"/>
        <xdr:cNvCxnSpPr/>
      </xdr:nvCxnSpPr>
      <xdr:spPr>
        <a:xfrm flipV="1">
          <a:off x="9639300" y="10893167"/>
          <a:ext cx="8382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42658</xdr:rowOff>
    </xdr:from>
    <xdr:to>
      <xdr:col>46</xdr:col>
      <xdr:colOff>38100</xdr:colOff>
      <xdr:row>63</xdr:row>
      <xdr:rowOff>144258</xdr:rowOff>
    </xdr:to>
    <xdr:sp macro="" textlink="">
      <xdr:nvSpPr>
        <xdr:cNvPr id="250" name="楕円 249"/>
        <xdr:cNvSpPr/>
      </xdr:nvSpPr>
      <xdr:spPr>
        <a:xfrm>
          <a:off x="8699500" y="10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92753</xdr:rowOff>
    </xdr:from>
    <xdr:to>
      <xdr:col>50</xdr:col>
      <xdr:colOff>114300</xdr:colOff>
      <xdr:row>63</xdr:row>
      <xdr:rowOff>93458</xdr:rowOff>
    </xdr:to>
    <xdr:cxnSp macro="">
      <xdr:nvCxnSpPr>
        <xdr:cNvPr id="251" name="直線コネクタ 250"/>
        <xdr:cNvCxnSpPr/>
      </xdr:nvCxnSpPr>
      <xdr:spPr>
        <a:xfrm flipV="1">
          <a:off x="8750300" y="1089410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43445</xdr:rowOff>
    </xdr:from>
    <xdr:to>
      <xdr:col>41</xdr:col>
      <xdr:colOff>101600</xdr:colOff>
      <xdr:row>63</xdr:row>
      <xdr:rowOff>145045</xdr:rowOff>
    </xdr:to>
    <xdr:sp macro="" textlink="">
      <xdr:nvSpPr>
        <xdr:cNvPr id="252" name="楕円 251"/>
        <xdr:cNvSpPr/>
      </xdr:nvSpPr>
      <xdr:spPr>
        <a:xfrm>
          <a:off x="7810500" y="108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93458</xdr:rowOff>
    </xdr:from>
    <xdr:to>
      <xdr:col>45</xdr:col>
      <xdr:colOff>177800</xdr:colOff>
      <xdr:row>63</xdr:row>
      <xdr:rowOff>94245</xdr:rowOff>
    </xdr:to>
    <xdr:cxnSp macro="">
      <xdr:nvCxnSpPr>
        <xdr:cNvPr id="253" name="直線コネクタ 252"/>
        <xdr:cNvCxnSpPr/>
      </xdr:nvCxnSpPr>
      <xdr:spPr>
        <a:xfrm flipV="1">
          <a:off x="7861300" y="10894808"/>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43627</xdr:rowOff>
    </xdr:from>
    <xdr:to>
      <xdr:col>36</xdr:col>
      <xdr:colOff>165100</xdr:colOff>
      <xdr:row>63</xdr:row>
      <xdr:rowOff>145227</xdr:rowOff>
    </xdr:to>
    <xdr:sp macro="" textlink="">
      <xdr:nvSpPr>
        <xdr:cNvPr id="254" name="楕円 253"/>
        <xdr:cNvSpPr/>
      </xdr:nvSpPr>
      <xdr:spPr>
        <a:xfrm>
          <a:off x="6921500" y="108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94245</xdr:rowOff>
    </xdr:from>
    <xdr:to>
      <xdr:col>41</xdr:col>
      <xdr:colOff>50800</xdr:colOff>
      <xdr:row>63</xdr:row>
      <xdr:rowOff>94427</xdr:rowOff>
    </xdr:to>
    <xdr:cxnSp macro="">
      <xdr:nvCxnSpPr>
        <xdr:cNvPr id="255" name="直線コネクタ 254"/>
        <xdr:cNvCxnSpPr/>
      </xdr:nvCxnSpPr>
      <xdr:spPr>
        <a:xfrm flipV="1">
          <a:off x="6972300" y="10895595"/>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134680</xdr:rowOff>
    </xdr:from>
    <xdr:ext cx="599010" cy="259045"/>
    <xdr:sp macro="" textlink="">
      <xdr:nvSpPr>
        <xdr:cNvPr id="260" name="n_1mainValue【橋りょう・トンネル】&#10;一人当たり有形固定資産（償却資産）額"/>
        <xdr:cNvSpPr txBox="1"/>
      </xdr:nvSpPr>
      <xdr:spPr>
        <a:xfrm>
          <a:off x="9327095" y="1093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135385</xdr:rowOff>
    </xdr:from>
    <xdr:ext cx="599010" cy="259045"/>
    <xdr:sp macro="" textlink="">
      <xdr:nvSpPr>
        <xdr:cNvPr id="261" name="n_2mainValue【橋りょう・トンネル】&#10;一人当たり有形固定資産（償却資産）額"/>
        <xdr:cNvSpPr txBox="1"/>
      </xdr:nvSpPr>
      <xdr:spPr>
        <a:xfrm>
          <a:off x="8450795" y="1093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136172</xdr:rowOff>
    </xdr:from>
    <xdr:ext cx="599010" cy="259045"/>
    <xdr:sp macro="" textlink="">
      <xdr:nvSpPr>
        <xdr:cNvPr id="262" name="n_3mainValue【橋りょう・トンネル】&#10;一人当たり有形固定資産（償却資産）額"/>
        <xdr:cNvSpPr txBox="1"/>
      </xdr:nvSpPr>
      <xdr:spPr>
        <a:xfrm>
          <a:off x="7561795" y="109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136354</xdr:rowOff>
    </xdr:from>
    <xdr:ext cx="599010" cy="259045"/>
    <xdr:sp macro="" textlink="">
      <xdr:nvSpPr>
        <xdr:cNvPr id="263" name="n_4mainValue【橋りょう・トンネル】&#10;一人当たり有形固定資産（償却資産）額"/>
        <xdr:cNvSpPr txBox="1"/>
      </xdr:nvSpPr>
      <xdr:spPr>
        <a:xfrm>
          <a:off x="6672795" y="1093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2" name="楕円 301"/>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03" name="【公営住宅】&#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4" name="楕円 303"/>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83820</xdr:rowOff>
    </xdr:to>
    <xdr:cxnSp macro="">
      <xdr:nvCxnSpPr>
        <xdr:cNvPr id="305" name="直線コネクタ 304"/>
        <xdr:cNvCxnSpPr/>
      </xdr:nvCxnSpPr>
      <xdr:spPr>
        <a:xfrm>
          <a:off x="3797300" y="13742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87885</xdr:rowOff>
    </xdr:from>
    <xdr:to>
      <xdr:col>15</xdr:col>
      <xdr:colOff>101600</xdr:colOff>
      <xdr:row>80</xdr:row>
      <xdr:rowOff>18035</xdr:rowOff>
    </xdr:to>
    <xdr:sp macro="" textlink="">
      <xdr:nvSpPr>
        <xdr:cNvPr id="306" name="楕円 305"/>
        <xdr:cNvSpPr/>
      </xdr:nvSpPr>
      <xdr:spPr>
        <a:xfrm>
          <a:off x="2857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138685</xdr:rowOff>
    </xdr:from>
    <xdr:to>
      <xdr:col>19</xdr:col>
      <xdr:colOff>177800</xdr:colOff>
      <xdr:row>80</xdr:row>
      <xdr:rowOff>26670</xdr:rowOff>
    </xdr:to>
    <xdr:cxnSp macro="">
      <xdr:nvCxnSpPr>
        <xdr:cNvPr id="307" name="直線コネクタ 306"/>
        <xdr:cNvCxnSpPr/>
      </xdr:nvCxnSpPr>
      <xdr:spPr>
        <a:xfrm>
          <a:off x="2908300" y="1368323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08" name="楕円 307"/>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138685</xdr:rowOff>
    </xdr:to>
    <xdr:cxnSp macro="">
      <xdr:nvCxnSpPr>
        <xdr:cNvPr id="309" name="直線コネクタ 308"/>
        <xdr:cNvCxnSpPr/>
      </xdr:nvCxnSpPr>
      <xdr:spPr>
        <a:xfrm>
          <a:off x="2019300" y="136283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145035</xdr:rowOff>
    </xdr:from>
    <xdr:to>
      <xdr:col>6</xdr:col>
      <xdr:colOff>38100</xdr:colOff>
      <xdr:row>79</xdr:row>
      <xdr:rowOff>75185</xdr:rowOff>
    </xdr:to>
    <xdr:sp macro="" textlink="">
      <xdr:nvSpPr>
        <xdr:cNvPr id="310" name="楕円 309"/>
        <xdr:cNvSpPr/>
      </xdr:nvSpPr>
      <xdr:spPr>
        <a:xfrm>
          <a:off x="1079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24385</xdr:rowOff>
    </xdr:from>
    <xdr:to>
      <xdr:col>10</xdr:col>
      <xdr:colOff>114300</xdr:colOff>
      <xdr:row>79</xdr:row>
      <xdr:rowOff>83820</xdr:rowOff>
    </xdr:to>
    <xdr:cxnSp macro="">
      <xdr:nvCxnSpPr>
        <xdr:cNvPr id="311" name="直線コネクタ 310"/>
        <xdr:cNvCxnSpPr/>
      </xdr:nvCxnSpPr>
      <xdr:spPr>
        <a:xfrm>
          <a:off x="1130300" y="1356893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6"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34562</xdr:rowOff>
    </xdr:from>
    <xdr:ext cx="405111" cy="259045"/>
    <xdr:sp macro="" textlink="">
      <xdr:nvSpPr>
        <xdr:cNvPr id="317" name="n_2mainValue【公営住宅】&#10;有形固定資産減価償却率"/>
        <xdr:cNvSpPr txBox="1"/>
      </xdr:nvSpPr>
      <xdr:spPr>
        <a:xfrm>
          <a:off x="2705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318" name="n_3mainValue【公営住宅】&#10;有形固定資産減価償却率"/>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91712</xdr:rowOff>
    </xdr:from>
    <xdr:ext cx="405111" cy="259045"/>
    <xdr:sp macro="" textlink="">
      <xdr:nvSpPr>
        <xdr:cNvPr id="319" name="n_4mainValue【公営住宅】&#10;有形固定資産減価償却率"/>
        <xdr:cNvSpPr txBox="1"/>
      </xdr:nvSpPr>
      <xdr:spPr>
        <a:xfrm>
          <a:off x="927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59" name="楕円 358"/>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60" name="【公営住宅】&#10;一人当たり面積該当値テキスト"/>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39878</xdr:rowOff>
    </xdr:from>
    <xdr:to>
      <xdr:col>50</xdr:col>
      <xdr:colOff>165100</xdr:colOff>
      <xdr:row>84</xdr:row>
      <xdr:rowOff>141478</xdr:rowOff>
    </xdr:to>
    <xdr:sp macro="" textlink="">
      <xdr:nvSpPr>
        <xdr:cNvPr id="361" name="楕円 360"/>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90678</xdr:rowOff>
    </xdr:to>
    <xdr:cxnSp macro="">
      <xdr:nvCxnSpPr>
        <xdr:cNvPr id="362" name="直線コネクタ 361"/>
        <xdr:cNvCxnSpPr/>
      </xdr:nvCxnSpPr>
      <xdr:spPr>
        <a:xfrm flipV="1">
          <a:off x="9639300" y="14490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41402</xdr:rowOff>
    </xdr:from>
    <xdr:to>
      <xdr:col>46</xdr:col>
      <xdr:colOff>38100</xdr:colOff>
      <xdr:row>84</xdr:row>
      <xdr:rowOff>143002</xdr:rowOff>
    </xdr:to>
    <xdr:sp macro="" textlink="">
      <xdr:nvSpPr>
        <xdr:cNvPr id="363" name="楕円 362"/>
        <xdr:cNvSpPr/>
      </xdr:nvSpPr>
      <xdr:spPr>
        <a:xfrm>
          <a:off x="8699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92202</xdr:rowOff>
    </xdr:to>
    <xdr:cxnSp macro="">
      <xdr:nvCxnSpPr>
        <xdr:cNvPr id="364" name="直線コネクタ 363"/>
        <xdr:cNvCxnSpPr/>
      </xdr:nvCxnSpPr>
      <xdr:spPr>
        <a:xfrm flipV="1">
          <a:off x="8750300" y="144924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5" name="楕円 364"/>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92202</xdr:rowOff>
    </xdr:from>
    <xdr:to>
      <xdr:col>45</xdr:col>
      <xdr:colOff>177800</xdr:colOff>
      <xdr:row>84</xdr:row>
      <xdr:rowOff>92963</xdr:rowOff>
    </xdr:to>
    <xdr:cxnSp macro="">
      <xdr:nvCxnSpPr>
        <xdr:cNvPr id="366" name="直線コネクタ 365"/>
        <xdr:cNvCxnSpPr/>
      </xdr:nvCxnSpPr>
      <xdr:spPr>
        <a:xfrm flipV="1">
          <a:off x="7861300" y="144940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52070</xdr:rowOff>
    </xdr:from>
    <xdr:to>
      <xdr:col>36</xdr:col>
      <xdr:colOff>165100</xdr:colOff>
      <xdr:row>84</xdr:row>
      <xdr:rowOff>153670</xdr:rowOff>
    </xdr:to>
    <xdr:sp macro="" textlink="">
      <xdr:nvSpPr>
        <xdr:cNvPr id="367" name="楕円 366"/>
        <xdr:cNvSpPr/>
      </xdr:nvSpPr>
      <xdr:spPr>
        <a:xfrm>
          <a:off x="692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92963</xdr:rowOff>
    </xdr:from>
    <xdr:to>
      <xdr:col>41</xdr:col>
      <xdr:colOff>50800</xdr:colOff>
      <xdr:row>84</xdr:row>
      <xdr:rowOff>102870</xdr:rowOff>
    </xdr:to>
    <xdr:cxnSp macro="">
      <xdr:nvCxnSpPr>
        <xdr:cNvPr id="368" name="直線コネクタ 367"/>
        <xdr:cNvCxnSpPr/>
      </xdr:nvCxnSpPr>
      <xdr:spPr>
        <a:xfrm flipV="1">
          <a:off x="6972300" y="1449476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132605</xdr:rowOff>
    </xdr:from>
    <xdr:ext cx="469744" cy="259045"/>
    <xdr:sp macro="" textlink="">
      <xdr:nvSpPr>
        <xdr:cNvPr id="373" name="n_1main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134129</xdr:rowOff>
    </xdr:from>
    <xdr:ext cx="469744" cy="259045"/>
    <xdr:sp macro="" textlink="">
      <xdr:nvSpPr>
        <xdr:cNvPr id="374" name="n_2mainValue【公営住宅】&#10;一人当たり面積"/>
        <xdr:cNvSpPr txBox="1"/>
      </xdr:nvSpPr>
      <xdr:spPr>
        <a:xfrm>
          <a:off x="8515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5" name="n_3mainValue【公営住宅】&#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144797</xdr:rowOff>
    </xdr:from>
    <xdr:ext cx="469744" cy="259045"/>
    <xdr:sp macro="" textlink="">
      <xdr:nvSpPr>
        <xdr:cNvPr id="376" name="n_4mainValue【公営住宅】&#10;一人当たり面積"/>
        <xdr:cNvSpPr txBox="1"/>
      </xdr:nvSpPr>
      <xdr:spPr>
        <a:xfrm>
          <a:off x="6737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433" name="楕円 432"/>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434" name="【認定こども園・幼稚園・保育所】&#10;有形固定資産減価償却率該当値テキスト"/>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35" name="楕円 434"/>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36</xdr:row>
      <xdr:rowOff>158115</xdr:rowOff>
    </xdr:to>
    <xdr:cxnSp macro="">
      <xdr:nvCxnSpPr>
        <xdr:cNvPr id="436" name="直線コネクタ 435"/>
        <xdr:cNvCxnSpPr/>
      </xdr:nvCxnSpPr>
      <xdr:spPr>
        <a:xfrm>
          <a:off x="15481300" y="627507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437" name="楕円 436"/>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102870</xdr:rowOff>
    </xdr:to>
    <xdr:cxnSp macro="">
      <xdr:nvCxnSpPr>
        <xdr:cNvPr id="438" name="直線コネクタ 437"/>
        <xdr:cNvCxnSpPr/>
      </xdr:nvCxnSpPr>
      <xdr:spPr>
        <a:xfrm>
          <a:off x="14592300" y="6221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120650</xdr:rowOff>
    </xdr:from>
    <xdr:to>
      <xdr:col>72</xdr:col>
      <xdr:colOff>38100</xdr:colOff>
      <xdr:row>36</xdr:row>
      <xdr:rowOff>50800</xdr:rowOff>
    </xdr:to>
    <xdr:sp macro="" textlink="">
      <xdr:nvSpPr>
        <xdr:cNvPr id="439" name="楕円 438"/>
        <xdr:cNvSpPr/>
      </xdr:nvSpPr>
      <xdr:spPr>
        <a:xfrm>
          <a:off x="13652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0</xdr:rowOff>
    </xdr:from>
    <xdr:to>
      <xdr:col>76</xdr:col>
      <xdr:colOff>114300</xdr:colOff>
      <xdr:row>36</xdr:row>
      <xdr:rowOff>49530</xdr:rowOff>
    </xdr:to>
    <xdr:cxnSp macro="">
      <xdr:nvCxnSpPr>
        <xdr:cNvPr id="440" name="直線コネクタ 439"/>
        <xdr:cNvCxnSpPr/>
      </xdr:nvCxnSpPr>
      <xdr:spPr>
        <a:xfrm>
          <a:off x="13703300" y="6172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65405</xdr:rowOff>
    </xdr:from>
    <xdr:to>
      <xdr:col>67</xdr:col>
      <xdr:colOff>101600</xdr:colOff>
      <xdr:row>35</xdr:row>
      <xdr:rowOff>167005</xdr:rowOff>
    </xdr:to>
    <xdr:sp macro="" textlink="">
      <xdr:nvSpPr>
        <xdr:cNvPr id="441" name="楕円 440"/>
        <xdr:cNvSpPr/>
      </xdr:nvSpPr>
      <xdr:spPr>
        <a:xfrm>
          <a:off x="12763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116205</xdr:rowOff>
    </xdr:from>
    <xdr:to>
      <xdr:col>71</xdr:col>
      <xdr:colOff>177800</xdr:colOff>
      <xdr:row>36</xdr:row>
      <xdr:rowOff>0</xdr:rowOff>
    </xdr:to>
    <xdr:cxnSp macro="">
      <xdr:nvCxnSpPr>
        <xdr:cNvPr id="442" name="直線コネクタ 441"/>
        <xdr:cNvCxnSpPr/>
      </xdr:nvCxnSpPr>
      <xdr:spPr>
        <a:xfrm>
          <a:off x="12814300" y="6116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47"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448" name="n_2mainValue【認定こども園・幼稚園・保育所】&#10;有形固定資産減価償却率"/>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67327</xdr:rowOff>
    </xdr:from>
    <xdr:ext cx="405111" cy="259045"/>
    <xdr:sp macro="" textlink="">
      <xdr:nvSpPr>
        <xdr:cNvPr id="449" name="n_3mainValue【認定こども園・幼稚園・保育所】&#10;有形固定資産減価償却率"/>
        <xdr:cNvSpPr txBox="1"/>
      </xdr:nvSpPr>
      <xdr:spPr>
        <a:xfrm>
          <a:off x="13500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12082</xdr:rowOff>
    </xdr:from>
    <xdr:ext cx="405111" cy="259045"/>
    <xdr:sp macro="" textlink="">
      <xdr:nvSpPr>
        <xdr:cNvPr id="450" name="n_4mainValue【認定こども園・幼稚園・保育所】&#10;有形固定資産減価償却率"/>
        <xdr:cNvSpPr txBox="1"/>
      </xdr:nvSpPr>
      <xdr:spPr>
        <a:xfrm>
          <a:off x="12611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90" name="楕円 489"/>
        <xdr:cNvSpPr/>
      </xdr:nvSpPr>
      <xdr:spPr>
        <a:xfrm>
          <a:off x="22110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91" name="【認定こども園・幼稚園・保育所】&#10;一人当たり面積該当値テキスト"/>
        <xdr:cNvSpPr txBox="1"/>
      </xdr:nvSpPr>
      <xdr:spPr>
        <a:xfrm>
          <a:off x="22199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492" name="楕円 491"/>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37</xdr:row>
      <xdr:rowOff>144780</xdr:rowOff>
    </xdr:to>
    <xdr:cxnSp macro="">
      <xdr:nvCxnSpPr>
        <xdr:cNvPr id="493" name="直線コネクタ 492"/>
        <xdr:cNvCxnSpPr/>
      </xdr:nvCxnSpPr>
      <xdr:spPr>
        <a:xfrm flipV="1">
          <a:off x="21323300" y="6484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94" name="楕円 493"/>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144780</xdr:rowOff>
    </xdr:from>
    <xdr:to>
      <xdr:col>111</xdr:col>
      <xdr:colOff>177800</xdr:colOff>
      <xdr:row>37</xdr:row>
      <xdr:rowOff>148590</xdr:rowOff>
    </xdr:to>
    <xdr:cxnSp macro="">
      <xdr:nvCxnSpPr>
        <xdr:cNvPr id="495" name="直線コネクタ 494"/>
        <xdr:cNvCxnSpPr/>
      </xdr:nvCxnSpPr>
      <xdr:spPr>
        <a:xfrm flipV="1">
          <a:off x="20434300" y="6488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496" name="楕円 495"/>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148590</xdr:rowOff>
    </xdr:to>
    <xdr:cxnSp macro="">
      <xdr:nvCxnSpPr>
        <xdr:cNvPr id="497" name="直線コネクタ 496"/>
        <xdr:cNvCxnSpPr/>
      </xdr:nvCxnSpPr>
      <xdr:spPr>
        <a:xfrm>
          <a:off x="19545300" y="6450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55880</xdr:rowOff>
    </xdr:from>
    <xdr:to>
      <xdr:col>98</xdr:col>
      <xdr:colOff>38100</xdr:colOff>
      <xdr:row>37</xdr:row>
      <xdr:rowOff>157480</xdr:rowOff>
    </xdr:to>
    <xdr:sp macro="" textlink="">
      <xdr:nvSpPr>
        <xdr:cNvPr id="498" name="楕円 497"/>
        <xdr:cNvSpPr/>
      </xdr:nvSpPr>
      <xdr:spPr>
        <a:xfrm>
          <a:off x="18605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106680</xdr:rowOff>
    </xdr:from>
    <xdr:to>
      <xdr:col>102</xdr:col>
      <xdr:colOff>114300</xdr:colOff>
      <xdr:row>37</xdr:row>
      <xdr:rowOff>106680</xdr:rowOff>
    </xdr:to>
    <xdr:cxnSp macro="">
      <xdr:nvCxnSpPr>
        <xdr:cNvPr id="499" name="直線コネクタ 498"/>
        <xdr:cNvCxnSpPr/>
      </xdr:nvCxnSpPr>
      <xdr:spPr>
        <a:xfrm>
          <a:off x="18656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504" name="n_1mainValue【認定こども園・幼稚園・保育所】&#10;一人当たり面積"/>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505" name="n_2mainValue【認定こども園・幼稚園・保育所】&#10;一人当たり面積"/>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506" name="n_3mainValue【認定こども園・幼稚園・保育所】&#10;一人当たり面積"/>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2557</xdr:rowOff>
    </xdr:from>
    <xdr:ext cx="469744" cy="259045"/>
    <xdr:sp macro="" textlink="">
      <xdr:nvSpPr>
        <xdr:cNvPr id="507" name="n_4mainValue【認定こども園・幼稚園・保育所】&#10;一人当たり面積"/>
        <xdr:cNvSpPr txBox="1"/>
      </xdr:nvSpPr>
      <xdr:spPr>
        <a:xfrm>
          <a:off x="18421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46" name="楕円 545"/>
        <xdr:cNvSpPr/>
      </xdr:nvSpPr>
      <xdr:spPr>
        <a:xfrm>
          <a:off x="162687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65803</xdr:rowOff>
    </xdr:from>
    <xdr:ext cx="405111" cy="259045"/>
    <xdr:sp macro="" textlink="">
      <xdr:nvSpPr>
        <xdr:cNvPr id="547" name="【学校施設】&#10;有形固定資産減価償却率該当値テキスト"/>
        <xdr:cNvSpPr txBox="1"/>
      </xdr:nvSpPr>
      <xdr:spPr>
        <a:xfrm>
          <a:off x="16357600" y="1000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548" name="楕円 547"/>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164592</xdr:rowOff>
    </xdr:from>
    <xdr:to>
      <xdr:col>85</xdr:col>
      <xdr:colOff>127000</xdr:colOff>
      <xdr:row>59</xdr:row>
      <xdr:rowOff>93726</xdr:rowOff>
    </xdr:to>
    <xdr:cxnSp macro="">
      <xdr:nvCxnSpPr>
        <xdr:cNvPr id="549" name="直線コネクタ 548"/>
        <xdr:cNvCxnSpPr/>
      </xdr:nvCxnSpPr>
      <xdr:spPr>
        <a:xfrm>
          <a:off x="15481300" y="101086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550" name="楕円 549"/>
        <xdr:cNvSpPr/>
      </xdr:nvSpPr>
      <xdr:spPr>
        <a:xfrm>
          <a:off x="14541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164592</xdr:rowOff>
    </xdr:to>
    <xdr:cxnSp macro="">
      <xdr:nvCxnSpPr>
        <xdr:cNvPr id="551" name="直線コネクタ 550"/>
        <xdr:cNvCxnSpPr/>
      </xdr:nvCxnSpPr>
      <xdr:spPr>
        <a:xfrm>
          <a:off x="14592300" y="100081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84074</xdr:rowOff>
    </xdr:from>
    <xdr:to>
      <xdr:col>72</xdr:col>
      <xdr:colOff>38100</xdr:colOff>
      <xdr:row>58</xdr:row>
      <xdr:rowOff>14224</xdr:rowOff>
    </xdr:to>
    <xdr:sp macro="" textlink="">
      <xdr:nvSpPr>
        <xdr:cNvPr id="552" name="楕円 551"/>
        <xdr:cNvSpPr/>
      </xdr:nvSpPr>
      <xdr:spPr>
        <a:xfrm>
          <a:off x="13652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134874</xdr:rowOff>
    </xdr:from>
    <xdr:to>
      <xdr:col>76</xdr:col>
      <xdr:colOff>114300</xdr:colOff>
      <xdr:row>58</xdr:row>
      <xdr:rowOff>64008</xdr:rowOff>
    </xdr:to>
    <xdr:cxnSp macro="">
      <xdr:nvCxnSpPr>
        <xdr:cNvPr id="553" name="直線コネクタ 552"/>
        <xdr:cNvCxnSpPr/>
      </xdr:nvCxnSpPr>
      <xdr:spPr>
        <a:xfrm>
          <a:off x="13703300" y="9907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154940</xdr:rowOff>
    </xdr:from>
    <xdr:to>
      <xdr:col>67</xdr:col>
      <xdr:colOff>101600</xdr:colOff>
      <xdr:row>57</xdr:row>
      <xdr:rowOff>85090</xdr:rowOff>
    </xdr:to>
    <xdr:sp macro="" textlink="">
      <xdr:nvSpPr>
        <xdr:cNvPr id="554" name="楕円 553"/>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57</xdr:row>
      <xdr:rowOff>134874</xdr:rowOff>
    </xdr:to>
    <xdr:cxnSp macro="">
      <xdr:nvCxnSpPr>
        <xdr:cNvPr id="555" name="直線コネクタ 554"/>
        <xdr:cNvCxnSpPr/>
      </xdr:nvCxnSpPr>
      <xdr:spPr>
        <a:xfrm>
          <a:off x="12814300" y="9806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60469</xdr:rowOff>
    </xdr:from>
    <xdr:ext cx="405111" cy="259045"/>
    <xdr:sp macro="" textlink="">
      <xdr:nvSpPr>
        <xdr:cNvPr id="560" name="n_1mainValue【学校施設】&#10;有形固定資産減価償却率"/>
        <xdr:cNvSpPr txBox="1"/>
      </xdr:nvSpPr>
      <xdr:spPr>
        <a:xfrm>
          <a:off x="15266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561" name="n_2mainValue【学校施設】&#10;有形固定資産減価償却率"/>
        <xdr:cNvSpPr txBox="1"/>
      </xdr:nvSpPr>
      <xdr:spPr>
        <a:xfrm>
          <a:off x="14389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30751</xdr:rowOff>
    </xdr:from>
    <xdr:ext cx="405111" cy="259045"/>
    <xdr:sp macro="" textlink="">
      <xdr:nvSpPr>
        <xdr:cNvPr id="562" name="n_3mainValue【学校施設】&#10;有形固定資産減価償却率"/>
        <xdr:cNvSpPr txBox="1"/>
      </xdr:nvSpPr>
      <xdr:spPr>
        <a:xfrm>
          <a:off x="13500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563" name="n_4mainValue【学校施設】&#10;有形固定資産減価償却率"/>
        <xdr:cNvSpPr txBox="1"/>
      </xdr:nvSpPr>
      <xdr:spPr>
        <a:xfrm>
          <a:off x="12611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145796</xdr:rowOff>
    </xdr:from>
    <xdr:to>
      <xdr:col>116</xdr:col>
      <xdr:colOff>114300</xdr:colOff>
      <xdr:row>62</xdr:row>
      <xdr:rowOff>75946</xdr:rowOff>
    </xdr:to>
    <xdr:sp macro="" textlink="">
      <xdr:nvSpPr>
        <xdr:cNvPr id="604" name="楕円 603"/>
        <xdr:cNvSpPr/>
      </xdr:nvSpPr>
      <xdr:spPr>
        <a:xfrm>
          <a:off x="221107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124223</xdr:rowOff>
    </xdr:from>
    <xdr:ext cx="469744" cy="259045"/>
    <xdr:sp macro="" textlink="">
      <xdr:nvSpPr>
        <xdr:cNvPr id="605" name="【学校施設】&#10;一人当たり面積該当値テキスト"/>
        <xdr:cNvSpPr txBox="1"/>
      </xdr:nvSpPr>
      <xdr:spPr>
        <a:xfrm>
          <a:off x="22199600"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606" name="楕円 605"/>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25146</xdr:rowOff>
    </xdr:from>
    <xdr:to>
      <xdr:col>116</xdr:col>
      <xdr:colOff>63500</xdr:colOff>
      <xdr:row>62</xdr:row>
      <xdr:rowOff>32004</xdr:rowOff>
    </xdr:to>
    <xdr:cxnSp macro="">
      <xdr:nvCxnSpPr>
        <xdr:cNvPr id="607" name="直線コネクタ 606"/>
        <xdr:cNvCxnSpPr/>
      </xdr:nvCxnSpPr>
      <xdr:spPr>
        <a:xfrm flipV="1">
          <a:off x="21323300" y="1065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608" name="楕円 607"/>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36576</xdr:rowOff>
    </xdr:to>
    <xdr:cxnSp macro="">
      <xdr:nvCxnSpPr>
        <xdr:cNvPr id="609" name="直線コネクタ 608"/>
        <xdr:cNvCxnSpPr/>
      </xdr:nvCxnSpPr>
      <xdr:spPr>
        <a:xfrm flipV="1">
          <a:off x="20434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163322</xdr:rowOff>
    </xdr:from>
    <xdr:to>
      <xdr:col>102</xdr:col>
      <xdr:colOff>165100</xdr:colOff>
      <xdr:row>62</xdr:row>
      <xdr:rowOff>93472</xdr:rowOff>
    </xdr:to>
    <xdr:sp macro="" textlink="">
      <xdr:nvSpPr>
        <xdr:cNvPr id="610" name="楕円 609"/>
        <xdr:cNvSpPr/>
      </xdr:nvSpPr>
      <xdr:spPr>
        <a:xfrm>
          <a:off x="19494500" y="106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42672</xdr:rowOff>
    </xdr:to>
    <xdr:cxnSp macro="">
      <xdr:nvCxnSpPr>
        <xdr:cNvPr id="611" name="直線コネクタ 610"/>
        <xdr:cNvCxnSpPr/>
      </xdr:nvCxnSpPr>
      <xdr:spPr>
        <a:xfrm flipV="1">
          <a:off x="19545300" y="106664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164846</xdr:rowOff>
    </xdr:from>
    <xdr:to>
      <xdr:col>98</xdr:col>
      <xdr:colOff>38100</xdr:colOff>
      <xdr:row>62</xdr:row>
      <xdr:rowOff>94996</xdr:rowOff>
    </xdr:to>
    <xdr:sp macro="" textlink="">
      <xdr:nvSpPr>
        <xdr:cNvPr id="612" name="楕円 611"/>
        <xdr:cNvSpPr/>
      </xdr:nvSpPr>
      <xdr:spPr>
        <a:xfrm>
          <a:off x="18605500" y="106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42672</xdr:rowOff>
    </xdr:from>
    <xdr:to>
      <xdr:col>102</xdr:col>
      <xdr:colOff>114300</xdr:colOff>
      <xdr:row>62</xdr:row>
      <xdr:rowOff>44196</xdr:rowOff>
    </xdr:to>
    <xdr:cxnSp macro="">
      <xdr:nvCxnSpPr>
        <xdr:cNvPr id="613" name="直線コネクタ 612"/>
        <xdr:cNvCxnSpPr/>
      </xdr:nvCxnSpPr>
      <xdr:spPr>
        <a:xfrm flipV="1">
          <a:off x="18656300" y="106725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618" name="n_1mainValue【学校施設】&#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619" name="n_2mainValue【学校施設】&#10;一人当たり面積"/>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84599</xdr:rowOff>
    </xdr:from>
    <xdr:ext cx="469744" cy="259045"/>
    <xdr:sp macro="" textlink="">
      <xdr:nvSpPr>
        <xdr:cNvPr id="620" name="n_3mainValue【学校施設】&#10;一人当たり面積"/>
        <xdr:cNvSpPr txBox="1"/>
      </xdr:nvSpPr>
      <xdr:spPr>
        <a:xfrm>
          <a:off x="19310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86123</xdr:rowOff>
    </xdr:from>
    <xdr:ext cx="469744" cy="259045"/>
    <xdr:sp macro="" textlink="">
      <xdr:nvSpPr>
        <xdr:cNvPr id="621" name="n_4mainValue【学校施設】&#10;一人当たり面積"/>
        <xdr:cNvSpPr txBox="1"/>
      </xdr:nvSpPr>
      <xdr:spPr>
        <a:xfrm>
          <a:off x="18421427" y="1071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42545</xdr:rowOff>
    </xdr:from>
    <xdr:to>
      <xdr:col>85</xdr:col>
      <xdr:colOff>177800</xdr:colOff>
      <xdr:row>79</xdr:row>
      <xdr:rowOff>144145</xdr:rowOff>
    </xdr:to>
    <xdr:sp macro="" textlink="">
      <xdr:nvSpPr>
        <xdr:cNvPr id="662" name="楕円 661"/>
        <xdr:cNvSpPr/>
      </xdr:nvSpPr>
      <xdr:spPr>
        <a:xfrm>
          <a:off x="162687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65422</xdr:rowOff>
    </xdr:from>
    <xdr:ext cx="405111" cy="259045"/>
    <xdr:sp macro="" textlink="">
      <xdr:nvSpPr>
        <xdr:cNvPr id="663" name="【児童館】&#10;有形固定資産減価償却率該当値テキスト"/>
        <xdr:cNvSpPr txBox="1"/>
      </xdr:nvSpPr>
      <xdr:spPr>
        <a:xfrm>
          <a:off x="16357600"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160655</xdr:rowOff>
    </xdr:from>
    <xdr:to>
      <xdr:col>81</xdr:col>
      <xdr:colOff>101600</xdr:colOff>
      <xdr:row>79</xdr:row>
      <xdr:rowOff>90805</xdr:rowOff>
    </xdr:to>
    <xdr:sp macro="" textlink="">
      <xdr:nvSpPr>
        <xdr:cNvPr id="664" name="楕円 663"/>
        <xdr:cNvSpPr/>
      </xdr:nvSpPr>
      <xdr:spPr>
        <a:xfrm>
          <a:off x="1543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40005</xdr:rowOff>
    </xdr:from>
    <xdr:to>
      <xdr:col>85</xdr:col>
      <xdr:colOff>127000</xdr:colOff>
      <xdr:row>79</xdr:row>
      <xdr:rowOff>93345</xdr:rowOff>
    </xdr:to>
    <xdr:cxnSp macro="">
      <xdr:nvCxnSpPr>
        <xdr:cNvPr id="665" name="直線コネクタ 664"/>
        <xdr:cNvCxnSpPr/>
      </xdr:nvCxnSpPr>
      <xdr:spPr>
        <a:xfrm>
          <a:off x="15481300" y="135845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666" name="楕円 665"/>
        <xdr:cNvSpPr/>
      </xdr:nvSpPr>
      <xdr:spPr>
        <a:xfrm>
          <a:off x="14541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40005</xdr:rowOff>
    </xdr:from>
    <xdr:to>
      <xdr:col>81</xdr:col>
      <xdr:colOff>50800</xdr:colOff>
      <xdr:row>79</xdr:row>
      <xdr:rowOff>150495</xdr:rowOff>
    </xdr:to>
    <xdr:cxnSp macro="">
      <xdr:nvCxnSpPr>
        <xdr:cNvPr id="667" name="直線コネクタ 666"/>
        <xdr:cNvCxnSpPr/>
      </xdr:nvCxnSpPr>
      <xdr:spPr>
        <a:xfrm flipV="1">
          <a:off x="14592300" y="1358455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80645</xdr:rowOff>
    </xdr:from>
    <xdr:to>
      <xdr:col>72</xdr:col>
      <xdr:colOff>38100</xdr:colOff>
      <xdr:row>80</xdr:row>
      <xdr:rowOff>10795</xdr:rowOff>
    </xdr:to>
    <xdr:sp macro="" textlink="">
      <xdr:nvSpPr>
        <xdr:cNvPr id="668" name="楕円 667"/>
        <xdr:cNvSpPr/>
      </xdr:nvSpPr>
      <xdr:spPr>
        <a:xfrm>
          <a:off x="13652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131445</xdr:rowOff>
    </xdr:from>
    <xdr:to>
      <xdr:col>76</xdr:col>
      <xdr:colOff>114300</xdr:colOff>
      <xdr:row>79</xdr:row>
      <xdr:rowOff>150495</xdr:rowOff>
    </xdr:to>
    <xdr:cxnSp macro="">
      <xdr:nvCxnSpPr>
        <xdr:cNvPr id="669" name="直線コネクタ 668"/>
        <xdr:cNvCxnSpPr/>
      </xdr:nvCxnSpPr>
      <xdr:spPr>
        <a:xfrm>
          <a:off x="13703300" y="13675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29211</xdr:rowOff>
    </xdr:from>
    <xdr:to>
      <xdr:col>67</xdr:col>
      <xdr:colOff>101600</xdr:colOff>
      <xdr:row>79</xdr:row>
      <xdr:rowOff>130811</xdr:rowOff>
    </xdr:to>
    <xdr:sp macro="" textlink="">
      <xdr:nvSpPr>
        <xdr:cNvPr id="670" name="楕円 669"/>
        <xdr:cNvSpPr/>
      </xdr:nvSpPr>
      <xdr:spPr>
        <a:xfrm>
          <a:off x="12763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80011</xdr:rowOff>
    </xdr:from>
    <xdr:to>
      <xdr:col>71</xdr:col>
      <xdr:colOff>177800</xdr:colOff>
      <xdr:row>79</xdr:row>
      <xdr:rowOff>131445</xdr:rowOff>
    </xdr:to>
    <xdr:cxnSp macro="">
      <xdr:nvCxnSpPr>
        <xdr:cNvPr id="671" name="直線コネクタ 670"/>
        <xdr:cNvCxnSpPr/>
      </xdr:nvCxnSpPr>
      <xdr:spPr>
        <a:xfrm>
          <a:off x="12814300" y="13624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107332</xdr:rowOff>
    </xdr:from>
    <xdr:ext cx="405111" cy="259045"/>
    <xdr:sp macro="" textlink="">
      <xdr:nvSpPr>
        <xdr:cNvPr id="676" name="n_1mainValue【児童館】&#10;有形固定資産減価償却率"/>
        <xdr:cNvSpPr txBox="1"/>
      </xdr:nvSpPr>
      <xdr:spPr>
        <a:xfrm>
          <a:off x="15266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46372</xdr:rowOff>
    </xdr:from>
    <xdr:ext cx="405111" cy="259045"/>
    <xdr:sp macro="" textlink="">
      <xdr:nvSpPr>
        <xdr:cNvPr id="677" name="n_2mainValue【児童館】&#10;有形固定資産減価償却率"/>
        <xdr:cNvSpPr txBox="1"/>
      </xdr:nvSpPr>
      <xdr:spPr>
        <a:xfrm>
          <a:off x="14389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27322</xdr:rowOff>
    </xdr:from>
    <xdr:ext cx="405111" cy="259045"/>
    <xdr:sp macro="" textlink="">
      <xdr:nvSpPr>
        <xdr:cNvPr id="678" name="n_3mainValue【児童館】&#10;有形固定資産減価償却率"/>
        <xdr:cNvSpPr txBox="1"/>
      </xdr:nvSpPr>
      <xdr:spPr>
        <a:xfrm>
          <a:off x="135007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147338</xdr:rowOff>
    </xdr:from>
    <xdr:ext cx="405111" cy="259045"/>
    <xdr:sp macro="" textlink="">
      <xdr:nvSpPr>
        <xdr:cNvPr id="679" name="n_4mainValue【児童館】&#10;有形固定資産減価償却率"/>
        <xdr:cNvSpPr txBox="1"/>
      </xdr:nvSpPr>
      <xdr:spPr>
        <a:xfrm>
          <a:off x="12611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719" name="楕円 718"/>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720" name="【児童館】&#10;一人当たり面積該当値テキスト"/>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1" name="楕円 720"/>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722" name="直線コネクタ 721"/>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3" name="楕円 722"/>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81</xdr:row>
      <xdr:rowOff>57150</xdr:rowOff>
    </xdr:to>
    <xdr:cxnSp macro="">
      <xdr:nvCxnSpPr>
        <xdr:cNvPr id="724" name="直線コネクタ 723"/>
        <xdr:cNvCxnSpPr/>
      </xdr:nvCxnSpPr>
      <xdr:spPr>
        <a:xfrm flipV="1">
          <a:off x="20434300" y="13811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5" name="楕円 724"/>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81</xdr:row>
      <xdr:rowOff>57150</xdr:rowOff>
    </xdr:to>
    <xdr:cxnSp macro="">
      <xdr:nvCxnSpPr>
        <xdr:cNvPr id="726" name="直線コネクタ 725"/>
        <xdr:cNvCxnSpPr/>
      </xdr:nvCxnSpPr>
      <xdr:spPr>
        <a:xfrm>
          <a:off x="19545300" y="13849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727" name="楕円 726"/>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728" name="直線コネクタ 727"/>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3"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4"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5"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736" name="n_4mainValue【児童館】&#10;一人当たり面積"/>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78" name="楕円 777"/>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779" name="【公民館】&#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780" name="楕円 779"/>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69669</xdr:rowOff>
    </xdr:from>
    <xdr:to>
      <xdr:col>85</xdr:col>
      <xdr:colOff>127000</xdr:colOff>
      <xdr:row>104</xdr:row>
      <xdr:rowOff>108857</xdr:rowOff>
    </xdr:to>
    <xdr:cxnSp macro="">
      <xdr:nvCxnSpPr>
        <xdr:cNvPr id="781" name="直線コネクタ 780"/>
        <xdr:cNvCxnSpPr/>
      </xdr:nvCxnSpPr>
      <xdr:spPr>
        <a:xfrm>
          <a:off x="15481300" y="179004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82" name="楕円 781"/>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69669</xdr:rowOff>
    </xdr:to>
    <xdr:cxnSp macro="">
      <xdr:nvCxnSpPr>
        <xdr:cNvPr id="783" name="直線コネクタ 782"/>
        <xdr:cNvCxnSpPr/>
      </xdr:nvCxnSpPr>
      <xdr:spPr>
        <a:xfrm>
          <a:off x="14592300" y="1786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84" name="楕円 783"/>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107224</xdr:rowOff>
    </xdr:to>
    <xdr:cxnSp macro="">
      <xdr:nvCxnSpPr>
        <xdr:cNvPr id="785" name="直線コネクタ 784"/>
        <xdr:cNvCxnSpPr/>
      </xdr:nvCxnSpPr>
      <xdr:spPr>
        <a:xfrm flipV="1">
          <a:off x="13703300" y="1786128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20501</xdr:rowOff>
    </xdr:from>
    <xdr:to>
      <xdr:col>67</xdr:col>
      <xdr:colOff>101600</xdr:colOff>
      <xdr:row>104</xdr:row>
      <xdr:rowOff>122101</xdr:rowOff>
    </xdr:to>
    <xdr:sp macro="" textlink="">
      <xdr:nvSpPr>
        <xdr:cNvPr id="786" name="楕円 785"/>
        <xdr:cNvSpPr/>
      </xdr:nvSpPr>
      <xdr:spPr>
        <a:xfrm>
          <a:off x="1276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71301</xdr:rowOff>
    </xdr:from>
    <xdr:to>
      <xdr:col>71</xdr:col>
      <xdr:colOff>177800</xdr:colOff>
      <xdr:row>104</xdr:row>
      <xdr:rowOff>107224</xdr:rowOff>
    </xdr:to>
    <xdr:cxnSp macro="">
      <xdr:nvCxnSpPr>
        <xdr:cNvPr id="787" name="直線コネクタ 786"/>
        <xdr:cNvCxnSpPr/>
      </xdr:nvCxnSpPr>
      <xdr:spPr>
        <a:xfrm>
          <a:off x="12814300" y="1790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136996</xdr:rowOff>
    </xdr:from>
    <xdr:ext cx="405111" cy="259045"/>
    <xdr:sp macro="" textlink="">
      <xdr:nvSpPr>
        <xdr:cNvPr id="792" name="n_1mainValue【公民館】&#10;有形固定資産減価償却率"/>
        <xdr:cNvSpPr txBox="1"/>
      </xdr:nvSpPr>
      <xdr:spPr>
        <a:xfrm>
          <a:off x="15266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93" name="n_2mainValue【公民館】&#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794" name="n_3mainValue【公民館】&#10;有形固定資産減価償却率"/>
        <xdr:cNvSpPr txBox="1"/>
      </xdr:nvSpPr>
      <xdr:spPr>
        <a:xfrm>
          <a:off x="13500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138628</xdr:rowOff>
    </xdr:from>
    <xdr:ext cx="405111" cy="259045"/>
    <xdr:sp macro="" textlink="">
      <xdr:nvSpPr>
        <xdr:cNvPr id="795" name="n_4mainValue【公民館】&#10;有形固定資産減価償却率"/>
        <xdr:cNvSpPr txBox="1"/>
      </xdr:nvSpPr>
      <xdr:spPr>
        <a:xfrm>
          <a:off x="12611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833" name="楕円 832"/>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834" name="【公民館】&#10;一人当たり面積該当値テキスト"/>
        <xdr:cNvSpPr txBox="1"/>
      </xdr:nvSpPr>
      <xdr:spPr>
        <a:xfrm>
          <a:off x="22199600"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835" name="楕円 834"/>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131063</xdr:rowOff>
    </xdr:to>
    <xdr:cxnSp macro="">
      <xdr:nvCxnSpPr>
        <xdr:cNvPr id="836" name="直線コネクタ 835"/>
        <xdr:cNvCxnSpPr/>
      </xdr:nvCxnSpPr>
      <xdr:spPr>
        <a:xfrm flipV="1">
          <a:off x="21323300" y="179572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837" name="楕円 836"/>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133350</xdr:rowOff>
    </xdr:to>
    <xdr:cxnSp macro="">
      <xdr:nvCxnSpPr>
        <xdr:cNvPr id="838" name="直線コネクタ 837"/>
        <xdr:cNvCxnSpPr/>
      </xdr:nvCxnSpPr>
      <xdr:spPr>
        <a:xfrm flipV="1">
          <a:off x="20434300" y="179618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39" name="楕円 838"/>
        <xdr:cNvSpPr/>
      </xdr:nvSpPr>
      <xdr:spPr>
        <a:xfrm>
          <a:off x="19494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137922</xdr:rowOff>
    </xdr:to>
    <xdr:cxnSp macro="">
      <xdr:nvCxnSpPr>
        <xdr:cNvPr id="840" name="直線コネクタ 839"/>
        <xdr:cNvCxnSpPr/>
      </xdr:nvCxnSpPr>
      <xdr:spPr>
        <a:xfrm flipV="1">
          <a:off x="19545300" y="17964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89408</xdr:rowOff>
    </xdr:from>
    <xdr:to>
      <xdr:col>98</xdr:col>
      <xdr:colOff>38100</xdr:colOff>
      <xdr:row>105</xdr:row>
      <xdr:rowOff>19558</xdr:rowOff>
    </xdr:to>
    <xdr:sp macro="" textlink="">
      <xdr:nvSpPr>
        <xdr:cNvPr id="841" name="楕円 840"/>
        <xdr:cNvSpPr/>
      </xdr:nvSpPr>
      <xdr:spPr>
        <a:xfrm>
          <a:off x="18605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137922</xdr:rowOff>
    </xdr:from>
    <xdr:to>
      <xdr:col>102</xdr:col>
      <xdr:colOff>114300</xdr:colOff>
      <xdr:row>104</xdr:row>
      <xdr:rowOff>140208</xdr:rowOff>
    </xdr:to>
    <xdr:cxnSp macro="">
      <xdr:nvCxnSpPr>
        <xdr:cNvPr id="842" name="直線コネクタ 841"/>
        <xdr:cNvCxnSpPr/>
      </xdr:nvCxnSpPr>
      <xdr:spPr>
        <a:xfrm flipV="1">
          <a:off x="18656300" y="179687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847" name="n_1mainValue【公民館】&#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48"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49" name="n_3mainValue【公民館】&#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36085</xdr:rowOff>
    </xdr:from>
    <xdr:ext cx="469744" cy="259045"/>
    <xdr:sp macro="" textlink="">
      <xdr:nvSpPr>
        <xdr:cNvPr id="850" name="n_4mainValue【公民館】&#10;一人当たり面積"/>
        <xdr:cNvSpPr txBox="1"/>
      </xdr:nvSpPr>
      <xdr:spPr>
        <a:xfrm>
          <a:off x="18421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橋りょう・トンネルであり、他の施設は類似団体と比較して低くなっている。全体的に老朽化が比較的進んでいないと考えるが、認定こども園等、学校施設、公営住宅、児童館、公民館は類似団体の上昇率よりも高いため、今後の推移を注視していく必要がある。</a:t>
          </a:r>
          <a:endParaRPr lang="ja-JP" altLang="ja-JP" sz="1400">
            <a:effectLst/>
          </a:endParaRPr>
        </a:p>
        <a:p>
          <a:r>
            <a:rPr kumimoji="1" lang="ja-JP" altLang="ja-JP" sz="1100">
              <a:solidFill>
                <a:schemeClr val="dk1"/>
              </a:solidFill>
              <a:effectLst/>
              <a:latin typeface="+mn-lt"/>
              <a:ea typeface="+mn-ea"/>
              <a:cs typeface="+mn-cs"/>
            </a:rPr>
            <a:t>　一人当たりの資産量については、橋りょう・トンネル、学校、公営住宅が類似団体内平均を下回っている一方で、認定こども園・幼稚園・保育所、児童館、公民館は平均を大きく上回っている。</a:t>
          </a:r>
          <a:endParaRPr lang="ja-JP" altLang="ja-JP" sz="1400">
            <a:effectLst/>
          </a:endParaRPr>
        </a:p>
        <a:p>
          <a:r>
            <a:rPr kumimoji="1" lang="ja-JP" altLang="ja-JP" sz="1100">
              <a:solidFill>
                <a:schemeClr val="dk1"/>
              </a:solidFill>
              <a:effectLst/>
              <a:latin typeface="+mn-lt"/>
              <a:ea typeface="+mn-ea"/>
              <a:cs typeface="+mn-cs"/>
            </a:rPr>
            <a:t>　今後は、公共施設等総合管理計画及び各施設の個別施設計画の下で「予防保全・計画的保全」による長寿命化を実行するとともに、人口減少の中で必要なサービス水準を確保しつつ健全な財政運営を行うため、施設総量の適正化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46627</xdr:rowOff>
    </xdr:from>
    <xdr:to>
      <xdr:col>24</xdr:col>
      <xdr:colOff>114300</xdr:colOff>
      <xdr:row>35</xdr:row>
      <xdr:rowOff>148227</xdr:rowOff>
    </xdr:to>
    <xdr:sp macro="" textlink="">
      <xdr:nvSpPr>
        <xdr:cNvPr id="74" name="楕円 73"/>
        <xdr:cNvSpPr/>
      </xdr:nvSpPr>
      <xdr:spPr>
        <a:xfrm>
          <a:off x="4584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69504</xdr:rowOff>
    </xdr:from>
    <xdr:ext cx="405111" cy="259045"/>
    <xdr:sp macro="" textlink="">
      <xdr:nvSpPr>
        <xdr:cNvPr id="75" name="【図書館】&#10;有形固定資産減価償却率該当値テキスト"/>
        <xdr:cNvSpPr txBox="1"/>
      </xdr:nvSpPr>
      <xdr:spPr>
        <a:xfrm>
          <a:off x="4673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4173</xdr:rowOff>
    </xdr:from>
    <xdr:to>
      <xdr:col>20</xdr:col>
      <xdr:colOff>38100</xdr:colOff>
      <xdr:row>35</xdr:row>
      <xdr:rowOff>105773</xdr:rowOff>
    </xdr:to>
    <xdr:sp macro="" textlink="">
      <xdr:nvSpPr>
        <xdr:cNvPr id="76" name="楕円 75"/>
        <xdr:cNvSpPr/>
      </xdr:nvSpPr>
      <xdr:spPr>
        <a:xfrm>
          <a:off x="3746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54973</xdr:rowOff>
    </xdr:from>
    <xdr:to>
      <xdr:col>24</xdr:col>
      <xdr:colOff>63500</xdr:colOff>
      <xdr:row>35</xdr:row>
      <xdr:rowOff>97427</xdr:rowOff>
    </xdr:to>
    <xdr:cxnSp macro="">
      <xdr:nvCxnSpPr>
        <xdr:cNvPr id="77" name="直線コネクタ 76"/>
        <xdr:cNvCxnSpPr/>
      </xdr:nvCxnSpPr>
      <xdr:spPr>
        <a:xfrm>
          <a:off x="3797300" y="60557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133169</xdr:rowOff>
    </xdr:from>
    <xdr:to>
      <xdr:col>15</xdr:col>
      <xdr:colOff>101600</xdr:colOff>
      <xdr:row>35</xdr:row>
      <xdr:rowOff>63319</xdr:rowOff>
    </xdr:to>
    <xdr:sp macro="" textlink="">
      <xdr:nvSpPr>
        <xdr:cNvPr id="78" name="楕円 77"/>
        <xdr:cNvSpPr/>
      </xdr:nvSpPr>
      <xdr:spPr>
        <a:xfrm>
          <a:off x="2857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12519</xdr:rowOff>
    </xdr:from>
    <xdr:to>
      <xdr:col>19</xdr:col>
      <xdr:colOff>177800</xdr:colOff>
      <xdr:row>35</xdr:row>
      <xdr:rowOff>54973</xdr:rowOff>
    </xdr:to>
    <xdr:cxnSp macro="">
      <xdr:nvCxnSpPr>
        <xdr:cNvPr id="79" name="直線コネクタ 78"/>
        <xdr:cNvCxnSpPr/>
      </xdr:nvCxnSpPr>
      <xdr:spPr>
        <a:xfrm>
          <a:off x="2908300" y="60132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38463</xdr:rowOff>
    </xdr:from>
    <xdr:to>
      <xdr:col>10</xdr:col>
      <xdr:colOff>165100</xdr:colOff>
      <xdr:row>35</xdr:row>
      <xdr:rowOff>140063</xdr:rowOff>
    </xdr:to>
    <xdr:sp macro="" textlink="">
      <xdr:nvSpPr>
        <xdr:cNvPr id="80" name="楕円 79"/>
        <xdr:cNvSpPr/>
      </xdr:nvSpPr>
      <xdr:spPr>
        <a:xfrm>
          <a:off x="1968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12519</xdr:rowOff>
    </xdr:from>
    <xdr:to>
      <xdr:col>15</xdr:col>
      <xdr:colOff>50800</xdr:colOff>
      <xdr:row>35</xdr:row>
      <xdr:rowOff>89263</xdr:rowOff>
    </xdr:to>
    <xdr:cxnSp macro="">
      <xdr:nvCxnSpPr>
        <xdr:cNvPr id="81" name="直線コネクタ 80"/>
        <xdr:cNvCxnSpPr/>
      </xdr:nvCxnSpPr>
      <xdr:spPr>
        <a:xfrm flipV="1">
          <a:off x="2019300" y="601326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5806</xdr:rowOff>
    </xdr:from>
    <xdr:to>
      <xdr:col>6</xdr:col>
      <xdr:colOff>38100</xdr:colOff>
      <xdr:row>35</xdr:row>
      <xdr:rowOff>107406</xdr:rowOff>
    </xdr:to>
    <xdr:sp macro="" textlink="">
      <xdr:nvSpPr>
        <xdr:cNvPr id="82" name="楕円 81"/>
        <xdr:cNvSpPr/>
      </xdr:nvSpPr>
      <xdr:spPr>
        <a:xfrm>
          <a:off x="1079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56606</xdr:rowOff>
    </xdr:from>
    <xdr:to>
      <xdr:col>10</xdr:col>
      <xdr:colOff>114300</xdr:colOff>
      <xdr:row>35</xdr:row>
      <xdr:rowOff>89263</xdr:rowOff>
    </xdr:to>
    <xdr:cxnSp macro="">
      <xdr:nvCxnSpPr>
        <xdr:cNvPr id="83" name="直線コネクタ 82"/>
        <xdr:cNvCxnSpPr/>
      </xdr:nvCxnSpPr>
      <xdr:spPr>
        <a:xfrm>
          <a:off x="1130300" y="605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122300</xdr:rowOff>
    </xdr:from>
    <xdr:ext cx="405111" cy="259045"/>
    <xdr:sp macro="" textlink="">
      <xdr:nvSpPr>
        <xdr:cNvPr id="88" name="n_1mainValue【図書館】&#10;有形固定資産減価償却率"/>
        <xdr:cNvSpPr txBox="1"/>
      </xdr:nvSpPr>
      <xdr:spPr>
        <a:xfrm>
          <a:off x="3582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79846</xdr:rowOff>
    </xdr:from>
    <xdr:ext cx="405111" cy="259045"/>
    <xdr:sp macro="" textlink="">
      <xdr:nvSpPr>
        <xdr:cNvPr id="89" name="n_2mainValue【図書館】&#10;有形固定資産減価償却率"/>
        <xdr:cNvSpPr txBox="1"/>
      </xdr:nvSpPr>
      <xdr:spPr>
        <a:xfrm>
          <a:off x="2705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156590</xdr:rowOff>
    </xdr:from>
    <xdr:ext cx="405111" cy="259045"/>
    <xdr:sp macro="" textlink="">
      <xdr:nvSpPr>
        <xdr:cNvPr id="90" name="n_3mainValue【図書館】&#10;有形固定資産減価償却率"/>
        <xdr:cNvSpPr txBox="1"/>
      </xdr:nvSpPr>
      <xdr:spPr>
        <a:xfrm>
          <a:off x="18167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123933</xdr:rowOff>
    </xdr:from>
    <xdr:ext cx="405111" cy="259045"/>
    <xdr:sp macro="" textlink="">
      <xdr:nvSpPr>
        <xdr:cNvPr id="91" name="n_4mainValue【図書館】&#10;有形固定資産減価償却率"/>
        <xdr:cNvSpPr txBox="1"/>
      </xdr:nvSpPr>
      <xdr:spPr>
        <a:xfrm>
          <a:off x="927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31" name="楕円 130"/>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32"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33" name="楕円 132"/>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114300</xdr:rowOff>
    </xdr:to>
    <xdr:cxnSp macro="">
      <xdr:nvCxnSpPr>
        <xdr:cNvPr id="134" name="直線コネクタ 133"/>
        <xdr:cNvCxnSpPr/>
      </xdr:nvCxnSpPr>
      <xdr:spPr>
        <a:xfrm>
          <a:off x="96393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35" name="楕円 134"/>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114300</xdr:rowOff>
    </xdr:to>
    <xdr:cxnSp macro="">
      <xdr:nvCxnSpPr>
        <xdr:cNvPr id="136" name="直線コネクタ 135"/>
        <xdr:cNvCxnSpPr/>
      </xdr:nvCxnSpPr>
      <xdr:spPr>
        <a:xfrm>
          <a:off x="8750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37</xdr:row>
      <xdr:rowOff>95250</xdr:rowOff>
    </xdr:to>
    <xdr:cxnSp macro="">
      <xdr:nvCxnSpPr>
        <xdr:cNvPr id="138" name="直線コネクタ 137"/>
        <xdr:cNvCxnSpPr/>
      </xdr:nvCxnSpPr>
      <xdr:spPr>
        <a:xfrm flipV="1">
          <a:off x="7861300" y="628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44450</xdr:rowOff>
    </xdr:from>
    <xdr:to>
      <xdr:col>36</xdr:col>
      <xdr:colOff>165100</xdr:colOff>
      <xdr:row>37</xdr:row>
      <xdr:rowOff>146050</xdr:rowOff>
    </xdr:to>
    <xdr:sp macro="" textlink="">
      <xdr:nvSpPr>
        <xdr:cNvPr id="139" name="楕円 138"/>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95250</xdr:rowOff>
    </xdr:to>
    <xdr:cxnSp macro="">
      <xdr:nvCxnSpPr>
        <xdr:cNvPr id="140" name="直線コネクタ 139"/>
        <xdr:cNvCxnSpPr/>
      </xdr:nvCxnSpPr>
      <xdr:spPr>
        <a:xfrm>
          <a:off x="6972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45" name="n_1mainValue【図書館】&#10;一人当たり面積"/>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46" name="n_2mainValue【図書館】&#10;一人当たり面積"/>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162577</xdr:rowOff>
    </xdr:from>
    <xdr:ext cx="469744" cy="259045"/>
    <xdr:sp macro="" textlink="">
      <xdr:nvSpPr>
        <xdr:cNvPr id="148" name="n_4mainValue【図書館】&#10;一人当たり面積"/>
        <xdr:cNvSpPr txBox="1"/>
      </xdr:nvSpPr>
      <xdr:spPr>
        <a:xfrm>
          <a:off x="6737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90" name="楕円 189"/>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91" name="【体育館・プール】&#10;有形固定資産減価償却率該当値テキスト"/>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107769</xdr:rowOff>
    </xdr:to>
    <xdr:cxnSp macro="">
      <xdr:nvCxnSpPr>
        <xdr:cNvPr id="193" name="直線コネクタ 192"/>
        <xdr:cNvCxnSpPr/>
      </xdr:nvCxnSpPr>
      <xdr:spPr>
        <a:xfrm>
          <a:off x="3797300" y="105417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4" name="楕円 193"/>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83276</xdr:rowOff>
    </xdr:to>
    <xdr:cxnSp macro="">
      <xdr:nvCxnSpPr>
        <xdr:cNvPr id="195" name="直線コネクタ 194"/>
        <xdr:cNvCxnSpPr/>
      </xdr:nvCxnSpPr>
      <xdr:spPr>
        <a:xfrm>
          <a:off x="2908300" y="1051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6" name="楕円 195"/>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57150</xdr:rowOff>
    </xdr:to>
    <xdr:cxnSp macro="">
      <xdr:nvCxnSpPr>
        <xdr:cNvPr id="197" name="直線コネクタ 196"/>
        <xdr:cNvCxnSpPr/>
      </xdr:nvCxnSpPr>
      <xdr:spPr>
        <a:xfrm>
          <a:off x="2019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151674</xdr:rowOff>
    </xdr:from>
    <xdr:to>
      <xdr:col>6</xdr:col>
      <xdr:colOff>38100</xdr:colOff>
      <xdr:row>61</xdr:row>
      <xdr:rowOff>81824</xdr:rowOff>
    </xdr:to>
    <xdr:sp macro="" textlink="">
      <xdr:nvSpPr>
        <xdr:cNvPr id="198" name="楕円 197"/>
        <xdr:cNvSpPr/>
      </xdr:nvSpPr>
      <xdr:spPr>
        <a:xfrm>
          <a:off x="107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31024</xdr:rowOff>
    </xdr:from>
    <xdr:to>
      <xdr:col>10</xdr:col>
      <xdr:colOff>114300</xdr:colOff>
      <xdr:row>61</xdr:row>
      <xdr:rowOff>32657</xdr:rowOff>
    </xdr:to>
    <xdr:cxnSp macro="">
      <xdr:nvCxnSpPr>
        <xdr:cNvPr id="199" name="直線コネクタ 198"/>
        <xdr:cNvCxnSpPr/>
      </xdr:nvCxnSpPr>
      <xdr:spPr>
        <a:xfrm>
          <a:off x="1130300" y="104894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205"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6" name="n_3mainValue【体育館・プール】&#10;有形固定資産減価償却率"/>
        <xdr:cNvSpPr txBox="1"/>
      </xdr:nvSpPr>
      <xdr:spPr>
        <a:xfrm>
          <a:off x="1816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7" name="n_4mainValue【体育館・プール】&#10;有形固定資産減価償却率"/>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7" name="楕円 246"/>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8"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133985</xdr:rowOff>
    </xdr:from>
    <xdr:to>
      <xdr:col>50</xdr:col>
      <xdr:colOff>165100</xdr:colOff>
      <xdr:row>63</xdr:row>
      <xdr:rowOff>64135</xdr:rowOff>
    </xdr:to>
    <xdr:sp macro="" textlink="">
      <xdr:nvSpPr>
        <xdr:cNvPr id="249" name="楕円 248"/>
        <xdr:cNvSpPr/>
      </xdr:nvSpPr>
      <xdr:spPr>
        <a:xfrm>
          <a:off x="958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13335</xdr:rowOff>
    </xdr:to>
    <xdr:cxnSp macro="">
      <xdr:nvCxnSpPr>
        <xdr:cNvPr id="250" name="直線コネクタ 249"/>
        <xdr:cNvCxnSpPr/>
      </xdr:nvCxnSpPr>
      <xdr:spPr>
        <a:xfrm flipV="1">
          <a:off x="9639300" y="108127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51" name="楕円 250"/>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xdr:rowOff>
    </xdr:from>
    <xdr:to>
      <xdr:col>50</xdr:col>
      <xdr:colOff>114300</xdr:colOff>
      <xdr:row>63</xdr:row>
      <xdr:rowOff>13335</xdr:rowOff>
    </xdr:to>
    <xdr:cxnSp macro="">
      <xdr:nvCxnSpPr>
        <xdr:cNvPr id="252" name="直線コネクタ 251"/>
        <xdr:cNvCxnSpPr/>
      </xdr:nvCxnSpPr>
      <xdr:spPr>
        <a:xfrm>
          <a:off x="8750300" y="10814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xdr:rowOff>
    </xdr:from>
    <xdr:to>
      <xdr:col>45</xdr:col>
      <xdr:colOff>177800</xdr:colOff>
      <xdr:row>63</xdr:row>
      <xdr:rowOff>15240</xdr:rowOff>
    </xdr:to>
    <xdr:cxnSp macro="">
      <xdr:nvCxnSpPr>
        <xdr:cNvPr id="254" name="直線コネクタ 253"/>
        <xdr:cNvCxnSpPr/>
      </xdr:nvCxnSpPr>
      <xdr:spPr>
        <a:xfrm flipV="1">
          <a:off x="7861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15240</xdr:rowOff>
    </xdr:to>
    <xdr:cxnSp macro="">
      <xdr:nvCxnSpPr>
        <xdr:cNvPr id="256" name="直線コネクタ 255"/>
        <xdr:cNvCxnSpPr/>
      </xdr:nvCxnSpPr>
      <xdr:spPr>
        <a:xfrm>
          <a:off x="6972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55262</xdr:rowOff>
    </xdr:from>
    <xdr:ext cx="469744" cy="259045"/>
    <xdr:sp macro="" textlink="">
      <xdr:nvSpPr>
        <xdr:cNvPr id="261" name="n_1mainValue【体育館・プール】&#10;一人当たり面積"/>
        <xdr:cNvSpPr txBox="1"/>
      </xdr:nvSpPr>
      <xdr:spPr>
        <a:xfrm>
          <a:off x="93917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62" name="n_2mainValue【体育館・プール】&#10;一人当たり面積"/>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305" name="楕円 304"/>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306" name="【福祉施設】&#10;有形固定資産減価償却率該当値テキスト"/>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307" name="楕円 306"/>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82</xdr:row>
      <xdr:rowOff>13336</xdr:rowOff>
    </xdr:to>
    <xdr:cxnSp macro="">
      <xdr:nvCxnSpPr>
        <xdr:cNvPr id="308" name="直線コネクタ 307"/>
        <xdr:cNvCxnSpPr/>
      </xdr:nvCxnSpPr>
      <xdr:spPr>
        <a:xfrm>
          <a:off x="3797300" y="140188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09" name="楕円 308"/>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131445</xdr:rowOff>
    </xdr:to>
    <xdr:cxnSp macro="">
      <xdr:nvCxnSpPr>
        <xdr:cNvPr id="310" name="直線コネクタ 309"/>
        <xdr:cNvCxnSpPr/>
      </xdr:nvCxnSpPr>
      <xdr:spPr>
        <a:xfrm>
          <a:off x="2908300" y="139636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311" name="楕円 310"/>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83</xdr:row>
      <xdr:rowOff>22861</xdr:rowOff>
    </xdr:to>
    <xdr:cxnSp macro="">
      <xdr:nvCxnSpPr>
        <xdr:cNvPr id="312" name="直線コネクタ 311"/>
        <xdr:cNvCxnSpPr/>
      </xdr:nvCxnSpPr>
      <xdr:spPr>
        <a:xfrm flipV="1">
          <a:off x="2019300" y="139636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22861</xdr:rowOff>
    </xdr:to>
    <xdr:cxnSp macro="">
      <xdr:nvCxnSpPr>
        <xdr:cNvPr id="314" name="直線コネクタ 313"/>
        <xdr:cNvCxnSpPr/>
      </xdr:nvCxnSpPr>
      <xdr:spPr>
        <a:xfrm>
          <a:off x="1130300" y="14199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319" name="n_1main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20" name="n_2main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321" name="n_3mainValue【福祉施設】&#10;有形固定資産減価償却率"/>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2" name="n_4mainValue【福祉施設】&#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60" name="楕円 359"/>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61" name="【福祉施設】&#10;一人当たり面積該当値テキスト"/>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2" name="楕円 361"/>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63" name="直線コネクタ 362"/>
        <xdr:cNvCxnSpPr/>
      </xdr:nvCxnSpPr>
      <xdr:spPr>
        <a:xfrm>
          <a:off x="9639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4" name="楕円 363"/>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140970</xdr:rowOff>
    </xdr:to>
    <xdr:cxnSp macro="">
      <xdr:nvCxnSpPr>
        <xdr:cNvPr id="365" name="直線コネクタ 364"/>
        <xdr:cNvCxnSpPr/>
      </xdr:nvCxnSpPr>
      <xdr:spPr>
        <a:xfrm>
          <a:off x="8750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66" name="楕円 365"/>
        <xdr:cNvSpPr/>
      </xdr:nvSpPr>
      <xdr:spPr>
        <a:xfrm>
          <a:off x="7810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85</xdr:row>
      <xdr:rowOff>140970</xdr:rowOff>
    </xdr:to>
    <xdr:cxnSp macro="">
      <xdr:nvCxnSpPr>
        <xdr:cNvPr id="367" name="直線コネクタ 366"/>
        <xdr:cNvCxnSpPr/>
      </xdr:nvCxnSpPr>
      <xdr:spPr>
        <a:xfrm>
          <a:off x="7861300" y="145221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68" name="楕円 367"/>
        <xdr:cNvSpPr/>
      </xdr:nvSpPr>
      <xdr:spPr>
        <a:xfrm>
          <a:off x="6921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120396</xdr:rowOff>
    </xdr:to>
    <xdr:cxnSp macro="">
      <xdr:nvCxnSpPr>
        <xdr:cNvPr id="369" name="直線コネクタ 368"/>
        <xdr:cNvCxnSpPr/>
      </xdr:nvCxnSpPr>
      <xdr:spPr>
        <a:xfrm>
          <a:off x="6972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4"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5"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76" name="n_3mainValue【福祉施設】&#10;一人当たり面積"/>
        <xdr:cNvSpPr txBox="1"/>
      </xdr:nvSpPr>
      <xdr:spPr>
        <a:xfrm>
          <a:off x="7626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7" name="n_4mainValue【福祉施設】&#10;一人当たり面積"/>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418" name="楕円 417"/>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78122</xdr:rowOff>
    </xdr:from>
    <xdr:ext cx="405111" cy="259045"/>
    <xdr:sp macro="" textlink="">
      <xdr:nvSpPr>
        <xdr:cNvPr id="419" name="【市民会館】&#10;有形固定資産減価償却率該当値テキスト"/>
        <xdr:cNvSpPr txBox="1"/>
      </xdr:nvSpPr>
      <xdr:spPr>
        <a:xfrm>
          <a:off x="4673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57786</xdr:rowOff>
    </xdr:from>
    <xdr:to>
      <xdr:col>20</xdr:col>
      <xdr:colOff>38100</xdr:colOff>
      <xdr:row>103</xdr:row>
      <xdr:rowOff>159386</xdr:rowOff>
    </xdr:to>
    <xdr:sp macro="" textlink="">
      <xdr:nvSpPr>
        <xdr:cNvPr id="420" name="楕円 419"/>
        <xdr:cNvSpPr/>
      </xdr:nvSpPr>
      <xdr:spPr>
        <a:xfrm>
          <a:off x="3746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108586</xdr:rowOff>
    </xdr:from>
    <xdr:to>
      <xdr:col>24</xdr:col>
      <xdr:colOff>63500</xdr:colOff>
      <xdr:row>103</xdr:row>
      <xdr:rowOff>150495</xdr:rowOff>
    </xdr:to>
    <xdr:cxnSp macro="">
      <xdr:nvCxnSpPr>
        <xdr:cNvPr id="421" name="直線コネクタ 420"/>
        <xdr:cNvCxnSpPr/>
      </xdr:nvCxnSpPr>
      <xdr:spPr>
        <a:xfrm>
          <a:off x="3797300" y="17767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xdr:rowOff>
    </xdr:from>
    <xdr:to>
      <xdr:col>15</xdr:col>
      <xdr:colOff>101600</xdr:colOff>
      <xdr:row>103</xdr:row>
      <xdr:rowOff>117475</xdr:rowOff>
    </xdr:to>
    <xdr:sp macro="" textlink="">
      <xdr:nvSpPr>
        <xdr:cNvPr id="422" name="楕円 421"/>
        <xdr:cNvSpPr/>
      </xdr:nvSpPr>
      <xdr:spPr>
        <a:xfrm>
          <a:off x="2857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108586</xdr:rowOff>
    </xdr:to>
    <xdr:cxnSp macro="">
      <xdr:nvCxnSpPr>
        <xdr:cNvPr id="423" name="直線コネクタ 422"/>
        <xdr:cNvCxnSpPr/>
      </xdr:nvCxnSpPr>
      <xdr:spPr>
        <a:xfrm>
          <a:off x="2908300" y="17726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145414</xdr:rowOff>
    </xdr:from>
    <xdr:to>
      <xdr:col>10</xdr:col>
      <xdr:colOff>165100</xdr:colOff>
      <xdr:row>103</xdr:row>
      <xdr:rowOff>75564</xdr:rowOff>
    </xdr:to>
    <xdr:sp macro="" textlink="">
      <xdr:nvSpPr>
        <xdr:cNvPr id="424" name="楕円 423"/>
        <xdr:cNvSpPr/>
      </xdr:nvSpPr>
      <xdr:spPr>
        <a:xfrm>
          <a:off x="1968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24764</xdr:rowOff>
    </xdr:from>
    <xdr:to>
      <xdr:col>15</xdr:col>
      <xdr:colOff>50800</xdr:colOff>
      <xdr:row>103</xdr:row>
      <xdr:rowOff>66675</xdr:rowOff>
    </xdr:to>
    <xdr:cxnSp macro="">
      <xdr:nvCxnSpPr>
        <xdr:cNvPr id="425" name="直線コネクタ 424"/>
        <xdr:cNvCxnSpPr/>
      </xdr:nvCxnSpPr>
      <xdr:spPr>
        <a:xfrm>
          <a:off x="2019300" y="17684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103505</xdr:rowOff>
    </xdr:from>
    <xdr:to>
      <xdr:col>6</xdr:col>
      <xdr:colOff>38100</xdr:colOff>
      <xdr:row>103</xdr:row>
      <xdr:rowOff>33655</xdr:rowOff>
    </xdr:to>
    <xdr:sp macro="" textlink="">
      <xdr:nvSpPr>
        <xdr:cNvPr id="426" name="楕円 425"/>
        <xdr:cNvSpPr/>
      </xdr:nvSpPr>
      <xdr:spPr>
        <a:xfrm>
          <a:off x="1079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154305</xdr:rowOff>
    </xdr:from>
    <xdr:to>
      <xdr:col>10</xdr:col>
      <xdr:colOff>114300</xdr:colOff>
      <xdr:row>103</xdr:row>
      <xdr:rowOff>24764</xdr:rowOff>
    </xdr:to>
    <xdr:cxnSp macro="">
      <xdr:nvCxnSpPr>
        <xdr:cNvPr id="427" name="直線コネクタ 426"/>
        <xdr:cNvCxnSpPr/>
      </xdr:nvCxnSpPr>
      <xdr:spPr>
        <a:xfrm>
          <a:off x="1130300" y="176422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150513</xdr:rowOff>
    </xdr:from>
    <xdr:ext cx="405111" cy="259045"/>
    <xdr:sp macro="" textlink="">
      <xdr:nvSpPr>
        <xdr:cNvPr id="432" name="n_1mainValue【市民会館】&#10;有形固定資産減価償却率"/>
        <xdr:cNvSpPr txBox="1"/>
      </xdr:nvSpPr>
      <xdr:spPr>
        <a:xfrm>
          <a:off x="3582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134002</xdr:rowOff>
    </xdr:from>
    <xdr:ext cx="405111" cy="259045"/>
    <xdr:sp macro="" textlink="">
      <xdr:nvSpPr>
        <xdr:cNvPr id="433" name="n_2mainValue【市民会館】&#10;有形固定資産減価償却率"/>
        <xdr:cNvSpPr txBox="1"/>
      </xdr:nvSpPr>
      <xdr:spPr>
        <a:xfrm>
          <a:off x="2705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92091</xdr:rowOff>
    </xdr:from>
    <xdr:ext cx="405111" cy="259045"/>
    <xdr:sp macro="" textlink="">
      <xdr:nvSpPr>
        <xdr:cNvPr id="434" name="n_3mainValue【市民会館】&#10;有形固定資産減価償却率"/>
        <xdr:cNvSpPr txBox="1"/>
      </xdr:nvSpPr>
      <xdr:spPr>
        <a:xfrm>
          <a:off x="18167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50182</xdr:rowOff>
    </xdr:from>
    <xdr:ext cx="405111" cy="259045"/>
    <xdr:sp macro="" textlink="">
      <xdr:nvSpPr>
        <xdr:cNvPr id="435" name="n_4mainValue【市民会館】&#10;有形固定資産減価償却率"/>
        <xdr:cNvSpPr txBox="1"/>
      </xdr:nvSpPr>
      <xdr:spPr>
        <a:xfrm>
          <a:off x="927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75" name="楕円 474"/>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76"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77" name="楕円 476"/>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78" name="直線コネクタ 477"/>
        <xdr:cNvCxnSpPr/>
      </xdr:nvCxnSpPr>
      <xdr:spPr>
        <a:xfrm flipV="1">
          <a:off x="9639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9" name="楕円 478"/>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49530</xdr:rowOff>
    </xdr:to>
    <xdr:cxnSp macro="">
      <xdr:nvCxnSpPr>
        <xdr:cNvPr id="480" name="直線コネクタ 479"/>
        <xdr:cNvCxnSpPr/>
      </xdr:nvCxnSpPr>
      <xdr:spPr>
        <a:xfrm>
          <a:off x="8750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1" name="楕円 480"/>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82" name="直線コネクタ 481"/>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2539</xdr:rowOff>
    </xdr:from>
    <xdr:to>
      <xdr:col>36</xdr:col>
      <xdr:colOff>165100</xdr:colOff>
      <xdr:row>106</xdr:row>
      <xdr:rowOff>104139</xdr:rowOff>
    </xdr:to>
    <xdr:sp macro="" textlink="">
      <xdr:nvSpPr>
        <xdr:cNvPr id="483" name="楕円 482"/>
        <xdr:cNvSpPr/>
      </xdr:nvSpPr>
      <xdr:spPr>
        <a:xfrm>
          <a:off x="692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53339</xdr:rowOff>
    </xdr:to>
    <xdr:cxnSp macro="">
      <xdr:nvCxnSpPr>
        <xdr:cNvPr id="484" name="直線コネクタ 483"/>
        <xdr:cNvCxnSpPr/>
      </xdr:nvCxnSpPr>
      <xdr:spPr>
        <a:xfrm>
          <a:off x="6972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91457</xdr:rowOff>
    </xdr:from>
    <xdr:ext cx="469744" cy="259045"/>
    <xdr:sp macro="" textlink="">
      <xdr:nvSpPr>
        <xdr:cNvPr id="489"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91" name="n_3mainValue【市民会館】&#10;一人当たり面積"/>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95266</xdr:rowOff>
    </xdr:from>
    <xdr:ext cx="469744" cy="259045"/>
    <xdr:sp macro="" textlink="">
      <xdr:nvSpPr>
        <xdr:cNvPr id="492" name="n_4mainValue【市民会館】&#10;一人当たり面積"/>
        <xdr:cNvSpPr txBox="1"/>
      </xdr:nvSpPr>
      <xdr:spPr>
        <a:xfrm>
          <a:off x="6737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534" name="楕円 533"/>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535" name="【一般廃棄物処理施設】&#10;有形固定資産減価償却率該当値テキスト"/>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36" name="楕円 535"/>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136616</xdr:rowOff>
    </xdr:to>
    <xdr:cxnSp macro="">
      <xdr:nvCxnSpPr>
        <xdr:cNvPr id="537" name="直線コネクタ 536"/>
        <xdr:cNvCxnSpPr/>
      </xdr:nvCxnSpPr>
      <xdr:spPr>
        <a:xfrm>
          <a:off x="15481300" y="69684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538" name="楕円 537"/>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110490</xdr:rowOff>
    </xdr:to>
    <xdr:cxnSp macro="">
      <xdr:nvCxnSpPr>
        <xdr:cNvPr id="539" name="直線コネクタ 538"/>
        <xdr:cNvCxnSpPr/>
      </xdr:nvCxnSpPr>
      <xdr:spPr>
        <a:xfrm>
          <a:off x="14592300" y="69407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540" name="楕円 539"/>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82731</xdr:rowOff>
    </xdr:to>
    <xdr:cxnSp macro="">
      <xdr:nvCxnSpPr>
        <xdr:cNvPr id="541" name="直線コネクタ 540"/>
        <xdr:cNvCxnSpPr/>
      </xdr:nvCxnSpPr>
      <xdr:spPr>
        <a:xfrm>
          <a:off x="13703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160927</xdr:rowOff>
    </xdr:from>
    <xdr:to>
      <xdr:col>67</xdr:col>
      <xdr:colOff>101600</xdr:colOff>
      <xdr:row>40</xdr:row>
      <xdr:rowOff>91077</xdr:rowOff>
    </xdr:to>
    <xdr:sp macro="" textlink="">
      <xdr:nvSpPr>
        <xdr:cNvPr id="542" name="楕円 541"/>
        <xdr:cNvSpPr/>
      </xdr:nvSpPr>
      <xdr:spPr>
        <a:xfrm>
          <a:off x="1276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40277</xdr:rowOff>
    </xdr:from>
    <xdr:to>
      <xdr:col>71</xdr:col>
      <xdr:colOff>177800</xdr:colOff>
      <xdr:row>40</xdr:row>
      <xdr:rowOff>53340</xdr:rowOff>
    </xdr:to>
    <xdr:cxnSp macro="">
      <xdr:nvCxnSpPr>
        <xdr:cNvPr id="543" name="直線コネクタ 542"/>
        <xdr:cNvCxnSpPr/>
      </xdr:nvCxnSpPr>
      <xdr:spPr>
        <a:xfrm>
          <a:off x="12814300" y="6898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48" name="n_1mainValue【一般廃棄物処理施設】&#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549" name="n_2mainValue【一般廃棄物処理施設】&#10;有形固定資産減価償却率"/>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550" name="n_3mainValue【一般廃棄物処理施設】&#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82204</xdr:rowOff>
    </xdr:from>
    <xdr:ext cx="405111" cy="259045"/>
    <xdr:sp macro="" textlink="">
      <xdr:nvSpPr>
        <xdr:cNvPr id="551" name="n_4mainValue【一般廃棄物処理施設】&#10;有形固定資産減価償却率"/>
        <xdr:cNvSpPr txBox="1"/>
      </xdr:nvSpPr>
      <xdr:spPr>
        <a:xfrm>
          <a:off x="12611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68569</xdr:rowOff>
    </xdr:from>
    <xdr:to>
      <xdr:col>116</xdr:col>
      <xdr:colOff>114300</xdr:colOff>
      <xdr:row>38</xdr:row>
      <xdr:rowOff>170169</xdr:rowOff>
    </xdr:to>
    <xdr:sp macro="" textlink="">
      <xdr:nvSpPr>
        <xdr:cNvPr id="589" name="楕円 588"/>
        <xdr:cNvSpPr/>
      </xdr:nvSpPr>
      <xdr:spPr>
        <a:xfrm>
          <a:off x="22110700" y="65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91446</xdr:rowOff>
    </xdr:from>
    <xdr:ext cx="599010" cy="259045"/>
    <xdr:sp macro="" textlink="">
      <xdr:nvSpPr>
        <xdr:cNvPr id="590" name="【一般廃棄物処理施設】&#10;一人当たり有形固定資産（償却資産）額該当値テキスト"/>
        <xdr:cNvSpPr txBox="1"/>
      </xdr:nvSpPr>
      <xdr:spPr>
        <a:xfrm>
          <a:off x="22199600" y="64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18249</xdr:rowOff>
    </xdr:from>
    <xdr:to>
      <xdr:col>112</xdr:col>
      <xdr:colOff>38100</xdr:colOff>
      <xdr:row>38</xdr:row>
      <xdr:rowOff>119849</xdr:rowOff>
    </xdr:to>
    <xdr:sp macro="" textlink="">
      <xdr:nvSpPr>
        <xdr:cNvPr id="591" name="楕円 590"/>
        <xdr:cNvSpPr/>
      </xdr:nvSpPr>
      <xdr:spPr>
        <a:xfrm>
          <a:off x="21272500" y="65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69049</xdr:rowOff>
    </xdr:from>
    <xdr:to>
      <xdr:col>116</xdr:col>
      <xdr:colOff>63500</xdr:colOff>
      <xdr:row>38</xdr:row>
      <xdr:rowOff>119369</xdr:rowOff>
    </xdr:to>
    <xdr:cxnSp macro="">
      <xdr:nvCxnSpPr>
        <xdr:cNvPr id="592" name="直線コネクタ 591"/>
        <xdr:cNvCxnSpPr/>
      </xdr:nvCxnSpPr>
      <xdr:spPr>
        <a:xfrm>
          <a:off x="21323300" y="6584149"/>
          <a:ext cx="838200" cy="5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168010</xdr:rowOff>
    </xdr:from>
    <xdr:to>
      <xdr:col>107</xdr:col>
      <xdr:colOff>101600</xdr:colOff>
      <xdr:row>38</xdr:row>
      <xdr:rowOff>98160</xdr:rowOff>
    </xdr:to>
    <xdr:sp macro="" textlink="">
      <xdr:nvSpPr>
        <xdr:cNvPr id="593" name="楕円 592"/>
        <xdr:cNvSpPr/>
      </xdr:nvSpPr>
      <xdr:spPr>
        <a:xfrm>
          <a:off x="20383500" y="65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47360</xdr:rowOff>
    </xdr:from>
    <xdr:to>
      <xdr:col>111</xdr:col>
      <xdr:colOff>177800</xdr:colOff>
      <xdr:row>38</xdr:row>
      <xdr:rowOff>69049</xdr:rowOff>
    </xdr:to>
    <xdr:cxnSp macro="">
      <xdr:nvCxnSpPr>
        <xdr:cNvPr id="594" name="直線コネクタ 593"/>
        <xdr:cNvCxnSpPr/>
      </xdr:nvCxnSpPr>
      <xdr:spPr>
        <a:xfrm>
          <a:off x="20434300" y="6562460"/>
          <a:ext cx="889000" cy="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595" name="楕円 594"/>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47360</xdr:rowOff>
    </xdr:to>
    <xdr:cxnSp macro="">
      <xdr:nvCxnSpPr>
        <xdr:cNvPr id="596" name="直線コネクタ 595"/>
        <xdr:cNvCxnSpPr/>
      </xdr:nvCxnSpPr>
      <xdr:spPr>
        <a:xfrm>
          <a:off x="19545300" y="6513576"/>
          <a:ext cx="8890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144089</xdr:rowOff>
    </xdr:from>
    <xdr:to>
      <xdr:col>98</xdr:col>
      <xdr:colOff>38100</xdr:colOff>
      <xdr:row>38</xdr:row>
      <xdr:rowOff>74239</xdr:rowOff>
    </xdr:to>
    <xdr:sp macro="" textlink="">
      <xdr:nvSpPr>
        <xdr:cNvPr id="597" name="楕円 596"/>
        <xdr:cNvSpPr/>
      </xdr:nvSpPr>
      <xdr:spPr>
        <a:xfrm>
          <a:off x="18605500" y="6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169926</xdr:rowOff>
    </xdr:from>
    <xdr:to>
      <xdr:col>102</xdr:col>
      <xdr:colOff>114300</xdr:colOff>
      <xdr:row>38</xdr:row>
      <xdr:rowOff>23439</xdr:rowOff>
    </xdr:to>
    <xdr:cxnSp macro="">
      <xdr:nvCxnSpPr>
        <xdr:cNvPr id="598" name="直線コネクタ 597"/>
        <xdr:cNvCxnSpPr/>
      </xdr:nvCxnSpPr>
      <xdr:spPr>
        <a:xfrm flipV="1">
          <a:off x="18656300" y="6513576"/>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136376</xdr:rowOff>
    </xdr:from>
    <xdr:ext cx="599010" cy="259045"/>
    <xdr:sp macro="" textlink="">
      <xdr:nvSpPr>
        <xdr:cNvPr id="603" name="n_1mainValue【一般廃棄物処理施設】&#10;一人当たり有形固定資産（償却資産）額"/>
        <xdr:cNvSpPr txBox="1"/>
      </xdr:nvSpPr>
      <xdr:spPr>
        <a:xfrm>
          <a:off x="21011095" y="630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114687</xdr:rowOff>
    </xdr:from>
    <xdr:ext cx="599010" cy="259045"/>
    <xdr:sp macro="" textlink="">
      <xdr:nvSpPr>
        <xdr:cNvPr id="604" name="n_2mainValue【一般廃棄物処理施設】&#10;一人当たり有形固定資産（償却資産）額"/>
        <xdr:cNvSpPr txBox="1"/>
      </xdr:nvSpPr>
      <xdr:spPr>
        <a:xfrm>
          <a:off x="20134795" y="628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65803</xdr:rowOff>
    </xdr:from>
    <xdr:ext cx="599010" cy="259045"/>
    <xdr:sp macro="" textlink="">
      <xdr:nvSpPr>
        <xdr:cNvPr id="605" name="n_3mainValue【一般廃棄物処理施設】&#10;一人当たり有形固定資産（償却資産）額"/>
        <xdr:cNvSpPr txBox="1"/>
      </xdr:nvSpPr>
      <xdr:spPr>
        <a:xfrm>
          <a:off x="19245795" y="62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90766</xdr:rowOff>
    </xdr:from>
    <xdr:ext cx="599010" cy="259045"/>
    <xdr:sp macro="" textlink="">
      <xdr:nvSpPr>
        <xdr:cNvPr id="606" name="n_4mainValue【一般廃棄物処理施設】&#10;一人当たり有形固定資産（償却資産）額"/>
        <xdr:cNvSpPr txBox="1"/>
      </xdr:nvSpPr>
      <xdr:spPr>
        <a:xfrm>
          <a:off x="18356795" y="626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8" name="楕円 647"/>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9"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117384</xdr:rowOff>
    </xdr:from>
    <xdr:to>
      <xdr:col>81</xdr:col>
      <xdr:colOff>101600</xdr:colOff>
      <xdr:row>61</xdr:row>
      <xdr:rowOff>47534</xdr:rowOff>
    </xdr:to>
    <xdr:sp macro="" textlink="">
      <xdr:nvSpPr>
        <xdr:cNvPr id="650" name="楕円 649"/>
        <xdr:cNvSpPr/>
      </xdr:nvSpPr>
      <xdr:spPr>
        <a:xfrm>
          <a:off x="15430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168184</xdr:rowOff>
    </xdr:from>
    <xdr:to>
      <xdr:col>85</xdr:col>
      <xdr:colOff>127000</xdr:colOff>
      <xdr:row>61</xdr:row>
      <xdr:rowOff>45720</xdr:rowOff>
    </xdr:to>
    <xdr:cxnSp macro="">
      <xdr:nvCxnSpPr>
        <xdr:cNvPr id="651" name="直線コネクタ 650"/>
        <xdr:cNvCxnSpPr/>
      </xdr:nvCxnSpPr>
      <xdr:spPr>
        <a:xfrm>
          <a:off x="15481300" y="1045518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52" name="楕円 651"/>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168184</xdr:rowOff>
    </xdr:to>
    <xdr:cxnSp macro="">
      <xdr:nvCxnSpPr>
        <xdr:cNvPr id="653" name="直線コネクタ 652"/>
        <xdr:cNvCxnSpPr/>
      </xdr:nvCxnSpPr>
      <xdr:spPr>
        <a:xfrm>
          <a:off x="14592300" y="104078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654" name="楕円 653"/>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120831</xdr:rowOff>
    </xdr:to>
    <xdr:cxnSp macro="">
      <xdr:nvCxnSpPr>
        <xdr:cNvPr id="655" name="直線コネクタ 654"/>
        <xdr:cNvCxnSpPr/>
      </xdr:nvCxnSpPr>
      <xdr:spPr>
        <a:xfrm>
          <a:off x="13703300" y="103964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9616</xdr:rowOff>
    </xdr:from>
    <xdr:to>
      <xdr:col>67</xdr:col>
      <xdr:colOff>101600</xdr:colOff>
      <xdr:row>60</xdr:row>
      <xdr:rowOff>111216</xdr:rowOff>
    </xdr:to>
    <xdr:sp macro="" textlink="">
      <xdr:nvSpPr>
        <xdr:cNvPr id="656" name="楕円 655"/>
        <xdr:cNvSpPr/>
      </xdr:nvSpPr>
      <xdr:spPr>
        <a:xfrm>
          <a:off x="12763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60416</xdr:rowOff>
    </xdr:from>
    <xdr:to>
      <xdr:col>71</xdr:col>
      <xdr:colOff>177800</xdr:colOff>
      <xdr:row>60</xdr:row>
      <xdr:rowOff>109401</xdr:rowOff>
    </xdr:to>
    <xdr:cxnSp macro="">
      <xdr:nvCxnSpPr>
        <xdr:cNvPr id="657" name="直線コネクタ 656"/>
        <xdr:cNvCxnSpPr/>
      </xdr:nvCxnSpPr>
      <xdr:spPr>
        <a:xfrm>
          <a:off x="12814300" y="103474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38661</xdr:rowOff>
    </xdr:from>
    <xdr:ext cx="405111" cy="259045"/>
    <xdr:sp macro="" textlink="">
      <xdr:nvSpPr>
        <xdr:cNvPr id="662" name="n_1mainValue【保健センター・保健所】&#10;有形固定資産減価償却率"/>
        <xdr:cNvSpPr txBox="1"/>
      </xdr:nvSpPr>
      <xdr:spPr>
        <a:xfrm>
          <a:off x="15266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63" name="n_2mainValue【保健センター・保健所】&#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664" name="n_3mainValue【保健センター・保健所】&#10;有形固定資産減価償却率"/>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102343</xdr:rowOff>
    </xdr:from>
    <xdr:ext cx="405111" cy="259045"/>
    <xdr:sp macro="" textlink="">
      <xdr:nvSpPr>
        <xdr:cNvPr id="665" name="n_4mainValue【保健センター・保健所】&#10;有形固定資産減価償却率"/>
        <xdr:cNvSpPr txBox="1"/>
      </xdr:nvSpPr>
      <xdr:spPr>
        <a:xfrm>
          <a:off x="12611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707" name="楕円 706"/>
        <xdr:cNvSpPr/>
      </xdr:nvSpPr>
      <xdr:spPr>
        <a:xfrm>
          <a:off x="22110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37392</xdr:rowOff>
    </xdr:from>
    <xdr:ext cx="469744" cy="259045"/>
    <xdr:sp macro="" textlink="">
      <xdr:nvSpPr>
        <xdr:cNvPr id="708" name="【保健センター・保健所】&#10;一人当たり面積該当値テキスト"/>
        <xdr:cNvSpPr txBox="1"/>
      </xdr:nvSpPr>
      <xdr:spPr>
        <a:xfrm>
          <a:off x="22199600"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709" name="楕円 708"/>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76200</xdr:rowOff>
    </xdr:to>
    <xdr:cxnSp macro="">
      <xdr:nvCxnSpPr>
        <xdr:cNvPr id="710" name="直線コネクタ 709"/>
        <xdr:cNvCxnSpPr/>
      </xdr:nvCxnSpPr>
      <xdr:spPr>
        <a:xfrm flipV="1">
          <a:off x="21323300" y="10352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711" name="楕円 710"/>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76200</xdr:rowOff>
    </xdr:to>
    <xdr:cxnSp macro="">
      <xdr:nvCxnSpPr>
        <xdr:cNvPr id="712" name="直線コネクタ 711"/>
        <xdr:cNvCxnSpPr/>
      </xdr:nvCxnSpPr>
      <xdr:spPr>
        <a:xfrm>
          <a:off x="20434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142422</xdr:rowOff>
    </xdr:from>
    <xdr:to>
      <xdr:col>102</xdr:col>
      <xdr:colOff>165100</xdr:colOff>
      <xdr:row>60</xdr:row>
      <xdr:rowOff>72572</xdr:rowOff>
    </xdr:to>
    <xdr:sp macro="" textlink="">
      <xdr:nvSpPr>
        <xdr:cNvPr id="713" name="楕円 712"/>
        <xdr:cNvSpPr/>
      </xdr:nvSpPr>
      <xdr:spPr>
        <a:xfrm>
          <a:off x="19494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21772</xdr:rowOff>
    </xdr:from>
    <xdr:to>
      <xdr:col>107</xdr:col>
      <xdr:colOff>50800</xdr:colOff>
      <xdr:row>60</xdr:row>
      <xdr:rowOff>76200</xdr:rowOff>
    </xdr:to>
    <xdr:cxnSp macro="">
      <xdr:nvCxnSpPr>
        <xdr:cNvPr id="714" name="直線コネクタ 713"/>
        <xdr:cNvCxnSpPr/>
      </xdr:nvCxnSpPr>
      <xdr:spPr>
        <a:xfrm>
          <a:off x="19545300" y="103087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142422</xdr:rowOff>
    </xdr:from>
    <xdr:to>
      <xdr:col>98</xdr:col>
      <xdr:colOff>38100</xdr:colOff>
      <xdr:row>60</xdr:row>
      <xdr:rowOff>72572</xdr:rowOff>
    </xdr:to>
    <xdr:sp macro="" textlink="">
      <xdr:nvSpPr>
        <xdr:cNvPr id="715" name="楕円 714"/>
        <xdr:cNvSpPr/>
      </xdr:nvSpPr>
      <xdr:spPr>
        <a:xfrm>
          <a:off x="18605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21772</xdr:rowOff>
    </xdr:from>
    <xdr:to>
      <xdr:col>102</xdr:col>
      <xdr:colOff>114300</xdr:colOff>
      <xdr:row>60</xdr:row>
      <xdr:rowOff>21772</xdr:rowOff>
    </xdr:to>
    <xdr:cxnSp macro="">
      <xdr:nvCxnSpPr>
        <xdr:cNvPr id="716" name="直線コネクタ 715"/>
        <xdr:cNvCxnSpPr/>
      </xdr:nvCxnSpPr>
      <xdr:spPr>
        <a:xfrm>
          <a:off x="18656300" y="1030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721"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722" name="n_2main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89099</xdr:rowOff>
    </xdr:from>
    <xdr:ext cx="469744" cy="259045"/>
    <xdr:sp macro="" textlink="">
      <xdr:nvSpPr>
        <xdr:cNvPr id="723" name="n_3mainValue【保健センター・保健所】&#10;一人当たり面積"/>
        <xdr:cNvSpPr txBox="1"/>
      </xdr:nvSpPr>
      <xdr:spPr>
        <a:xfrm>
          <a:off x="19310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89099</xdr:rowOff>
    </xdr:from>
    <xdr:ext cx="469744" cy="259045"/>
    <xdr:sp macro="" textlink="">
      <xdr:nvSpPr>
        <xdr:cNvPr id="724" name="n_4mainValue【保健センター・保健所】&#10;一人当たり面積"/>
        <xdr:cNvSpPr txBox="1"/>
      </xdr:nvSpPr>
      <xdr:spPr>
        <a:xfrm>
          <a:off x="18421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66" name="楕円 765"/>
        <xdr:cNvSpPr/>
      </xdr:nvSpPr>
      <xdr:spPr>
        <a:xfrm>
          <a:off x="16268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142076</xdr:rowOff>
    </xdr:from>
    <xdr:ext cx="405111" cy="259045"/>
    <xdr:sp macro="" textlink="">
      <xdr:nvSpPr>
        <xdr:cNvPr id="767" name="【消防施設】&#10;有形固定資産減価償却率該当値テキスト"/>
        <xdr:cNvSpPr txBox="1"/>
      </xdr:nvSpPr>
      <xdr:spPr>
        <a:xfrm>
          <a:off x="16357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768" name="楕円 767"/>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42999</xdr:rowOff>
    </xdr:to>
    <xdr:cxnSp macro="">
      <xdr:nvCxnSpPr>
        <xdr:cNvPr id="769" name="直線コネクタ 768"/>
        <xdr:cNvCxnSpPr/>
      </xdr:nvCxnSpPr>
      <xdr:spPr>
        <a:xfrm>
          <a:off x="15481300" y="142406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770" name="楕円 769"/>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83</xdr:row>
      <xdr:rowOff>10342</xdr:rowOff>
    </xdr:to>
    <xdr:cxnSp macro="">
      <xdr:nvCxnSpPr>
        <xdr:cNvPr id="771" name="直線コネクタ 770"/>
        <xdr:cNvCxnSpPr/>
      </xdr:nvCxnSpPr>
      <xdr:spPr>
        <a:xfrm>
          <a:off x="14592300" y="141982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72" name="楕円 771"/>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82</xdr:row>
      <xdr:rowOff>139337</xdr:rowOff>
    </xdr:to>
    <xdr:cxnSp macro="">
      <xdr:nvCxnSpPr>
        <xdr:cNvPr id="773" name="直線コネクタ 772"/>
        <xdr:cNvCxnSpPr/>
      </xdr:nvCxnSpPr>
      <xdr:spPr>
        <a:xfrm>
          <a:off x="13703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774" name="楕円 773"/>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78921</xdr:rowOff>
    </xdr:from>
    <xdr:to>
      <xdr:col>71</xdr:col>
      <xdr:colOff>177800</xdr:colOff>
      <xdr:row>82</xdr:row>
      <xdr:rowOff>119743</xdr:rowOff>
    </xdr:to>
    <xdr:cxnSp macro="">
      <xdr:nvCxnSpPr>
        <xdr:cNvPr id="775" name="直線コネクタ 774"/>
        <xdr:cNvCxnSpPr/>
      </xdr:nvCxnSpPr>
      <xdr:spPr>
        <a:xfrm>
          <a:off x="12814300" y="141378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52269</xdr:rowOff>
    </xdr:from>
    <xdr:ext cx="405111" cy="259045"/>
    <xdr:sp macro="" textlink="">
      <xdr:nvSpPr>
        <xdr:cNvPr id="780" name="n_1main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781" name="n_2main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782" name="n_3mainValue【消防施設】&#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146248</xdr:rowOff>
    </xdr:from>
    <xdr:ext cx="405111" cy="259045"/>
    <xdr:sp macro="" textlink="">
      <xdr:nvSpPr>
        <xdr:cNvPr id="783" name="n_4mainValue【消防施設】&#10;有形固定資産減価償却率"/>
        <xdr:cNvSpPr txBox="1"/>
      </xdr:nvSpPr>
      <xdr:spPr>
        <a:xfrm>
          <a:off x="12611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1" name="楕円 82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2"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3" name="楕円 822"/>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24" name="直線コネクタ 823"/>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5" name="楕円 824"/>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6" name="直線コネクタ 825"/>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7" name="楕円 826"/>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8" name="直線コネクタ 827"/>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29" name="楕円 828"/>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830" name="直線コネクタ 829"/>
        <xdr:cNvCxnSpPr/>
      </xdr:nvCxnSpPr>
      <xdr:spPr>
        <a:xfrm>
          <a:off x="18656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5"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6"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7"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38" name="n_4main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880" name="楕円 879"/>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881" name="【庁舎】&#10;有形固定資産減価償却率該当値テキスト"/>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882" name="楕円 881"/>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105</xdr:row>
      <xdr:rowOff>148045</xdr:rowOff>
    </xdr:to>
    <xdr:cxnSp macro="">
      <xdr:nvCxnSpPr>
        <xdr:cNvPr id="883" name="直線コネクタ 882"/>
        <xdr:cNvCxnSpPr/>
      </xdr:nvCxnSpPr>
      <xdr:spPr>
        <a:xfrm>
          <a:off x="15481300" y="181160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84" name="楕円 883"/>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113756</xdr:rowOff>
    </xdr:to>
    <xdr:cxnSp macro="">
      <xdr:nvCxnSpPr>
        <xdr:cNvPr id="885" name="直線コネクタ 884"/>
        <xdr:cNvCxnSpPr/>
      </xdr:nvCxnSpPr>
      <xdr:spPr>
        <a:xfrm>
          <a:off x="14592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886" name="楕円 885"/>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77832</xdr:rowOff>
    </xdr:to>
    <xdr:cxnSp macro="">
      <xdr:nvCxnSpPr>
        <xdr:cNvPr id="887" name="直線コネクタ 886"/>
        <xdr:cNvCxnSpPr/>
      </xdr:nvCxnSpPr>
      <xdr:spPr>
        <a:xfrm>
          <a:off x="13703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888" name="楕円 887"/>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74568</xdr:rowOff>
    </xdr:to>
    <xdr:cxnSp macro="">
      <xdr:nvCxnSpPr>
        <xdr:cNvPr id="889" name="直線コネクタ 888"/>
        <xdr:cNvCxnSpPr/>
      </xdr:nvCxnSpPr>
      <xdr:spPr>
        <a:xfrm>
          <a:off x="12814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894"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5" name="n_2main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896" name="n_3mainValue【庁舎】&#10;有形固定資産減価償却率"/>
        <xdr:cNvSpPr txBox="1"/>
      </xdr:nvSpPr>
      <xdr:spPr>
        <a:xfrm>
          <a:off x="13500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897" name="n_4mainValue【庁舎】&#10;有形固定資産減価償却率"/>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85407</xdr:rowOff>
    </xdr:from>
    <xdr:to>
      <xdr:col>116</xdr:col>
      <xdr:colOff>114300</xdr:colOff>
      <xdr:row>106</xdr:row>
      <xdr:rowOff>15557</xdr:rowOff>
    </xdr:to>
    <xdr:sp macro="" textlink="">
      <xdr:nvSpPr>
        <xdr:cNvPr id="941" name="楕円 940"/>
        <xdr:cNvSpPr/>
      </xdr:nvSpPr>
      <xdr:spPr>
        <a:xfrm>
          <a:off x="22110700" y="180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63834</xdr:rowOff>
    </xdr:from>
    <xdr:ext cx="469744" cy="259045"/>
    <xdr:sp macro="" textlink="">
      <xdr:nvSpPr>
        <xdr:cNvPr id="942" name="【庁舎】&#10;一人当たり面積該当値テキスト"/>
        <xdr:cNvSpPr txBox="1"/>
      </xdr:nvSpPr>
      <xdr:spPr>
        <a:xfrm>
          <a:off x="22199600" y="1806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91123</xdr:rowOff>
    </xdr:from>
    <xdr:to>
      <xdr:col>112</xdr:col>
      <xdr:colOff>38100</xdr:colOff>
      <xdr:row>106</xdr:row>
      <xdr:rowOff>21273</xdr:rowOff>
    </xdr:to>
    <xdr:sp macro="" textlink="">
      <xdr:nvSpPr>
        <xdr:cNvPr id="943" name="楕円 942"/>
        <xdr:cNvSpPr/>
      </xdr:nvSpPr>
      <xdr:spPr>
        <a:xfrm>
          <a:off x="21272500" y="180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136207</xdr:rowOff>
    </xdr:from>
    <xdr:to>
      <xdr:col>116</xdr:col>
      <xdr:colOff>63500</xdr:colOff>
      <xdr:row>105</xdr:row>
      <xdr:rowOff>141923</xdr:rowOff>
    </xdr:to>
    <xdr:cxnSp macro="">
      <xdr:nvCxnSpPr>
        <xdr:cNvPr id="944" name="直線コネクタ 943"/>
        <xdr:cNvCxnSpPr/>
      </xdr:nvCxnSpPr>
      <xdr:spPr>
        <a:xfrm flipV="1">
          <a:off x="21323300" y="1813845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945" name="楕円 944"/>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141923</xdr:rowOff>
    </xdr:from>
    <xdr:to>
      <xdr:col>111</xdr:col>
      <xdr:colOff>177800</xdr:colOff>
      <xdr:row>105</xdr:row>
      <xdr:rowOff>144780</xdr:rowOff>
    </xdr:to>
    <xdr:cxnSp macro="">
      <xdr:nvCxnSpPr>
        <xdr:cNvPr id="946" name="直線コネクタ 945"/>
        <xdr:cNvCxnSpPr/>
      </xdr:nvCxnSpPr>
      <xdr:spPr>
        <a:xfrm flipV="1">
          <a:off x="20434300" y="181441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47" name="楕円 946"/>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156211</xdr:rowOff>
    </xdr:to>
    <xdr:cxnSp macro="">
      <xdr:nvCxnSpPr>
        <xdr:cNvPr id="948" name="直線コネクタ 947"/>
        <xdr:cNvCxnSpPr/>
      </xdr:nvCxnSpPr>
      <xdr:spPr>
        <a:xfrm flipV="1">
          <a:off x="19545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108268</xdr:rowOff>
    </xdr:from>
    <xdr:to>
      <xdr:col>98</xdr:col>
      <xdr:colOff>38100</xdr:colOff>
      <xdr:row>106</xdr:row>
      <xdr:rowOff>38418</xdr:rowOff>
    </xdr:to>
    <xdr:sp macro="" textlink="">
      <xdr:nvSpPr>
        <xdr:cNvPr id="949" name="楕円 948"/>
        <xdr:cNvSpPr/>
      </xdr:nvSpPr>
      <xdr:spPr>
        <a:xfrm>
          <a:off x="18605500" y="181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159068</xdr:rowOff>
    </xdr:to>
    <xdr:cxnSp macro="">
      <xdr:nvCxnSpPr>
        <xdr:cNvPr id="950" name="直線コネクタ 949"/>
        <xdr:cNvCxnSpPr/>
      </xdr:nvCxnSpPr>
      <xdr:spPr>
        <a:xfrm flipV="1">
          <a:off x="18656300" y="1815846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37800</xdr:rowOff>
    </xdr:from>
    <xdr:ext cx="469744" cy="259045"/>
    <xdr:sp macro="" textlink="">
      <xdr:nvSpPr>
        <xdr:cNvPr id="955" name="n_1mainValue【庁舎】&#10;一人当たり面積"/>
        <xdr:cNvSpPr txBox="1"/>
      </xdr:nvSpPr>
      <xdr:spPr>
        <a:xfrm>
          <a:off x="21075727" y="178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956"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7" name="n_3main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54945</xdr:rowOff>
    </xdr:from>
    <xdr:ext cx="469744" cy="259045"/>
    <xdr:sp macro="" textlink="">
      <xdr:nvSpPr>
        <xdr:cNvPr id="958" name="n_4mainValue【庁舎】&#10;一人当たり面積"/>
        <xdr:cNvSpPr txBox="1"/>
      </xdr:nvSpPr>
      <xdr:spPr>
        <a:xfrm>
          <a:off x="18421427" y="1788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昨年度から引き続き、体育館・プール、一般廃棄物処理施設、保健センター・保健所、庁舎、市民会館、消防施設であり平均を上回っている状況である。</a:t>
          </a:r>
          <a:endParaRPr lang="ja-JP" altLang="ja-JP" sz="1400">
            <a:effectLst/>
          </a:endParaRPr>
        </a:p>
        <a:p>
          <a:r>
            <a:rPr kumimoji="1" lang="ja-JP" altLang="ja-JP" sz="1100">
              <a:solidFill>
                <a:schemeClr val="dk1"/>
              </a:solidFill>
              <a:effectLst/>
              <a:latin typeface="+mn-lt"/>
              <a:ea typeface="+mn-ea"/>
              <a:cs typeface="+mn-cs"/>
            </a:rPr>
            <a:t>　特に、一般廃棄物処理施設（</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％）を筆頭に体育館・プール（</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64.9</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63.3</a:t>
          </a:r>
          <a:r>
            <a:rPr kumimoji="1" lang="ja-JP" altLang="ja-JP" sz="1100">
              <a:solidFill>
                <a:schemeClr val="dk1"/>
              </a:solidFill>
              <a:effectLst/>
              <a:latin typeface="+mn-lt"/>
              <a:ea typeface="+mn-ea"/>
              <a:cs typeface="+mn-cs"/>
            </a:rPr>
            <a:t>％）はいずれも</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％を超えており、今後の大規模修繕で多額の費用負担が予想される。</a:t>
          </a:r>
          <a:endParaRPr lang="ja-JP" altLang="ja-JP" sz="1400">
            <a:effectLst/>
          </a:endParaRPr>
        </a:p>
        <a:p>
          <a:r>
            <a:rPr kumimoji="1" lang="ja-JP" altLang="ja-JP" sz="1100">
              <a:solidFill>
                <a:schemeClr val="dk1"/>
              </a:solidFill>
              <a:effectLst/>
              <a:latin typeface="+mn-lt"/>
              <a:ea typeface="+mn-ea"/>
              <a:cs typeface="+mn-cs"/>
            </a:rPr>
            <a:t>　一人当たりの資産量については、体育館・プール、福祉施設、市民会館、消防施設、庁舎が類似団体内平均を下回っている一方で、図書館、保健センター・保健所は平均を大きく上回っている。</a:t>
          </a:r>
          <a:endParaRPr lang="ja-JP" altLang="ja-JP" sz="1400">
            <a:effectLst/>
          </a:endParaRPr>
        </a:p>
        <a:p>
          <a:r>
            <a:rPr kumimoji="1" lang="ja-JP" altLang="ja-JP" sz="1100">
              <a:solidFill>
                <a:schemeClr val="dk1"/>
              </a:solidFill>
              <a:effectLst/>
              <a:latin typeface="+mn-lt"/>
              <a:ea typeface="+mn-ea"/>
              <a:cs typeface="+mn-cs"/>
            </a:rPr>
            <a:t>　今後は、公共施設等総合管理計画及び各施設の個別施設計画の下で「予防保全・計画的保全」による長寿命化を実行するとともに、人口減少の中で必要なサービス水準を確保しつつ健全な財政運営を行うため、施設総量の適正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財政力指数は、前年度と同率の０．６４となった。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依然として類似団体内平均を下回っているが、全国平均及び長野県平均よりは高い水準で推移している。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今後は、高齢人口の増加などに伴い社会保障費が増加傾向で推移することに加え、人口減少などに伴い市税などの自主財源が減少傾向で推移する厳しい財政状況が見込まれることから、引き続き行政改革や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推進による生産性向上を図ることで、持続可能な財政運営を堅持する。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経常収支比率は、前年度から２．７ポイント減少して８７．１％となった。</a:t>
          </a:r>
        </a:p>
        <a:p>
          <a:r>
            <a:rPr kumimoji="1" lang="ja-JP" altLang="en-US" sz="1300">
              <a:latin typeface="ＭＳ Ｐゴシック" panose="020B0600070205080204" pitchFamily="50" charset="-128"/>
              <a:ea typeface="ＭＳ Ｐゴシック" panose="020B0600070205080204" pitchFamily="50" charset="-128"/>
            </a:rPr>
            <a:t>　これは、地方交付税などの経常的な一般財源等が増加したことによるものである。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市の経常収支比率は、平成２９年度以降改善傾向で推移しているものの、今後、義務的経費や物件費などの増加が見込まれることから、行政評価による事務事業の見直しなどにより、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64</xdr:row>
      <xdr:rowOff>44196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5639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1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44196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8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65</xdr:row>
      <xdr:rowOff>17526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880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92219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78503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人口一人当たり人件費・物件費等決算額は、前年度から７，４６９円増加し、１５１，６９０円となった。</a:t>
          </a:r>
        </a:p>
        <a:p>
          <a:r>
            <a:rPr kumimoji="1" lang="ja-JP" altLang="en-US" sz="1300">
              <a:latin typeface="ＭＳ Ｐゴシック" panose="020B0600070205080204" pitchFamily="50" charset="-128"/>
              <a:ea typeface="ＭＳ Ｐゴシック" panose="020B0600070205080204" pitchFamily="50" charset="-128"/>
            </a:rPr>
            <a:t>　これは、令和３年度から総合体育館の指定管理が開始したことに伴い物件費などが増加したためである。</a:t>
          </a:r>
        </a:p>
        <a:p>
          <a:r>
            <a:rPr kumimoji="1" lang="ja-JP" altLang="en-US" sz="1300">
              <a:latin typeface="ＭＳ Ｐゴシック" panose="020B0600070205080204" pitchFamily="50" charset="-128"/>
              <a:ea typeface="ＭＳ Ｐゴシック" panose="020B0600070205080204" pitchFamily="50" charset="-128"/>
            </a:rPr>
            <a:t>　本市では、以前から他団体に比べ高い水準で推移していることから、今後、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の推進などで生産性を向上させることにより、人件費・物件費などの行政コストの抑制・削減を図る。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77570</xdr:rowOff>
    </xdr:from>
    <xdr:to>
      <xdr:col>23</xdr:col>
      <xdr:colOff>133350</xdr:colOff>
      <xdr:row>83</xdr:row>
      <xdr:rowOff>149662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07920"/>
          <a:ext cx="838200" cy="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65168</xdr:rowOff>
    </xdr:from>
    <xdr:to>
      <xdr:col>19</xdr:col>
      <xdr:colOff>133350</xdr:colOff>
      <xdr:row>83</xdr:row>
      <xdr:rowOff>77570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5518"/>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37863</xdr:rowOff>
    </xdr:from>
    <xdr:to>
      <xdr:col>15</xdr:col>
      <xdr:colOff>82550</xdr:colOff>
      <xdr:row>83</xdr:row>
      <xdr:rowOff>65168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68213"/>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37863</xdr:rowOff>
    </xdr:from>
    <xdr:to>
      <xdr:col>11</xdr:col>
      <xdr:colOff>31750</xdr:colOff>
      <xdr:row>83</xdr:row>
      <xdr:rowOff>43943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6821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98862</xdr:rowOff>
    </xdr:from>
    <xdr:to>
      <xdr:col>23</xdr:col>
      <xdr:colOff>184150</xdr:colOff>
      <xdr:row>84</xdr:row>
      <xdr:rowOff>29012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70939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0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26770</xdr:rowOff>
    </xdr:from>
    <xdr:to>
      <xdr:col>19</xdr:col>
      <xdr:colOff>184150</xdr:colOff>
      <xdr:row>83</xdr:row>
      <xdr:rowOff>128370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113147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14368</xdr:rowOff>
    </xdr:from>
    <xdr:to>
      <xdr:col>15</xdr:col>
      <xdr:colOff>133350</xdr:colOff>
      <xdr:row>83</xdr:row>
      <xdr:rowOff>115968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100745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3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158513</xdr:rowOff>
    </xdr:from>
    <xdr:to>
      <xdr:col>11</xdr:col>
      <xdr:colOff>82550</xdr:colOff>
      <xdr:row>83</xdr:row>
      <xdr:rowOff>88663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73440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0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164593</xdr:rowOff>
    </xdr:from>
    <xdr:to>
      <xdr:col>7</xdr:col>
      <xdr:colOff>31750</xdr:colOff>
      <xdr:row>83</xdr:row>
      <xdr:rowOff>94743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79520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0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ラスパイレス指数は、令和元年度比０．１ポイント増加の９８．３となった。</a:t>
          </a:r>
        </a:p>
        <a:p>
          <a:r>
            <a:rPr kumimoji="1" lang="ja-JP" altLang="en-US" sz="1300">
              <a:latin typeface="ＭＳ Ｐゴシック" panose="020B0600070205080204" pitchFamily="50" charset="-128"/>
              <a:ea typeface="ＭＳ Ｐゴシック" panose="020B0600070205080204" pitchFamily="50" charset="-128"/>
            </a:rPr>
            <a:t>　引き続き類似団体内平均及び全国市平均を下回っていることから、今後も適正な給与水準の維持に努める。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109361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95955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3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人口１，０００人当たり職員数は、前年度から０．０５人増加して７．５７人となった。</a:t>
          </a:r>
        </a:p>
        <a:p>
          <a:r>
            <a:rPr kumimoji="1" lang="ja-JP" altLang="en-US" sz="1300">
              <a:latin typeface="ＭＳ Ｐゴシック" panose="020B0600070205080204" pitchFamily="50" charset="-128"/>
              <a:ea typeface="ＭＳ Ｐゴシック" panose="020B0600070205080204" pitchFamily="50" charset="-128"/>
            </a:rPr>
            <a:t>　全国平均及び長野県平均は下回っているものの、類似団体内平均を上回る水準で推移していることから、計画的な定員管理などにより、更なる適正化を図る。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78634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9848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110807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110807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7266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108796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26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171361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60007</xdr:rowOff>
    </xdr:from>
    <xdr:to>
      <xdr:col>73</xdr:col>
      <xdr:colOff>44450</xdr:colOff>
      <xdr:row>62</xdr:row>
      <xdr:rowOff>161607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144373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実質公債費比率は、前年度から０．２ポイント増加して６．４％となった。</a:t>
          </a:r>
        </a:p>
        <a:p>
          <a:r>
            <a:rPr kumimoji="1" lang="ja-JP" altLang="en-US" sz="1300">
              <a:latin typeface="ＭＳ Ｐゴシック" panose="020B0600070205080204" pitchFamily="50" charset="-128"/>
              <a:ea typeface="ＭＳ Ｐゴシック" panose="020B0600070205080204" pitchFamily="50" charset="-128"/>
            </a:rPr>
            <a:t>　これは、標準財政規模が増加した一方で、公債費決算額も増加したことによるものである。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市では、普通建設事業費の財源に占める地方債の割合が年々高まっていることから、臨時財政対策債を除く地方債残高に目標値を設定するとともに、交付税算入率の高い地方債の活用などにより、実質公債費比率の抑制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20828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595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1524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49784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98044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0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将来負担比率は、前年度から７．５ポイント減少して１７．４％となった。</a:t>
          </a:r>
        </a:p>
        <a:p>
          <a:r>
            <a:rPr kumimoji="1" lang="ja-JP" altLang="en-US" sz="1300">
              <a:latin typeface="ＭＳ Ｐゴシック" panose="020B0600070205080204" pitchFamily="50" charset="-128"/>
              <a:ea typeface="ＭＳ Ｐゴシック" panose="020B0600070205080204" pitchFamily="50" charset="-128"/>
            </a:rPr>
            <a:t>　これは、一般会計の地方債残高が増加したものの、公営企業会計及び一部事務組合等の地方債残高が軒並み減少したことや、財政規模が増加したことなどによるものである。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今後は、臨時財政対策債を除く地方債残高の目標値を定め、地方債残高を抑制することで、更なる将来負担比率の改善を図る。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47295</xdr:rowOff>
    </xdr:from>
    <xdr:to>
      <xdr:col>81</xdr:col>
      <xdr:colOff>44450</xdr:colOff>
      <xdr:row>15</xdr:row>
      <xdr:rowOff>119685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6190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119685</xdr:rowOff>
    </xdr:from>
    <xdr:to>
      <xdr:col>77</xdr:col>
      <xdr:colOff>44450</xdr:colOff>
      <xdr:row>15</xdr:row>
      <xdr:rowOff>127406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69143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127406</xdr:rowOff>
    </xdr:from>
    <xdr:to>
      <xdr:col>72</xdr:col>
      <xdr:colOff>203200</xdr:colOff>
      <xdr:row>15</xdr:row>
      <xdr:rowOff>138024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699156"/>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138024</xdr:rowOff>
    </xdr:from>
    <xdr:to>
      <xdr:col>68</xdr:col>
      <xdr:colOff>152400</xdr:colOff>
      <xdr:row>16</xdr:row>
      <xdr:rowOff>77572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7097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167945</xdr:rowOff>
    </xdr:from>
    <xdr:to>
      <xdr:col>81</xdr:col>
      <xdr:colOff>95250</xdr:colOff>
      <xdr:row>15</xdr:row>
      <xdr:rowOff>98095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13022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68885</xdr:rowOff>
    </xdr:from>
    <xdr:to>
      <xdr:col>77</xdr:col>
      <xdr:colOff>95250</xdr:colOff>
      <xdr:row>15</xdr:row>
      <xdr:rowOff>170485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9212</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40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76606</xdr:rowOff>
    </xdr:from>
    <xdr:to>
      <xdr:col>73</xdr:col>
      <xdr:colOff>44450</xdr:colOff>
      <xdr:row>16</xdr:row>
      <xdr:rowOff>6756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162983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87224</xdr:rowOff>
    </xdr:from>
    <xdr:to>
      <xdr:col>68</xdr:col>
      <xdr:colOff>203200</xdr:colOff>
      <xdr:row>16</xdr:row>
      <xdr:rowOff>17374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26772</xdr:rowOff>
    </xdr:from>
    <xdr:to>
      <xdr:col>64</xdr:col>
      <xdr:colOff>152400</xdr:colOff>
      <xdr:row>16</xdr:row>
      <xdr:rowOff>128372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113149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5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81643</xdr:rowOff>
    </xdr:from>
    <xdr:ext cx="9099176" cy="425758"/>
    <xdr:sp macro="" textlink="">
      <xdr:nvSpPr>
        <xdr:cNvPr id="465" name="テキスト ボックス 464">
          <a:extLst>
            <a:ext uri="{FF2B5EF4-FFF2-40B4-BE49-F238E27FC236}">
              <a16:creationId xmlns:a16="http://schemas.microsoft.com/office/drawing/2014/main" id="{439F3AEB-EBBA-4BA1-AA9D-D055BF33711A}"/>
            </a:ext>
          </a:extLst>
        </xdr:cNvPr>
        <xdr:cNvSpPr txBox="1"/>
      </xdr:nvSpPr>
      <xdr:spPr>
        <a:xfrm>
          <a:off x="748393" y="468085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人件費は、前年度から１．５ポイント減少して２６．９％となった。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依然として類似団体内平均、全国平均及び長野県平均を上回る水準で推移している。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主な要因は、国の基準を上回る人数の保育士（会計年度任用職員を含む）を配置するなど、施策によるものである。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今後は計画的な定員管理や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7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物件費は、前年度から０．２ポイント増加して１４．２％となった。</a:t>
          </a:r>
        </a:p>
        <a:p>
          <a:r>
            <a:rPr kumimoji="1" lang="ja-JP" altLang="en-US" sz="1300">
              <a:latin typeface="ＭＳ Ｐゴシック" panose="020B0600070205080204" pitchFamily="50" charset="-128"/>
              <a:ea typeface="ＭＳ Ｐゴシック" panose="020B0600070205080204" pitchFamily="50" charset="-128"/>
            </a:rPr>
            <a:t>　これは、令和３年度から総合体育館の指定管理が開始したことなどに伴い物件費が増加したためである。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依然として類似団体内平均を下回る水準で推移しているものの、総合体育館運営費が経常的な物件費として純増したことから、今後は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扶助費は、前年度と同率の８．８％となった。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依然として類似団体内平均及び全国平均を下回る水準で推移しているものの、生活保護費などの経常的な扶助費は増加した。</a:t>
          </a:r>
        </a:p>
        <a:p>
          <a:r>
            <a:rPr kumimoji="1" lang="ja-JP" altLang="en-US" sz="1300">
              <a:latin typeface="ＭＳ Ｐゴシック" panose="020B0600070205080204" pitchFamily="50" charset="-128"/>
              <a:ea typeface="ＭＳ Ｐゴシック" panose="020B0600070205080204" pitchFamily="50" charset="-128"/>
            </a:rPr>
            <a:t>　今後も増加傾向で推移する見込みであることから、生活保護受給者の健康管理支援事業などを推進することで、扶助費の抑制に努める。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その他は、前年度から０．１ポイント減少して９．５％となった。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適正な水準を維持するとともに、国民健康保険事業、介護保険事業、後期高齢者医療事業などへの法定外繰出金が発生しないよう、各特別会計の適正な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26307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補助費等は、前年度から０．４ポイント減少して１２．１％となった。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令和２年度に引き続き類似団体内平均を下回る水準となった。</a:t>
          </a:r>
        </a:p>
        <a:p>
          <a:r>
            <a:rPr kumimoji="1" lang="ja-JP" altLang="en-US" sz="1300">
              <a:latin typeface="ＭＳ Ｐゴシック" panose="020B0600070205080204" pitchFamily="50" charset="-128"/>
              <a:ea typeface="ＭＳ Ｐゴシック" panose="020B0600070205080204" pitchFamily="50" charset="-128"/>
            </a:rPr>
            <a:t>　本市では、行政評価による毎年の事業見直しに加え、３年毎に全庁的な補助金等の見直しを実施していることから、引き続き補助金等の適正化に努める。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公債費は、前年度から０．９ポイント減少して１５．６％となった。</a:t>
          </a:r>
        </a:p>
        <a:p>
          <a:r>
            <a:rPr kumimoji="1" lang="ja-JP" altLang="en-US" sz="1300">
              <a:latin typeface="ＭＳ Ｐゴシック" panose="020B0600070205080204" pitchFamily="50" charset="-128"/>
              <a:ea typeface="ＭＳ Ｐゴシック" panose="020B0600070205080204" pitchFamily="50" charset="-128"/>
            </a:rPr>
            <a:t>　減少傾向で推移しているが、依然として類似団体内平均を上回る水準で推移している。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引き続き、臨時財政対策債を除く地方債残高に目標値を設定することにより、公債費の減少を図る。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公債費以外は、前年度から１．８ポイント減少して７１．５％となった。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163576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114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76</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19558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93529</xdr:rowOff>
    </xdr:from>
    <xdr:to>
      <xdr:col>29</xdr:col>
      <xdr:colOff>127000</xdr:colOff>
      <xdr:row>14</xdr:row>
      <xdr:rowOff>111112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41454"/>
          <a:ext cx="647700" cy="17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110598</xdr:rowOff>
    </xdr:from>
    <xdr:to>
      <xdr:col>26</xdr:col>
      <xdr:colOff>50800</xdr:colOff>
      <xdr:row>14</xdr:row>
      <xdr:rowOff>111112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58523"/>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110598</xdr:rowOff>
    </xdr:from>
    <xdr:to>
      <xdr:col>22</xdr:col>
      <xdr:colOff>114300</xdr:colOff>
      <xdr:row>14</xdr:row>
      <xdr:rowOff>114865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58523"/>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114865</xdr:rowOff>
    </xdr:from>
    <xdr:to>
      <xdr:col>18</xdr:col>
      <xdr:colOff>177800</xdr:colOff>
      <xdr:row>14</xdr:row>
      <xdr:rowOff>146907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2790"/>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42729</xdr:rowOff>
    </xdr:from>
    <xdr:to>
      <xdr:col>29</xdr:col>
      <xdr:colOff>177800</xdr:colOff>
      <xdr:row>14</xdr:row>
      <xdr:rowOff>144329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9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59256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60312</xdr:rowOff>
    </xdr:from>
    <xdr:to>
      <xdr:col>26</xdr:col>
      <xdr:colOff>101600</xdr:colOff>
      <xdr:row>14</xdr:row>
      <xdr:rowOff>161912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59798</xdr:rowOff>
    </xdr:from>
    <xdr:to>
      <xdr:col>22</xdr:col>
      <xdr:colOff>165100</xdr:colOff>
      <xdr:row>14</xdr:row>
      <xdr:rowOff>161398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64065</xdr:rowOff>
    </xdr:from>
    <xdr:to>
      <xdr:col>19</xdr:col>
      <xdr:colOff>38100</xdr:colOff>
      <xdr:row>14</xdr:row>
      <xdr:rowOff>165665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96107</xdr:rowOff>
    </xdr:from>
    <xdr:to>
      <xdr:col>15</xdr:col>
      <xdr:colOff>101600</xdr:colOff>
      <xdr:row>15</xdr:row>
      <xdr:rowOff>26257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36434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6566</xdr:rowOff>
    </xdr:from>
    <xdr:to>
      <xdr:col>29</xdr:col>
      <xdr:colOff>127000</xdr:colOff>
      <xdr:row>36</xdr:row>
      <xdr:rowOff>28016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9816"/>
          <a:ext cx="6477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334243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4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28016</xdr:rowOff>
    </xdr:from>
    <xdr:to>
      <xdr:col>26</xdr:col>
      <xdr:colOff>50800</xdr:colOff>
      <xdr:row>36</xdr:row>
      <xdr:rowOff>130048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1266"/>
          <a:ext cx="6985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126695</xdr:rowOff>
    </xdr:from>
    <xdr:to>
      <xdr:col>22</xdr:col>
      <xdr:colOff>114300</xdr:colOff>
      <xdr:row>36</xdr:row>
      <xdr:rowOff>130048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99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89319</xdr:rowOff>
    </xdr:from>
    <xdr:to>
      <xdr:col>18</xdr:col>
      <xdr:colOff>177800</xdr:colOff>
      <xdr:row>36</xdr:row>
      <xdr:rowOff>126695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2569"/>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298666</xdr:rowOff>
    </xdr:from>
    <xdr:to>
      <xdr:col>29</xdr:col>
      <xdr:colOff>177800</xdr:colOff>
      <xdr:row>36</xdr:row>
      <xdr:rowOff>57366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143743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320116</xdr:rowOff>
    </xdr:from>
    <xdr:to>
      <xdr:col>26</xdr:col>
      <xdr:colOff>101600</xdr:colOff>
      <xdr:row>36</xdr:row>
      <xdr:rowOff>78816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88993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79248</xdr:rowOff>
    </xdr:from>
    <xdr:to>
      <xdr:col>22</xdr:col>
      <xdr:colOff>165100</xdr:colOff>
      <xdr:row>37</xdr:row>
      <xdr:rowOff>9398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165625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75895</xdr:rowOff>
    </xdr:from>
    <xdr:to>
      <xdr:col>19</xdr:col>
      <xdr:colOff>38100</xdr:colOff>
      <xdr:row>37</xdr:row>
      <xdr:rowOff>6045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162272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38519</xdr:rowOff>
    </xdr:from>
    <xdr:to>
      <xdr:col>15</xdr:col>
      <xdr:colOff>101600</xdr:colOff>
      <xdr:row>36</xdr:row>
      <xdr:rowOff>140119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124896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33268</xdr:rowOff>
    </xdr:from>
    <xdr:to>
      <xdr:col>24</xdr:col>
      <xdr:colOff>63500</xdr:colOff>
      <xdr:row>34</xdr:row>
      <xdr:rowOff>65462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2568"/>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65462</xdr:rowOff>
    </xdr:from>
    <xdr:to>
      <xdr:col>19</xdr:col>
      <xdr:colOff>177800</xdr:colOff>
      <xdr:row>35</xdr:row>
      <xdr:rowOff>20142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4762"/>
          <a:ext cx="889000" cy="1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102572</xdr:rowOff>
    </xdr:from>
    <xdr:to>
      <xdr:col>15</xdr:col>
      <xdr:colOff>50800</xdr:colOff>
      <xdr:row>35</xdr:row>
      <xdr:rowOff>20142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31872"/>
          <a:ext cx="889000" cy="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102572</xdr:rowOff>
    </xdr:from>
    <xdr:to>
      <xdr:col>10</xdr:col>
      <xdr:colOff>114300</xdr:colOff>
      <xdr:row>35</xdr:row>
      <xdr:rowOff>12293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1872"/>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153918</xdr:rowOff>
    </xdr:from>
    <xdr:to>
      <xdr:col>24</xdr:col>
      <xdr:colOff>114300</xdr:colOff>
      <xdr:row>34</xdr:row>
      <xdr:rowOff>84068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14662</xdr:rowOff>
    </xdr:from>
    <xdr:to>
      <xdr:col>20</xdr:col>
      <xdr:colOff>38100</xdr:colOff>
      <xdr:row>34</xdr:row>
      <xdr:rowOff>116262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132789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140792</xdr:rowOff>
    </xdr:from>
    <xdr:to>
      <xdr:col>15</xdr:col>
      <xdr:colOff>101600</xdr:colOff>
      <xdr:row>35</xdr:row>
      <xdr:rowOff>70942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87469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51772</xdr:rowOff>
    </xdr:from>
    <xdr:to>
      <xdr:col>10</xdr:col>
      <xdr:colOff>165100</xdr:colOff>
      <xdr:row>34</xdr:row>
      <xdr:rowOff>153372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169899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132943</xdr:rowOff>
    </xdr:from>
    <xdr:to>
      <xdr:col>6</xdr:col>
      <xdr:colOff>38100</xdr:colOff>
      <xdr:row>35</xdr:row>
      <xdr:rowOff>63093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79620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106667</xdr:rowOff>
    </xdr:from>
    <xdr:to>
      <xdr:col>24</xdr:col>
      <xdr:colOff>63500</xdr:colOff>
      <xdr:row>57</xdr:row>
      <xdr:rowOff>7963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7867"/>
          <a:ext cx="838200" cy="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117449</xdr:rowOff>
    </xdr:from>
    <xdr:to>
      <xdr:col>19</xdr:col>
      <xdr:colOff>177800</xdr:colOff>
      <xdr:row>57</xdr:row>
      <xdr:rowOff>7963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18649"/>
          <a:ext cx="889000" cy="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117449</xdr:rowOff>
    </xdr:from>
    <xdr:to>
      <xdr:col>15</xdr:col>
      <xdr:colOff>50800</xdr:colOff>
      <xdr:row>56</xdr:row>
      <xdr:rowOff>167627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8649"/>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145314</xdr:rowOff>
    </xdr:from>
    <xdr:to>
      <xdr:col>10</xdr:col>
      <xdr:colOff>114300</xdr:colOff>
      <xdr:row>56</xdr:row>
      <xdr:rowOff>167627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46514"/>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55867</xdr:rowOff>
    </xdr:from>
    <xdr:to>
      <xdr:col>24</xdr:col>
      <xdr:colOff>114300</xdr:colOff>
      <xdr:row>56</xdr:row>
      <xdr:rowOff>157467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128613</xdr:rowOff>
    </xdr:from>
    <xdr:to>
      <xdr:col>20</xdr:col>
      <xdr:colOff>38100</xdr:colOff>
      <xdr:row>57</xdr:row>
      <xdr:rowOff>58763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49890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66649</xdr:rowOff>
    </xdr:from>
    <xdr:to>
      <xdr:col>15</xdr:col>
      <xdr:colOff>101600</xdr:colOff>
      <xdr:row>56</xdr:row>
      <xdr:rowOff>168249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116827</xdr:rowOff>
    </xdr:from>
    <xdr:to>
      <xdr:col>10</xdr:col>
      <xdr:colOff>165100</xdr:colOff>
      <xdr:row>57</xdr:row>
      <xdr:rowOff>46977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38104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94514</xdr:rowOff>
    </xdr:from>
    <xdr:to>
      <xdr:col>6</xdr:col>
      <xdr:colOff>38100</xdr:colOff>
      <xdr:row>57</xdr:row>
      <xdr:rowOff>24664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41191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76415</xdr:rowOff>
    </xdr:from>
    <xdr:to>
      <xdr:col>24</xdr:col>
      <xdr:colOff>63500</xdr:colOff>
      <xdr:row>78</xdr:row>
      <xdr:rowOff>100495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49515"/>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97600</xdr:rowOff>
    </xdr:from>
    <xdr:to>
      <xdr:col>19</xdr:col>
      <xdr:colOff>177800</xdr:colOff>
      <xdr:row>78</xdr:row>
      <xdr:rowOff>100495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7070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77102</xdr:rowOff>
    </xdr:from>
    <xdr:to>
      <xdr:col>15</xdr:col>
      <xdr:colOff>50800</xdr:colOff>
      <xdr:row>78</xdr:row>
      <xdr:rowOff>97600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502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70396</xdr:rowOff>
    </xdr:from>
    <xdr:to>
      <xdr:col>10</xdr:col>
      <xdr:colOff>114300</xdr:colOff>
      <xdr:row>78</xdr:row>
      <xdr:rowOff>77102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349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25615</xdr:rowOff>
    </xdr:from>
    <xdr:to>
      <xdr:col>24</xdr:col>
      <xdr:colOff>114300</xdr:colOff>
      <xdr:row>78</xdr:row>
      <xdr:rowOff>127215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111992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49695</xdr:rowOff>
    </xdr:from>
    <xdr:to>
      <xdr:col>20</xdr:col>
      <xdr:colOff>38100</xdr:colOff>
      <xdr:row>78</xdr:row>
      <xdr:rowOff>151295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46800</xdr:rowOff>
    </xdr:from>
    <xdr:to>
      <xdr:col>15</xdr:col>
      <xdr:colOff>101600</xdr:colOff>
      <xdr:row>78</xdr:row>
      <xdr:rowOff>148400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139527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26302</xdr:rowOff>
    </xdr:from>
    <xdr:to>
      <xdr:col>10</xdr:col>
      <xdr:colOff>165100</xdr:colOff>
      <xdr:row>78</xdr:row>
      <xdr:rowOff>127902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119029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19596</xdr:rowOff>
    </xdr:from>
    <xdr:to>
      <xdr:col>6</xdr:col>
      <xdr:colOff>38100</xdr:colOff>
      <xdr:row>78</xdr:row>
      <xdr:rowOff>121196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112323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125488</xdr:rowOff>
    </xdr:from>
    <xdr:to>
      <xdr:col>24</xdr:col>
      <xdr:colOff>63500</xdr:colOff>
      <xdr:row>98</xdr:row>
      <xdr:rowOff>89764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4688"/>
          <a:ext cx="838200" cy="3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89764</xdr:rowOff>
    </xdr:from>
    <xdr:to>
      <xdr:col>19</xdr:col>
      <xdr:colOff>177800</xdr:colOff>
      <xdr:row>99</xdr:row>
      <xdr:rowOff>5956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91864"/>
          <a:ext cx="8890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5956</xdr:rowOff>
    </xdr:from>
    <xdr:to>
      <xdr:col>15</xdr:col>
      <xdr:colOff>50800</xdr:colOff>
      <xdr:row>99</xdr:row>
      <xdr:rowOff>45275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7950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45275</xdr:rowOff>
    </xdr:from>
    <xdr:to>
      <xdr:col>10</xdr:col>
      <xdr:colOff>114300</xdr:colOff>
      <xdr:row>99</xdr:row>
      <xdr:rowOff>57238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1882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74688</xdr:rowOff>
    </xdr:from>
    <xdr:to>
      <xdr:col>24</xdr:col>
      <xdr:colOff>114300</xdr:colOff>
      <xdr:row>97</xdr:row>
      <xdr:rowOff>4838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53115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38964</xdr:rowOff>
    </xdr:from>
    <xdr:to>
      <xdr:col>20</xdr:col>
      <xdr:colOff>38100</xdr:colOff>
      <xdr:row>98</xdr:row>
      <xdr:rowOff>140564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131691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3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126606</xdr:rowOff>
    </xdr:from>
    <xdr:to>
      <xdr:col>15</xdr:col>
      <xdr:colOff>101600</xdr:colOff>
      <xdr:row>99</xdr:row>
      <xdr:rowOff>56756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47883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165925</xdr:rowOff>
    </xdr:from>
    <xdr:to>
      <xdr:col>10</xdr:col>
      <xdr:colOff>165100</xdr:colOff>
      <xdr:row>99</xdr:row>
      <xdr:rowOff>96075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87202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6438</xdr:rowOff>
    </xdr:from>
    <xdr:to>
      <xdr:col>6</xdr:col>
      <xdr:colOff>38100</xdr:colOff>
      <xdr:row>99</xdr:row>
      <xdr:rowOff>108038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99165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126300</xdr:rowOff>
    </xdr:from>
    <xdr:to>
      <xdr:col>55</xdr:col>
      <xdr:colOff>0</xdr:colOff>
      <xdr:row>37</xdr:row>
      <xdr:rowOff>15298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69800"/>
          <a:ext cx="838200" cy="10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126300</xdr:rowOff>
    </xdr:from>
    <xdr:to>
      <xdr:col>50</xdr:col>
      <xdr:colOff>114300</xdr:colOff>
      <xdr:row>38</xdr:row>
      <xdr:rowOff>8560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69800"/>
          <a:ext cx="889000" cy="1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8560</xdr:rowOff>
    </xdr:from>
    <xdr:to>
      <xdr:col>45</xdr:col>
      <xdr:colOff>177800</xdr:colOff>
      <xdr:row>38</xdr:row>
      <xdr:rowOff>37059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3660"/>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162821</xdr:rowOff>
    </xdr:from>
    <xdr:to>
      <xdr:col>41</xdr:col>
      <xdr:colOff>50800</xdr:colOff>
      <xdr:row>38</xdr:row>
      <xdr:rowOff>37059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06471"/>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135948</xdr:rowOff>
    </xdr:from>
    <xdr:to>
      <xdr:col>55</xdr:col>
      <xdr:colOff>50800</xdr:colOff>
      <xdr:row>37</xdr:row>
      <xdr:rowOff>66098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158825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75500</xdr:rowOff>
    </xdr:from>
    <xdr:to>
      <xdr:col>50</xdr:col>
      <xdr:colOff>165100</xdr:colOff>
      <xdr:row>31</xdr:row>
      <xdr:rowOff>5650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22177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9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129210</xdr:rowOff>
    </xdr:from>
    <xdr:to>
      <xdr:col>46</xdr:col>
      <xdr:colOff>38100</xdr:colOff>
      <xdr:row>38</xdr:row>
      <xdr:rowOff>59360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75887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157709</xdr:rowOff>
    </xdr:from>
    <xdr:to>
      <xdr:col>41</xdr:col>
      <xdr:colOff>101600</xdr:colOff>
      <xdr:row>38</xdr:row>
      <xdr:rowOff>87858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104386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112021</xdr:rowOff>
    </xdr:from>
    <xdr:to>
      <xdr:col>36</xdr:col>
      <xdr:colOff>165100</xdr:colOff>
      <xdr:row>38</xdr:row>
      <xdr:rowOff>42171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58698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59255</xdr:rowOff>
    </xdr:from>
    <xdr:to>
      <xdr:col>55</xdr:col>
      <xdr:colOff>0</xdr:colOff>
      <xdr:row>56</xdr:row>
      <xdr:rowOff>68417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89005"/>
          <a:ext cx="838200" cy="1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59255</xdr:rowOff>
    </xdr:from>
    <xdr:to>
      <xdr:col>50</xdr:col>
      <xdr:colOff>114300</xdr:colOff>
      <xdr:row>55</xdr:row>
      <xdr:rowOff>108170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489005"/>
          <a:ext cx="889000" cy="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108170</xdr:rowOff>
    </xdr:from>
    <xdr:to>
      <xdr:col>45</xdr:col>
      <xdr:colOff>177800</xdr:colOff>
      <xdr:row>56</xdr:row>
      <xdr:rowOff>110451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537920"/>
          <a:ext cx="889000" cy="1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110451</xdr:rowOff>
    </xdr:from>
    <xdr:to>
      <xdr:col>41</xdr:col>
      <xdr:colOff>50800</xdr:colOff>
      <xdr:row>56</xdr:row>
      <xdr:rowOff>143192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11651"/>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17617</xdr:rowOff>
    </xdr:from>
    <xdr:to>
      <xdr:col>55</xdr:col>
      <xdr:colOff>50800</xdr:colOff>
      <xdr:row>56</xdr:row>
      <xdr:rowOff>119217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167494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9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8455</xdr:rowOff>
    </xdr:from>
    <xdr:to>
      <xdr:col>50</xdr:col>
      <xdr:colOff>165100</xdr:colOff>
      <xdr:row>55</xdr:row>
      <xdr:rowOff>110055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4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126582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2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57370</xdr:rowOff>
    </xdr:from>
    <xdr:to>
      <xdr:col>46</xdr:col>
      <xdr:colOff>38100</xdr:colOff>
      <xdr:row>55</xdr:row>
      <xdr:rowOff>158970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4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4047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2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59651</xdr:rowOff>
    </xdr:from>
    <xdr:to>
      <xdr:col>41</xdr:col>
      <xdr:colOff>101600</xdr:colOff>
      <xdr:row>56</xdr:row>
      <xdr:rowOff>161251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152378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92392</xdr:rowOff>
    </xdr:from>
    <xdr:to>
      <xdr:col>36</xdr:col>
      <xdr:colOff>165100</xdr:colOff>
      <xdr:row>57</xdr:row>
      <xdr:rowOff>22542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7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82778</xdr:rowOff>
    </xdr:from>
    <xdr:to>
      <xdr:col>55</xdr:col>
      <xdr:colOff>0</xdr:colOff>
      <xdr:row>79</xdr:row>
      <xdr:rowOff>25045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12978"/>
          <a:ext cx="838200" cy="4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82778</xdr:rowOff>
    </xdr:from>
    <xdr:to>
      <xdr:col>50</xdr:col>
      <xdr:colOff>114300</xdr:colOff>
      <xdr:row>78</xdr:row>
      <xdr:rowOff>91275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12978"/>
          <a:ext cx="889000" cy="3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91275</xdr:rowOff>
    </xdr:from>
    <xdr:to>
      <xdr:col>45</xdr:col>
      <xdr:colOff>177800</xdr:colOff>
      <xdr:row>79</xdr:row>
      <xdr:rowOff>13475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64375"/>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150585</xdr:rowOff>
    </xdr:from>
    <xdr:to>
      <xdr:col>41</xdr:col>
      <xdr:colOff>50800</xdr:colOff>
      <xdr:row>79</xdr:row>
      <xdr:rowOff>13475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23685"/>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145695</xdr:rowOff>
    </xdr:from>
    <xdr:to>
      <xdr:col>55</xdr:col>
      <xdr:colOff>50800</xdr:colOff>
      <xdr:row>79</xdr:row>
      <xdr:rowOff>75845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60622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31978</xdr:rowOff>
    </xdr:from>
    <xdr:to>
      <xdr:col>50</xdr:col>
      <xdr:colOff>165100</xdr:colOff>
      <xdr:row>76</xdr:row>
      <xdr:rowOff>133578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150106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40475</xdr:rowOff>
    </xdr:from>
    <xdr:to>
      <xdr:col>46</xdr:col>
      <xdr:colOff>38100</xdr:colOff>
      <xdr:row>78</xdr:row>
      <xdr:rowOff>142075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133202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134125</xdr:rowOff>
    </xdr:from>
    <xdr:to>
      <xdr:col>41</xdr:col>
      <xdr:colOff>101600</xdr:colOff>
      <xdr:row>79</xdr:row>
      <xdr:rowOff>64275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55402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99785</xdr:rowOff>
    </xdr:from>
    <xdr:to>
      <xdr:col>36</xdr:col>
      <xdr:colOff>165100</xdr:colOff>
      <xdr:row>79</xdr:row>
      <xdr:rowOff>29935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21062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19889</xdr:rowOff>
    </xdr:from>
    <xdr:to>
      <xdr:col>55</xdr:col>
      <xdr:colOff>0</xdr:colOff>
      <xdr:row>96</xdr:row>
      <xdr:rowOff>104496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79089"/>
          <a:ext cx="8382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18962</xdr:rowOff>
    </xdr:from>
    <xdr:to>
      <xdr:col>50</xdr:col>
      <xdr:colOff>114300</xdr:colOff>
      <xdr:row>96</xdr:row>
      <xdr:rowOff>104496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306712"/>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18962</xdr:rowOff>
    </xdr:from>
    <xdr:to>
      <xdr:col>45</xdr:col>
      <xdr:colOff>177800</xdr:colOff>
      <xdr:row>96</xdr:row>
      <xdr:rowOff>163804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06712"/>
          <a:ext cx="889000" cy="3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163804</xdr:rowOff>
    </xdr:from>
    <xdr:to>
      <xdr:col>41</xdr:col>
      <xdr:colOff>50800</xdr:colOff>
      <xdr:row>97</xdr:row>
      <xdr:rowOff>163615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23004"/>
          <a:ext cx="889000" cy="1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140539</xdr:rowOff>
    </xdr:from>
    <xdr:to>
      <xdr:col>55</xdr:col>
      <xdr:colOff>50800</xdr:colOff>
      <xdr:row>96</xdr:row>
      <xdr:rowOff>70689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163416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53696</xdr:rowOff>
    </xdr:from>
    <xdr:to>
      <xdr:col>50</xdr:col>
      <xdr:colOff>165100</xdr:colOff>
      <xdr:row>96</xdr:row>
      <xdr:rowOff>155296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146423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139612</xdr:rowOff>
    </xdr:from>
    <xdr:to>
      <xdr:col>46</xdr:col>
      <xdr:colOff>38100</xdr:colOff>
      <xdr:row>95</xdr:row>
      <xdr:rowOff>69762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86289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113004</xdr:rowOff>
    </xdr:from>
    <xdr:to>
      <xdr:col>41</xdr:col>
      <xdr:colOff>101600</xdr:colOff>
      <xdr:row>97</xdr:row>
      <xdr:rowOff>43154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59681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112815</xdr:rowOff>
    </xdr:from>
    <xdr:to>
      <xdr:col>36</xdr:col>
      <xdr:colOff>165100</xdr:colOff>
      <xdr:row>98</xdr:row>
      <xdr:rowOff>42965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34092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28905</xdr:rowOff>
    </xdr:from>
    <xdr:to>
      <xdr:col>85</xdr:col>
      <xdr:colOff>127000</xdr:colOff>
      <xdr:row>39</xdr:row>
      <xdr:rowOff>16332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44005"/>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16332</xdr:rowOff>
    </xdr:from>
    <xdr:to>
      <xdr:col>81</xdr:col>
      <xdr:colOff>50800</xdr:colOff>
      <xdr:row>39</xdr:row>
      <xdr:rowOff>36030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0288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166636</xdr:rowOff>
    </xdr:from>
    <xdr:to>
      <xdr:col>76</xdr:col>
      <xdr:colOff>114300</xdr:colOff>
      <xdr:row>39</xdr:row>
      <xdr:rowOff>36030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81736"/>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166636</xdr:rowOff>
    </xdr:from>
    <xdr:to>
      <xdr:col>71</xdr:col>
      <xdr:colOff>177800</xdr:colOff>
      <xdr:row>39</xdr:row>
      <xdr:rowOff>23076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8173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149555</xdr:rowOff>
    </xdr:from>
    <xdr:to>
      <xdr:col>85</xdr:col>
      <xdr:colOff>177800</xdr:colOff>
      <xdr:row>38</xdr:row>
      <xdr:rowOff>79705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136982</xdr:rowOff>
    </xdr:from>
    <xdr:to>
      <xdr:col>81</xdr:col>
      <xdr:colOff>101600</xdr:colOff>
      <xdr:row>39</xdr:row>
      <xdr:rowOff>67132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58259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156680</xdr:rowOff>
    </xdr:from>
    <xdr:to>
      <xdr:col>76</xdr:col>
      <xdr:colOff>165100</xdr:colOff>
      <xdr:row>39</xdr:row>
      <xdr:rowOff>86830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77957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115836</xdr:rowOff>
    </xdr:from>
    <xdr:to>
      <xdr:col>72</xdr:col>
      <xdr:colOff>38100</xdr:colOff>
      <xdr:row>39</xdr:row>
      <xdr:rowOff>45986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37113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2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143726</xdr:rowOff>
    </xdr:from>
    <xdr:to>
      <xdr:col>67</xdr:col>
      <xdr:colOff>101600</xdr:colOff>
      <xdr:row>39</xdr:row>
      <xdr:rowOff>73876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65003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5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54481</xdr:rowOff>
    </xdr:from>
    <xdr:to>
      <xdr:col>85</xdr:col>
      <xdr:colOff>127000</xdr:colOff>
      <xdr:row>75</xdr:row>
      <xdr:rowOff>57372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913231"/>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57372</xdr:rowOff>
    </xdr:from>
    <xdr:to>
      <xdr:col>81</xdr:col>
      <xdr:colOff>50800</xdr:colOff>
      <xdr:row>75</xdr:row>
      <xdr:rowOff>78239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16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77798</xdr:rowOff>
    </xdr:from>
    <xdr:to>
      <xdr:col>76</xdr:col>
      <xdr:colOff>114300</xdr:colOff>
      <xdr:row>75</xdr:row>
      <xdr:rowOff>78239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936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66858</xdr:rowOff>
    </xdr:from>
    <xdr:to>
      <xdr:col>71</xdr:col>
      <xdr:colOff>177800</xdr:colOff>
      <xdr:row>75</xdr:row>
      <xdr:rowOff>77798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92560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3681</xdr:rowOff>
    </xdr:from>
    <xdr:to>
      <xdr:col>85</xdr:col>
      <xdr:colOff>177800</xdr:colOff>
      <xdr:row>75</xdr:row>
      <xdr:rowOff>105281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26558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1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6572</xdr:rowOff>
    </xdr:from>
    <xdr:to>
      <xdr:col>81</xdr:col>
      <xdr:colOff>101600</xdr:colOff>
      <xdr:row>75</xdr:row>
      <xdr:rowOff>108172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124699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6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27439</xdr:rowOff>
    </xdr:from>
    <xdr:to>
      <xdr:col>76</xdr:col>
      <xdr:colOff>165100</xdr:colOff>
      <xdr:row>75</xdr:row>
      <xdr:rowOff>129039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145566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26998</xdr:rowOff>
    </xdr:from>
    <xdr:to>
      <xdr:col>72</xdr:col>
      <xdr:colOff>38100</xdr:colOff>
      <xdr:row>75</xdr:row>
      <xdr:rowOff>128598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145125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16058</xdr:rowOff>
    </xdr:from>
    <xdr:to>
      <xdr:col>67</xdr:col>
      <xdr:colOff>101600</xdr:colOff>
      <xdr:row>75</xdr:row>
      <xdr:rowOff>117658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134185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6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154845</xdr:rowOff>
    </xdr:from>
    <xdr:to>
      <xdr:col>85</xdr:col>
      <xdr:colOff>127000</xdr:colOff>
      <xdr:row>98</xdr:row>
      <xdr:rowOff>94114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14045"/>
          <a:ext cx="838200" cy="2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94114</xdr:rowOff>
    </xdr:from>
    <xdr:to>
      <xdr:col>81</xdr:col>
      <xdr:colOff>50800</xdr:colOff>
      <xdr:row>98</xdr:row>
      <xdr:rowOff>97332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9621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42811</xdr:rowOff>
    </xdr:from>
    <xdr:to>
      <xdr:col>76</xdr:col>
      <xdr:colOff>114300</xdr:colOff>
      <xdr:row>98</xdr:row>
      <xdr:rowOff>97332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44911"/>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42811</xdr:rowOff>
    </xdr:from>
    <xdr:to>
      <xdr:col>71</xdr:col>
      <xdr:colOff>177800</xdr:colOff>
      <xdr:row>98</xdr:row>
      <xdr:rowOff>84226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44911"/>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104045</xdr:rowOff>
    </xdr:from>
    <xdr:to>
      <xdr:col>85</xdr:col>
      <xdr:colOff>177800</xdr:colOff>
      <xdr:row>97</xdr:row>
      <xdr:rowOff>34195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82472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43314</xdr:rowOff>
    </xdr:from>
    <xdr:to>
      <xdr:col>81</xdr:col>
      <xdr:colOff>101600</xdr:colOff>
      <xdr:row>98</xdr:row>
      <xdr:rowOff>144914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136041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46532</xdr:rowOff>
    </xdr:from>
    <xdr:to>
      <xdr:col>76</xdr:col>
      <xdr:colOff>165100</xdr:colOff>
      <xdr:row>98</xdr:row>
      <xdr:rowOff>148132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139259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4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163461</xdr:rowOff>
    </xdr:from>
    <xdr:to>
      <xdr:col>72</xdr:col>
      <xdr:colOff>38100</xdr:colOff>
      <xdr:row>98</xdr:row>
      <xdr:rowOff>93611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84738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33426</xdr:rowOff>
    </xdr:from>
    <xdr:to>
      <xdr:col>67</xdr:col>
      <xdr:colOff>101600</xdr:colOff>
      <xdr:row>98</xdr:row>
      <xdr:rowOff>135026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126153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2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24714</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398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21171</xdr:rowOff>
    </xdr:from>
    <xdr:to>
      <xdr:col>102</xdr:col>
      <xdr:colOff>114300</xdr:colOff>
      <xdr:row>38</xdr:row>
      <xdr:rowOff>24714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3627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145364</xdr:rowOff>
    </xdr:from>
    <xdr:to>
      <xdr:col>102</xdr:col>
      <xdr:colOff>165100</xdr:colOff>
      <xdr:row>38</xdr:row>
      <xdr:rowOff>75515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66641</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581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141821</xdr:rowOff>
    </xdr:from>
    <xdr:to>
      <xdr:col>98</xdr:col>
      <xdr:colOff>38100</xdr:colOff>
      <xdr:row>38</xdr:row>
      <xdr:rowOff>71971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63098</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150025</xdr:rowOff>
    </xdr:from>
    <xdr:to>
      <xdr:col>116</xdr:col>
      <xdr:colOff>63500</xdr:colOff>
      <xdr:row>51</xdr:row>
      <xdr:rowOff>45479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8722525"/>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45479</xdr:rowOff>
    </xdr:from>
    <xdr:to>
      <xdr:col>111</xdr:col>
      <xdr:colOff>177800</xdr:colOff>
      <xdr:row>57</xdr:row>
      <xdr:rowOff>35725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789429"/>
          <a:ext cx="889000" cy="10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119659</xdr:rowOff>
    </xdr:from>
    <xdr:to>
      <xdr:col>107</xdr:col>
      <xdr:colOff>50800</xdr:colOff>
      <xdr:row>57</xdr:row>
      <xdr:rowOff>35725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20859"/>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23685</xdr:rowOff>
    </xdr:from>
    <xdr:to>
      <xdr:col>102</xdr:col>
      <xdr:colOff>114300</xdr:colOff>
      <xdr:row>56</xdr:row>
      <xdr:rowOff>119659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624885"/>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99225</xdr:rowOff>
    </xdr:from>
    <xdr:to>
      <xdr:col>116</xdr:col>
      <xdr:colOff>114300</xdr:colOff>
      <xdr:row>51</xdr:row>
      <xdr:rowOff>29375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86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52252</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86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166129</xdr:rowOff>
    </xdr:from>
    <xdr:to>
      <xdr:col>112</xdr:col>
      <xdr:colOff>38100</xdr:colOff>
      <xdr:row>51</xdr:row>
      <xdr:rowOff>96279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7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112806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5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156375</xdr:rowOff>
    </xdr:from>
    <xdr:to>
      <xdr:col>107</xdr:col>
      <xdr:colOff>101600</xdr:colOff>
      <xdr:row>57</xdr:row>
      <xdr:rowOff>86525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103052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68859</xdr:rowOff>
    </xdr:from>
    <xdr:to>
      <xdr:col>102</xdr:col>
      <xdr:colOff>165100</xdr:colOff>
      <xdr:row>56</xdr:row>
      <xdr:rowOff>170459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15536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4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144335</xdr:rowOff>
    </xdr:from>
    <xdr:to>
      <xdr:col>98</xdr:col>
      <xdr:colOff>38100</xdr:colOff>
      <xdr:row>56</xdr:row>
      <xdr:rowOff>74485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91012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41545</xdr:rowOff>
    </xdr:from>
    <xdr:to>
      <xdr:col>116</xdr:col>
      <xdr:colOff>63500</xdr:colOff>
      <xdr:row>76</xdr:row>
      <xdr:rowOff>77378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71745"/>
          <a:ext cx="8382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77378</xdr:rowOff>
    </xdr:from>
    <xdr:to>
      <xdr:col>111</xdr:col>
      <xdr:colOff>177800</xdr:colOff>
      <xdr:row>76</xdr:row>
      <xdr:rowOff>90266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107578"/>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90266</xdr:rowOff>
    </xdr:from>
    <xdr:to>
      <xdr:col>107</xdr:col>
      <xdr:colOff>50800</xdr:colOff>
      <xdr:row>76</xdr:row>
      <xdr:rowOff>115697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20466"/>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107011</xdr:rowOff>
    </xdr:from>
    <xdr:to>
      <xdr:col>102</xdr:col>
      <xdr:colOff>114300</xdr:colOff>
      <xdr:row>76</xdr:row>
      <xdr:rowOff>115697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13721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162195</xdr:rowOff>
    </xdr:from>
    <xdr:to>
      <xdr:col>116</xdr:col>
      <xdr:colOff>114300</xdr:colOff>
      <xdr:row>76</xdr:row>
      <xdr:rowOff>92345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140622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26578</xdr:rowOff>
    </xdr:from>
    <xdr:to>
      <xdr:col>112</xdr:col>
      <xdr:colOff>38100</xdr:colOff>
      <xdr:row>76</xdr:row>
      <xdr:rowOff>128178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119305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39466</xdr:rowOff>
    </xdr:from>
    <xdr:to>
      <xdr:col>107</xdr:col>
      <xdr:colOff>101600</xdr:colOff>
      <xdr:row>76</xdr:row>
      <xdr:rowOff>141066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132193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64897</xdr:rowOff>
    </xdr:from>
    <xdr:to>
      <xdr:col>102</xdr:col>
      <xdr:colOff>165100</xdr:colOff>
      <xdr:row>76</xdr:row>
      <xdr:rowOff>166497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157624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56211</xdr:rowOff>
    </xdr:from>
    <xdr:to>
      <xdr:col>98</xdr:col>
      <xdr:colOff>38100</xdr:colOff>
      <xdr:row>76</xdr:row>
      <xdr:rowOff>157811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148938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本市の性質別住民一人当たりのコストは、扶助費が類似団体内平均を大幅に下回っているものの、人件費や貸付金が類似団体内平均を上回っている。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人件費：給与水準や人口１，０００人当たりの職員数は類似団体内平均と同水準であるが、人件費が類似団体内平均を上回る水準で推移している。主な要因は、国の基準を上回る人数の保育士（会計年度任用職員を含む）を配置するなど、「子育てしたくなるまち日本一」を目指す施策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・普通建設事業費（うち更新整備）：総合公園の更新整備や、義務教育学校の改修整備などにより類似団体内平均を上回った。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・災害復旧事業費：令和３年８月豪雨に対応する災害復旧事業により類似団体内平均を上回った。</a:t>
          </a:r>
        </a:p>
        <a:p>
          <a:r>
            <a:rPr kumimoji="1" lang="ja-JP" altLang="en-US" sz="1300">
              <a:latin typeface="ＭＳ Ｐゴシック" panose="020B0600070205080204" pitchFamily="50" charset="-128"/>
              <a:ea typeface="ＭＳ Ｐゴシック" panose="020B0600070205080204" pitchFamily="50" charset="-128"/>
            </a:rPr>
            <a:t>・貸付金：商工業振興対策として中小企業への制度融資を継続的に行っている。既存の制度融資に加え、令和２年度から新型コロナウイルス感染症の影響を受けた中小企業に対する融資を新設したことなどから、類似団体内平均を大幅に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66,329
65,080
289.98
35,327,133
33,868,611
1,183,286
18,218,747
28,893,993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76607</xdr:rowOff>
    </xdr:from>
    <xdr:to>
      <xdr:col>24</xdr:col>
      <xdr:colOff>63500</xdr:colOff>
      <xdr:row>36</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8807"/>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76607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0343"/>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28143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2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14427</xdr:rowOff>
    </xdr:from>
    <xdr:to>
      <xdr:col>10</xdr:col>
      <xdr:colOff>114300</xdr:colOff>
      <xdr:row>36</xdr:row>
      <xdr:rowOff>20371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6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25807</xdr:rowOff>
    </xdr:from>
    <xdr:to>
      <xdr:col>20</xdr:col>
      <xdr:colOff>38100</xdr:colOff>
      <xdr:row>36</xdr:row>
      <xdr:rowOff>127407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118534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141021</xdr:rowOff>
    </xdr:from>
    <xdr:to>
      <xdr:col>10</xdr:col>
      <xdr:colOff>165100</xdr:colOff>
      <xdr:row>36</xdr:row>
      <xdr:rowOff>71171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62298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135077</xdr:rowOff>
    </xdr:from>
    <xdr:to>
      <xdr:col>6</xdr:col>
      <xdr:colOff>38100</xdr:colOff>
      <xdr:row>36</xdr:row>
      <xdr:rowOff>65227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100450</xdr:rowOff>
    </xdr:from>
    <xdr:to>
      <xdr:col>24</xdr:col>
      <xdr:colOff>63500</xdr:colOff>
      <xdr:row>56</xdr:row>
      <xdr:rowOff>53571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15850"/>
          <a:ext cx="838200" cy="6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100450</xdr:rowOff>
    </xdr:from>
    <xdr:to>
      <xdr:col>19</xdr:col>
      <xdr:colOff>177800</xdr:colOff>
      <xdr:row>57</xdr:row>
      <xdr:rowOff>6503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15850"/>
          <a:ext cx="889000" cy="76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153888</xdr:rowOff>
    </xdr:from>
    <xdr:to>
      <xdr:col>15</xdr:col>
      <xdr:colOff>50800</xdr:colOff>
      <xdr:row>57</xdr:row>
      <xdr:rowOff>6503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55088"/>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153888</xdr:rowOff>
    </xdr:from>
    <xdr:to>
      <xdr:col>10</xdr:col>
      <xdr:colOff>114300</xdr:colOff>
      <xdr:row>57</xdr:row>
      <xdr:rowOff>20950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55088"/>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2771</xdr:rowOff>
    </xdr:from>
    <xdr:to>
      <xdr:col>24</xdr:col>
      <xdr:colOff>114300</xdr:colOff>
      <xdr:row>56</xdr:row>
      <xdr:rowOff>104371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152648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49650</xdr:rowOff>
    </xdr:from>
    <xdr:to>
      <xdr:col>20</xdr:col>
      <xdr:colOff>38100</xdr:colOff>
      <xdr:row>52</xdr:row>
      <xdr:rowOff>151250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142377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5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127153</xdr:rowOff>
    </xdr:from>
    <xdr:to>
      <xdr:col>15</xdr:col>
      <xdr:colOff>101600</xdr:colOff>
      <xdr:row>57</xdr:row>
      <xdr:rowOff>57303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48430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103088</xdr:rowOff>
    </xdr:from>
    <xdr:to>
      <xdr:col>10</xdr:col>
      <xdr:colOff>165100</xdr:colOff>
      <xdr:row>57</xdr:row>
      <xdr:rowOff>33238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24365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141600</xdr:rowOff>
    </xdr:from>
    <xdr:to>
      <xdr:col>6</xdr:col>
      <xdr:colOff>38100</xdr:colOff>
      <xdr:row>57</xdr:row>
      <xdr:rowOff>71750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62877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153442</xdr:rowOff>
    </xdr:from>
    <xdr:to>
      <xdr:col>24</xdr:col>
      <xdr:colOff>63500</xdr:colOff>
      <xdr:row>77</xdr:row>
      <xdr:rowOff>127000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12192"/>
          <a:ext cx="8382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101498</xdr:rowOff>
    </xdr:from>
    <xdr:to>
      <xdr:col>19</xdr:col>
      <xdr:colOff>177800</xdr:colOff>
      <xdr:row>77</xdr:row>
      <xdr:rowOff>127000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03148"/>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101498</xdr:rowOff>
    </xdr:from>
    <xdr:to>
      <xdr:col>15</xdr:col>
      <xdr:colOff>50800</xdr:colOff>
      <xdr:row>78</xdr:row>
      <xdr:rowOff>79324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3148"/>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79324</xdr:rowOff>
    </xdr:from>
    <xdr:to>
      <xdr:col>10</xdr:col>
      <xdr:colOff>114300</xdr:colOff>
      <xdr:row>78</xdr:row>
      <xdr:rowOff>83045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52424"/>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102641</xdr:rowOff>
    </xdr:from>
    <xdr:to>
      <xdr:col>24</xdr:col>
      <xdr:colOff>114300</xdr:colOff>
      <xdr:row>76</xdr:row>
      <xdr:rowOff>32792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1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81068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76200</xdr:rowOff>
    </xdr:from>
    <xdr:to>
      <xdr:col>20</xdr:col>
      <xdr:colOff>38100</xdr:colOff>
      <xdr:row>78</xdr:row>
      <xdr:rowOff>6350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168927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50698</xdr:rowOff>
    </xdr:from>
    <xdr:to>
      <xdr:col>15</xdr:col>
      <xdr:colOff>101600</xdr:colOff>
      <xdr:row>77</xdr:row>
      <xdr:rowOff>152298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143425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28524</xdr:rowOff>
    </xdr:from>
    <xdr:to>
      <xdr:col>10</xdr:col>
      <xdr:colOff>165100</xdr:colOff>
      <xdr:row>78</xdr:row>
      <xdr:rowOff>130124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121251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9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32245</xdr:rowOff>
    </xdr:from>
    <xdr:to>
      <xdr:col>6</xdr:col>
      <xdr:colOff>38100</xdr:colOff>
      <xdr:row>78</xdr:row>
      <xdr:rowOff>133845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9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4914</xdr:rowOff>
    </xdr:from>
    <xdr:to>
      <xdr:col>24</xdr:col>
      <xdr:colOff>63500</xdr:colOff>
      <xdr:row>97</xdr:row>
      <xdr:rowOff>89776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35564"/>
          <a:ext cx="838200" cy="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89776</xdr:rowOff>
    </xdr:from>
    <xdr:to>
      <xdr:col>19</xdr:col>
      <xdr:colOff>177800</xdr:colOff>
      <xdr:row>97</xdr:row>
      <xdr:rowOff>102285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0426"/>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102209</xdr:rowOff>
    </xdr:from>
    <xdr:to>
      <xdr:col>15</xdr:col>
      <xdr:colOff>50800</xdr:colOff>
      <xdr:row>97</xdr:row>
      <xdr:rowOff>102285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285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100558</xdr:rowOff>
    </xdr:from>
    <xdr:to>
      <xdr:col>10</xdr:col>
      <xdr:colOff>114300</xdr:colOff>
      <xdr:row>97</xdr:row>
      <xdr:rowOff>102209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120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125564</xdr:rowOff>
    </xdr:from>
    <xdr:to>
      <xdr:col>24</xdr:col>
      <xdr:colOff>114300</xdr:colOff>
      <xdr:row>97</xdr:row>
      <xdr:rowOff>55714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40491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38976</xdr:rowOff>
    </xdr:from>
    <xdr:to>
      <xdr:col>20</xdr:col>
      <xdr:colOff>38100</xdr:colOff>
      <xdr:row>97</xdr:row>
      <xdr:rowOff>140576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131703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51485</xdr:rowOff>
    </xdr:from>
    <xdr:to>
      <xdr:col>15</xdr:col>
      <xdr:colOff>101600</xdr:colOff>
      <xdr:row>97</xdr:row>
      <xdr:rowOff>153085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144212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51409</xdr:rowOff>
    </xdr:from>
    <xdr:to>
      <xdr:col>10</xdr:col>
      <xdr:colOff>165100</xdr:colOff>
      <xdr:row>97</xdr:row>
      <xdr:rowOff>153009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144136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49758</xdr:rowOff>
    </xdr:from>
    <xdr:to>
      <xdr:col>6</xdr:col>
      <xdr:colOff>38100</xdr:colOff>
      <xdr:row>97</xdr:row>
      <xdr:rowOff>151358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142485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70358</xdr:rowOff>
    </xdr:from>
    <xdr:to>
      <xdr:col>55</xdr:col>
      <xdr:colOff>0</xdr:colOff>
      <xdr:row>38</xdr:row>
      <xdr:rowOff>77978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8545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165227</xdr:rowOff>
    </xdr:from>
    <xdr:to>
      <xdr:col>50</xdr:col>
      <xdr:colOff>114300</xdr:colOff>
      <xdr:row>38</xdr:row>
      <xdr:rowOff>70358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0887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165227</xdr:rowOff>
    </xdr:from>
    <xdr:to>
      <xdr:col>45</xdr:col>
      <xdr:colOff>177800</xdr:colOff>
      <xdr:row>38</xdr:row>
      <xdr:rowOff>41097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08877"/>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13818</xdr:rowOff>
    </xdr:from>
    <xdr:to>
      <xdr:col>41</xdr:col>
      <xdr:colOff>50800</xdr:colOff>
      <xdr:row>38</xdr:row>
      <xdr:rowOff>41097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2891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50055</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19558</xdr:rowOff>
    </xdr:from>
    <xdr:to>
      <xdr:col>50</xdr:col>
      <xdr:colOff>165100</xdr:colOff>
      <xdr:row>38</xdr:row>
      <xdr:rowOff>121158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137685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114427</xdr:rowOff>
    </xdr:from>
    <xdr:to>
      <xdr:col>46</xdr:col>
      <xdr:colOff>38100</xdr:colOff>
      <xdr:row>38</xdr:row>
      <xdr:rowOff>44577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61104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2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161747</xdr:rowOff>
    </xdr:from>
    <xdr:to>
      <xdr:col>41</xdr:col>
      <xdr:colOff>101600</xdr:colOff>
      <xdr:row>38</xdr:row>
      <xdr:rowOff>91897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108424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2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134468</xdr:rowOff>
    </xdr:from>
    <xdr:to>
      <xdr:col>36</xdr:col>
      <xdr:colOff>165100</xdr:colOff>
      <xdr:row>38</xdr:row>
      <xdr:rowOff>64618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81145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2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154120</xdr:rowOff>
    </xdr:from>
    <xdr:to>
      <xdr:col>55</xdr:col>
      <xdr:colOff>0</xdr:colOff>
      <xdr:row>57</xdr:row>
      <xdr:rowOff>167049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26770"/>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154120</xdr:rowOff>
    </xdr:from>
    <xdr:to>
      <xdr:col>50</xdr:col>
      <xdr:colOff>114300</xdr:colOff>
      <xdr:row>57</xdr:row>
      <xdr:rowOff>162743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26770"/>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152282</xdr:rowOff>
    </xdr:from>
    <xdr:to>
      <xdr:col>45</xdr:col>
      <xdr:colOff>177800</xdr:colOff>
      <xdr:row>57</xdr:row>
      <xdr:rowOff>162743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24932"/>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152282</xdr:rowOff>
    </xdr:from>
    <xdr:to>
      <xdr:col>41</xdr:col>
      <xdr:colOff>50800</xdr:colOff>
      <xdr:row>57</xdr:row>
      <xdr:rowOff>164325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24932"/>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116249</xdr:rowOff>
    </xdr:from>
    <xdr:to>
      <xdr:col>55</xdr:col>
      <xdr:colOff>50800</xdr:colOff>
      <xdr:row>58</xdr:row>
      <xdr:rowOff>46399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139126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103320</xdr:rowOff>
    </xdr:from>
    <xdr:to>
      <xdr:col>50</xdr:col>
      <xdr:colOff>165100</xdr:colOff>
      <xdr:row>58</xdr:row>
      <xdr:rowOff>33470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49997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6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111943</xdr:rowOff>
    </xdr:from>
    <xdr:to>
      <xdr:col>46</xdr:col>
      <xdr:colOff>38100</xdr:colOff>
      <xdr:row>58</xdr:row>
      <xdr:rowOff>42093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58620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101482</xdr:rowOff>
    </xdr:from>
    <xdr:to>
      <xdr:col>41</xdr:col>
      <xdr:colOff>101600</xdr:colOff>
      <xdr:row>58</xdr:row>
      <xdr:rowOff>31632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48159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113525</xdr:rowOff>
    </xdr:from>
    <xdr:to>
      <xdr:col>36</xdr:col>
      <xdr:colOff>165100</xdr:colOff>
      <xdr:row>58</xdr:row>
      <xdr:rowOff>43675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60202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90780</xdr:rowOff>
    </xdr:from>
    <xdr:to>
      <xdr:col>55</xdr:col>
      <xdr:colOff>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092280"/>
          <a:ext cx="838200" cy="1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90780</xdr:rowOff>
    </xdr:from>
    <xdr:to>
      <xdr:col>50</xdr:col>
      <xdr:colOff>114300</xdr:colOff>
      <xdr:row>76</xdr:row>
      <xdr:rowOff>131127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092280"/>
          <a:ext cx="889000" cy="10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89888</xdr:rowOff>
    </xdr:from>
    <xdr:to>
      <xdr:col>45</xdr:col>
      <xdr:colOff>177800</xdr:colOff>
      <xdr:row>76</xdr:row>
      <xdr:rowOff>131127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2008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142238</xdr:rowOff>
    </xdr:from>
    <xdr:to>
      <xdr:col>41</xdr:col>
      <xdr:colOff>50800</xdr:colOff>
      <xdr:row>76</xdr:row>
      <xdr:rowOff>89888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000988"/>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156588</xdr:rowOff>
    </xdr:from>
    <xdr:to>
      <xdr:col>55</xdr:col>
      <xdr:colOff>50800</xdr:colOff>
      <xdr:row>71</xdr:row>
      <xdr:rowOff>86738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109615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11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39980</xdr:rowOff>
    </xdr:from>
    <xdr:to>
      <xdr:col>50</xdr:col>
      <xdr:colOff>165100</xdr:colOff>
      <xdr:row>70</xdr:row>
      <xdr:rowOff>141580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0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158107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18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80327</xdr:rowOff>
    </xdr:from>
    <xdr:to>
      <xdr:col>46</xdr:col>
      <xdr:colOff>38100</xdr:colOff>
      <xdr:row>77</xdr:row>
      <xdr:rowOff>10477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27005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39088</xdr:rowOff>
    </xdr:from>
    <xdr:to>
      <xdr:col>41</xdr:col>
      <xdr:colOff>101600</xdr:colOff>
      <xdr:row>76</xdr:row>
      <xdr:rowOff>140688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157215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91438</xdr:rowOff>
    </xdr:from>
    <xdr:to>
      <xdr:col>36</xdr:col>
      <xdr:colOff>165100</xdr:colOff>
      <xdr:row>76</xdr:row>
      <xdr:rowOff>21588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38115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103448</xdr:rowOff>
    </xdr:from>
    <xdr:to>
      <xdr:col>55</xdr:col>
      <xdr:colOff>0</xdr:colOff>
      <xdr:row>97</xdr:row>
      <xdr:rowOff>40278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91198"/>
          <a:ext cx="838200" cy="2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15208</xdr:rowOff>
    </xdr:from>
    <xdr:to>
      <xdr:col>50</xdr:col>
      <xdr:colOff>114300</xdr:colOff>
      <xdr:row>97</xdr:row>
      <xdr:rowOff>40278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4585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65576</xdr:rowOff>
    </xdr:from>
    <xdr:to>
      <xdr:col>45</xdr:col>
      <xdr:colOff>177800</xdr:colOff>
      <xdr:row>97</xdr:row>
      <xdr:rowOff>15208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24776"/>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65576</xdr:rowOff>
    </xdr:from>
    <xdr:to>
      <xdr:col>41</xdr:col>
      <xdr:colOff>50800</xdr:colOff>
      <xdr:row>96</xdr:row>
      <xdr:rowOff>92608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2477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52648</xdr:rowOff>
    </xdr:from>
    <xdr:to>
      <xdr:col>55</xdr:col>
      <xdr:colOff>50800</xdr:colOff>
      <xdr:row>95</xdr:row>
      <xdr:rowOff>154248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75525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160928</xdr:rowOff>
    </xdr:from>
    <xdr:to>
      <xdr:col>50</xdr:col>
      <xdr:colOff>165100</xdr:colOff>
      <xdr:row>97</xdr:row>
      <xdr:rowOff>91078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82205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135858</xdr:rowOff>
    </xdr:from>
    <xdr:to>
      <xdr:col>46</xdr:col>
      <xdr:colOff>38100</xdr:colOff>
      <xdr:row>97</xdr:row>
      <xdr:rowOff>66008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57135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14776</xdr:rowOff>
    </xdr:from>
    <xdr:to>
      <xdr:col>41</xdr:col>
      <xdr:colOff>101600</xdr:colOff>
      <xdr:row>96</xdr:row>
      <xdr:rowOff>116376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132903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41808</xdr:rowOff>
    </xdr:from>
    <xdr:to>
      <xdr:col>36</xdr:col>
      <xdr:colOff>165100</xdr:colOff>
      <xdr:row>96</xdr:row>
      <xdr:rowOff>143408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134535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129550</xdr:rowOff>
    </xdr:from>
    <xdr:to>
      <xdr:col>85</xdr:col>
      <xdr:colOff>127000</xdr:colOff>
      <xdr:row>38</xdr:row>
      <xdr:rowOff>8758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01750"/>
          <a:ext cx="838200" cy="2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129550</xdr:rowOff>
    </xdr:from>
    <xdr:to>
      <xdr:col>81</xdr:col>
      <xdr:colOff>50800</xdr:colOff>
      <xdr:row>38</xdr:row>
      <xdr:rowOff>27183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01750"/>
          <a:ext cx="889000" cy="2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27183</xdr:rowOff>
    </xdr:from>
    <xdr:to>
      <xdr:col>76</xdr:col>
      <xdr:colOff>114300</xdr:colOff>
      <xdr:row>38</xdr:row>
      <xdr:rowOff>50088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2283"/>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49678</xdr:rowOff>
    </xdr:from>
    <xdr:to>
      <xdr:col>71</xdr:col>
      <xdr:colOff>177800</xdr:colOff>
      <xdr:row>38</xdr:row>
      <xdr:rowOff>50088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64778"/>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129408</xdr:rowOff>
    </xdr:from>
    <xdr:to>
      <xdr:col>85</xdr:col>
      <xdr:colOff>177800</xdr:colOff>
      <xdr:row>38</xdr:row>
      <xdr:rowOff>59558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107835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78750</xdr:rowOff>
    </xdr:from>
    <xdr:to>
      <xdr:col>81</xdr:col>
      <xdr:colOff>101600</xdr:colOff>
      <xdr:row>37</xdr:row>
      <xdr:rowOff>8900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25427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147833</xdr:rowOff>
    </xdr:from>
    <xdr:to>
      <xdr:col>76</xdr:col>
      <xdr:colOff>165100</xdr:colOff>
      <xdr:row>38</xdr:row>
      <xdr:rowOff>77983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69110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170738</xdr:rowOff>
    </xdr:from>
    <xdr:to>
      <xdr:col>72</xdr:col>
      <xdr:colOff>38100</xdr:colOff>
      <xdr:row>38</xdr:row>
      <xdr:rowOff>100888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92015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170328</xdr:rowOff>
    </xdr:from>
    <xdr:to>
      <xdr:col>67</xdr:col>
      <xdr:colOff>101600</xdr:colOff>
      <xdr:row>38</xdr:row>
      <xdr:rowOff>100478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91605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112020</xdr:rowOff>
    </xdr:from>
    <xdr:to>
      <xdr:col>85</xdr:col>
      <xdr:colOff>127000</xdr:colOff>
      <xdr:row>55</xdr:row>
      <xdr:rowOff>46089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8855970"/>
          <a:ext cx="838200" cy="6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112020</xdr:rowOff>
    </xdr:from>
    <xdr:to>
      <xdr:col>81</xdr:col>
      <xdr:colOff>50800</xdr:colOff>
      <xdr:row>52</xdr:row>
      <xdr:rowOff>130766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8855970"/>
          <a:ext cx="889000" cy="1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130766</xdr:rowOff>
    </xdr:from>
    <xdr:to>
      <xdr:col>76</xdr:col>
      <xdr:colOff>114300</xdr:colOff>
      <xdr:row>56</xdr:row>
      <xdr:rowOff>19951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046166"/>
          <a:ext cx="889000" cy="5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19951</xdr:rowOff>
    </xdr:from>
    <xdr:to>
      <xdr:col>71</xdr:col>
      <xdr:colOff>177800</xdr:colOff>
      <xdr:row>56</xdr:row>
      <xdr:rowOff>52832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21151"/>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166739</xdr:rowOff>
    </xdr:from>
    <xdr:to>
      <xdr:col>85</xdr:col>
      <xdr:colOff>177800</xdr:colOff>
      <xdr:row>55</xdr:row>
      <xdr:rowOff>96889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18166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61220</xdr:rowOff>
    </xdr:from>
    <xdr:to>
      <xdr:col>81</xdr:col>
      <xdr:colOff>101600</xdr:colOff>
      <xdr:row>51</xdr:row>
      <xdr:rowOff>162820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8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7897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5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79966</xdr:rowOff>
    </xdr:from>
    <xdr:to>
      <xdr:col>76</xdr:col>
      <xdr:colOff>165100</xdr:colOff>
      <xdr:row>53</xdr:row>
      <xdr:rowOff>10116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9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26643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7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140601</xdr:rowOff>
    </xdr:from>
    <xdr:to>
      <xdr:col>72</xdr:col>
      <xdr:colOff>38100</xdr:colOff>
      <xdr:row>56</xdr:row>
      <xdr:rowOff>70751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87278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xdr:rowOff>
    </xdr:from>
    <xdr:to>
      <xdr:col>67</xdr:col>
      <xdr:colOff>101600</xdr:colOff>
      <xdr:row>56</xdr:row>
      <xdr:rowOff>103632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120159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28905</xdr:rowOff>
    </xdr:from>
    <xdr:to>
      <xdr:col>85</xdr:col>
      <xdr:colOff>127000</xdr:colOff>
      <xdr:row>79</xdr:row>
      <xdr:rowOff>16332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02005"/>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16332</xdr:rowOff>
    </xdr:from>
    <xdr:to>
      <xdr:col>81</xdr:col>
      <xdr:colOff>50800</xdr:colOff>
      <xdr:row>79</xdr:row>
      <xdr:rowOff>36030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6088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166636</xdr:rowOff>
    </xdr:from>
    <xdr:to>
      <xdr:col>76</xdr:col>
      <xdr:colOff>114300</xdr:colOff>
      <xdr:row>79</xdr:row>
      <xdr:rowOff>36030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39736"/>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166636</xdr:rowOff>
    </xdr:from>
    <xdr:to>
      <xdr:col>71</xdr:col>
      <xdr:colOff>177800</xdr:colOff>
      <xdr:row>79</xdr:row>
      <xdr:rowOff>23076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3973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149555</xdr:rowOff>
    </xdr:from>
    <xdr:to>
      <xdr:col>85</xdr:col>
      <xdr:colOff>177800</xdr:colOff>
      <xdr:row>78</xdr:row>
      <xdr:rowOff>79705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136982</xdr:rowOff>
    </xdr:from>
    <xdr:to>
      <xdr:col>81</xdr:col>
      <xdr:colOff>101600</xdr:colOff>
      <xdr:row>79</xdr:row>
      <xdr:rowOff>67132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58259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156680</xdr:rowOff>
    </xdr:from>
    <xdr:to>
      <xdr:col>76</xdr:col>
      <xdr:colOff>165100</xdr:colOff>
      <xdr:row>79</xdr:row>
      <xdr:rowOff>86830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77957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115836</xdr:rowOff>
    </xdr:from>
    <xdr:to>
      <xdr:col>72</xdr:col>
      <xdr:colOff>38100</xdr:colOff>
      <xdr:row>79</xdr:row>
      <xdr:rowOff>45986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37113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143726</xdr:rowOff>
    </xdr:from>
    <xdr:to>
      <xdr:col>67</xdr:col>
      <xdr:colOff>101600</xdr:colOff>
      <xdr:row>79</xdr:row>
      <xdr:rowOff>73876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65003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0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54482</xdr:rowOff>
    </xdr:from>
    <xdr:to>
      <xdr:col>85</xdr:col>
      <xdr:colOff>127000</xdr:colOff>
      <xdr:row>95</xdr:row>
      <xdr:rowOff>57372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42232"/>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57372</xdr:rowOff>
    </xdr:from>
    <xdr:to>
      <xdr:col>81</xdr:col>
      <xdr:colOff>50800</xdr:colOff>
      <xdr:row>95</xdr:row>
      <xdr:rowOff>78239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45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77798</xdr:rowOff>
    </xdr:from>
    <xdr:to>
      <xdr:col>76</xdr:col>
      <xdr:colOff>114300</xdr:colOff>
      <xdr:row>95</xdr:row>
      <xdr:rowOff>78239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65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66858</xdr:rowOff>
    </xdr:from>
    <xdr:to>
      <xdr:col>71</xdr:col>
      <xdr:colOff>177800</xdr:colOff>
      <xdr:row>95</xdr:row>
      <xdr:rowOff>77798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35460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3682</xdr:rowOff>
    </xdr:from>
    <xdr:to>
      <xdr:col>85</xdr:col>
      <xdr:colOff>177800</xdr:colOff>
      <xdr:row>95</xdr:row>
      <xdr:rowOff>105282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26559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6572</xdr:rowOff>
    </xdr:from>
    <xdr:to>
      <xdr:col>81</xdr:col>
      <xdr:colOff>101600</xdr:colOff>
      <xdr:row>95</xdr:row>
      <xdr:rowOff>108172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124699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27439</xdr:rowOff>
    </xdr:from>
    <xdr:to>
      <xdr:col>76</xdr:col>
      <xdr:colOff>165100</xdr:colOff>
      <xdr:row>95</xdr:row>
      <xdr:rowOff>129039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145566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26998</xdr:rowOff>
    </xdr:from>
    <xdr:to>
      <xdr:col>72</xdr:col>
      <xdr:colOff>38100</xdr:colOff>
      <xdr:row>95</xdr:row>
      <xdr:rowOff>128598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145125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16058</xdr:rowOff>
    </xdr:from>
    <xdr:to>
      <xdr:col>67</xdr:col>
      <xdr:colOff>101600</xdr:colOff>
      <xdr:row>95</xdr:row>
      <xdr:rowOff>117658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134185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本市の目的別住民一人当たりのコストは、議会費や衛生費、消防費が類似団体内平均を下回ったものの、商工費や土木費が類似団体内平均を大きく上回った。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商工費：商工業振興対策として継続的に行っている中小企業への制度融資に加え、令和２年度に新型コロナウイルス感染症の影響を受けた中小企業に対する融資を新設したことに伴い、令和２年度に引継ぎ、類似団体内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・土木費：令和３年度から、総合公園の更新整備事業が本格的に始まったため、類似団体内平均を大きく上回った。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・教育費：義務教育学校整備事業を実施したため、類似団体内平均を上回った。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・災害復旧費：令和３年８月豪雨に対応する災害復旧事業により類似団体内平均を上回った。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財政調整基金残高は、国の財政措置を効果的に活用したことやふるさと寄附金が好調だったことなどに伴い前年度より増加し、依然として本市が財政規律としている標準財政規模の２０％を上回る水準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令和３年度は全会計が黒字で、水道事業会計や下水道事業会計などの黒字額が前年度に比べ増加していることから、連結ベースの黒字額についても大きく増加した。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35327133</v>
      </c>
      <c r="BO4" s="404"/>
      <c r="BP4" s="404"/>
      <c r="BQ4" s="404"/>
      <c r="BR4" s="404"/>
      <c r="BS4" s="404"/>
      <c r="BT4" s="404"/>
      <c r="BU4" s="405"/>
      <c r="BV4" s="403">
        <v>40455268</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6.5</v>
      </c>
      <c r="CU4" s="410"/>
      <c r="CV4" s="410"/>
      <c r="CW4" s="410"/>
      <c r="CX4" s="410"/>
      <c r="CY4" s="410"/>
      <c r="CZ4" s="410"/>
      <c r="DA4" s="411"/>
      <c r="DB4" s="409">
        <v>6.3</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33868611</v>
      </c>
      <c r="BO5" s="441"/>
      <c r="BP5" s="441"/>
      <c r="BQ5" s="441"/>
      <c r="BR5" s="441"/>
      <c r="BS5" s="441"/>
      <c r="BT5" s="441"/>
      <c r="BU5" s="442"/>
      <c r="BV5" s="440">
        <v>39228298</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87.1</v>
      </c>
      <c r="CU5" s="438"/>
      <c r="CV5" s="438"/>
      <c r="CW5" s="438"/>
      <c r="CX5" s="438"/>
      <c r="CY5" s="438"/>
      <c r="CZ5" s="438"/>
      <c r="DA5" s="439"/>
      <c r="DB5" s="437">
        <v>89.8</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1458522</v>
      </c>
      <c r="BO6" s="441"/>
      <c r="BP6" s="441"/>
      <c r="BQ6" s="441"/>
      <c r="BR6" s="441"/>
      <c r="BS6" s="441"/>
      <c r="BT6" s="441"/>
      <c r="BU6" s="442"/>
      <c r="BV6" s="440">
        <v>1226970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93.2</v>
      </c>
      <c r="CU6" s="478"/>
      <c r="CV6" s="478"/>
      <c r="CW6" s="478"/>
      <c r="CX6" s="478"/>
      <c r="CY6" s="478"/>
      <c r="CZ6" s="478"/>
      <c r="DA6" s="479"/>
      <c r="DB6" s="477">
        <v>95</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275236</v>
      </c>
      <c r="BO7" s="441"/>
      <c r="BP7" s="441"/>
      <c r="BQ7" s="441"/>
      <c r="BR7" s="441"/>
      <c r="BS7" s="441"/>
      <c r="BT7" s="441"/>
      <c r="BU7" s="442"/>
      <c r="BV7" s="440">
        <v>128336</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18218747</v>
      </c>
      <c r="CU7" s="441"/>
      <c r="CV7" s="441"/>
      <c r="CW7" s="441"/>
      <c r="CX7" s="441"/>
      <c r="CY7" s="441"/>
      <c r="CZ7" s="441"/>
      <c r="DA7" s="442"/>
      <c r="DB7" s="440">
        <v>17550475</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1183286</v>
      </c>
      <c r="BO8" s="441"/>
      <c r="BP8" s="441"/>
      <c r="BQ8" s="441"/>
      <c r="BR8" s="441"/>
      <c r="BS8" s="441"/>
      <c r="BT8" s="441"/>
      <c r="BU8" s="442"/>
      <c r="BV8" s="440">
        <v>1098634</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0.64</v>
      </c>
      <c r="CU8" s="481"/>
      <c r="CV8" s="481"/>
      <c r="CW8" s="481"/>
      <c r="CX8" s="481"/>
      <c r="CY8" s="481"/>
      <c r="CZ8" s="481"/>
      <c r="DA8" s="482"/>
      <c r="DB8" s="480">
        <v>0.64</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67241</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84652</v>
      </c>
      <c r="BO9" s="441"/>
      <c r="BP9" s="441"/>
      <c r="BQ9" s="441"/>
      <c r="BR9" s="441"/>
      <c r="BS9" s="441"/>
      <c r="BT9" s="441"/>
      <c r="BU9" s="442"/>
      <c r="BV9" s="440">
        <v>386677</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13.4</v>
      </c>
      <c r="CU9" s="438"/>
      <c r="CV9" s="438"/>
      <c r="CW9" s="438"/>
      <c r="CX9" s="438"/>
      <c r="CY9" s="438"/>
      <c r="CZ9" s="438"/>
      <c r="DA9" s="439"/>
      <c r="DB9" s="437">
        <v>13.8</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67135</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556021</v>
      </c>
      <c r="BO10" s="441"/>
      <c r="BP10" s="441"/>
      <c r="BQ10" s="441"/>
      <c r="BR10" s="441"/>
      <c r="BS10" s="441"/>
      <c r="BT10" s="441"/>
      <c r="BU10" s="442"/>
      <c r="BV10" s="440">
        <v>366608</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131</v>
      </c>
      <c r="DC11" s="481"/>
      <c r="DD11" s="481"/>
      <c r="DE11" s="481"/>
      <c r="DF11" s="481"/>
      <c r="DG11" s="481"/>
      <c r="DH11" s="481"/>
      <c r="DI11" s="482"/>
    </row>
    <row r="12" spans="1:119" ht="18.75" customHeight="1" x14ac:dyDescent="0.15">
      <c r="A12" s="178"/>
      <c r="B12" s="500" t="s">
        <v>132</v>
      </c>
      <c r="C12" s="501"/>
      <c r="D12" s="501"/>
      <c r="E12" s="501"/>
      <c r="F12" s="501"/>
      <c r="G12" s="501"/>
      <c r="H12" s="501"/>
      <c r="I12" s="501"/>
      <c r="J12" s="501"/>
      <c r="K12" s="502"/>
      <c r="L12" s="509" t="s">
        <v>133</v>
      </c>
      <c r="M12" s="510"/>
      <c r="N12" s="510"/>
      <c r="O12" s="510"/>
      <c r="P12" s="510"/>
      <c r="Q12" s="511"/>
      <c r="R12" s="512">
        <v>66329</v>
      </c>
      <c r="S12" s="513"/>
      <c r="T12" s="513"/>
      <c r="U12" s="513"/>
      <c r="V12" s="514"/>
      <c r="W12" s="515" t="s">
        <v>1</v>
      </c>
      <c r="X12" s="473"/>
      <c r="Y12" s="473"/>
      <c r="Z12" s="473"/>
      <c r="AA12" s="473"/>
      <c r="AB12" s="516"/>
      <c r="AC12" s="517" t="s">
        <v>134</v>
      </c>
      <c r="AD12" s="518"/>
      <c r="AE12" s="518"/>
      <c r="AF12" s="518"/>
      <c r="AG12" s="519"/>
      <c r="AH12" s="517" t="s">
        <v>135</v>
      </c>
      <c r="AI12" s="518"/>
      <c r="AJ12" s="518"/>
      <c r="AK12" s="518"/>
      <c r="AL12" s="520"/>
      <c r="AM12" s="469" t="s">
        <v>136</v>
      </c>
      <c r="AN12" s="470"/>
      <c r="AO12" s="470"/>
      <c r="AP12" s="470"/>
      <c r="AQ12" s="470"/>
      <c r="AR12" s="470"/>
      <c r="AS12" s="470"/>
      <c r="AT12" s="471"/>
      <c r="AU12" s="472" t="s">
        <v>137</v>
      </c>
      <c r="AV12" s="473"/>
      <c r="AW12" s="473"/>
      <c r="AX12" s="473"/>
      <c r="AY12" s="474" t="s">
        <v>138</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600000</v>
      </c>
      <c r="BW12" s="441"/>
      <c r="BX12" s="441"/>
      <c r="BY12" s="441"/>
      <c r="BZ12" s="441"/>
      <c r="CA12" s="441"/>
      <c r="CB12" s="441"/>
      <c r="CC12" s="442"/>
      <c r="CD12" s="443" t="s">
        <v>139</v>
      </c>
      <c r="CE12" s="444"/>
      <c r="CF12" s="444"/>
      <c r="CG12" s="444"/>
      <c r="CH12" s="444"/>
      <c r="CI12" s="444"/>
      <c r="CJ12" s="444"/>
      <c r="CK12" s="444"/>
      <c r="CL12" s="444"/>
      <c r="CM12" s="444"/>
      <c r="CN12" s="444"/>
      <c r="CO12" s="444"/>
      <c r="CP12" s="444"/>
      <c r="CQ12" s="444"/>
      <c r="CR12" s="444"/>
      <c r="CS12" s="445"/>
      <c r="CT12" s="480" t="s">
        <v>140</v>
      </c>
      <c r="CU12" s="481"/>
      <c r="CV12" s="481"/>
      <c r="CW12" s="481"/>
      <c r="CX12" s="481"/>
      <c r="CY12" s="481"/>
      <c r="CZ12" s="481"/>
      <c r="DA12" s="482"/>
      <c r="DB12" s="480" t="s">
        <v>140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141</v>
      </c>
      <c r="N13" s="532"/>
      <c r="O13" s="532"/>
      <c r="P13" s="532"/>
      <c r="Q13" s="533"/>
      <c r="R13" s="524">
        <v>65080</v>
      </c>
      <c r="S13" s="525"/>
      <c r="T13" s="525"/>
      <c r="U13" s="525"/>
      <c r="V13" s="526"/>
      <c r="W13" s="456" t="s">
        <v>142</v>
      </c>
      <c r="X13" s="457"/>
      <c r="Y13" s="457"/>
      <c r="Z13" s="457"/>
      <c r="AA13" s="457"/>
      <c r="AB13" s="447"/>
      <c r="AC13" s="491">
        <v>2593</v>
      </c>
      <c r="AD13" s="492"/>
      <c r="AE13" s="492"/>
      <c r="AF13" s="492"/>
      <c r="AG13" s="534"/>
      <c r="AH13" s="491">
        <v>2729</v>
      </c>
      <c r="AI13" s="492"/>
      <c r="AJ13" s="492"/>
      <c r="AK13" s="492"/>
      <c r="AL13" s="493"/>
      <c r="AM13" s="469" t="s">
        <v>143</v>
      </c>
      <c r="AN13" s="470"/>
      <c r="AO13" s="470"/>
      <c r="AP13" s="470"/>
      <c r="AQ13" s="470"/>
      <c r="AR13" s="470"/>
      <c r="AS13" s="470"/>
      <c r="AT13" s="471"/>
      <c r="AU13" s="472" t="s">
        <v>116</v>
      </c>
      <c r="AV13" s="473"/>
      <c r="AW13" s="473"/>
      <c r="AX13" s="473"/>
      <c r="AY13" s="474" t="s">
        <v>144</v>
      </c>
      <c r="AZ13" s="475"/>
      <c r="BA13" s="475"/>
      <c r="BB13" s="475"/>
      <c r="BC13" s="475"/>
      <c r="BD13" s="475"/>
      <c r="BE13" s="475"/>
      <c r="BF13" s="475"/>
      <c r="BG13" s="475"/>
      <c r="BH13" s="475"/>
      <c r="BI13" s="475"/>
      <c r="BJ13" s="475"/>
      <c r="BK13" s="475"/>
      <c r="BL13" s="475"/>
      <c r="BM13" s="476"/>
      <c r="BN13" s="440">
        <v>640673</v>
      </c>
      <c r="BO13" s="441"/>
      <c r="BP13" s="441"/>
      <c r="BQ13" s="441"/>
      <c r="BR13" s="441"/>
      <c r="BS13" s="441"/>
      <c r="BT13" s="441"/>
      <c r="BU13" s="442"/>
      <c r="BV13" s="440">
        <v>153285</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37">
        <v>6.4</v>
      </c>
      <c r="CU13" s="438"/>
      <c r="CV13" s="438"/>
      <c r="CW13" s="438"/>
      <c r="CX13" s="438"/>
      <c r="CY13" s="438"/>
      <c r="CZ13" s="438"/>
      <c r="DA13" s="439"/>
      <c r="DB13" s="437">
        <v>6.2</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146</v>
      </c>
      <c r="M14" s="522"/>
      <c r="N14" s="522"/>
      <c r="O14" s="522"/>
      <c r="P14" s="522"/>
      <c r="Q14" s="523"/>
      <c r="R14" s="524">
        <v>66730</v>
      </c>
      <c r="S14" s="525"/>
      <c r="T14" s="525"/>
      <c r="U14" s="525"/>
      <c r="V14" s="526"/>
      <c r="W14" s="430"/>
      <c r="X14" s="431"/>
      <c r="Y14" s="431"/>
      <c r="Z14" s="431"/>
      <c r="AA14" s="431"/>
      <c r="AB14" s="420"/>
      <c r="AC14" s="527">
        <v>7.4</v>
      </c>
      <c r="AD14" s="528"/>
      <c r="AE14" s="528"/>
      <c r="AF14" s="528"/>
      <c r="AG14" s="529"/>
      <c r="AH14" s="527">
        <v>7.7</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v>17.399999999999999</v>
      </c>
      <c r="CU14" s="539"/>
      <c r="CV14" s="539"/>
      <c r="CW14" s="539"/>
      <c r="CX14" s="539"/>
      <c r="CY14" s="539"/>
      <c r="CZ14" s="539"/>
      <c r="DA14" s="540"/>
      <c r="DB14" s="538">
        <v>24.9</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141</v>
      </c>
      <c r="N15" s="532"/>
      <c r="O15" s="532"/>
      <c r="P15" s="532"/>
      <c r="Q15" s="533"/>
      <c r="R15" s="524">
        <v>65445</v>
      </c>
      <c r="S15" s="525"/>
      <c r="T15" s="525"/>
      <c r="U15" s="525"/>
      <c r="V15" s="526"/>
      <c r="W15" s="456" t="s">
        <v>148</v>
      </c>
      <c r="X15" s="457"/>
      <c r="Y15" s="457"/>
      <c r="Z15" s="457"/>
      <c r="AA15" s="457"/>
      <c r="AB15" s="447"/>
      <c r="AC15" s="491">
        <v>11869</v>
      </c>
      <c r="AD15" s="492"/>
      <c r="AE15" s="492"/>
      <c r="AF15" s="492"/>
      <c r="AG15" s="534"/>
      <c r="AH15" s="491">
        <v>11832</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9087582</v>
      </c>
      <c r="BO15" s="404"/>
      <c r="BP15" s="404"/>
      <c r="BQ15" s="404"/>
      <c r="BR15" s="404"/>
      <c r="BS15" s="404"/>
      <c r="BT15" s="404"/>
      <c r="BU15" s="405"/>
      <c r="BV15" s="403">
        <v>9227195</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33.700000000000003</v>
      </c>
      <c r="AD16" s="528"/>
      <c r="AE16" s="528"/>
      <c r="AF16" s="528"/>
      <c r="AG16" s="529"/>
      <c r="AH16" s="527">
        <v>33.5</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14579320</v>
      </c>
      <c r="BO16" s="441"/>
      <c r="BP16" s="441"/>
      <c r="BQ16" s="441"/>
      <c r="BR16" s="441"/>
      <c r="BS16" s="441"/>
      <c r="BT16" s="441"/>
      <c r="BU16" s="442"/>
      <c r="BV16" s="440">
        <v>14102883</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20736</v>
      </c>
      <c r="AD17" s="492"/>
      <c r="AE17" s="492"/>
      <c r="AF17" s="492"/>
      <c r="AG17" s="534"/>
      <c r="AH17" s="491">
        <v>20716</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11486337</v>
      </c>
      <c r="BO17" s="441"/>
      <c r="BP17" s="441"/>
      <c r="BQ17" s="441"/>
      <c r="BR17" s="441"/>
      <c r="BS17" s="441"/>
      <c r="BT17" s="441"/>
      <c r="BU17" s="442"/>
      <c r="BV17" s="440">
        <v>11687459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289.98</v>
      </c>
      <c r="M18" s="564"/>
      <c r="N18" s="564"/>
      <c r="O18" s="564"/>
      <c r="P18" s="564"/>
      <c r="Q18" s="564"/>
      <c r="R18" s="565"/>
      <c r="S18" s="565"/>
      <c r="T18" s="565"/>
      <c r="U18" s="565"/>
      <c r="V18" s="566"/>
      <c r="W18" s="458"/>
      <c r="X18" s="459"/>
      <c r="Y18" s="459"/>
      <c r="Z18" s="459"/>
      <c r="AA18" s="459"/>
      <c r="AB18" s="450"/>
      <c r="AC18" s="567">
        <v>58.9</v>
      </c>
      <c r="AD18" s="568"/>
      <c r="AE18" s="568"/>
      <c r="AF18" s="568"/>
      <c r="AG18" s="569"/>
      <c r="AH18" s="567">
        <v>58.7</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16333132</v>
      </c>
      <c r="BO18" s="441"/>
      <c r="BP18" s="441"/>
      <c r="BQ18" s="441"/>
      <c r="BR18" s="441"/>
      <c r="BS18" s="441"/>
      <c r="BT18" s="441"/>
      <c r="BU18" s="442"/>
      <c r="BV18" s="440">
        <v>15929574</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232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21898474</v>
      </c>
      <c r="BO19" s="441"/>
      <c r="BP19" s="441"/>
      <c r="BQ19" s="441"/>
      <c r="BR19" s="441"/>
      <c r="BS19" s="441"/>
      <c r="BT19" s="441"/>
      <c r="BU19" s="442"/>
      <c r="BV19" s="440">
        <v>21289636</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27997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28893993</v>
      </c>
      <c r="BO22" s="404"/>
      <c r="BP22" s="404"/>
      <c r="BQ22" s="404"/>
      <c r="BR22" s="404"/>
      <c r="BS22" s="404"/>
      <c r="BT22" s="404"/>
      <c r="BU22" s="405"/>
      <c r="BV22" s="403">
        <v>28724643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16927106</v>
      </c>
      <c r="BO23" s="441"/>
      <c r="BP23" s="441"/>
      <c r="BQ23" s="441"/>
      <c r="BR23" s="441"/>
      <c r="BS23" s="441"/>
      <c r="BT23" s="441"/>
      <c r="BU23" s="442"/>
      <c r="BV23" s="440">
        <v>16104167</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9140</v>
      </c>
      <c r="R24" s="492"/>
      <c r="S24" s="492"/>
      <c r="T24" s="492"/>
      <c r="U24" s="492"/>
      <c r="V24" s="534"/>
      <c r="W24" s="586"/>
      <c r="X24" s="587"/>
      <c r="Y24" s="588"/>
      <c r="Z24" s="490" t="s">
        <v>173</v>
      </c>
      <c r="AA24" s="470"/>
      <c r="AB24" s="470"/>
      <c r="AC24" s="470"/>
      <c r="AD24" s="470"/>
      <c r="AE24" s="470"/>
      <c r="AF24" s="470"/>
      <c r="AG24" s="471"/>
      <c r="AH24" s="491">
        <v>499</v>
      </c>
      <c r="AI24" s="492"/>
      <c r="AJ24" s="492"/>
      <c r="AK24" s="492"/>
      <c r="AL24" s="534"/>
      <c r="AM24" s="491">
        <v>1459076</v>
      </c>
      <c r="AN24" s="492"/>
      <c r="AO24" s="492"/>
      <c r="AP24" s="492"/>
      <c r="AQ24" s="492"/>
      <c r="AR24" s="534"/>
      <c r="AS24" s="491">
        <v>2924</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15285684</v>
      </c>
      <c r="BO24" s="441"/>
      <c r="BP24" s="441"/>
      <c r="BQ24" s="441"/>
      <c r="BR24" s="441"/>
      <c r="BS24" s="441"/>
      <c r="BT24" s="441"/>
      <c r="BU24" s="442"/>
      <c r="BV24" s="440">
        <v>15270882</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7560</v>
      </c>
      <c r="R25" s="492"/>
      <c r="S25" s="492"/>
      <c r="T25" s="492"/>
      <c r="U25" s="492"/>
      <c r="V25" s="534"/>
      <c r="W25" s="586"/>
      <c r="X25" s="587"/>
      <c r="Y25" s="588"/>
      <c r="Z25" s="490" t="s">
        <v>176</v>
      </c>
      <c r="AA25" s="470"/>
      <c r="AB25" s="470"/>
      <c r="AC25" s="470"/>
      <c r="AD25" s="470"/>
      <c r="AE25" s="470"/>
      <c r="AF25" s="470"/>
      <c r="AG25" s="471"/>
      <c r="AH25" s="491" t="s">
        <v>177</v>
      </c>
      <c r="AI25" s="492"/>
      <c r="AJ25" s="492"/>
      <c r="AK25" s="492"/>
      <c r="AL25" s="534"/>
      <c r="AM25" s="491" t="s">
        <v>140</v>
      </c>
      <c r="AN25" s="492"/>
      <c r="AO25" s="492"/>
      <c r="AP25" s="492"/>
      <c r="AQ25" s="492"/>
      <c r="AR25" s="534"/>
      <c r="AS25" s="491" t="s">
        <v>140</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3526711</v>
      </c>
      <c r="BO25" s="404"/>
      <c r="BP25" s="404"/>
      <c r="BQ25" s="404"/>
      <c r="BR25" s="404"/>
      <c r="BS25" s="404"/>
      <c r="BT25" s="404"/>
      <c r="BU25" s="405"/>
      <c r="BV25" s="403">
        <v>5821094</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6310</v>
      </c>
      <c r="R26" s="492"/>
      <c r="S26" s="492"/>
      <c r="T26" s="492"/>
      <c r="U26" s="492"/>
      <c r="V26" s="534"/>
      <c r="W26" s="586"/>
      <c r="X26" s="587"/>
      <c r="Y26" s="588"/>
      <c r="Z26" s="490" t="s">
        <v>180</v>
      </c>
      <c r="AA26" s="592"/>
      <c r="AB26" s="592"/>
      <c r="AC26" s="592"/>
      <c r="AD26" s="592"/>
      <c r="AE26" s="592"/>
      <c r="AF26" s="592"/>
      <c r="AG26" s="593"/>
      <c r="AH26" s="491">
        <v>14</v>
      </c>
      <c r="AI26" s="492"/>
      <c r="AJ26" s="492"/>
      <c r="AK26" s="492"/>
      <c r="AL26" s="534"/>
      <c r="AM26" s="491">
        <v>41496</v>
      </c>
      <c r="AN26" s="492"/>
      <c r="AO26" s="492"/>
      <c r="AP26" s="492"/>
      <c r="AQ26" s="492"/>
      <c r="AR26" s="534"/>
      <c r="AS26" s="491">
        <v>2964</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140</v>
      </c>
      <c r="BO26" s="441"/>
      <c r="BP26" s="441"/>
      <c r="BQ26" s="441"/>
      <c r="BR26" s="441"/>
      <c r="BS26" s="441"/>
      <c r="BT26" s="441"/>
      <c r="BU26" s="442"/>
      <c r="BV26" s="440" t="s">
        <v>140</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4880</v>
      </c>
      <c r="R27" s="492"/>
      <c r="S27" s="492"/>
      <c r="T27" s="492"/>
      <c r="U27" s="492"/>
      <c r="V27" s="534"/>
      <c r="W27" s="586"/>
      <c r="X27" s="587"/>
      <c r="Y27" s="588"/>
      <c r="Z27" s="490" t="s">
        <v>183</v>
      </c>
      <c r="AA27" s="470"/>
      <c r="AB27" s="470"/>
      <c r="AC27" s="470"/>
      <c r="AD27" s="470"/>
      <c r="AE27" s="470"/>
      <c r="AF27" s="470"/>
      <c r="AG27" s="471"/>
      <c r="AH27" s="491">
        <v>3</v>
      </c>
      <c r="AI27" s="492"/>
      <c r="AJ27" s="492"/>
      <c r="AK27" s="492"/>
      <c r="AL27" s="534"/>
      <c r="AM27" s="491">
        <v>12453</v>
      </c>
      <c r="AN27" s="492"/>
      <c r="AO27" s="492"/>
      <c r="AP27" s="492"/>
      <c r="AQ27" s="492"/>
      <c r="AR27" s="534"/>
      <c r="AS27" s="491">
        <v>4151</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v>7674</v>
      </c>
      <c r="BO27" s="560"/>
      <c r="BP27" s="560"/>
      <c r="BQ27" s="560"/>
      <c r="BR27" s="560"/>
      <c r="BS27" s="560"/>
      <c r="BT27" s="560"/>
      <c r="BU27" s="561"/>
      <c r="BV27" s="559">
        <v>7661</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4250</v>
      </c>
      <c r="R28" s="492"/>
      <c r="S28" s="492"/>
      <c r="T28" s="492"/>
      <c r="U28" s="492"/>
      <c r="V28" s="534"/>
      <c r="W28" s="586"/>
      <c r="X28" s="587"/>
      <c r="Y28" s="588"/>
      <c r="Z28" s="490" t="s">
        <v>186</v>
      </c>
      <c r="AA28" s="470"/>
      <c r="AB28" s="470"/>
      <c r="AC28" s="470"/>
      <c r="AD28" s="470"/>
      <c r="AE28" s="470"/>
      <c r="AF28" s="470"/>
      <c r="AG28" s="471"/>
      <c r="AH28" s="491" t="s">
        <v>140</v>
      </c>
      <c r="AI28" s="492"/>
      <c r="AJ28" s="492"/>
      <c r="AK28" s="492"/>
      <c r="AL28" s="534"/>
      <c r="AM28" s="491" t="s">
        <v>140</v>
      </c>
      <c r="AN28" s="492"/>
      <c r="AO28" s="492"/>
      <c r="AP28" s="492"/>
      <c r="AQ28" s="492"/>
      <c r="AR28" s="534"/>
      <c r="AS28" s="491" t="s">
        <v>140</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4447765</v>
      </c>
      <c r="BO28" s="404"/>
      <c r="BP28" s="404"/>
      <c r="BQ28" s="404"/>
      <c r="BR28" s="404"/>
      <c r="BS28" s="404"/>
      <c r="BT28" s="404"/>
      <c r="BU28" s="405"/>
      <c r="BV28" s="403">
        <v>3891744</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16</v>
      </c>
      <c r="M29" s="492"/>
      <c r="N29" s="492"/>
      <c r="O29" s="492"/>
      <c r="P29" s="534"/>
      <c r="Q29" s="491">
        <v>4020</v>
      </c>
      <c r="R29" s="492"/>
      <c r="S29" s="492"/>
      <c r="T29" s="492"/>
      <c r="U29" s="492"/>
      <c r="V29" s="534"/>
      <c r="W29" s="589"/>
      <c r="X29" s="590"/>
      <c r="Y29" s="591"/>
      <c r="Z29" s="490" t="s">
        <v>189</v>
      </c>
      <c r="AA29" s="470"/>
      <c r="AB29" s="470"/>
      <c r="AC29" s="470"/>
      <c r="AD29" s="470"/>
      <c r="AE29" s="470"/>
      <c r="AF29" s="470"/>
      <c r="AG29" s="471"/>
      <c r="AH29" s="491">
        <v>502</v>
      </c>
      <c r="AI29" s="492"/>
      <c r="AJ29" s="492"/>
      <c r="AK29" s="492"/>
      <c r="AL29" s="534"/>
      <c r="AM29" s="491">
        <v>1471529</v>
      </c>
      <c r="AN29" s="492"/>
      <c r="AO29" s="492"/>
      <c r="AP29" s="492"/>
      <c r="AQ29" s="492"/>
      <c r="AR29" s="534"/>
      <c r="AS29" s="491">
        <v>2931</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570281</v>
      </c>
      <c r="BO29" s="441"/>
      <c r="BP29" s="441"/>
      <c r="BQ29" s="441"/>
      <c r="BR29" s="441"/>
      <c r="BS29" s="441"/>
      <c r="BT29" s="441"/>
      <c r="BU29" s="442"/>
      <c r="BV29" s="440">
        <v>230330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98.3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3101512</v>
      </c>
      <c r="BO30" s="560"/>
      <c r="BP30" s="560"/>
      <c r="BQ30" s="560"/>
      <c r="BR30" s="560"/>
      <c r="BS30" s="560"/>
      <c r="BT30" s="560"/>
      <c r="BU30" s="561"/>
      <c r="BV30" s="559">
        <v>2841658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199</v>
      </c>
      <c r="X33" s="429"/>
      <c r="Y33" s="429"/>
      <c r="Z33" s="429"/>
      <c r="AA33" s="429"/>
      <c r="AB33" s="429"/>
      <c r="AC33" s="429"/>
      <c r="AD33" s="429"/>
      <c r="AE33" s="429"/>
      <c r="AF33" s="429"/>
      <c r="AG33" s="429"/>
      <c r="AH33" s="429"/>
      <c r="AI33" s="429"/>
      <c r="AJ33" s="429"/>
      <c r="AK33" s="429"/>
      <c r="AL33" s="203"/>
      <c r="AM33" s="464" t="s">
        <v>198</v>
      </c>
      <c r="AN33" s="464"/>
      <c r="AO33" s="429" t="s">
        <v>199</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198</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塩尻市国民健康保険事業特別会計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IF('各会計、関係団体の財政状況及び健全化判断比率'!B32="","",'各会計、関係団体の財政状況及び健全化判断比率'!B32)</f>
        <v>塩尻市水道事業会計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松本広域連合（一般会計）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20</v>
      </c>
      <c r="CP34" s="630"/>
      <c r="CQ34" s="631" t="str">
        <f>IF('各会計、関係団体の財政状況及び健全化判断比率'!BS7="","",'各会計、関係団体の財政状況及び健全化判断比率'!BS7)</f>
        <v>塩尻市土地開発公社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〇</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塩尻市奨学資金貸与事業特別会計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塩尻市介護保険事業特別会計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IF('各会計、関係団体の財政状況及び健全化判断比率'!B33="","",'各会計、関係団体の財政状況及び健全化判断比率'!B33)</f>
        <v>塩尻市下水道事業会計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松本広域連合（松本地域ふるさと基金事業特別会計）</v>
      </c>
      <c r="BZ35" s="631"/>
      <c r="CA35" s="631"/>
      <c r="CB35" s="631"/>
      <c r="CC35" s="631"/>
      <c r="CD35" s="631"/>
      <c r="CE35" s="631"/>
      <c r="CF35" s="631"/>
      <c r="CG35" s="631"/>
      <c r="CH35" s="631"/>
      <c r="CI35" s="631"/>
      <c r="CJ35" s="631"/>
      <c r="CK35" s="631"/>
      <c r="CL35" s="631"/>
      <c r="CM35" s="631"/>
      <c r="CN35" s="178"/>
      <c r="CO35" s="630">
        <f t="shared" ref="CO35:CO43" si="3">IF(CQ35="","",CO34+1)</f>
        <v>21</v>
      </c>
      <c r="CP35" s="630"/>
      <c r="CQ35" s="631" t="str">
        <f>IF('各会計、関係団体の財政状況及び健全化判断比率'!BS8="","",'各会計、関係団体の財政状況及び健全化判断比率'!BS8)</f>
        <v>一般財団法人　塩尻市振興公社</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〇</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塩尻市国民健康保険楢川診療所事業特別会計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IF('各会計、関係団体の財政状況及び健全化判断比率'!B34="","",'各会計、関係団体の財政状況及び健全化判断比率'!B34)</f>
        <v>塩尻市農業集落排水事業会計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長野県市町村自治振興組合（一般会計）</v>
      </c>
      <c r="BZ36" s="631"/>
      <c r="CA36" s="631"/>
      <c r="CB36" s="631"/>
      <c r="CC36" s="631"/>
      <c r="CD36" s="631"/>
      <c r="CE36" s="631"/>
      <c r="CF36" s="631"/>
      <c r="CG36" s="631"/>
      <c r="CH36" s="631"/>
      <c r="CI36" s="631"/>
      <c r="CJ36" s="631"/>
      <c r="CK36" s="631"/>
      <c r="CL36" s="631"/>
      <c r="CM36" s="631"/>
      <c r="CN36" s="178"/>
      <c r="CO36" s="630">
        <f t="shared" si="3"/>
        <v>22</v>
      </c>
      <c r="CP36" s="630"/>
      <c r="CQ36" s="631" t="str">
        <f>IF('各会計、関係団体の財政状況及び健全化判断比率'!BS9="","",'各会計、関係団体の財政状況及び健全化判断比率'!BS9)</f>
        <v>一般財団法人　塩尻市文化振興事業団</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6</v>
      </c>
      <c r="V37" s="630"/>
      <c r="W37" s="631" t="str">
        <f>IF('各会計、関係団体の財政状況及び健全化判断比率'!B31="","",'各会計、関係団体の財政状況及び健全化判断比率'!B31)</f>
        <v>塩尻市後期高齢者医療事業特別会計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長野県後期高齢者医療広域連合（一般会計）</v>
      </c>
      <c r="BZ37" s="631"/>
      <c r="CA37" s="631"/>
      <c r="CB37" s="631"/>
      <c r="CC37" s="631"/>
      <c r="CD37" s="631"/>
      <c r="CE37" s="631"/>
      <c r="CF37" s="631"/>
      <c r="CG37" s="631"/>
      <c r="CH37" s="631"/>
      <c r="CI37" s="631"/>
      <c r="CJ37" s="631"/>
      <c r="CK37" s="631"/>
      <c r="CL37" s="631"/>
      <c r="CM37" s="631"/>
      <c r="CN37" s="178"/>
      <c r="CO37" s="630">
        <f t="shared" si="3"/>
        <v>23</v>
      </c>
      <c r="CP37" s="630"/>
      <c r="CQ37" s="631" t="str">
        <f>IF('各会計、関係団体の財政状況及び健全化判断比率'!BS10="","",'各会計、関係団体の財政状況及び健全化判断比率'!BS10)</f>
        <v>一般財団法人　塩尻筑南勤労者福祉サービスセンター</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長野県後期高齢者医療広域連合（後期高齢者医療事業会計）</v>
      </c>
      <c r="BZ38" s="631"/>
      <c r="CA38" s="631"/>
      <c r="CB38" s="631"/>
      <c r="CC38" s="631"/>
      <c r="CD38" s="631"/>
      <c r="CE38" s="631"/>
      <c r="CF38" s="631"/>
      <c r="CG38" s="631"/>
      <c r="CH38" s="631"/>
      <c r="CI38" s="631"/>
      <c r="CJ38" s="631"/>
      <c r="CK38" s="631"/>
      <c r="CL38" s="631"/>
      <c r="CM38" s="631"/>
      <c r="CN38" s="178"/>
      <c r="CO38" s="630">
        <f t="shared" si="3"/>
        <v>24</v>
      </c>
      <c r="CP38" s="630"/>
      <c r="CQ38" s="631" t="str">
        <f>IF('各会計、関係団体の財政状況及び健全化判断比率'!BS11="","",'各会計、関係団体の財政状況及び健全化判断比率'!BS11)</f>
        <v>株式会社　信州ファーム</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辰野町塩尻市小学校組合</v>
      </c>
      <c r="BZ39" s="631"/>
      <c r="CA39" s="631"/>
      <c r="CB39" s="631"/>
      <c r="CC39" s="631"/>
      <c r="CD39" s="631"/>
      <c r="CE39" s="631"/>
      <c r="CF39" s="631"/>
      <c r="CG39" s="631"/>
      <c r="CH39" s="631"/>
      <c r="CI39" s="631"/>
      <c r="CJ39" s="631"/>
      <c r="CK39" s="631"/>
      <c r="CL39" s="631"/>
      <c r="CM39" s="631"/>
      <c r="CN39" s="178"/>
      <c r="CO39" s="630">
        <f t="shared" si="3"/>
        <v>25</v>
      </c>
      <c r="CP39" s="630"/>
      <c r="CQ39" s="631" t="str">
        <f>IF('各会計、関係団体の財政状況及び健全化判断比率'!BS12="","",'各会計、関係団体の財政状況及び健全化判断比率'!BS12)</f>
        <v>一般社団法人　塩尻市農業公社</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松塩安筑老人福祉施設組合</v>
      </c>
      <c r="BZ40" s="631"/>
      <c r="CA40" s="631"/>
      <c r="CB40" s="631"/>
      <c r="CC40" s="631"/>
      <c r="CD40" s="631"/>
      <c r="CE40" s="631"/>
      <c r="CF40" s="631"/>
      <c r="CG40" s="631"/>
      <c r="CH40" s="631"/>
      <c r="CI40" s="631"/>
      <c r="CJ40" s="631"/>
      <c r="CK40" s="631"/>
      <c r="CL40" s="631"/>
      <c r="CM40" s="631"/>
      <c r="CN40" s="178"/>
      <c r="CO40" s="630">
        <f t="shared" si="3"/>
        <v>26</v>
      </c>
      <c r="CP40" s="630"/>
      <c r="CQ40" s="631" t="str">
        <f>IF('各会計、関係団体の財政状況及び健全化判断比率'!BS13="","",'各会計、関係団体の財政状況及び健全化判断比率'!BS13)</f>
        <v>一般財団法人　塩尻・木曽地域地場産業振興センター</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〇</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17</v>
      </c>
      <c r="BX41" s="630"/>
      <c r="BY41" s="631" t="str">
        <f>IF('各会計、関係団体の財政状況及び健全化判断比率'!B75="","",'各会計、関係団体の財政状況及び健全化判断比率'!B75)</f>
        <v>塩尻市辰野町中学校組合</v>
      </c>
      <c r="BZ41" s="631"/>
      <c r="CA41" s="631"/>
      <c r="CB41" s="631"/>
      <c r="CC41" s="631"/>
      <c r="CD41" s="631"/>
      <c r="CE41" s="631"/>
      <c r="CF41" s="631"/>
      <c r="CG41" s="631"/>
      <c r="CH41" s="631"/>
      <c r="CI41" s="631"/>
      <c r="CJ41" s="631"/>
      <c r="CK41" s="631"/>
      <c r="CL41" s="631"/>
      <c r="CM41" s="631"/>
      <c r="CN41" s="178"/>
      <c r="CO41" s="630">
        <f t="shared" si="3"/>
        <v>27</v>
      </c>
      <c r="CP41" s="630"/>
      <c r="CQ41" s="631" t="str">
        <f>IF('各会計、関係団体の財政状況及び健全化判断比率'!BS14="","",'各会計、関係団体の財政状況及び健全化判断比率'!BS14)</f>
        <v>一般財団法人　塩尻市森林公社</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〇</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18</v>
      </c>
      <c r="BX42" s="630"/>
      <c r="BY42" s="631" t="str">
        <f>IF('各会計、関係団体の財政状況及び健全化判断比率'!B76="","",'各会計、関係団体の財政状況及び健全化判断比率'!B76)</f>
        <v>松塩筑木曽老人福祉施設組合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19</v>
      </c>
      <c r="BX43" s="630"/>
      <c r="BY43" s="631" t="str">
        <f>IF('各会計、関係団体の財政状況及び健全化判断比率'!B77="","",'各会計、関係団体の財政状況及び健全化判断比率'!B77)</f>
        <v>松塩地区広域施設組合（一般会計）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611</v>
      </c>
    </row>
    <row r="54" spans="5:113" x14ac:dyDescent="0.15"/>
    <row r="55" spans="5:113" x14ac:dyDescent="0.15"/>
    <row r="56" spans="5:113" x14ac:dyDescent="0.15"/>
  </sheetData>
  <sheetProtection algorithmName="SHA-512" hashValue="GWiEhqFLgiiBa3OKJC96pDpxrLmFM/hdiUm9Z/ib3QRSpFqrDlrxqBr86fPJMA1G6e1lZBDj84/D/yaOQ5UJYQ==" saltValue="o5XXhCuZa75dWBx1t8XPn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94" t="s">
        <v>562</v>
      </c>
      <c r="D34" s="1194"/>
      <c r="E34" s="1195"/>
      <c r="F34" s="32">
        <v>4.84</v>
      </c>
      <c r="G34" s="33">
        <v>5.09</v>
      </c>
      <c r="H34" s="33">
        <v>6.29</v>
      </c>
      <c r="I34" s="33">
        <v>7.35</v>
      </c>
      <c r="J34" s="34">
        <v>8.3800000000000008</v>
      </c>
      <c r="K34" s="22"/>
      <c r="L34" s="22"/>
      <c r="M34" s="22"/>
      <c r="N34" s="22"/>
      <c r="O34" s="22"/>
      <c r="P34" s="22"/>
    </row>
    <row r="35" spans="1:16" ht="39" customHeight="1" x14ac:dyDescent="0.15">
      <c r="A35" s="22"/>
      <c r="B35" s="35"/>
      <c r="C35" s="1188" t="s">
        <v>563</v>
      </c>
      <c r="D35" s="1189"/>
      <c r="E35" s="1190"/>
      <c r="F35" s="36">
        <v>2.44</v>
      </c>
      <c r="G35" s="37">
        <v>3</v>
      </c>
      <c r="H35" s="37">
        <v>4.17</v>
      </c>
      <c r="I35" s="37">
        <v>6.24</v>
      </c>
      <c r="J35" s="38">
        <v>6.48</v>
      </c>
      <c r="K35" s="22"/>
      <c r="L35" s="22"/>
      <c r="M35" s="22"/>
      <c r="N35" s="22"/>
      <c r="O35" s="22"/>
      <c r="P35" s="22"/>
    </row>
    <row r="36" spans="1:16" ht="39" customHeight="1" x14ac:dyDescent="0.15">
      <c r="A36" s="22"/>
      <c r="B36" s="35"/>
      <c r="C36" s="1188" t="s">
        <v>564</v>
      </c>
      <c r="D36" s="1189"/>
      <c r="E36" s="1190"/>
      <c r="F36" s="36">
        <v>3.53</v>
      </c>
      <c r="G36" s="37">
        <v>3.41</v>
      </c>
      <c r="H36" s="37">
        <v>3.13</v>
      </c>
      <c r="I36" s="37">
        <v>2.72</v>
      </c>
      <c r="J36" s="38">
        <v>3.21</v>
      </c>
      <c r="K36" s="22"/>
      <c r="L36" s="22"/>
      <c r="M36" s="22"/>
      <c r="N36" s="22"/>
      <c r="O36" s="22"/>
      <c r="P36" s="22"/>
    </row>
    <row r="37" spans="1:16" ht="39" customHeight="1" x14ac:dyDescent="0.15">
      <c r="A37" s="22"/>
      <c r="B37" s="35"/>
      <c r="C37" s="1188" t="s">
        <v>565</v>
      </c>
      <c r="D37" s="1189"/>
      <c r="E37" s="1190"/>
      <c r="F37" s="36">
        <v>0.46</v>
      </c>
      <c r="G37" s="37">
        <v>0.52</v>
      </c>
      <c r="H37" s="37">
        <v>0.47</v>
      </c>
      <c r="I37" s="37">
        <v>0.62</v>
      </c>
      <c r="J37" s="38">
        <v>0.79</v>
      </c>
      <c r="K37" s="22"/>
      <c r="L37" s="22"/>
      <c r="M37" s="22"/>
      <c r="N37" s="22"/>
      <c r="O37" s="22"/>
      <c r="P37" s="22"/>
    </row>
    <row r="38" spans="1:16" ht="39" customHeight="1" x14ac:dyDescent="0.15">
      <c r="A38" s="22"/>
      <c r="B38" s="35"/>
      <c r="C38" s="1188" t="s">
        <v>566</v>
      </c>
      <c r="D38" s="1189"/>
      <c r="E38" s="1190"/>
      <c r="F38" s="36">
        <v>0.34</v>
      </c>
      <c r="G38" s="37">
        <v>0.43</v>
      </c>
      <c r="H38" s="37">
        <v>0.59</v>
      </c>
      <c r="I38" s="37">
        <v>0.59</v>
      </c>
      <c r="J38" s="38">
        <v>0.53</v>
      </c>
      <c r="K38" s="22"/>
      <c r="L38" s="22"/>
      <c r="M38" s="22"/>
      <c r="N38" s="22"/>
      <c r="O38" s="22"/>
      <c r="P38" s="22"/>
    </row>
    <row r="39" spans="1:16" ht="39" customHeight="1" x14ac:dyDescent="0.15">
      <c r="A39" s="22"/>
      <c r="B39" s="35"/>
      <c r="C39" s="1188" t="s">
        <v>567</v>
      </c>
      <c r="D39" s="1189"/>
      <c r="E39" s="1190"/>
      <c r="F39" s="36">
        <v>1.04</v>
      </c>
      <c r="G39" s="37">
        <v>0.18</v>
      </c>
      <c r="H39" s="37">
        <v>0.46</v>
      </c>
      <c r="I39" s="37">
        <v>0.42</v>
      </c>
      <c r="J39" s="38">
        <v>0.44</v>
      </c>
      <c r="K39" s="22"/>
      <c r="L39" s="22"/>
      <c r="M39" s="22"/>
      <c r="N39" s="22"/>
      <c r="O39" s="22"/>
      <c r="P39" s="22"/>
    </row>
    <row r="40" spans="1:16" ht="39" customHeight="1" x14ac:dyDescent="0.15">
      <c r="A40" s="22"/>
      <c r="B40" s="35"/>
      <c r="C40" s="1188" t="s">
        <v>568</v>
      </c>
      <c r="D40" s="1189"/>
      <c r="E40" s="1190"/>
      <c r="F40" s="36">
        <v>0.13</v>
      </c>
      <c r="G40" s="37">
        <v>0.13</v>
      </c>
      <c r="H40" s="37">
        <v>0.13</v>
      </c>
      <c r="I40" s="37">
        <v>0.12</v>
      </c>
      <c r="J40" s="38">
        <v>0.13</v>
      </c>
      <c r="K40" s="22"/>
      <c r="L40" s="22"/>
      <c r="M40" s="22"/>
      <c r="N40" s="22"/>
      <c r="O40" s="22"/>
      <c r="P40" s="22"/>
    </row>
    <row r="41" spans="1:16" ht="39" customHeight="1" x14ac:dyDescent="0.15">
      <c r="A41" s="22"/>
      <c r="B41" s="35"/>
      <c r="C41" s="1188" t="s">
        <v>569</v>
      </c>
      <c r="D41" s="1189"/>
      <c r="E41" s="1190"/>
      <c r="F41" s="36">
        <v>0</v>
      </c>
      <c r="G41" s="37">
        <v>0</v>
      </c>
      <c r="H41" s="37">
        <v>0</v>
      </c>
      <c r="I41" s="37">
        <v>0.01</v>
      </c>
      <c r="J41" s="38">
        <v>0.01</v>
      </c>
      <c r="K41" s="22"/>
      <c r="L41" s="22"/>
      <c r="M41" s="22"/>
      <c r="N41" s="22"/>
      <c r="O41" s="22"/>
      <c r="P41" s="22"/>
    </row>
    <row r="42" spans="1:16" ht="39" customHeight="1" x14ac:dyDescent="0.15">
      <c r="A42" s="22"/>
      <c r="B42" s="39"/>
      <c r="C42" s="1188" t="s">
        <v>570</v>
      </c>
      <c r="D42" s="1189"/>
      <c r="E42" s="1190"/>
      <c r="F42" s="36" t="s">
        <v>514</v>
      </c>
      <c r="G42" s="37" t="s">
        <v>514</v>
      </c>
      <c r="H42" s="37" t="s">
        <v>514</v>
      </c>
      <c r="I42" s="37" t="s">
        <v>514</v>
      </c>
      <c r="J42" s="38" t="s">
        <v>514</v>
      </c>
      <c r="K42" s="22"/>
      <c r="L42" s="22"/>
      <c r="M42" s="22"/>
      <c r="N42" s="22"/>
      <c r="O42" s="22"/>
      <c r="P42" s="22"/>
    </row>
    <row r="43" spans="1:16" ht="39" customHeight="1" thickBot="1" x14ac:dyDescent="0.2">
      <c r="A43" s="22"/>
      <c r="B43" s="40"/>
      <c r="C43" s="1191" t="s">
        <v>571</v>
      </c>
      <c r="D43" s="1192"/>
      <c r="E43" s="119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iqFwCTknt9oYRLCOrYvw68Bj3X1TTBRMG4Ayt2Bg5wKXrWGRn2ve1ZeU0NvLBjKKuWvD90VZrH0rhs/0az6yg==" saltValue="xcfuk8XrG/83DQyjBVVk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2966</v>
      </c>
      <c r="L45" s="60">
        <v>2917</v>
      </c>
      <c r="M45" s="60">
        <v>2900</v>
      </c>
      <c r="N45" s="60">
        <v>2971</v>
      </c>
      <c r="O45" s="61">
        <v>2966</v>
      </c>
      <c r="P45" s="48"/>
      <c r="Q45" s="48"/>
      <c r="R45" s="48"/>
      <c r="S45" s="48"/>
      <c r="T45" s="48"/>
      <c r="U45" s="48"/>
    </row>
    <row r="46" spans="1:21" ht="30.75" customHeight="1" x14ac:dyDescent="0.15">
      <c r="A46" s="48"/>
      <c r="B46" s="1198"/>
      <c r="C46" s="1199"/>
      <c r="D46" s="62"/>
      <c r="E46" s="1204" t="s">
        <v>13</v>
      </c>
      <c r="F46" s="1204"/>
      <c r="G46" s="1204"/>
      <c r="H46" s="1204"/>
      <c r="I46" s="1204"/>
      <c r="J46" s="1205"/>
      <c r="K46" s="63" t="s">
        <v>514</v>
      </c>
      <c r="L46" s="64" t="s">
        <v>514</v>
      </c>
      <c r="M46" s="64" t="s">
        <v>514</v>
      </c>
      <c r="N46" s="64" t="s">
        <v>514</v>
      </c>
      <c r="O46" s="65" t="s">
        <v>514</v>
      </c>
      <c r="P46" s="48"/>
      <c r="Q46" s="48"/>
      <c r="R46" s="48"/>
      <c r="S46" s="48"/>
      <c r="T46" s="48"/>
      <c r="U46" s="48"/>
    </row>
    <row r="47" spans="1:21" ht="30.75" customHeight="1" x14ac:dyDescent="0.15">
      <c r="A47" s="48"/>
      <c r="B47" s="1198"/>
      <c r="C47" s="1199"/>
      <c r="D47" s="62"/>
      <c r="E47" s="1204" t="s">
        <v>14</v>
      </c>
      <c r="F47" s="1204"/>
      <c r="G47" s="1204"/>
      <c r="H47" s="1204"/>
      <c r="I47" s="1204"/>
      <c r="J47" s="1205"/>
      <c r="K47" s="63" t="s">
        <v>514</v>
      </c>
      <c r="L47" s="64" t="s">
        <v>514</v>
      </c>
      <c r="M47" s="64" t="s">
        <v>514</v>
      </c>
      <c r="N47" s="64" t="s">
        <v>514</v>
      </c>
      <c r="O47" s="65" t="s">
        <v>514</v>
      </c>
      <c r="P47" s="48"/>
      <c r="Q47" s="48"/>
      <c r="R47" s="48"/>
      <c r="S47" s="48"/>
      <c r="T47" s="48"/>
      <c r="U47" s="48"/>
    </row>
    <row r="48" spans="1:21" ht="30.75" customHeight="1" x14ac:dyDescent="0.15">
      <c r="A48" s="48"/>
      <c r="B48" s="1198"/>
      <c r="C48" s="1199"/>
      <c r="D48" s="62"/>
      <c r="E48" s="1204" t="s">
        <v>15</v>
      </c>
      <c r="F48" s="1204"/>
      <c r="G48" s="1204"/>
      <c r="H48" s="1204"/>
      <c r="I48" s="1204"/>
      <c r="J48" s="1205"/>
      <c r="K48" s="63">
        <v>1142</v>
      </c>
      <c r="L48" s="64">
        <v>1088</v>
      </c>
      <c r="M48" s="64">
        <v>1077</v>
      </c>
      <c r="N48" s="64">
        <v>1077</v>
      </c>
      <c r="O48" s="65">
        <v>1075</v>
      </c>
      <c r="P48" s="48"/>
      <c r="Q48" s="48"/>
      <c r="R48" s="48"/>
      <c r="S48" s="48"/>
      <c r="T48" s="48"/>
      <c r="U48" s="48"/>
    </row>
    <row r="49" spans="1:21" ht="30.75" customHeight="1" x14ac:dyDescent="0.15">
      <c r="A49" s="48"/>
      <c r="B49" s="1198"/>
      <c r="C49" s="1199"/>
      <c r="D49" s="62"/>
      <c r="E49" s="1204" t="s">
        <v>16</v>
      </c>
      <c r="F49" s="1204"/>
      <c r="G49" s="1204"/>
      <c r="H49" s="1204"/>
      <c r="I49" s="1204"/>
      <c r="J49" s="1205"/>
      <c r="K49" s="63">
        <v>163</v>
      </c>
      <c r="L49" s="64">
        <v>151</v>
      </c>
      <c r="M49" s="64">
        <v>123</v>
      </c>
      <c r="N49" s="64">
        <v>100</v>
      </c>
      <c r="O49" s="65">
        <v>66</v>
      </c>
      <c r="P49" s="48"/>
      <c r="Q49" s="48"/>
      <c r="R49" s="48"/>
      <c r="S49" s="48"/>
      <c r="T49" s="48"/>
      <c r="U49" s="48"/>
    </row>
    <row r="50" spans="1:21" ht="30.75" customHeight="1" x14ac:dyDescent="0.15">
      <c r="A50" s="48"/>
      <c r="B50" s="1198"/>
      <c r="C50" s="1199"/>
      <c r="D50" s="62"/>
      <c r="E50" s="1204" t="s">
        <v>17</v>
      </c>
      <c r="F50" s="1204"/>
      <c r="G50" s="1204"/>
      <c r="H50" s="1204"/>
      <c r="I50" s="1204"/>
      <c r="J50" s="1205"/>
      <c r="K50" s="63">
        <v>53</v>
      </c>
      <c r="L50" s="64">
        <v>49</v>
      </c>
      <c r="M50" s="64">
        <v>44</v>
      </c>
      <c r="N50" s="64">
        <v>40</v>
      </c>
      <c r="O50" s="65">
        <v>36</v>
      </c>
      <c r="P50" s="48"/>
      <c r="Q50" s="48"/>
      <c r="R50" s="48"/>
      <c r="S50" s="48"/>
      <c r="T50" s="48"/>
      <c r="U50" s="48"/>
    </row>
    <row r="51" spans="1:21" ht="30.75" customHeight="1" x14ac:dyDescent="0.15">
      <c r="A51" s="48"/>
      <c r="B51" s="1200"/>
      <c r="C51" s="1201"/>
      <c r="D51" s="66"/>
      <c r="E51" s="1204" t="s">
        <v>18</v>
      </c>
      <c r="F51" s="1204"/>
      <c r="G51" s="1204"/>
      <c r="H51" s="1204"/>
      <c r="I51" s="1204"/>
      <c r="J51" s="1205"/>
      <c r="K51" s="63">
        <v>0</v>
      </c>
      <c r="L51" s="64" t="s">
        <v>514</v>
      </c>
      <c r="M51" s="64" t="s">
        <v>514</v>
      </c>
      <c r="N51" s="64">
        <v>1</v>
      </c>
      <c r="O51" s="65">
        <v>0</v>
      </c>
      <c r="P51" s="48"/>
      <c r="Q51" s="48"/>
      <c r="R51" s="48"/>
      <c r="S51" s="48"/>
      <c r="T51" s="48"/>
      <c r="U51" s="48"/>
    </row>
    <row r="52" spans="1:21" ht="30.75" customHeight="1" x14ac:dyDescent="0.15">
      <c r="A52" s="48"/>
      <c r="B52" s="1206" t="s">
        <v>19</v>
      </c>
      <c r="C52" s="1207"/>
      <c r="D52" s="66"/>
      <c r="E52" s="1204" t="s">
        <v>20</v>
      </c>
      <c r="F52" s="1204"/>
      <c r="G52" s="1204"/>
      <c r="H52" s="1204"/>
      <c r="I52" s="1204"/>
      <c r="J52" s="1205"/>
      <c r="K52" s="63">
        <v>3414</v>
      </c>
      <c r="L52" s="64">
        <v>3363</v>
      </c>
      <c r="M52" s="64">
        <v>3312</v>
      </c>
      <c r="N52" s="64">
        <v>3182</v>
      </c>
      <c r="O52" s="65">
        <v>3105</v>
      </c>
      <c r="P52" s="48"/>
      <c r="Q52" s="48"/>
      <c r="R52" s="48"/>
      <c r="S52" s="48"/>
      <c r="T52" s="48"/>
      <c r="U52" s="48"/>
    </row>
    <row r="53" spans="1:21" ht="30.75" customHeight="1" thickBot="1" x14ac:dyDescent="0.2">
      <c r="A53" s="48"/>
      <c r="B53" s="1208" t="s">
        <v>21</v>
      </c>
      <c r="C53" s="1209"/>
      <c r="D53" s="67"/>
      <c r="E53" s="1210" t="s">
        <v>22</v>
      </c>
      <c r="F53" s="1210"/>
      <c r="G53" s="1210"/>
      <c r="H53" s="1210"/>
      <c r="I53" s="1210"/>
      <c r="J53" s="1211"/>
      <c r="K53" s="68">
        <v>910</v>
      </c>
      <c r="L53" s="69">
        <v>842</v>
      </c>
      <c r="M53" s="69">
        <v>832</v>
      </c>
      <c r="N53" s="69">
        <v>1007</v>
      </c>
      <c r="O53" s="70">
        <v>1038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12" t="s">
        <v>25</v>
      </c>
      <c r="C57" s="1213"/>
      <c r="D57" s="1216" t="s">
        <v>26</v>
      </c>
      <c r="E57" s="1217"/>
      <c r="F57" s="1217"/>
      <c r="G57" s="1217"/>
      <c r="H57" s="1217"/>
      <c r="I57" s="1217"/>
      <c r="J57" s="1218"/>
      <c r="K57" s="83" t="s">
        <v>601</v>
      </c>
      <c r="L57" s="84" t="s">
        <v>601</v>
      </c>
      <c r="M57" s="84" t="s">
        <v>601</v>
      </c>
      <c r="N57" s="84" t="s">
        <v>601</v>
      </c>
      <c r="O57" s="85" t="s">
        <v>601</v>
      </c>
    </row>
    <row r="58" spans="1:21" ht="31.5" customHeight="1" thickBot="1" x14ac:dyDescent="0.2">
      <c r="B58" s="1214"/>
      <c r="C58" s="1215"/>
      <c r="D58" s="1219" t="s">
        <v>27</v>
      </c>
      <c r="E58" s="1220"/>
      <c r="F58" s="1220"/>
      <c r="G58" s="1220"/>
      <c r="H58" s="1220"/>
      <c r="I58" s="1220"/>
      <c r="J58" s="1221"/>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UIhQBdKDFQfp5E/Awm+HNaWYnDXZ7uajx/h16HfdsuW2QFkZNPh0eKnR5B3ped98iNu/b3k3X617FBB/sFyA==" saltValue="UUgVAFFxm08pMOhdSatd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L48" sqref="L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2" t="s">
        <v>30</v>
      </c>
      <c r="C41" s="1223"/>
      <c r="D41" s="102"/>
      <c r="E41" s="1228" t="s">
        <v>31</v>
      </c>
      <c r="F41" s="1228"/>
      <c r="G41" s="1228"/>
      <c r="H41" s="1229"/>
      <c r="I41" s="346">
        <v>26475</v>
      </c>
      <c r="J41" s="347">
        <v>26396</v>
      </c>
      <c r="K41" s="347">
        <v>27430</v>
      </c>
      <c r="L41" s="347">
        <v>28725</v>
      </c>
      <c r="M41" s="348">
        <v>28894</v>
      </c>
    </row>
    <row r="42" spans="2:13" ht="27.75" customHeight="1" x14ac:dyDescent="0.15">
      <c r="B42" s="1224"/>
      <c r="C42" s="1225"/>
      <c r="D42" s="103"/>
      <c r="E42" s="1230" t="s">
        <v>32</v>
      </c>
      <c r="F42" s="1230"/>
      <c r="G42" s="1230"/>
      <c r="H42" s="1231"/>
      <c r="I42" s="349">
        <v>452</v>
      </c>
      <c r="J42" s="350">
        <v>407</v>
      </c>
      <c r="K42" s="350">
        <v>366</v>
      </c>
      <c r="L42" s="350">
        <v>329</v>
      </c>
      <c r="M42" s="351">
        <v>294</v>
      </c>
    </row>
    <row r="43" spans="2:13" ht="27.75" customHeight="1" x14ac:dyDescent="0.15">
      <c r="B43" s="1224"/>
      <c r="C43" s="1225"/>
      <c r="D43" s="103"/>
      <c r="E43" s="1230" t="s">
        <v>33</v>
      </c>
      <c r="F43" s="1230"/>
      <c r="G43" s="1230"/>
      <c r="H43" s="1231"/>
      <c r="I43" s="349">
        <v>13652</v>
      </c>
      <c r="J43" s="350">
        <v>12805</v>
      </c>
      <c r="K43" s="350">
        <v>11896</v>
      </c>
      <c r="L43" s="350">
        <v>11050</v>
      </c>
      <c r="M43" s="351">
        <v>10568</v>
      </c>
    </row>
    <row r="44" spans="2:13" ht="27.75" customHeight="1" x14ac:dyDescent="0.15">
      <c r="B44" s="1224"/>
      <c r="C44" s="1225"/>
      <c r="D44" s="103"/>
      <c r="E44" s="1230" t="s">
        <v>34</v>
      </c>
      <c r="F44" s="1230"/>
      <c r="G44" s="1230"/>
      <c r="H44" s="1231"/>
      <c r="I44" s="349">
        <v>705</v>
      </c>
      <c r="J44" s="350">
        <v>590</v>
      </c>
      <c r="K44" s="350">
        <v>522</v>
      </c>
      <c r="L44" s="350">
        <v>466</v>
      </c>
      <c r="M44" s="351">
        <v>411</v>
      </c>
    </row>
    <row r="45" spans="2:13" ht="27.75" customHeight="1" x14ac:dyDescent="0.15">
      <c r="B45" s="1224"/>
      <c r="C45" s="1225"/>
      <c r="D45" s="103"/>
      <c r="E45" s="1230" t="s">
        <v>35</v>
      </c>
      <c r="F45" s="1230"/>
      <c r="G45" s="1230"/>
      <c r="H45" s="1231"/>
      <c r="I45" s="349">
        <v>3734</v>
      </c>
      <c r="J45" s="350">
        <v>3442</v>
      </c>
      <c r="K45" s="350">
        <v>3444</v>
      </c>
      <c r="L45" s="350">
        <v>3402</v>
      </c>
      <c r="M45" s="351">
        <v>3394</v>
      </c>
    </row>
    <row r="46" spans="2:13" ht="27.75" customHeight="1" x14ac:dyDescent="0.15">
      <c r="B46" s="1224"/>
      <c r="C46" s="1225"/>
      <c r="D46" s="104"/>
      <c r="E46" s="1230" t="s">
        <v>36</v>
      </c>
      <c r="F46" s="1230"/>
      <c r="G46" s="1230"/>
      <c r="H46" s="1231"/>
      <c r="I46" s="349">
        <v>162</v>
      </c>
      <c r="J46" s="350">
        <v>176</v>
      </c>
      <c r="K46" s="350">
        <v>172</v>
      </c>
      <c r="L46" s="350">
        <v>144</v>
      </c>
      <c r="M46" s="351">
        <v>120</v>
      </c>
    </row>
    <row r="47" spans="2:13" ht="27.75" customHeight="1" x14ac:dyDescent="0.15">
      <c r="B47" s="1224"/>
      <c r="C47" s="1225"/>
      <c r="D47" s="105"/>
      <c r="E47" s="1232" t="s">
        <v>37</v>
      </c>
      <c r="F47" s="1233"/>
      <c r="G47" s="1233"/>
      <c r="H47" s="1234"/>
      <c r="I47" s="349" t="s">
        <v>514</v>
      </c>
      <c r="J47" s="350" t="s">
        <v>514</v>
      </c>
      <c r="K47" s="350" t="s">
        <v>514</v>
      </c>
      <c r="L47" s="350" t="s">
        <v>514</v>
      </c>
      <c r="M47" s="351" t="s">
        <v>514</v>
      </c>
    </row>
    <row r="48" spans="2:13" ht="27.75" customHeight="1" x14ac:dyDescent="0.15">
      <c r="B48" s="1224"/>
      <c r="C48" s="1225"/>
      <c r="D48" s="103"/>
      <c r="E48" s="1230" t="s">
        <v>38</v>
      </c>
      <c r="F48" s="1230"/>
      <c r="G48" s="1230"/>
      <c r="H48" s="1231"/>
      <c r="I48" s="349" t="s">
        <v>514</v>
      </c>
      <c r="J48" s="350" t="s">
        <v>514</v>
      </c>
      <c r="K48" s="350" t="s">
        <v>514</v>
      </c>
      <c r="L48" s="350" t="s">
        <v>514</v>
      </c>
      <c r="M48" s="351" t="s">
        <v>514</v>
      </c>
    </row>
    <row r="49" spans="2:13" ht="27.75" customHeight="1" x14ac:dyDescent="0.15">
      <c r="B49" s="1226"/>
      <c r="C49" s="1227"/>
      <c r="D49" s="103"/>
      <c r="E49" s="1230" t="s">
        <v>39</v>
      </c>
      <c r="F49" s="1230"/>
      <c r="G49" s="1230"/>
      <c r="H49" s="1231"/>
      <c r="I49" s="349" t="s">
        <v>514</v>
      </c>
      <c r="J49" s="350" t="s">
        <v>514</v>
      </c>
      <c r="K49" s="350" t="s">
        <v>514</v>
      </c>
      <c r="L49" s="350" t="s">
        <v>514</v>
      </c>
      <c r="M49" s="351" t="s">
        <v>514</v>
      </c>
    </row>
    <row r="50" spans="2:13" ht="27.75" customHeight="1" x14ac:dyDescent="0.15">
      <c r="B50" s="1235" t="s">
        <v>40</v>
      </c>
      <c r="C50" s="1236"/>
      <c r="D50" s="106"/>
      <c r="E50" s="1230" t="s">
        <v>41</v>
      </c>
      <c r="F50" s="1230"/>
      <c r="G50" s="1230"/>
      <c r="H50" s="1231"/>
      <c r="I50" s="349">
        <v>5755</v>
      </c>
      <c r="J50" s="350">
        <v>6301</v>
      </c>
      <c r="K50" s="350">
        <v>6524</v>
      </c>
      <c r="L50" s="350">
        <v>6355</v>
      </c>
      <c r="M50" s="351">
        <v>7459</v>
      </c>
    </row>
    <row r="51" spans="2:13" ht="27.75" customHeight="1" x14ac:dyDescent="0.15">
      <c r="B51" s="1224"/>
      <c r="C51" s="1225"/>
      <c r="D51" s="103"/>
      <c r="E51" s="1230" t="s">
        <v>42</v>
      </c>
      <c r="F51" s="1230"/>
      <c r="G51" s="1230"/>
      <c r="H51" s="1231"/>
      <c r="I51" s="349">
        <v>3308</v>
      </c>
      <c r="J51" s="350">
        <v>3282</v>
      </c>
      <c r="K51" s="350">
        <v>3363</v>
      </c>
      <c r="L51" s="350">
        <v>3266</v>
      </c>
      <c r="M51" s="351">
        <v>3439</v>
      </c>
    </row>
    <row r="52" spans="2:13" ht="27.75" customHeight="1" x14ac:dyDescent="0.15">
      <c r="B52" s="1226"/>
      <c r="C52" s="1227"/>
      <c r="D52" s="103"/>
      <c r="E52" s="1230" t="s">
        <v>43</v>
      </c>
      <c r="F52" s="1230"/>
      <c r="G52" s="1230"/>
      <c r="H52" s="1231"/>
      <c r="I52" s="349">
        <v>30850</v>
      </c>
      <c r="J52" s="350">
        <v>30498</v>
      </c>
      <c r="K52" s="350">
        <v>30313</v>
      </c>
      <c r="L52" s="350">
        <v>30810</v>
      </c>
      <c r="M52" s="351">
        <v>30066</v>
      </c>
    </row>
    <row r="53" spans="2:13" ht="27.75" customHeight="1" thickBot="1" x14ac:dyDescent="0.2">
      <c r="B53" s="1237" t="s">
        <v>44</v>
      </c>
      <c r="C53" s="1238"/>
      <c r="D53" s="107"/>
      <c r="E53" s="1239" t="s">
        <v>45</v>
      </c>
      <c r="F53" s="1239"/>
      <c r="G53" s="1239"/>
      <c r="H53" s="1240"/>
      <c r="I53" s="352">
        <v>5266</v>
      </c>
      <c r="J53" s="353">
        <v>3736</v>
      </c>
      <c r="K53" s="353">
        <v>3630</v>
      </c>
      <c r="L53" s="353">
        <v>3686</v>
      </c>
      <c r="M53" s="354">
        <v>2717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QTPLMO4oh47GhhJGGesIzUsqxgOe661d+Z62dp1H7Z/duVt1zzXNe3eKUdyc5C9Fi5t8Tc+9IpHrMMfrc81tA==" saltValue="zOSxRTZkcoB+NSXLQUD0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49" t="s">
        <v>48</v>
      </c>
      <c r="D55" s="1249"/>
      <c r="E55" s="1250"/>
      <c r="F55" s="119">
        <v>4125</v>
      </c>
      <c r="G55" s="119">
        <v>3892</v>
      </c>
      <c r="H55" s="120">
        <v>4448</v>
      </c>
    </row>
    <row r="56" spans="2:8" ht="52.5" customHeight="1" x14ac:dyDescent="0.15">
      <c r="B56" s="121"/>
      <c r="C56" s="1251" t="s">
        <v>49</v>
      </c>
      <c r="D56" s="1251"/>
      <c r="E56" s="1252"/>
      <c r="F56" s="122">
        <v>230</v>
      </c>
      <c r="G56" s="122">
        <v>230</v>
      </c>
      <c r="H56" s="123">
        <v>570</v>
      </c>
    </row>
    <row r="57" spans="2:8" ht="53.25" customHeight="1" x14ac:dyDescent="0.15">
      <c r="B57" s="121"/>
      <c r="C57" s="1253" t="s">
        <v>50</v>
      </c>
      <c r="D57" s="1253"/>
      <c r="E57" s="1254"/>
      <c r="F57" s="124">
        <v>2812</v>
      </c>
      <c r="G57" s="124">
        <v>2842</v>
      </c>
      <c r="H57" s="125">
        <v>3102</v>
      </c>
    </row>
    <row r="58" spans="2:8" ht="45.75" customHeight="1" x14ac:dyDescent="0.15">
      <c r="B58" s="126"/>
      <c r="C58" s="1241" t="s">
        <v>596</v>
      </c>
      <c r="D58" s="1242"/>
      <c r="E58" s="1243"/>
      <c r="F58" s="127">
        <v>1460</v>
      </c>
      <c r="G58" s="127">
        <v>1453</v>
      </c>
      <c r="H58" s="128">
        <v>1454</v>
      </c>
    </row>
    <row r="59" spans="2:8" ht="45.75" customHeight="1" x14ac:dyDescent="0.15">
      <c r="B59" s="126"/>
      <c r="C59" s="1241" t="s">
        <v>600</v>
      </c>
      <c r="D59" s="1242"/>
      <c r="E59" s="1243"/>
      <c r="F59" s="127">
        <v>0</v>
      </c>
      <c r="G59" s="127">
        <v>0</v>
      </c>
      <c r="H59" s="128">
        <v>418</v>
      </c>
    </row>
    <row r="60" spans="2:8" ht="45.75" customHeight="1" x14ac:dyDescent="0.15">
      <c r="B60" s="126"/>
      <c r="C60" s="1241" t="s">
        <v>597</v>
      </c>
      <c r="D60" s="1242"/>
      <c r="E60" s="1243"/>
      <c r="F60" s="127">
        <v>264</v>
      </c>
      <c r="G60" s="127">
        <v>265</v>
      </c>
      <c r="H60" s="128">
        <v>265</v>
      </c>
    </row>
    <row r="61" spans="2:8" ht="45.75" customHeight="1" x14ac:dyDescent="0.15">
      <c r="B61" s="126"/>
      <c r="C61" s="1241" t="s">
        <v>598</v>
      </c>
      <c r="D61" s="1242"/>
      <c r="E61" s="1243"/>
      <c r="F61" s="127">
        <v>212</v>
      </c>
      <c r="G61" s="127">
        <v>224</v>
      </c>
      <c r="H61" s="128">
        <v>225</v>
      </c>
    </row>
    <row r="62" spans="2:8" ht="45.75" customHeight="1" thickBot="1" x14ac:dyDescent="0.2">
      <c r="B62" s="129"/>
      <c r="C62" s="1244" t="s">
        <v>599</v>
      </c>
      <c r="D62" s="1245"/>
      <c r="E62" s="1246"/>
      <c r="F62" s="130">
        <v>195</v>
      </c>
      <c r="G62" s="130">
        <v>196</v>
      </c>
      <c r="H62" s="131">
        <v>197</v>
      </c>
    </row>
    <row r="63" spans="2:8" ht="52.5" customHeight="1" thickBot="1" x14ac:dyDescent="0.2">
      <c r="B63" s="132"/>
      <c r="C63" s="1247" t="s">
        <v>51</v>
      </c>
      <c r="D63" s="1247"/>
      <c r="E63" s="1248"/>
      <c r="F63" s="133">
        <v>7167</v>
      </c>
      <c r="G63" s="133">
        <v>6964</v>
      </c>
      <c r="H63" s="134">
        <v>8120</v>
      </c>
    </row>
    <row r="64" spans="2:8" x14ac:dyDescent="0.15"/>
  </sheetData>
  <sheetProtection algorithmName="SHA-512" hashValue="OQNezJRC2erULYZ/aNKdwjqb4o+OTxTj57CKly74VDdQWbvUTOx0lp/HQ18gbgRG9jkTYz+AdTsBxEdY5SEC8g==" saltValue="zQf0aWCYTaoNtjoSB89Z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T16" zoomScaleNormal="100" zoomScaleSheetLayoutView="55" workbookViewId="0">
      <selection activeCell="BF63" sqref="BF63"/>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612</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613</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3" t="s">
        <v>621</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x14ac:dyDescent="0.15">
      <c r="B44" s="369"/>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x14ac:dyDescent="0.15">
      <c r="B45" s="369"/>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x14ac:dyDescent="0.15">
      <c r="B46" s="369"/>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x14ac:dyDescent="0.15">
      <c r="B47" s="369"/>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614</v>
      </c>
    </row>
    <row r="50" spans="1:109" x14ac:dyDescent="0.15">
      <c r="B50" s="369"/>
      <c r="G50" s="1255"/>
      <c r="H50" s="1255"/>
      <c r="I50" s="1255"/>
      <c r="J50" s="1255"/>
      <c r="K50" s="379"/>
      <c r="L50" s="379"/>
      <c r="M50" s="380"/>
      <c r="N50" s="380"/>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61" t="s">
        <v>556</v>
      </c>
      <c r="BQ50" s="1261"/>
      <c r="BR50" s="1261"/>
      <c r="BS50" s="1261"/>
      <c r="BT50" s="1261"/>
      <c r="BU50" s="1261"/>
      <c r="BV50" s="1261"/>
      <c r="BW50" s="1261"/>
      <c r="BX50" s="1261" t="s">
        <v>557</v>
      </c>
      <c r="BY50" s="1261"/>
      <c r="BZ50" s="1261"/>
      <c r="CA50" s="1261"/>
      <c r="CB50" s="1261"/>
      <c r="CC50" s="1261"/>
      <c r="CD50" s="1261"/>
      <c r="CE50" s="1261"/>
      <c r="CF50" s="1261" t="s">
        <v>558</v>
      </c>
      <c r="CG50" s="1261"/>
      <c r="CH50" s="1261"/>
      <c r="CI50" s="1261"/>
      <c r="CJ50" s="1261"/>
      <c r="CK50" s="1261"/>
      <c r="CL50" s="1261"/>
      <c r="CM50" s="1261"/>
      <c r="CN50" s="1261" t="s">
        <v>559</v>
      </c>
      <c r="CO50" s="1261"/>
      <c r="CP50" s="1261"/>
      <c r="CQ50" s="1261"/>
      <c r="CR50" s="1261"/>
      <c r="CS50" s="1261"/>
      <c r="CT50" s="1261"/>
      <c r="CU50" s="1261"/>
      <c r="CV50" s="1261" t="s">
        <v>560</v>
      </c>
      <c r="CW50" s="1261"/>
      <c r="CX50" s="1261"/>
      <c r="CY50" s="1261"/>
      <c r="CZ50" s="1261"/>
      <c r="DA50" s="1261"/>
      <c r="DB50" s="1261"/>
      <c r="DC50" s="1261"/>
    </row>
    <row r="51" spans="1:109" ht="13.5" customHeight="1" x14ac:dyDescent="0.15">
      <c r="B51" s="369"/>
      <c r="G51" s="1272"/>
      <c r="H51" s="1272"/>
      <c r="I51" s="1276"/>
      <c r="J51" s="1276"/>
      <c r="K51" s="1262"/>
      <c r="L51" s="1262"/>
      <c r="M51" s="1262"/>
      <c r="N51" s="1262"/>
      <c r="AM51" s="378"/>
      <c r="AN51" s="1260" t="s">
        <v>615</v>
      </c>
      <c r="AO51" s="1260"/>
      <c r="AP51" s="1260"/>
      <c r="AQ51" s="1260"/>
      <c r="AR51" s="1260"/>
      <c r="AS51" s="1260"/>
      <c r="AT51" s="1260"/>
      <c r="AU51" s="1260"/>
      <c r="AV51" s="1260"/>
      <c r="AW51" s="1260"/>
      <c r="AX51" s="1260"/>
      <c r="AY51" s="1260"/>
      <c r="AZ51" s="1260"/>
      <c r="BA51" s="1260"/>
      <c r="BB51" s="1260" t="s">
        <v>616</v>
      </c>
      <c r="BC51" s="1260"/>
      <c r="BD51" s="1260"/>
      <c r="BE51" s="1260"/>
      <c r="BF51" s="1260"/>
      <c r="BG51" s="1260"/>
      <c r="BH51" s="1260"/>
      <c r="BI51" s="1260"/>
      <c r="BJ51" s="1260"/>
      <c r="BK51" s="1260"/>
      <c r="BL51" s="1260"/>
      <c r="BM51" s="1260"/>
      <c r="BN51" s="1260"/>
      <c r="BO51" s="1260"/>
      <c r="BP51" s="1257">
        <v>38.299999999999997</v>
      </c>
      <c r="BQ51" s="1257"/>
      <c r="BR51" s="1257"/>
      <c r="BS51" s="1257"/>
      <c r="BT51" s="1257"/>
      <c r="BU51" s="1257"/>
      <c r="BV51" s="1257"/>
      <c r="BW51" s="1257"/>
      <c r="BX51" s="1257">
        <v>26.8</v>
      </c>
      <c r="BY51" s="1257"/>
      <c r="BZ51" s="1257"/>
      <c r="CA51" s="1257"/>
      <c r="CB51" s="1257"/>
      <c r="CC51" s="1257"/>
      <c r="CD51" s="1257"/>
      <c r="CE51" s="1257"/>
      <c r="CF51" s="1257">
        <v>25.7</v>
      </c>
      <c r="CG51" s="1257"/>
      <c r="CH51" s="1257"/>
      <c r="CI51" s="1257"/>
      <c r="CJ51" s="1257"/>
      <c r="CK51" s="1257"/>
      <c r="CL51" s="1257"/>
      <c r="CM51" s="1257"/>
      <c r="CN51" s="1257">
        <v>24.9</v>
      </c>
      <c r="CO51" s="1257"/>
      <c r="CP51" s="1257"/>
      <c r="CQ51" s="1257"/>
      <c r="CR51" s="1257"/>
      <c r="CS51" s="1257"/>
      <c r="CT51" s="1257"/>
      <c r="CU51" s="1257"/>
      <c r="CV51" s="1257">
        <v>17.399999999999999</v>
      </c>
      <c r="CW51" s="1257"/>
      <c r="CX51" s="1257"/>
      <c r="CY51" s="1257"/>
      <c r="CZ51" s="1257"/>
      <c r="DA51" s="1257"/>
      <c r="DB51" s="1257"/>
      <c r="DC51" s="1257"/>
    </row>
    <row r="52" spans="1:109" x14ac:dyDescent="0.15">
      <c r="B52" s="369"/>
      <c r="G52" s="1272"/>
      <c r="H52" s="1272"/>
      <c r="I52" s="1276"/>
      <c r="J52" s="1276"/>
      <c r="K52" s="1262"/>
      <c r="L52" s="1262"/>
      <c r="M52" s="1262"/>
      <c r="N52" s="1262"/>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7"/>
      <c r="BQ52" s="1257"/>
      <c r="BR52" s="1257"/>
      <c r="BS52" s="1257"/>
      <c r="BT52" s="1257"/>
      <c r="BU52" s="1257"/>
      <c r="BV52" s="1257"/>
      <c r="BW52" s="1257"/>
      <c r="BX52" s="1257"/>
      <c r="BY52" s="1257"/>
      <c r="BZ52" s="1257"/>
      <c r="CA52" s="1257"/>
      <c r="CB52" s="1257"/>
      <c r="CC52" s="1257"/>
      <c r="CD52" s="1257"/>
      <c r="CE52" s="1257"/>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row>
    <row r="53" spans="1:109" x14ac:dyDescent="0.15">
      <c r="A53" s="377"/>
      <c r="B53" s="369"/>
      <c r="G53" s="1272"/>
      <c r="H53" s="1272"/>
      <c r="I53" s="1255"/>
      <c r="J53" s="1255"/>
      <c r="K53" s="1262"/>
      <c r="L53" s="1262"/>
      <c r="M53" s="1262"/>
      <c r="N53" s="1262"/>
      <c r="AM53" s="378"/>
      <c r="AN53" s="1260"/>
      <c r="AO53" s="1260"/>
      <c r="AP53" s="1260"/>
      <c r="AQ53" s="1260"/>
      <c r="AR53" s="1260"/>
      <c r="AS53" s="1260"/>
      <c r="AT53" s="1260"/>
      <c r="AU53" s="1260"/>
      <c r="AV53" s="1260"/>
      <c r="AW53" s="1260"/>
      <c r="AX53" s="1260"/>
      <c r="AY53" s="1260"/>
      <c r="AZ53" s="1260"/>
      <c r="BA53" s="1260"/>
      <c r="BB53" s="1260" t="s">
        <v>617</v>
      </c>
      <c r="BC53" s="1260"/>
      <c r="BD53" s="1260"/>
      <c r="BE53" s="1260"/>
      <c r="BF53" s="1260"/>
      <c r="BG53" s="1260"/>
      <c r="BH53" s="1260"/>
      <c r="BI53" s="1260"/>
      <c r="BJ53" s="1260"/>
      <c r="BK53" s="1260"/>
      <c r="BL53" s="1260"/>
      <c r="BM53" s="1260"/>
      <c r="BN53" s="1260"/>
      <c r="BO53" s="1260"/>
      <c r="BP53" s="1257">
        <v>52</v>
      </c>
      <c r="BQ53" s="1257"/>
      <c r="BR53" s="1257"/>
      <c r="BS53" s="1257"/>
      <c r="BT53" s="1257"/>
      <c r="BU53" s="1257"/>
      <c r="BV53" s="1257"/>
      <c r="BW53" s="1257"/>
      <c r="BX53" s="1257">
        <v>53.8</v>
      </c>
      <c r="BY53" s="1257"/>
      <c r="BZ53" s="1257"/>
      <c r="CA53" s="1257"/>
      <c r="CB53" s="1257"/>
      <c r="CC53" s="1257"/>
      <c r="CD53" s="1257"/>
      <c r="CE53" s="1257"/>
      <c r="CF53" s="1257">
        <v>54.3</v>
      </c>
      <c r="CG53" s="1257"/>
      <c r="CH53" s="1257"/>
      <c r="CI53" s="1257"/>
      <c r="CJ53" s="1257"/>
      <c r="CK53" s="1257"/>
      <c r="CL53" s="1257"/>
      <c r="CM53" s="1257"/>
      <c r="CN53" s="1257">
        <v>54.8</v>
      </c>
      <c r="CO53" s="1257"/>
      <c r="CP53" s="1257"/>
      <c r="CQ53" s="1257"/>
      <c r="CR53" s="1257"/>
      <c r="CS53" s="1257"/>
      <c r="CT53" s="1257"/>
      <c r="CU53" s="1257"/>
      <c r="CV53" s="1257">
        <v>56.3</v>
      </c>
      <c r="CW53" s="1257"/>
      <c r="CX53" s="1257"/>
      <c r="CY53" s="1257"/>
      <c r="CZ53" s="1257"/>
      <c r="DA53" s="1257"/>
      <c r="DB53" s="1257"/>
      <c r="DC53" s="1257"/>
    </row>
    <row r="54" spans="1:109" x14ac:dyDescent="0.15">
      <c r="A54" s="377"/>
      <c r="B54" s="369"/>
      <c r="G54" s="1272"/>
      <c r="H54" s="1272"/>
      <c r="I54" s="1255"/>
      <c r="J54" s="1255"/>
      <c r="K54" s="1262"/>
      <c r="L54" s="1262"/>
      <c r="M54" s="1262"/>
      <c r="N54" s="1262"/>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7"/>
      <c r="BQ54" s="1257"/>
      <c r="BR54" s="1257"/>
      <c r="BS54" s="1257"/>
      <c r="BT54" s="1257"/>
      <c r="BU54" s="1257"/>
      <c r="BV54" s="1257"/>
      <c r="BW54" s="1257"/>
      <c r="BX54" s="1257"/>
      <c r="BY54" s="1257"/>
      <c r="BZ54" s="1257"/>
      <c r="CA54" s="1257"/>
      <c r="CB54" s="1257"/>
      <c r="CC54" s="1257"/>
      <c r="CD54" s="1257"/>
      <c r="CE54" s="1257"/>
      <c r="CF54" s="1257"/>
      <c r="CG54" s="1257"/>
      <c r="CH54" s="1257"/>
      <c r="CI54" s="1257"/>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row>
    <row r="55" spans="1:109" x14ac:dyDescent="0.15">
      <c r="A55" s="377"/>
      <c r="B55" s="369"/>
      <c r="G55" s="1255"/>
      <c r="H55" s="1255"/>
      <c r="I55" s="1255"/>
      <c r="J55" s="1255"/>
      <c r="K55" s="1262"/>
      <c r="L55" s="1262"/>
      <c r="M55" s="1262"/>
      <c r="N55" s="1262"/>
      <c r="AN55" s="1261" t="s">
        <v>618</v>
      </c>
      <c r="AO55" s="1261"/>
      <c r="AP55" s="1261"/>
      <c r="AQ55" s="1261"/>
      <c r="AR55" s="1261"/>
      <c r="AS55" s="1261"/>
      <c r="AT55" s="1261"/>
      <c r="AU55" s="1261"/>
      <c r="AV55" s="1261"/>
      <c r="AW55" s="1261"/>
      <c r="AX55" s="1261"/>
      <c r="AY55" s="1261"/>
      <c r="AZ55" s="1261"/>
      <c r="BA55" s="1261"/>
      <c r="BB55" s="1260" t="s">
        <v>616</v>
      </c>
      <c r="BC55" s="1260"/>
      <c r="BD55" s="1260"/>
      <c r="BE55" s="1260"/>
      <c r="BF55" s="1260"/>
      <c r="BG55" s="1260"/>
      <c r="BH55" s="1260"/>
      <c r="BI55" s="1260"/>
      <c r="BJ55" s="1260"/>
      <c r="BK55" s="1260"/>
      <c r="BL55" s="1260"/>
      <c r="BM55" s="1260"/>
      <c r="BN55" s="1260"/>
      <c r="BO55" s="1260"/>
      <c r="BP55" s="1257">
        <v>31.3</v>
      </c>
      <c r="BQ55" s="1257"/>
      <c r="BR55" s="1257"/>
      <c r="BS55" s="1257"/>
      <c r="BT55" s="1257"/>
      <c r="BU55" s="1257"/>
      <c r="BV55" s="1257"/>
      <c r="BW55" s="1257"/>
      <c r="BX55" s="1257">
        <v>25.3</v>
      </c>
      <c r="BY55" s="1257"/>
      <c r="BZ55" s="1257"/>
      <c r="CA55" s="1257"/>
      <c r="CB55" s="1257"/>
      <c r="CC55" s="1257"/>
      <c r="CD55" s="1257"/>
      <c r="CE55" s="1257"/>
      <c r="CF55" s="1257">
        <v>25.5</v>
      </c>
      <c r="CG55" s="1257"/>
      <c r="CH55" s="1257"/>
      <c r="CI55" s="1257"/>
      <c r="CJ55" s="1257"/>
      <c r="CK55" s="1257"/>
      <c r="CL55" s="1257"/>
      <c r="CM55" s="1257"/>
      <c r="CN55" s="1257">
        <v>25.1</v>
      </c>
      <c r="CO55" s="1257"/>
      <c r="CP55" s="1257"/>
      <c r="CQ55" s="1257"/>
      <c r="CR55" s="1257"/>
      <c r="CS55" s="1257"/>
      <c r="CT55" s="1257"/>
      <c r="CU55" s="1257"/>
      <c r="CV55" s="1257">
        <v>18</v>
      </c>
      <c r="CW55" s="1257"/>
      <c r="CX55" s="1257"/>
      <c r="CY55" s="1257"/>
      <c r="CZ55" s="1257"/>
      <c r="DA55" s="1257"/>
      <c r="DB55" s="1257"/>
      <c r="DC55" s="1257"/>
    </row>
    <row r="56" spans="1:109" x14ac:dyDescent="0.15">
      <c r="A56" s="377"/>
      <c r="B56" s="369"/>
      <c r="G56" s="1255"/>
      <c r="H56" s="1255"/>
      <c r="I56" s="1255"/>
      <c r="J56" s="1255"/>
      <c r="K56" s="1262"/>
      <c r="L56" s="1262"/>
      <c r="M56" s="1262"/>
      <c r="N56" s="1262"/>
      <c r="AN56" s="1261"/>
      <c r="AO56" s="1261"/>
      <c r="AP56" s="1261"/>
      <c r="AQ56" s="1261"/>
      <c r="AR56" s="1261"/>
      <c r="AS56" s="1261"/>
      <c r="AT56" s="1261"/>
      <c r="AU56" s="1261"/>
      <c r="AV56" s="1261"/>
      <c r="AW56" s="1261"/>
      <c r="AX56" s="1261"/>
      <c r="AY56" s="1261"/>
      <c r="AZ56" s="1261"/>
      <c r="BA56" s="1261"/>
      <c r="BB56" s="1260"/>
      <c r="BC56" s="1260"/>
      <c r="BD56" s="1260"/>
      <c r="BE56" s="1260"/>
      <c r="BF56" s="1260"/>
      <c r="BG56" s="1260"/>
      <c r="BH56" s="1260"/>
      <c r="BI56" s="1260"/>
      <c r="BJ56" s="1260"/>
      <c r="BK56" s="1260"/>
      <c r="BL56" s="1260"/>
      <c r="BM56" s="1260"/>
      <c r="BN56" s="1260"/>
      <c r="BO56" s="1260"/>
      <c r="BP56" s="1257"/>
      <c r="BQ56" s="1257"/>
      <c r="BR56" s="1257"/>
      <c r="BS56" s="1257"/>
      <c r="BT56" s="1257"/>
      <c r="BU56" s="1257"/>
      <c r="BV56" s="1257"/>
      <c r="BW56" s="1257"/>
      <c r="BX56" s="1257"/>
      <c r="BY56" s="1257"/>
      <c r="BZ56" s="1257"/>
      <c r="CA56" s="1257"/>
      <c r="CB56" s="1257"/>
      <c r="CC56" s="1257"/>
      <c r="CD56" s="1257"/>
      <c r="CE56" s="1257"/>
      <c r="CF56" s="1257"/>
      <c r="CG56" s="1257"/>
      <c r="CH56" s="1257"/>
      <c r="CI56" s="1257"/>
      <c r="CJ56" s="1257"/>
      <c r="CK56" s="1257"/>
      <c r="CL56" s="1257"/>
      <c r="CM56" s="1257"/>
      <c r="CN56" s="1257"/>
      <c r="CO56" s="1257"/>
      <c r="CP56" s="1257"/>
      <c r="CQ56" s="1257"/>
      <c r="CR56" s="1257"/>
      <c r="CS56" s="1257"/>
      <c r="CT56" s="1257"/>
      <c r="CU56" s="1257"/>
      <c r="CV56" s="1257"/>
      <c r="CW56" s="1257"/>
      <c r="CX56" s="1257"/>
      <c r="CY56" s="1257"/>
      <c r="CZ56" s="1257"/>
      <c r="DA56" s="1257"/>
      <c r="DB56" s="1257"/>
      <c r="DC56" s="1257"/>
    </row>
    <row r="57" spans="1:109" s="377" customFormat="1" x14ac:dyDescent="0.15">
      <c r="B57" s="381"/>
      <c r="G57" s="1255"/>
      <c r="H57" s="1255"/>
      <c r="I57" s="1258"/>
      <c r="J57" s="1258"/>
      <c r="K57" s="1262"/>
      <c r="L57" s="1262"/>
      <c r="M57" s="1262"/>
      <c r="N57" s="1262"/>
      <c r="AM57" s="363"/>
      <c r="AN57" s="1261"/>
      <c r="AO57" s="1261"/>
      <c r="AP57" s="1261"/>
      <c r="AQ57" s="1261"/>
      <c r="AR57" s="1261"/>
      <c r="AS57" s="1261"/>
      <c r="AT57" s="1261"/>
      <c r="AU57" s="1261"/>
      <c r="AV57" s="1261"/>
      <c r="AW57" s="1261"/>
      <c r="AX57" s="1261"/>
      <c r="AY57" s="1261"/>
      <c r="AZ57" s="1261"/>
      <c r="BA57" s="1261"/>
      <c r="BB57" s="1260" t="s">
        <v>617</v>
      </c>
      <c r="BC57" s="1260"/>
      <c r="BD57" s="1260"/>
      <c r="BE57" s="1260"/>
      <c r="BF57" s="1260"/>
      <c r="BG57" s="1260"/>
      <c r="BH57" s="1260"/>
      <c r="BI57" s="1260"/>
      <c r="BJ57" s="1260"/>
      <c r="BK57" s="1260"/>
      <c r="BL57" s="1260"/>
      <c r="BM57" s="1260"/>
      <c r="BN57" s="1260"/>
      <c r="BO57" s="1260"/>
      <c r="BP57" s="1257">
        <v>58.4</v>
      </c>
      <c r="BQ57" s="1257"/>
      <c r="BR57" s="1257"/>
      <c r="BS57" s="1257"/>
      <c r="BT57" s="1257"/>
      <c r="BU57" s="1257"/>
      <c r="BV57" s="1257"/>
      <c r="BW57" s="1257"/>
      <c r="BX57" s="1257">
        <v>59.7</v>
      </c>
      <c r="BY57" s="1257"/>
      <c r="BZ57" s="1257"/>
      <c r="CA57" s="1257"/>
      <c r="CB57" s="1257"/>
      <c r="CC57" s="1257"/>
      <c r="CD57" s="1257"/>
      <c r="CE57" s="1257"/>
      <c r="CF57" s="1257">
        <v>60.9</v>
      </c>
      <c r="CG57" s="1257"/>
      <c r="CH57" s="1257"/>
      <c r="CI57" s="1257"/>
      <c r="CJ57" s="1257"/>
      <c r="CK57" s="1257"/>
      <c r="CL57" s="1257"/>
      <c r="CM57" s="1257"/>
      <c r="CN57" s="1257">
        <v>61</v>
      </c>
      <c r="CO57" s="1257"/>
      <c r="CP57" s="1257"/>
      <c r="CQ57" s="1257"/>
      <c r="CR57" s="1257"/>
      <c r="CS57" s="1257"/>
      <c r="CT57" s="1257"/>
      <c r="CU57" s="1257"/>
      <c r="CV57" s="1257">
        <v>62.4</v>
      </c>
      <c r="CW57" s="1257"/>
      <c r="CX57" s="1257"/>
      <c r="CY57" s="1257"/>
      <c r="CZ57" s="1257"/>
      <c r="DA57" s="1257"/>
      <c r="DB57" s="1257"/>
      <c r="DC57" s="1257"/>
      <c r="DD57" s="382"/>
      <c r="DE57" s="381"/>
    </row>
    <row r="58" spans="1:109" s="377" customFormat="1" x14ac:dyDescent="0.15">
      <c r="A58" s="363"/>
      <c r="B58" s="381"/>
      <c r="G58" s="1255"/>
      <c r="H58" s="1255"/>
      <c r="I58" s="1258"/>
      <c r="J58" s="1258"/>
      <c r="K58" s="1262"/>
      <c r="L58" s="1262"/>
      <c r="M58" s="1262"/>
      <c r="N58" s="1262"/>
      <c r="AM58" s="363"/>
      <c r="AN58" s="1261"/>
      <c r="AO58" s="1261"/>
      <c r="AP58" s="1261"/>
      <c r="AQ58" s="1261"/>
      <c r="AR58" s="1261"/>
      <c r="AS58" s="1261"/>
      <c r="AT58" s="1261"/>
      <c r="AU58" s="1261"/>
      <c r="AV58" s="1261"/>
      <c r="AW58" s="1261"/>
      <c r="AX58" s="1261"/>
      <c r="AY58" s="1261"/>
      <c r="AZ58" s="1261"/>
      <c r="BA58" s="1261"/>
      <c r="BB58" s="1260"/>
      <c r="BC58" s="1260"/>
      <c r="BD58" s="1260"/>
      <c r="BE58" s="1260"/>
      <c r="BF58" s="1260"/>
      <c r="BG58" s="1260"/>
      <c r="BH58" s="1260"/>
      <c r="BI58" s="1260"/>
      <c r="BJ58" s="1260"/>
      <c r="BK58" s="1260"/>
      <c r="BL58" s="1260"/>
      <c r="BM58" s="1260"/>
      <c r="BN58" s="1260"/>
      <c r="BO58" s="1260"/>
      <c r="BP58" s="1257"/>
      <c r="BQ58" s="1257"/>
      <c r="BR58" s="1257"/>
      <c r="BS58" s="1257"/>
      <c r="BT58" s="1257"/>
      <c r="BU58" s="1257"/>
      <c r="BV58" s="1257"/>
      <c r="BW58" s="1257"/>
      <c r="BX58" s="1257"/>
      <c r="BY58" s="1257"/>
      <c r="BZ58" s="1257"/>
      <c r="CA58" s="1257"/>
      <c r="CB58" s="1257"/>
      <c r="CC58" s="1257"/>
      <c r="CD58" s="1257"/>
      <c r="CE58" s="1257"/>
      <c r="CF58" s="1257"/>
      <c r="CG58" s="1257"/>
      <c r="CH58" s="1257"/>
      <c r="CI58" s="1257"/>
      <c r="CJ58" s="1257"/>
      <c r="CK58" s="1257"/>
      <c r="CL58" s="1257"/>
      <c r="CM58" s="1257"/>
      <c r="CN58" s="1257"/>
      <c r="CO58" s="1257"/>
      <c r="CP58" s="1257"/>
      <c r="CQ58" s="1257"/>
      <c r="CR58" s="1257"/>
      <c r="CS58" s="1257"/>
      <c r="CT58" s="1257"/>
      <c r="CU58" s="1257"/>
      <c r="CV58" s="1257"/>
      <c r="CW58" s="1257"/>
      <c r="CX58" s="1257"/>
      <c r="CY58" s="1257"/>
      <c r="CZ58" s="1257"/>
      <c r="DA58" s="1257"/>
      <c r="DB58" s="1257"/>
      <c r="DC58" s="1257"/>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619</v>
      </c>
    </row>
    <row r="64" spans="1:109" x14ac:dyDescent="0.15">
      <c r="B64" s="369"/>
      <c r="G64" s="376"/>
      <c r="I64" s="389"/>
      <c r="J64" s="389"/>
      <c r="K64" s="389"/>
      <c r="L64" s="389"/>
      <c r="M64" s="389"/>
      <c r="N64" s="390"/>
      <c r="AM64" s="376"/>
      <c r="AN64" s="376" t="s">
        <v>613</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3" t="s">
        <v>622</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x14ac:dyDescent="0.15">
      <c r="B66" s="369"/>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x14ac:dyDescent="0.15">
      <c r="B67" s="369"/>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x14ac:dyDescent="0.15">
      <c r="B68" s="369"/>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x14ac:dyDescent="0.15">
      <c r="B69" s="369"/>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614</v>
      </c>
    </row>
    <row r="72" spans="2:107" x14ac:dyDescent="0.15">
      <c r="B72" s="369"/>
      <c r="G72" s="1255"/>
      <c r="H72" s="1255"/>
      <c r="I72" s="1255"/>
      <c r="J72" s="1255"/>
      <c r="K72" s="379"/>
      <c r="L72" s="379"/>
      <c r="M72" s="380"/>
      <c r="N72" s="380"/>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61" t="s">
        <v>556</v>
      </c>
      <c r="BQ72" s="1261"/>
      <c r="BR72" s="1261"/>
      <c r="BS72" s="1261"/>
      <c r="BT72" s="1261"/>
      <c r="BU72" s="1261"/>
      <c r="BV72" s="1261"/>
      <c r="BW72" s="1261"/>
      <c r="BX72" s="1261" t="s">
        <v>557</v>
      </c>
      <c r="BY72" s="1261"/>
      <c r="BZ72" s="1261"/>
      <c r="CA72" s="1261"/>
      <c r="CB72" s="1261"/>
      <c r="CC72" s="1261"/>
      <c r="CD72" s="1261"/>
      <c r="CE72" s="1261"/>
      <c r="CF72" s="1261" t="s">
        <v>558</v>
      </c>
      <c r="CG72" s="1261"/>
      <c r="CH72" s="1261"/>
      <c r="CI72" s="1261"/>
      <c r="CJ72" s="1261"/>
      <c r="CK72" s="1261"/>
      <c r="CL72" s="1261"/>
      <c r="CM72" s="1261"/>
      <c r="CN72" s="1261" t="s">
        <v>559</v>
      </c>
      <c r="CO72" s="1261"/>
      <c r="CP72" s="1261"/>
      <c r="CQ72" s="1261"/>
      <c r="CR72" s="1261"/>
      <c r="CS72" s="1261"/>
      <c r="CT72" s="1261"/>
      <c r="CU72" s="1261"/>
      <c r="CV72" s="1261" t="s">
        <v>560</v>
      </c>
      <c r="CW72" s="1261"/>
      <c r="CX72" s="1261"/>
      <c r="CY72" s="1261"/>
      <c r="CZ72" s="1261"/>
      <c r="DA72" s="1261"/>
      <c r="DB72" s="1261"/>
      <c r="DC72" s="1261"/>
    </row>
    <row r="73" spans="2:107" x14ac:dyDescent="0.15">
      <c r="B73" s="369"/>
      <c r="G73" s="1272"/>
      <c r="H73" s="1272"/>
      <c r="I73" s="1272"/>
      <c r="J73" s="1272"/>
      <c r="K73" s="1256"/>
      <c r="L73" s="1256"/>
      <c r="M73" s="1256"/>
      <c r="N73" s="1256"/>
      <c r="AM73" s="378"/>
      <c r="AN73" s="1260" t="s">
        <v>615</v>
      </c>
      <c r="AO73" s="1260"/>
      <c r="AP73" s="1260"/>
      <c r="AQ73" s="1260"/>
      <c r="AR73" s="1260"/>
      <c r="AS73" s="1260"/>
      <c r="AT73" s="1260"/>
      <c r="AU73" s="1260"/>
      <c r="AV73" s="1260"/>
      <c r="AW73" s="1260"/>
      <c r="AX73" s="1260"/>
      <c r="AY73" s="1260"/>
      <c r="AZ73" s="1260"/>
      <c r="BA73" s="1260"/>
      <c r="BB73" s="1260" t="s">
        <v>616</v>
      </c>
      <c r="BC73" s="1260"/>
      <c r="BD73" s="1260"/>
      <c r="BE73" s="1260"/>
      <c r="BF73" s="1260"/>
      <c r="BG73" s="1260"/>
      <c r="BH73" s="1260"/>
      <c r="BI73" s="1260"/>
      <c r="BJ73" s="1260"/>
      <c r="BK73" s="1260"/>
      <c r="BL73" s="1260"/>
      <c r="BM73" s="1260"/>
      <c r="BN73" s="1260"/>
      <c r="BO73" s="1260"/>
      <c r="BP73" s="1257">
        <v>38.299999999999997</v>
      </c>
      <c r="BQ73" s="1257"/>
      <c r="BR73" s="1257"/>
      <c r="BS73" s="1257"/>
      <c r="BT73" s="1257"/>
      <c r="BU73" s="1257"/>
      <c r="BV73" s="1257"/>
      <c r="BW73" s="1257"/>
      <c r="BX73" s="1257">
        <v>26.8</v>
      </c>
      <c r="BY73" s="1257"/>
      <c r="BZ73" s="1257"/>
      <c r="CA73" s="1257"/>
      <c r="CB73" s="1257"/>
      <c r="CC73" s="1257"/>
      <c r="CD73" s="1257"/>
      <c r="CE73" s="1257"/>
      <c r="CF73" s="1257">
        <v>25.7</v>
      </c>
      <c r="CG73" s="1257"/>
      <c r="CH73" s="1257"/>
      <c r="CI73" s="1257"/>
      <c r="CJ73" s="1257"/>
      <c r="CK73" s="1257"/>
      <c r="CL73" s="1257"/>
      <c r="CM73" s="1257"/>
      <c r="CN73" s="1257">
        <v>24.9</v>
      </c>
      <c r="CO73" s="1257"/>
      <c r="CP73" s="1257"/>
      <c r="CQ73" s="1257"/>
      <c r="CR73" s="1257"/>
      <c r="CS73" s="1257"/>
      <c r="CT73" s="1257"/>
      <c r="CU73" s="1257"/>
      <c r="CV73" s="1257">
        <v>17.399999999999999</v>
      </c>
      <c r="CW73" s="1257"/>
      <c r="CX73" s="1257"/>
      <c r="CY73" s="1257"/>
      <c r="CZ73" s="1257"/>
      <c r="DA73" s="1257"/>
      <c r="DB73" s="1257"/>
      <c r="DC73" s="1257"/>
    </row>
    <row r="74" spans="2:107" x14ac:dyDescent="0.15">
      <c r="B74" s="369"/>
      <c r="G74" s="1272"/>
      <c r="H74" s="1272"/>
      <c r="I74" s="1272"/>
      <c r="J74" s="1272"/>
      <c r="K74" s="1256"/>
      <c r="L74" s="1256"/>
      <c r="M74" s="1256"/>
      <c r="N74" s="1256"/>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7"/>
      <c r="BQ74" s="1257"/>
      <c r="BR74" s="1257"/>
      <c r="BS74" s="1257"/>
      <c r="BT74" s="1257"/>
      <c r="BU74" s="1257"/>
      <c r="BV74" s="1257"/>
      <c r="BW74" s="1257"/>
      <c r="BX74" s="1257"/>
      <c r="BY74" s="1257"/>
      <c r="BZ74" s="1257"/>
      <c r="CA74" s="1257"/>
      <c r="CB74" s="1257"/>
      <c r="CC74" s="1257"/>
      <c r="CD74" s="1257"/>
      <c r="CE74" s="1257"/>
      <c r="CF74" s="1257"/>
      <c r="CG74" s="1257"/>
      <c r="CH74" s="1257"/>
      <c r="CI74" s="1257"/>
      <c r="CJ74" s="1257"/>
      <c r="CK74" s="1257"/>
      <c r="CL74" s="1257"/>
      <c r="CM74" s="1257"/>
      <c r="CN74" s="1257"/>
      <c r="CO74" s="1257"/>
      <c r="CP74" s="1257"/>
      <c r="CQ74" s="1257"/>
      <c r="CR74" s="1257"/>
      <c r="CS74" s="1257"/>
      <c r="CT74" s="1257"/>
      <c r="CU74" s="1257"/>
      <c r="CV74" s="1257"/>
      <c r="CW74" s="1257"/>
      <c r="CX74" s="1257"/>
      <c r="CY74" s="1257"/>
      <c r="CZ74" s="1257"/>
      <c r="DA74" s="1257"/>
      <c r="DB74" s="1257"/>
      <c r="DC74" s="1257"/>
    </row>
    <row r="75" spans="2:107" x14ac:dyDescent="0.15">
      <c r="B75" s="369"/>
      <c r="G75" s="1272"/>
      <c r="H75" s="1272"/>
      <c r="I75" s="1255"/>
      <c r="J75" s="1255"/>
      <c r="K75" s="1262"/>
      <c r="L75" s="1262"/>
      <c r="M75" s="1262"/>
      <c r="N75" s="1262"/>
      <c r="AM75" s="378"/>
      <c r="AN75" s="1260"/>
      <c r="AO75" s="1260"/>
      <c r="AP75" s="1260"/>
      <c r="AQ75" s="1260"/>
      <c r="AR75" s="1260"/>
      <c r="AS75" s="1260"/>
      <c r="AT75" s="1260"/>
      <c r="AU75" s="1260"/>
      <c r="AV75" s="1260"/>
      <c r="AW75" s="1260"/>
      <c r="AX75" s="1260"/>
      <c r="AY75" s="1260"/>
      <c r="AZ75" s="1260"/>
      <c r="BA75" s="1260"/>
      <c r="BB75" s="1260" t="s">
        <v>620</v>
      </c>
      <c r="BC75" s="1260"/>
      <c r="BD75" s="1260"/>
      <c r="BE75" s="1260"/>
      <c r="BF75" s="1260"/>
      <c r="BG75" s="1260"/>
      <c r="BH75" s="1260"/>
      <c r="BI75" s="1260"/>
      <c r="BJ75" s="1260"/>
      <c r="BK75" s="1260"/>
      <c r="BL75" s="1260"/>
      <c r="BM75" s="1260"/>
      <c r="BN75" s="1260"/>
      <c r="BO75" s="1260"/>
      <c r="BP75" s="1257">
        <v>7.2</v>
      </c>
      <c r="BQ75" s="1257"/>
      <c r="BR75" s="1257"/>
      <c r="BS75" s="1257"/>
      <c r="BT75" s="1257"/>
      <c r="BU75" s="1257"/>
      <c r="BV75" s="1257"/>
      <c r="BW75" s="1257"/>
      <c r="BX75" s="1257">
        <v>6.7</v>
      </c>
      <c r="BY75" s="1257"/>
      <c r="BZ75" s="1257"/>
      <c r="CA75" s="1257"/>
      <c r="CB75" s="1257"/>
      <c r="CC75" s="1257"/>
      <c r="CD75" s="1257"/>
      <c r="CE75" s="1257"/>
      <c r="CF75" s="1257">
        <v>6.2</v>
      </c>
      <c r="CG75" s="1257"/>
      <c r="CH75" s="1257"/>
      <c r="CI75" s="1257"/>
      <c r="CJ75" s="1257"/>
      <c r="CK75" s="1257"/>
      <c r="CL75" s="1257"/>
      <c r="CM75" s="1257"/>
      <c r="CN75" s="1257">
        <v>6.2</v>
      </c>
      <c r="CO75" s="1257"/>
      <c r="CP75" s="1257"/>
      <c r="CQ75" s="1257"/>
      <c r="CR75" s="1257"/>
      <c r="CS75" s="1257"/>
      <c r="CT75" s="1257"/>
      <c r="CU75" s="1257"/>
      <c r="CV75" s="1257">
        <v>6.4</v>
      </c>
      <c r="CW75" s="1257"/>
      <c r="CX75" s="1257"/>
      <c r="CY75" s="1257"/>
      <c r="CZ75" s="1257"/>
      <c r="DA75" s="1257"/>
      <c r="DB75" s="1257"/>
      <c r="DC75" s="1257"/>
    </row>
    <row r="76" spans="2:107" x14ac:dyDescent="0.15">
      <c r="B76" s="369"/>
      <c r="G76" s="1272"/>
      <c r="H76" s="1272"/>
      <c r="I76" s="1255"/>
      <c r="J76" s="1255"/>
      <c r="K76" s="1262"/>
      <c r="L76" s="1262"/>
      <c r="M76" s="1262"/>
      <c r="N76" s="1262"/>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7"/>
      <c r="BQ76" s="1257"/>
      <c r="BR76" s="1257"/>
      <c r="BS76" s="1257"/>
      <c r="BT76" s="1257"/>
      <c r="BU76" s="1257"/>
      <c r="BV76" s="1257"/>
      <c r="BW76" s="1257"/>
      <c r="BX76" s="1257"/>
      <c r="BY76" s="1257"/>
      <c r="BZ76" s="1257"/>
      <c r="CA76" s="1257"/>
      <c r="CB76" s="1257"/>
      <c r="CC76" s="1257"/>
      <c r="CD76" s="1257"/>
      <c r="CE76" s="1257"/>
      <c r="CF76" s="1257"/>
      <c r="CG76" s="1257"/>
      <c r="CH76" s="1257"/>
      <c r="CI76" s="1257"/>
      <c r="CJ76" s="1257"/>
      <c r="CK76" s="1257"/>
      <c r="CL76" s="1257"/>
      <c r="CM76" s="1257"/>
      <c r="CN76" s="1257"/>
      <c r="CO76" s="1257"/>
      <c r="CP76" s="1257"/>
      <c r="CQ76" s="1257"/>
      <c r="CR76" s="1257"/>
      <c r="CS76" s="1257"/>
      <c r="CT76" s="1257"/>
      <c r="CU76" s="1257"/>
      <c r="CV76" s="1257"/>
      <c r="CW76" s="1257"/>
      <c r="CX76" s="1257"/>
      <c r="CY76" s="1257"/>
      <c r="CZ76" s="1257"/>
      <c r="DA76" s="1257"/>
      <c r="DB76" s="1257"/>
      <c r="DC76" s="1257"/>
    </row>
    <row r="77" spans="2:107" x14ac:dyDescent="0.15">
      <c r="B77" s="369"/>
      <c r="G77" s="1255"/>
      <c r="H77" s="1255"/>
      <c r="I77" s="1255"/>
      <c r="J77" s="1255"/>
      <c r="K77" s="1256"/>
      <c r="L77" s="1256"/>
      <c r="M77" s="1256"/>
      <c r="N77" s="1256"/>
      <c r="AN77" s="1261" t="s">
        <v>618</v>
      </c>
      <c r="AO77" s="1261"/>
      <c r="AP77" s="1261"/>
      <c r="AQ77" s="1261"/>
      <c r="AR77" s="1261"/>
      <c r="AS77" s="1261"/>
      <c r="AT77" s="1261"/>
      <c r="AU77" s="1261"/>
      <c r="AV77" s="1261"/>
      <c r="AW77" s="1261"/>
      <c r="AX77" s="1261"/>
      <c r="AY77" s="1261"/>
      <c r="AZ77" s="1261"/>
      <c r="BA77" s="1261"/>
      <c r="BB77" s="1260" t="s">
        <v>616</v>
      </c>
      <c r="BC77" s="1260"/>
      <c r="BD77" s="1260"/>
      <c r="BE77" s="1260"/>
      <c r="BF77" s="1260"/>
      <c r="BG77" s="1260"/>
      <c r="BH77" s="1260"/>
      <c r="BI77" s="1260"/>
      <c r="BJ77" s="1260"/>
      <c r="BK77" s="1260"/>
      <c r="BL77" s="1260"/>
      <c r="BM77" s="1260"/>
      <c r="BN77" s="1260"/>
      <c r="BO77" s="1260"/>
      <c r="BP77" s="1257">
        <v>31.3</v>
      </c>
      <c r="BQ77" s="1257"/>
      <c r="BR77" s="1257"/>
      <c r="BS77" s="1257"/>
      <c r="BT77" s="1257"/>
      <c r="BU77" s="1257"/>
      <c r="BV77" s="1257"/>
      <c r="BW77" s="1257"/>
      <c r="BX77" s="1257">
        <v>25.3</v>
      </c>
      <c r="BY77" s="1257"/>
      <c r="BZ77" s="1257"/>
      <c r="CA77" s="1257"/>
      <c r="CB77" s="1257"/>
      <c r="CC77" s="1257"/>
      <c r="CD77" s="1257"/>
      <c r="CE77" s="1257"/>
      <c r="CF77" s="1257">
        <v>25.5</v>
      </c>
      <c r="CG77" s="1257"/>
      <c r="CH77" s="1257"/>
      <c r="CI77" s="1257"/>
      <c r="CJ77" s="1257"/>
      <c r="CK77" s="1257"/>
      <c r="CL77" s="1257"/>
      <c r="CM77" s="1257"/>
      <c r="CN77" s="1257">
        <v>25.1</v>
      </c>
      <c r="CO77" s="1257"/>
      <c r="CP77" s="1257"/>
      <c r="CQ77" s="1257"/>
      <c r="CR77" s="1257"/>
      <c r="CS77" s="1257"/>
      <c r="CT77" s="1257"/>
      <c r="CU77" s="1257"/>
      <c r="CV77" s="1257">
        <v>18</v>
      </c>
      <c r="CW77" s="1257"/>
      <c r="CX77" s="1257"/>
      <c r="CY77" s="1257"/>
      <c r="CZ77" s="1257"/>
      <c r="DA77" s="1257"/>
      <c r="DB77" s="1257"/>
      <c r="DC77" s="1257"/>
    </row>
    <row r="78" spans="2:107" x14ac:dyDescent="0.15">
      <c r="B78" s="369"/>
      <c r="G78" s="1255"/>
      <c r="H78" s="1255"/>
      <c r="I78" s="1255"/>
      <c r="J78" s="1255"/>
      <c r="K78" s="1256"/>
      <c r="L78" s="1256"/>
      <c r="M78" s="1256"/>
      <c r="N78" s="1256"/>
      <c r="AN78" s="1261"/>
      <c r="AO78" s="1261"/>
      <c r="AP78" s="1261"/>
      <c r="AQ78" s="1261"/>
      <c r="AR78" s="1261"/>
      <c r="AS78" s="1261"/>
      <c r="AT78" s="1261"/>
      <c r="AU78" s="1261"/>
      <c r="AV78" s="1261"/>
      <c r="AW78" s="1261"/>
      <c r="AX78" s="1261"/>
      <c r="AY78" s="1261"/>
      <c r="AZ78" s="1261"/>
      <c r="BA78" s="1261"/>
      <c r="BB78" s="1260"/>
      <c r="BC78" s="1260"/>
      <c r="BD78" s="1260"/>
      <c r="BE78" s="1260"/>
      <c r="BF78" s="1260"/>
      <c r="BG78" s="1260"/>
      <c r="BH78" s="1260"/>
      <c r="BI78" s="1260"/>
      <c r="BJ78" s="1260"/>
      <c r="BK78" s="1260"/>
      <c r="BL78" s="1260"/>
      <c r="BM78" s="1260"/>
      <c r="BN78" s="1260"/>
      <c r="BO78" s="1260"/>
      <c r="BP78" s="1257"/>
      <c r="BQ78" s="1257"/>
      <c r="BR78" s="1257"/>
      <c r="BS78" s="1257"/>
      <c r="BT78" s="1257"/>
      <c r="BU78" s="1257"/>
      <c r="BV78" s="1257"/>
      <c r="BW78" s="1257"/>
      <c r="BX78" s="1257"/>
      <c r="BY78" s="1257"/>
      <c r="BZ78" s="1257"/>
      <c r="CA78" s="1257"/>
      <c r="CB78" s="1257"/>
      <c r="CC78" s="1257"/>
      <c r="CD78" s="1257"/>
      <c r="CE78" s="1257"/>
      <c r="CF78" s="1257"/>
      <c r="CG78" s="1257"/>
      <c r="CH78" s="1257"/>
      <c r="CI78" s="1257"/>
      <c r="CJ78" s="1257"/>
      <c r="CK78" s="1257"/>
      <c r="CL78" s="1257"/>
      <c r="CM78" s="1257"/>
      <c r="CN78" s="1257"/>
      <c r="CO78" s="1257"/>
      <c r="CP78" s="1257"/>
      <c r="CQ78" s="1257"/>
      <c r="CR78" s="1257"/>
      <c r="CS78" s="1257"/>
      <c r="CT78" s="1257"/>
      <c r="CU78" s="1257"/>
      <c r="CV78" s="1257"/>
      <c r="CW78" s="1257"/>
      <c r="CX78" s="1257"/>
      <c r="CY78" s="1257"/>
      <c r="CZ78" s="1257"/>
      <c r="DA78" s="1257"/>
      <c r="DB78" s="1257"/>
      <c r="DC78" s="1257"/>
    </row>
    <row r="79" spans="2:107" x14ac:dyDescent="0.15">
      <c r="B79" s="369"/>
      <c r="G79" s="1255"/>
      <c r="H79" s="1255"/>
      <c r="I79" s="1258"/>
      <c r="J79" s="1258"/>
      <c r="K79" s="1259"/>
      <c r="L79" s="1259"/>
      <c r="M79" s="1259"/>
      <c r="N79" s="1259"/>
      <c r="AN79" s="1261"/>
      <c r="AO79" s="1261"/>
      <c r="AP79" s="1261"/>
      <c r="AQ79" s="1261"/>
      <c r="AR79" s="1261"/>
      <c r="AS79" s="1261"/>
      <c r="AT79" s="1261"/>
      <c r="AU79" s="1261"/>
      <c r="AV79" s="1261"/>
      <c r="AW79" s="1261"/>
      <c r="AX79" s="1261"/>
      <c r="AY79" s="1261"/>
      <c r="AZ79" s="1261"/>
      <c r="BA79" s="1261"/>
      <c r="BB79" s="1260" t="s">
        <v>620</v>
      </c>
      <c r="BC79" s="1260"/>
      <c r="BD79" s="1260"/>
      <c r="BE79" s="1260"/>
      <c r="BF79" s="1260"/>
      <c r="BG79" s="1260"/>
      <c r="BH79" s="1260"/>
      <c r="BI79" s="1260"/>
      <c r="BJ79" s="1260"/>
      <c r="BK79" s="1260"/>
      <c r="BL79" s="1260"/>
      <c r="BM79" s="1260"/>
      <c r="BN79" s="1260"/>
      <c r="BO79" s="1260"/>
      <c r="BP79" s="1257">
        <v>7.2</v>
      </c>
      <c r="BQ79" s="1257"/>
      <c r="BR79" s="1257"/>
      <c r="BS79" s="1257"/>
      <c r="BT79" s="1257"/>
      <c r="BU79" s="1257"/>
      <c r="BV79" s="1257"/>
      <c r="BW79" s="1257"/>
      <c r="BX79" s="1257">
        <v>6.9</v>
      </c>
      <c r="BY79" s="1257"/>
      <c r="BZ79" s="1257"/>
      <c r="CA79" s="1257"/>
      <c r="CB79" s="1257"/>
      <c r="CC79" s="1257"/>
      <c r="CD79" s="1257"/>
      <c r="CE79" s="1257"/>
      <c r="CF79" s="1257">
        <v>6.6</v>
      </c>
      <c r="CG79" s="1257"/>
      <c r="CH79" s="1257"/>
      <c r="CI79" s="1257"/>
      <c r="CJ79" s="1257"/>
      <c r="CK79" s="1257"/>
      <c r="CL79" s="1257"/>
      <c r="CM79" s="1257"/>
      <c r="CN79" s="1257">
        <v>6.4</v>
      </c>
      <c r="CO79" s="1257"/>
      <c r="CP79" s="1257"/>
      <c r="CQ79" s="1257"/>
      <c r="CR79" s="1257"/>
      <c r="CS79" s="1257"/>
      <c r="CT79" s="1257"/>
      <c r="CU79" s="1257"/>
      <c r="CV79" s="1257">
        <v>6.6</v>
      </c>
      <c r="CW79" s="1257"/>
      <c r="CX79" s="1257"/>
      <c r="CY79" s="1257"/>
      <c r="CZ79" s="1257"/>
      <c r="DA79" s="1257"/>
      <c r="DB79" s="1257"/>
      <c r="DC79" s="1257"/>
    </row>
    <row r="80" spans="2:107" x14ac:dyDescent="0.15">
      <c r="B80" s="369"/>
      <c r="G80" s="1255"/>
      <c r="H80" s="1255"/>
      <c r="I80" s="1258"/>
      <c r="J80" s="1258"/>
      <c r="K80" s="1259"/>
      <c r="L80" s="1259"/>
      <c r="M80" s="1259"/>
      <c r="N80" s="1259"/>
      <c r="AN80" s="1261"/>
      <c r="AO80" s="1261"/>
      <c r="AP80" s="1261"/>
      <c r="AQ80" s="1261"/>
      <c r="AR80" s="1261"/>
      <c r="AS80" s="1261"/>
      <c r="AT80" s="1261"/>
      <c r="AU80" s="1261"/>
      <c r="AV80" s="1261"/>
      <c r="AW80" s="1261"/>
      <c r="AX80" s="1261"/>
      <c r="AY80" s="1261"/>
      <c r="AZ80" s="1261"/>
      <c r="BA80" s="1261"/>
      <c r="BB80" s="1260"/>
      <c r="BC80" s="1260"/>
      <c r="BD80" s="1260"/>
      <c r="BE80" s="1260"/>
      <c r="BF80" s="1260"/>
      <c r="BG80" s="1260"/>
      <c r="BH80" s="1260"/>
      <c r="BI80" s="1260"/>
      <c r="BJ80" s="1260"/>
      <c r="BK80" s="1260"/>
      <c r="BL80" s="1260"/>
      <c r="BM80" s="1260"/>
      <c r="BN80" s="1260"/>
      <c r="BO80" s="1260"/>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257"/>
      <c r="CL80" s="1257"/>
      <c r="CM80" s="1257"/>
      <c r="CN80" s="1257"/>
      <c r="CO80" s="1257"/>
      <c r="CP80" s="1257"/>
      <c r="CQ80" s="1257"/>
      <c r="CR80" s="1257"/>
      <c r="CS80" s="1257"/>
      <c r="CT80" s="1257"/>
      <c r="CU80" s="1257"/>
      <c r="CV80" s="1257"/>
      <c r="CW80" s="1257"/>
      <c r="CX80" s="1257"/>
      <c r="CY80" s="1257"/>
      <c r="CZ80" s="1257"/>
      <c r="DA80" s="1257"/>
      <c r="DB80" s="1257"/>
      <c r="DC80" s="1257"/>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iwE8q560JSgUduDMWsYYPXgAOlDIgSQZJPcE6q9lahiNmCFOnU1VYzyiNWZ6HhseYvYXcRocX1K7oExhW/jXlA==" saltValue="A21wfSdmKA9and78b1MF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70" zoomScaleNormal="70" zoomScaleSheetLayoutView="70" workbookViewId="0">
      <selection activeCell="AH109" sqref="AH10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B0VoBB5cRMtzHB5RgFPyY+ZdGu11RUDUlo9F8wp51P3pED+CWKIiUK5U/KrddadPykCAMg8nGPuf7qSsXEb0A==" saltValue="/x65pO9DEeLeWSJphdr9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MLJWpC+MLkDKVX5FDB14Ro7qNvJXdHpGsVSyPyZ1WYuIuLcfbk8s/iDijqLu+sUuGhNTFw78DPRfduU62WQ4w==" saltValue="rltsP7R4hxdQsbiL/wDe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39389</v>
      </c>
      <c r="E3" s="153"/>
      <c r="F3" s="154">
        <v>54110</v>
      </c>
      <c r="G3" s="155"/>
      <c r="H3" s="156"/>
    </row>
    <row r="4" spans="1:8" x14ac:dyDescent="0.15">
      <c r="A4" s="157"/>
      <c r="B4" s="158"/>
      <c r="C4" s="159"/>
      <c r="D4" s="160">
        <v>20284</v>
      </c>
      <c r="E4" s="161"/>
      <c r="F4" s="162">
        <v>30620</v>
      </c>
      <c r="G4" s="163"/>
      <c r="H4" s="164"/>
    </row>
    <row r="5" spans="1:8" x14ac:dyDescent="0.15">
      <c r="A5" s="145" t="s">
        <v>548</v>
      </c>
      <c r="B5" s="150"/>
      <c r="C5" s="151"/>
      <c r="D5" s="152">
        <v>45118</v>
      </c>
      <c r="E5" s="153"/>
      <c r="F5" s="154">
        <v>54684</v>
      </c>
      <c r="G5" s="155"/>
      <c r="H5" s="156"/>
    </row>
    <row r="6" spans="1:8" x14ac:dyDescent="0.15">
      <c r="A6" s="157"/>
      <c r="B6" s="158"/>
      <c r="C6" s="159"/>
      <c r="D6" s="160">
        <v>24540</v>
      </c>
      <c r="E6" s="161"/>
      <c r="F6" s="162">
        <v>32829</v>
      </c>
      <c r="G6" s="163"/>
      <c r="H6" s="164"/>
    </row>
    <row r="7" spans="1:8" x14ac:dyDescent="0.15">
      <c r="A7" s="145" t="s">
        <v>549</v>
      </c>
      <c r="B7" s="150"/>
      <c r="C7" s="151"/>
      <c r="D7" s="152">
        <v>75517</v>
      </c>
      <c r="E7" s="153"/>
      <c r="F7" s="154">
        <v>62383</v>
      </c>
      <c r="G7" s="155"/>
      <c r="H7" s="156"/>
    </row>
    <row r="8" spans="1:8" x14ac:dyDescent="0.15">
      <c r="A8" s="157"/>
      <c r="B8" s="158"/>
      <c r="C8" s="159"/>
      <c r="D8" s="160">
        <v>32000</v>
      </c>
      <c r="E8" s="161"/>
      <c r="F8" s="162">
        <v>35325</v>
      </c>
      <c r="G8" s="163"/>
      <c r="H8" s="164"/>
    </row>
    <row r="9" spans="1:8" x14ac:dyDescent="0.15">
      <c r="A9" s="145" t="s">
        <v>550</v>
      </c>
      <c r="B9" s="150"/>
      <c r="C9" s="151"/>
      <c r="D9" s="152">
        <v>84076</v>
      </c>
      <c r="E9" s="153"/>
      <c r="F9" s="154">
        <v>63812</v>
      </c>
      <c r="G9" s="155"/>
      <c r="H9" s="156"/>
    </row>
    <row r="10" spans="1:8" x14ac:dyDescent="0.15">
      <c r="A10" s="157"/>
      <c r="B10" s="158"/>
      <c r="C10" s="159"/>
      <c r="D10" s="160">
        <v>52584</v>
      </c>
      <c r="E10" s="161"/>
      <c r="F10" s="162">
        <v>33848</v>
      </c>
      <c r="G10" s="163"/>
      <c r="H10" s="164"/>
    </row>
    <row r="11" spans="1:8" x14ac:dyDescent="0.15">
      <c r="A11" s="145" t="s">
        <v>551</v>
      </c>
      <c r="B11" s="150"/>
      <c r="C11" s="151"/>
      <c r="D11" s="152">
        <v>52473</v>
      </c>
      <c r="E11" s="153"/>
      <c r="F11" s="154">
        <v>54225</v>
      </c>
      <c r="G11" s="155"/>
      <c r="H11" s="156"/>
    </row>
    <row r="12" spans="1:8" x14ac:dyDescent="0.15">
      <c r="A12" s="157"/>
      <c r="B12" s="158"/>
      <c r="C12" s="165"/>
      <c r="D12" s="160">
        <v>22101</v>
      </c>
      <c r="E12" s="161"/>
      <c r="F12" s="162">
        <v>27337</v>
      </c>
      <c r="G12" s="163"/>
      <c r="H12" s="164"/>
    </row>
    <row r="13" spans="1:8" x14ac:dyDescent="0.15">
      <c r="A13" s="145"/>
      <c r="B13" s="150"/>
      <c r="C13" s="166"/>
      <c r="D13" s="167">
        <v>59315</v>
      </c>
      <c r="E13" s="168"/>
      <c r="F13" s="169">
        <v>57843</v>
      </c>
      <c r="G13" s="170"/>
      <c r="H13" s="156"/>
    </row>
    <row r="14" spans="1:8" x14ac:dyDescent="0.15">
      <c r="A14" s="157"/>
      <c r="B14" s="158"/>
      <c r="C14" s="159"/>
      <c r="D14" s="160">
        <v>30302</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2.4500000000000002</v>
      </c>
      <c r="C19" s="171">
        <f>ROUND(VALUE(SUBSTITUTE(実質収支比率等に係る経年分析!G$48,"▲","-")),2)</f>
        <v>3.01</v>
      </c>
      <c r="D19" s="171">
        <f>ROUND(VALUE(SUBSTITUTE(実質収支比率等に係る経年分析!H$48,"▲","-")),2)</f>
        <v>4.1900000000000004</v>
      </c>
      <c r="E19" s="171">
        <f>ROUND(VALUE(SUBSTITUTE(実質収支比率等に係る経年分析!I$48,"▲","-")),2)</f>
        <v>6.26</v>
      </c>
      <c r="F19" s="171">
        <f>ROUND(VALUE(SUBSTITUTE(実質収支比率等に係る経年分析!J$48,"▲","-")),2)</f>
        <v>6.49</v>
      </c>
    </row>
    <row r="20" spans="1:11" x14ac:dyDescent="0.15">
      <c r="A20" s="171" t="s">
        <v>55</v>
      </c>
      <c r="B20" s="171">
        <f>ROUND(VALUE(SUBSTITUTE(実質収支比率等に係る経年分析!F$47,"▲","-")),2)</f>
        <v>21.73</v>
      </c>
      <c r="C20" s="171">
        <f>ROUND(VALUE(SUBSTITUTE(実質収支比率等に係る経年分析!G$47,"▲","-")),2)</f>
        <v>22.88</v>
      </c>
      <c r="D20" s="171">
        <f>ROUND(VALUE(SUBSTITUTE(実質収支比率等に係る経年分析!H$47,"▲","-")),2)</f>
        <v>24.26</v>
      </c>
      <c r="E20" s="171">
        <f>ROUND(VALUE(SUBSTITUTE(実質収支比率等に係る経年分析!I$47,"▲","-")),2)</f>
        <v>22.17</v>
      </c>
      <c r="F20" s="171">
        <f>ROUND(VALUE(SUBSTITUTE(実質収支比率等に係る経年分析!J$47,"▲","-")),2)</f>
        <v>24.41</v>
      </c>
    </row>
    <row r="21" spans="1:11" x14ac:dyDescent="0.15">
      <c r="A21" s="171" t="s">
        <v>56</v>
      </c>
      <c r="B21" s="171">
        <f>IF(ISNUMBER(VALUE(SUBSTITUTE(実質収支比率等に係る経年分析!F$49,"▲","-"))),ROUND(VALUE(SUBSTITUTE(実質収支比率等に係る経年分析!F$49,"▲","-")),2),NA())</f>
        <v>-1.43</v>
      </c>
      <c r="C21" s="171">
        <f>IF(ISNUMBER(VALUE(SUBSTITUTE(実質収支比率等に係る経年分析!G$49,"▲","-"))),ROUND(VALUE(SUBSTITUTE(実質収支比率等に係る経年分析!G$49,"▲","-")),2),NA())</f>
        <v>1.88</v>
      </c>
      <c r="D21" s="171">
        <f>IF(ISNUMBER(VALUE(SUBSTITUTE(実質収支比率等に係る経年分析!H$49,"▲","-"))),ROUND(VALUE(SUBSTITUTE(実質収支比率等に係る経年分析!H$49,"▲","-")),2),NA())</f>
        <v>2.78</v>
      </c>
      <c r="E21" s="171">
        <f>IF(ISNUMBER(VALUE(SUBSTITUTE(実質収支比率等に係る経年分析!I$49,"▲","-"))),ROUND(VALUE(SUBSTITUTE(実質収支比率等に係る経年分析!I$49,"▲","-")),2),NA())</f>
        <v>0.87</v>
      </c>
      <c r="F21" s="171">
        <f>IF(ISNUMBER(VALUE(SUBSTITUTE(実質収支比率等に係る経年分析!J$49,"▲","-"))),ROUND(VALUE(SUBSTITUTE(実質収支比率等に係る経年分析!J$49,"▲","-")),2),NA())</f>
        <v>3.52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塩尻市奨学資金貸与事業特別会計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塩尻市後期高齢者医療事業特別会計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15">
      <c r="A31" s="172" t="str">
        <f>IF(連結実質赤字比率に係る赤字・黒字の構成分析!C$39="",NA(),連結実質赤字比率に係る赤字・黒字の構成分析!C$39)</f>
        <v>塩尻市国民健康保険事業特別会計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0.44</v>
      </c>
    </row>
    <row r="32" spans="1:11" x14ac:dyDescent="0.15">
      <c r="A32" s="172" t="str">
        <f>IF(連結実質赤字比率に係る赤字・黒字の構成分析!C$38="",NA(),連結実質赤字比率に係る赤字・黒字の構成分析!C$38)</f>
        <v>塩尻市農業集落排水事業会計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塩尻市介護保険事業特別会計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x14ac:dyDescent="0.15">
      <c r="A34" s="172" t="str">
        <f>IF(連結実質赤字比率に係る赤字・黒字の構成分析!C$36="",NA(),連結実質赤字比率に係る赤字・黒字の構成分析!C$36)</f>
        <v>塩尻市下水道事業会計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x14ac:dyDescent="0.15">
      <c r="A36" s="172" t="str">
        <f>IF(連結実質赤字比率に係る赤字・黒字の構成分析!C$34="",NA(),連結実質赤字比率に係る赤字・黒字の構成分析!C$34)</f>
        <v>塩尻市水道事業会計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8.3800000000000008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3414</v>
      </c>
      <c r="E42" s="173"/>
      <c r="F42" s="173"/>
      <c r="G42" s="173">
        <f>'実質公債費比率（分子）の構造'!L$52</f>
        <v>3363</v>
      </c>
      <c r="H42" s="173"/>
      <c r="I42" s="173"/>
      <c r="J42" s="173">
        <f>'実質公債費比率（分子）の構造'!M$52</f>
        <v>3312</v>
      </c>
      <c r="K42" s="173"/>
      <c r="L42" s="173"/>
      <c r="M42" s="173">
        <f>'実質公債費比率（分子）の構造'!N$52</f>
        <v>3182</v>
      </c>
      <c r="N42" s="173"/>
      <c r="O42" s="173"/>
      <c r="P42" s="173">
        <f>'実質公債費比率（分子）の構造'!O$52</f>
        <v>3105</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53</v>
      </c>
      <c r="C44" s="173"/>
      <c r="D44" s="173"/>
      <c r="E44" s="173">
        <f>'実質公債費比率（分子）の構造'!L$50</f>
        <v>49</v>
      </c>
      <c r="F44" s="173"/>
      <c r="G44" s="173"/>
      <c r="H44" s="173">
        <f>'実質公債費比率（分子）の構造'!M$50</f>
        <v>44</v>
      </c>
      <c r="I44" s="173"/>
      <c r="J44" s="173"/>
      <c r="K44" s="173">
        <f>'実質公債費比率（分子）の構造'!N$50</f>
        <v>40</v>
      </c>
      <c r="L44" s="173"/>
      <c r="M44" s="173"/>
      <c r="N44" s="173">
        <f>'実質公債費比率（分子）の構造'!O$50</f>
        <v>36</v>
      </c>
      <c r="O44" s="173"/>
      <c r="P44" s="173"/>
    </row>
    <row r="45" spans="1:16" x14ac:dyDescent="0.15">
      <c r="A45" s="173" t="s">
        <v>66</v>
      </c>
      <c r="B45" s="173">
        <f>'実質公債費比率（分子）の構造'!K$49</f>
        <v>163</v>
      </c>
      <c r="C45" s="173"/>
      <c r="D45" s="173"/>
      <c r="E45" s="173">
        <f>'実質公債費比率（分子）の構造'!L$49</f>
        <v>151</v>
      </c>
      <c r="F45" s="173"/>
      <c r="G45" s="173"/>
      <c r="H45" s="173">
        <f>'実質公債費比率（分子）の構造'!M$49</f>
        <v>123</v>
      </c>
      <c r="I45" s="173"/>
      <c r="J45" s="173"/>
      <c r="K45" s="173">
        <f>'実質公債費比率（分子）の構造'!N$49</f>
        <v>100</v>
      </c>
      <c r="L45" s="173"/>
      <c r="M45" s="173"/>
      <c r="N45" s="173">
        <f>'実質公債費比率（分子）の構造'!O$49</f>
        <v>66</v>
      </c>
      <c r="O45" s="173"/>
      <c r="P45" s="173"/>
    </row>
    <row r="46" spans="1:16" x14ac:dyDescent="0.15">
      <c r="A46" s="173" t="s">
        <v>67</v>
      </c>
      <c r="B46" s="173">
        <f>'実質公債費比率（分子）の構造'!K$48</f>
        <v>1142</v>
      </c>
      <c r="C46" s="173"/>
      <c r="D46" s="173"/>
      <c r="E46" s="173">
        <f>'実質公債費比率（分子）の構造'!L$48</f>
        <v>1088</v>
      </c>
      <c r="F46" s="173"/>
      <c r="G46" s="173"/>
      <c r="H46" s="173">
        <f>'実質公債費比率（分子）の構造'!M$48</f>
        <v>1077</v>
      </c>
      <c r="I46" s="173"/>
      <c r="J46" s="173"/>
      <c r="K46" s="173">
        <f>'実質公債費比率（分子）の構造'!N$48</f>
        <v>1077</v>
      </c>
      <c r="L46" s="173"/>
      <c r="M46" s="173"/>
      <c r="N46" s="173">
        <f>'実質公債費比率（分子）の構造'!O$48</f>
        <v>1075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2966</v>
      </c>
      <c r="C49" s="173"/>
      <c r="D49" s="173"/>
      <c r="E49" s="173">
        <f>'実質公債費比率（分子）の構造'!L$45</f>
        <v>2917</v>
      </c>
      <c r="F49" s="173"/>
      <c r="G49" s="173"/>
      <c r="H49" s="173">
        <f>'実質公債費比率（分子）の構造'!M$45</f>
        <v>2900</v>
      </c>
      <c r="I49" s="173"/>
      <c r="J49" s="173"/>
      <c r="K49" s="173">
        <f>'実質公債費比率（分子）の構造'!N$45</f>
        <v>2971</v>
      </c>
      <c r="L49" s="173"/>
      <c r="M49" s="173"/>
      <c r="N49" s="173">
        <f>'実質公債費比率（分子）の構造'!O$45</f>
        <v>2966</v>
      </c>
      <c r="O49" s="173"/>
      <c r="P49" s="173"/>
    </row>
    <row r="50" spans="1:16" x14ac:dyDescent="0.15">
      <c r="A50" s="173" t="s">
        <v>71</v>
      </c>
      <c r="B50" s="173" t="e">
        <f>NA()</f>
        <v>#N/A</v>
      </c>
      <c r="C50" s="173">
        <f>IF(ISNUMBER('実質公債費比率（分子）の構造'!K$53),'実質公債費比率（分子）の構造'!K$53,NA())</f>
        <v>910</v>
      </c>
      <c r="D50" s="173" t="e">
        <f>NA()</f>
        <v>#N/A</v>
      </c>
      <c r="E50" s="173" t="e">
        <f>NA()</f>
        <v>#N/A</v>
      </c>
      <c r="F50" s="173">
        <f>IF(ISNUMBER('実質公債費比率（分子）の構造'!L$53),'実質公債費比率（分子）の構造'!L$53,NA())</f>
        <v>842</v>
      </c>
      <c r="G50" s="173" t="e">
        <f>NA()</f>
        <v>#N/A</v>
      </c>
      <c r="H50" s="173" t="e">
        <f>NA()</f>
        <v>#N/A</v>
      </c>
      <c r="I50" s="173">
        <f>IF(ISNUMBER('実質公債費比率（分子）の構造'!M$53),'実質公債費比率（分子）の構造'!M$53,NA())</f>
        <v>832</v>
      </c>
      <c r="J50" s="173" t="e">
        <f>NA()</f>
        <v>#N/A</v>
      </c>
      <c r="K50" s="173" t="e">
        <f>NA()</f>
        <v>#N/A</v>
      </c>
      <c r="L50" s="173">
        <f>IF(ISNUMBER('実質公債費比率（分子）の構造'!N$53),'実質公債費比率（分子）の構造'!N$53,NA())</f>
        <v>1007</v>
      </c>
      <c r="M50" s="173" t="e">
        <f>NA()</f>
        <v>#N/A</v>
      </c>
      <c r="N50" s="173" t="e">
        <f>NA()</f>
        <v>#N/A</v>
      </c>
      <c r="O50" s="173">
        <f>IF(ISNUMBER('実質公債費比率（分子）の構造'!O$53),'実質公債費比率（分子）の構造'!O$53,NA())</f>
        <v>1038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30850</v>
      </c>
      <c r="E56" s="172"/>
      <c r="F56" s="172"/>
      <c r="G56" s="172">
        <f>'将来負担比率（分子）の構造'!J$52</f>
        <v>30498</v>
      </c>
      <c r="H56" s="172"/>
      <c r="I56" s="172"/>
      <c r="J56" s="172">
        <f>'将来負担比率（分子）の構造'!K$52</f>
        <v>30313</v>
      </c>
      <c r="K56" s="172"/>
      <c r="L56" s="172"/>
      <c r="M56" s="172">
        <f>'将来負担比率（分子）の構造'!L$52</f>
        <v>30810</v>
      </c>
      <c r="N56" s="172"/>
      <c r="O56" s="172"/>
      <c r="P56" s="172">
        <f>'将来負担比率（分子）の構造'!M$52</f>
        <v>30066</v>
      </c>
    </row>
    <row r="57" spans="1:16" x14ac:dyDescent="0.15">
      <c r="A57" s="172" t="s">
        <v>42</v>
      </c>
      <c r="B57" s="172"/>
      <c r="C57" s="172"/>
      <c r="D57" s="172">
        <f>'将来負担比率（分子）の構造'!I$51</f>
        <v>3308</v>
      </c>
      <c r="E57" s="172"/>
      <c r="F57" s="172"/>
      <c r="G57" s="172">
        <f>'将来負担比率（分子）の構造'!J$51</f>
        <v>3282</v>
      </c>
      <c r="H57" s="172"/>
      <c r="I57" s="172"/>
      <c r="J57" s="172">
        <f>'将来負担比率（分子）の構造'!K$51</f>
        <v>3363</v>
      </c>
      <c r="K57" s="172"/>
      <c r="L57" s="172"/>
      <c r="M57" s="172">
        <f>'将来負担比率（分子）の構造'!L$51</f>
        <v>3266</v>
      </c>
      <c r="N57" s="172"/>
      <c r="O57" s="172"/>
      <c r="P57" s="172">
        <f>'将来負担比率（分子）の構造'!M$51</f>
        <v>3439</v>
      </c>
    </row>
    <row r="58" spans="1:16" x14ac:dyDescent="0.15">
      <c r="A58" s="172" t="s">
        <v>41</v>
      </c>
      <c r="B58" s="172"/>
      <c r="C58" s="172"/>
      <c r="D58" s="172">
        <f>'将来負担比率（分子）の構造'!I$50</f>
        <v>5755</v>
      </c>
      <c r="E58" s="172"/>
      <c r="F58" s="172"/>
      <c r="G58" s="172">
        <f>'将来負担比率（分子）の構造'!J$50</f>
        <v>6301</v>
      </c>
      <c r="H58" s="172"/>
      <c r="I58" s="172"/>
      <c r="J58" s="172">
        <f>'将来負担比率（分子）の構造'!K$50</f>
        <v>6524</v>
      </c>
      <c r="K58" s="172"/>
      <c r="L58" s="172"/>
      <c r="M58" s="172">
        <f>'将来負担比率（分子）の構造'!L$50</f>
        <v>6355</v>
      </c>
      <c r="N58" s="172"/>
      <c r="O58" s="172"/>
      <c r="P58" s="172">
        <f>'将来負担比率（分子）の構造'!M$50</f>
        <v>7459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162</v>
      </c>
      <c r="C61" s="172"/>
      <c r="D61" s="172"/>
      <c r="E61" s="172">
        <f>'将来負担比率（分子）の構造'!J$46</f>
        <v>176</v>
      </c>
      <c r="F61" s="172"/>
      <c r="G61" s="172"/>
      <c r="H61" s="172">
        <f>'将来負担比率（分子）の構造'!K$46</f>
        <v>172</v>
      </c>
      <c r="I61" s="172"/>
      <c r="J61" s="172"/>
      <c r="K61" s="172">
        <f>'将来負担比率（分子）の構造'!L$46</f>
        <v>144</v>
      </c>
      <c r="L61" s="172"/>
      <c r="M61" s="172"/>
      <c r="N61" s="172">
        <f>'将来負担比率（分子）の構造'!M$46</f>
        <v>120</v>
      </c>
      <c r="O61" s="172"/>
      <c r="P61" s="172"/>
    </row>
    <row r="62" spans="1:16" x14ac:dyDescent="0.15">
      <c r="A62" s="172" t="s">
        <v>35</v>
      </c>
      <c r="B62" s="172">
        <f>'将来負担比率（分子）の構造'!I$45</f>
        <v>3734</v>
      </c>
      <c r="C62" s="172"/>
      <c r="D62" s="172"/>
      <c r="E62" s="172">
        <f>'将来負担比率（分子）の構造'!J$45</f>
        <v>3442</v>
      </c>
      <c r="F62" s="172"/>
      <c r="G62" s="172"/>
      <c r="H62" s="172">
        <f>'将来負担比率（分子）の構造'!K$45</f>
        <v>3444</v>
      </c>
      <c r="I62" s="172"/>
      <c r="J62" s="172"/>
      <c r="K62" s="172">
        <f>'将来負担比率（分子）の構造'!L$45</f>
        <v>3402</v>
      </c>
      <c r="L62" s="172"/>
      <c r="M62" s="172"/>
      <c r="N62" s="172">
        <f>'将来負担比率（分子）の構造'!M$45</f>
        <v>3394</v>
      </c>
      <c r="O62" s="172"/>
      <c r="P62" s="172"/>
    </row>
    <row r="63" spans="1:16" x14ac:dyDescent="0.15">
      <c r="A63" s="172" t="s">
        <v>34</v>
      </c>
      <c r="B63" s="172">
        <f>'将来負担比率（分子）の構造'!I$44</f>
        <v>705</v>
      </c>
      <c r="C63" s="172"/>
      <c r="D63" s="172"/>
      <c r="E63" s="172">
        <f>'将来負担比率（分子）の構造'!J$44</f>
        <v>590</v>
      </c>
      <c r="F63" s="172"/>
      <c r="G63" s="172"/>
      <c r="H63" s="172">
        <f>'将来負担比率（分子）の構造'!K$44</f>
        <v>522</v>
      </c>
      <c r="I63" s="172"/>
      <c r="J63" s="172"/>
      <c r="K63" s="172">
        <f>'将来負担比率（分子）の構造'!L$44</f>
        <v>466</v>
      </c>
      <c r="L63" s="172"/>
      <c r="M63" s="172"/>
      <c r="N63" s="172">
        <f>'将来負担比率（分子）の構造'!M$44</f>
        <v>411</v>
      </c>
      <c r="O63" s="172"/>
      <c r="P63" s="172"/>
    </row>
    <row r="64" spans="1:16" x14ac:dyDescent="0.15">
      <c r="A64" s="172" t="s">
        <v>33</v>
      </c>
      <c r="B64" s="172">
        <f>'将来負担比率（分子）の構造'!I$43</f>
        <v>13652</v>
      </c>
      <c r="C64" s="172"/>
      <c r="D64" s="172"/>
      <c r="E64" s="172">
        <f>'将来負担比率（分子）の構造'!J$43</f>
        <v>12805</v>
      </c>
      <c r="F64" s="172"/>
      <c r="G64" s="172"/>
      <c r="H64" s="172">
        <f>'将来負担比率（分子）の構造'!K$43</f>
        <v>11896</v>
      </c>
      <c r="I64" s="172"/>
      <c r="J64" s="172"/>
      <c r="K64" s="172">
        <f>'将来負担比率（分子）の構造'!L$43</f>
        <v>11050</v>
      </c>
      <c r="L64" s="172"/>
      <c r="M64" s="172"/>
      <c r="N64" s="172">
        <f>'将来負担比率（分子）の構造'!M$43</f>
        <v>10568</v>
      </c>
      <c r="O64" s="172"/>
      <c r="P64" s="172"/>
    </row>
    <row r="65" spans="1:16" x14ac:dyDescent="0.15">
      <c r="A65" s="172" t="s">
        <v>32</v>
      </c>
      <c r="B65" s="172">
        <f>'将来負担比率（分子）の構造'!I$42</f>
        <v>452</v>
      </c>
      <c r="C65" s="172"/>
      <c r="D65" s="172"/>
      <c r="E65" s="172">
        <f>'将来負担比率（分子）の構造'!J$42</f>
        <v>407</v>
      </c>
      <c r="F65" s="172"/>
      <c r="G65" s="172"/>
      <c r="H65" s="172">
        <f>'将来負担比率（分子）の構造'!K$42</f>
        <v>366</v>
      </c>
      <c r="I65" s="172"/>
      <c r="J65" s="172"/>
      <c r="K65" s="172">
        <f>'将来負担比率（分子）の構造'!L$42</f>
        <v>329</v>
      </c>
      <c r="L65" s="172"/>
      <c r="M65" s="172"/>
      <c r="N65" s="172">
        <f>'将来負担比率（分子）の構造'!M$42</f>
        <v>294</v>
      </c>
      <c r="O65" s="172"/>
      <c r="P65" s="172"/>
    </row>
    <row r="66" spans="1:16" x14ac:dyDescent="0.15">
      <c r="A66" s="172" t="s">
        <v>31</v>
      </c>
      <c r="B66" s="172">
        <f>'将来負担比率（分子）の構造'!I$41</f>
        <v>26475</v>
      </c>
      <c r="C66" s="172"/>
      <c r="D66" s="172"/>
      <c r="E66" s="172">
        <f>'将来負担比率（分子）の構造'!J$41</f>
        <v>26396</v>
      </c>
      <c r="F66" s="172"/>
      <c r="G66" s="172"/>
      <c r="H66" s="172">
        <f>'将来負担比率（分子）の構造'!K$41</f>
        <v>27430</v>
      </c>
      <c r="I66" s="172"/>
      <c r="J66" s="172"/>
      <c r="K66" s="172">
        <f>'将来負担比率（分子）の構造'!L$41</f>
        <v>28725</v>
      </c>
      <c r="L66" s="172"/>
      <c r="M66" s="172"/>
      <c r="N66" s="172">
        <f>'将来負担比率（分子）の構造'!M$41</f>
        <v>28894</v>
      </c>
      <c r="O66" s="172"/>
      <c r="P66" s="172"/>
    </row>
    <row r="67" spans="1:16" x14ac:dyDescent="0.15">
      <c r="A67" s="172" t="s">
        <v>75</v>
      </c>
      <c r="B67" s="172" t="e">
        <f>NA()</f>
        <v>#N/A</v>
      </c>
      <c r="C67" s="172">
        <f>IF(ISNUMBER('将来負担比率（分子）の構造'!I$53), IF('将来負担比率（分子）の構造'!I$53 &lt; 0, 0, '将来負担比率（分子）の構造'!I$53), NA())</f>
        <v>5266</v>
      </c>
      <c r="D67" s="172" t="e">
        <f>NA()</f>
        <v>#N/A</v>
      </c>
      <c r="E67" s="172" t="e">
        <f>NA()</f>
        <v>#N/A</v>
      </c>
      <c r="F67" s="172">
        <f>IF(ISNUMBER('将来負担比率（分子）の構造'!J$53), IF('将来負担比率（分子）の構造'!J$53 &lt; 0, 0, '将来負担比率（分子）の構造'!J$53), NA())</f>
        <v>3736</v>
      </c>
      <c r="G67" s="172" t="e">
        <f>NA()</f>
        <v>#N/A</v>
      </c>
      <c r="H67" s="172" t="e">
        <f>NA()</f>
        <v>#N/A</v>
      </c>
      <c r="I67" s="172">
        <f>IF(ISNUMBER('将来負担比率（分子）の構造'!K$53), IF('将来負担比率（分子）の構造'!K$53 &lt; 0, 0, '将来負担比率（分子）の構造'!K$53), NA())</f>
        <v>3630</v>
      </c>
      <c r="J67" s="172" t="e">
        <f>NA()</f>
        <v>#N/A</v>
      </c>
      <c r="K67" s="172" t="e">
        <f>NA()</f>
        <v>#N/A</v>
      </c>
      <c r="L67" s="172">
        <f>IF(ISNUMBER('将来負担比率（分子）の構造'!L$53), IF('将来負担比率（分子）の構造'!L$53 &lt; 0, 0, '将来負担比率（分子）の構造'!L$53), NA())</f>
        <v>3686</v>
      </c>
      <c r="M67" s="172" t="e">
        <f>NA()</f>
        <v>#N/A</v>
      </c>
      <c r="N67" s="172" t="e">
        <f>NA()</f>
        <v>#N/A</v>
      </c>
      <c r="O67" s="172">
        <f>IF(ISNUMBER('将来負担比率（分子）の構造'!M$53), IF('将来負担比率（分子）の構造'!M$53 &lt; 0, 0, '将来負担比率（分子）の構造'!M$53), NA())</f>
        <v>2717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4125</v>
      </c>
      <c r="C72" s="176">
        <f>基金残高に係る経年分析!G55</f>
        <v>3892</v>
      </c>
      <c r="D72" s="176">
        <f>基金残高に係る経年分析!H55</f>
        <v>4448</v>
      </c>
    </row>
    <row r="73" spans="1:16" x14ac:dyDescent="0.15">
      <c r="A73" s="175" t="s">
        <v>78</v>
      </c>
      <c r="B73" s="176">
        <f>基金残高に係る経年分析!F56</f>
        <v>230</v>
      </c>
      <c r="C73" s="176">
        <f>基金残高に係る経年分析!G56</f>
        <v>230</v>
      </c>
      <c r="D73" s="176">
        <f>基金残高に係る経年分析!H56</f>
        <v>570</v>
      </c>
    </row>
    <row r="74" spans="1:16" x14ac:dyDescent="0.15">
      <c r="A74" s="175" t="s">
        <v>79</v>
      </c>
      <c r="B74" s="176">
        <f>基金残高に係る経年分析!F57</f>
        <v>2812</v>
      </c>
      <c r="C74" s="176">
        <f>基金残高に係る経年分析!G57</f>
        <v>2842</v>
      </c>
      <c r="D74" s="176">
        <f>基金残高に係る経年分析!H57</f>
        <v>3102</v>
      </c>
    </row>
  </sheetData>
  <sheetProtection algorithmName="SHA-512" hashValue="PB6iJmoBc5y/9VSlPF/iU+MF9LSTh86oGdz8Segjc1wiP9zyRQIiIkuoscx03w3BiFMu93uC4+j8ppCmOKPvPA==" saltValue="nhUrKCb+lOkeqHG98ozU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227</v>
      </c>
      <c r="C5" s="709"/>
      <c r="D5" s="709"/>
      <c r="E5" s="709"/>
      <c r="F5" s="709"/>
      <c r="G5" s="709"/>
      <c r="H5" s="709"/>
      <c r="I5" s="709"/>
      <c r="J5" s="709"/>
      <c r="K5" s="709"/>
      <c r="L5" s="709"/>
      <c r="M5" s="709"/>
      <c r="N5" s="709"/>
      <c r="O5" s="709"/>
      <c r="P5" s="709"/>
      <c r="Q5" s="710"/>
      <c r="R5" s="705">
        <v>9937934</v>
      </c>
      <c r="S5" s="706"/>
      <c r="T5" s="706"/>
      <c r="U5" s="706"/>
      <c r="V5" s="706"/>
      <c r="W5" s="706"/>
      <c r="X5" s="706"/>
      <c r="Y5" s="734"/>
      <c r="Z5" s="747">
        <v>28.1</v>
      </c>
      <c r="AA5" s="747"/>
      <c r="AB5" s="747"/>
      <c r="AC5" s="747"/>
      <c r="AD5" s="748">
        <v>9554974</v>
      </c>
      <c r="AE5" s="748"/>
      <c r="AF5" s="748"/>
      <c r="AG5" s="748"/>
      <c r="AH5" s="748"/>
      <c r="AI5" s="748"/>
      <c r="AJ5" s="748"/>
      <c r="AK5" s="748"/>
      <c r="AL5" s="735">
        <v>54.5</v>
      </c>
      <c r="AM5" s="720"/>
      <c r="AN5" s="720"/>
      <c r="AO5" s="736"/>
      <c r="AP5" s="708" t="s">
        <v>228</v>
      </c>
      <c r="AQ5" s="709"/>
      <c r="AR5" s="709"/>
      <c r="AS5" s="709"/>
      <c r="AT5" s="709"/>
      <c r="AU5" s="709"/>
      <c r="AV5" s="709"/>
      <c r="AW5" s="709"/>
      <c r="AX5" s="709"/>
      <c r="AY5" s="709"/>
      <c r="AZ5" s="709"/>
      <c r="BA5" s="709"/>
      <c r="BB5" s="709"/>
      <c r="BC5" s="709"/>
      <c r="BD5" s="709"/>
      <c r="BE5" s="709"/>
      <c r="BF5" s="710"/>
      <c r="BG5" s="658">
        <v>9554919</v>
      </c>
      <c r="BH5" s="659"/>
      <c r="BI5" s="659"/>
      <c r="BJ5" s="659"/>
      <c r="BK5" s="659"/>
      <c r="BL5" s="659"/>
      <c r="BM5" s="659"/>
      <c r="BN5" s="660"/>
      <c r="BO5" s="684">
        <v>96.1</v>
      </c>
      <c r="BP5" s="684"/>
      <c r="BQ5" s="684"/>
      <c r="BR5" s="684"/>
      <c r="BS5" s="685">
        <v>120166</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15">
      <c r="B6" s="655" t="s">
        <v>232</v>
      </c>
      <c r="C6" s="656"/>
      <c r="D6" s="656"/>
      <c r="E6" s="656"/>
      <c r="F6" s="656"/>
      <c r="G6" s="656"/>
      <c r="H6" s="656"/>
      <c r="I6" s="656"/>
      <c r="J6" s="656"/>
      <c r="K6" s="656"/>
      <c r="L6" s="656"/>
      <c r="M6" s="656"/>
      <c r="N6" s="656"/>
      <c r="O6" s="656"/>
      <c r="P6" s="656"/>
      <c r="Q6" s="657"/>
      <c r="R6" s="658">
        <v>302261</v>
      </c>
      <c r="S6" s="659"/>
      <c r="T6" s="659"/>
      <c r="U6" s="659"/>
      <c r="V6" s="659"/>
      <c r="W6" s="659"/>
      <c r="X6" s="659"/>
      <c r="Y6" s="660"/>
      <c r="Z6" s="684">
        <v>0.9</v>
      </c>
      <c r="AA6" s="684"/>
      <c r="AB6" s="684"/>
      <c r="AC6" s="684"/>
      <c r="AD6" s="685">
        <v>302261</v>
      </c>
      <c r="AE6" s="685"/>
      <c r="AF6" s="685"/>
      <c r="AG6" s="685"/>
      <c r="AH6" s="685"/>
      <c r="AI6" s="685"/>
      <c r="AJ6" s="685"/>
      <c r="AK6" s="685"/>
      <c r="AL6" s="661">
        <v>1.7</v>
      </c>
      <c r="AM6" s="662"/>
      <c r="AN6" s="662"/>
      <c r="AO6" s="686"/>
      <c r="AP6" s="655" t="s">
        <v>233</v>
      </c>
      <c r="AQ6" s="656"/>
      <c r="AR6" s="656"/>
      <c r="AS6" s="656"/>
      <c r="AT6" s="656"/>
      <c r="AU6" s="656"/>
      <c r="AV6" s="656"/>
      <c r="AW6" s="656"/>
      <c r="AX6" s="656"/>
      <c r="AY6" s="656"/>
      <c r="AZ6" s="656"/>
      <c r="BA6" s="656"/>
      <c r="BB6" s="656"/>
      <c r="BC6" s="656"/>
      <c r="BD6" s="656"/>
      <c r="BE6" s="656"/>
      <c r="BF6" s="657"/>
      <c r="BG6" s="658">
        <v>9554919</v>
      </c>
      <c r="BH6" s="659"/>
      <c r="BI6" s="659"/>
      <c r="BJ6" s="659"/>
      <c r="BK6" s="659"/>
      <c r="BL6" s="659"/>
      <c r="BM6" s="659"/>
      <c r="BN6" s="660"/>
      <c r="BO6" s="684">
        <v>96.1</v>
      </c>
      <c r="BP6" s="684"/>
      <c r="BQ6" s="684"/>
      <c r="BR6" s="684"/>
      <c r="BS6" s="685">
        <v>120166</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190034</v>
      </c>
      <c r="CS6" s="659"/>
      <c r="CT6" s="659"/>
      <c r="CU6" s="659"/>
      <c r="CV6" s="659"/>
      <c r="CW6" s="659"/>
      <c r="CX6" s="659"/>
      <c r="CY6" s="660"/>
      <c r="CZ6" s="735">
        <v>0.6</v>
      </c>
      <c r="DA6" s="720"/>
      <c r="DB6" s="720"/>
      <c r="DC6" s="737"/>
      <c r="DD6" s="664" t="s">
        <v>130</v>
      </c>
      <c r="DE6" s="659"/>
      <c r="DF6" s="659"/>
      <c r="DG6" s="659"/>
      <c r="DH6" s="659"/>
      <c r="DI6" s="659"/>
      <c r="DJ6" s="659"/>
      <c r="DK6" s="659"/>
      <c r="DL6" s="659"/>
      <c r="DM6" s="659"/>
      <c r="DN6" s="659"/>
      <c r="DO6" s="659"/>
      <c r="DP6" s="660"/>
      <c r="DQ6" s="664">
        <v>190034</v>
      </c>
      <c r="DR6" s="659"/>
      <c r="DS6" s="659"/>
      <c r="DT6" s="659"/>
      <c r="DU6" s="659"/>
      <c r="DV6" s="659"/>
      <c r="DW6" s="659"/>
      <c r="DX6" s="659"/>
      <c r="DY6" s="659"/>
      <c r="DZ6" s="659"/>
      <c r="EA6" s="659"/>
      <c r="EB6" s="659"/>
      <c r="EC6" s="694"/>
    </row>
    <row r="7" spans="2:143" ht="11.25" customHeight="1" x14ac:dyDescent="0.15">
      <c r="B7" s="655" t="s">
        <v>235</v>
      </c>
      <c r="C7" s="656"/>
      <c r="D7" s="656"/>
      <c r="E7" s="656"/>
      <c r="F7" s="656"/>
      <c r="G7" s="656"/>
      <c r="H7" s="656"/>
      <c r="I7" s="656"/>
      <c r="J7" s="656"/>
      <c r="K7" s="656"/>
      <c r="L7" s="656"/>
      <c r="M7" s="656"/>
      <c r="N7" s="656"/>
      <c r="O7" s="656"/>
      <c r="P7" s="656"/>
      <c r="Q7" s="657"/>
      <c r="R7" s="658">
        <v>6575</v>
      </c>
      <c r="S7" s="659"/>
      <c r="T7" s="659"/>
      <c r="U7" s="659"/>
      <c r="V7" s="659"/>
      <c r="W7" s="659"/>
      <c r="X7" s="659"/>
      <c r="Y7" s="660"/>
      <c r="Z7" s="684">
        <v>0</v>
      </c>
      <c r="AA7" s="684"/>
      <c r="AB7" s="684"/>
      <c r="AC7" s="684"/>
      <c r="AD7" s="685">
        <v>6575</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4171986</v>
      </c>
      <c r="BH7" s="659"/>
      <c r="BI7" s="659"/>
      <c r="BJ7" s="659"/>
      <c r="BK7" s="659"/>
      <c r="BL7" s="659"/>
      <c r="BM7" s="659"/>
      <c r="BN7" s="660"/>
      <c r="BO7" s="684">
        <v>42</v>
      </c>
      <c r="BP7" s="684"/>
      <c r="BQ7" s="684"/>
      <c r="BR7" s="684"/>
      <c r="BS7" s="685">
        <v>120166</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4397819</v>
      </c>
      <c r="CS7" s="659"/>
      <c r="CT7" s="659"/>
      <c r="CU7" s="659"/>
      <c r="CV7" s="659"/>
      <c r="CW7" s="659"/>
      <c r="CX7" s="659"/>
      <c r="CY7" s="660"/>
      <c r="CZ7" s="684">
        <v>13</v>
      </c>
      <c r="DA7" s="684"/>
      <c r="DB7" s="684"/>
      <c r="DC7" s="684"/>
      <c r="DD7" s="664">
        <v>97593</v>
      </c>
      <c r="DE7" s="659"/>
      <c r="DF7" s="659"/>
      <c r="DG7" s="659"/>
      <c r="DH7" s="659"/>
      <c r="DI7" s="659"/>
      <c r="DJ7" s="659"/>
      <c r="DK7" s="659"/>
      <c r="DL7" s="659"/>
      <c r="DM7" s="659"/>
      <c r="DN7" s="659"/>
      <c r="DO7" s="659"/>
      <c r="DP7" s="660"/>
      <c r="DQ7" s="664">
        <v>3362228</v>
      </c>
      <c r="DR7" s="659"/>
      <c r="DS7" s="659"/>
      <c r="DT7" s="659"/>
      <c r="DU7" s="659"/>
      <c r="DV7" s="659"/>
      <c r="DW7" s="659"/>
      <c r="DX7" s="659"/>
      <c r="DY7" s="659"/>
      <c r="DZ7" s="659"/>
      <c r="EA7" s="659"/>
      <c r="EB7" s="659"/>
      <c r="EC7" s="694"/>
    </row>
    <row r="8" spans="2:143" ht="11.25" customHeight="1" x14ac:dyDescent="0.15">
      <c r="B8" s="655" t="s">
        <v>238</v>
      </c>
      <c r="C8" s="656"/>
      <c r="D8" s="656"/>
      <c r="E8" s="656"/>
      <c r="F8" s="656"/>
      <c r="G8" s="656"/>
      <c r="H8" s="656"/>
      <c r="I8" s="656"/>
      <c r="J8" s="656"/>
      <c r="K8" s="656"/>
      <c r="L8" s="656"/>
      <c r="M8" s="656"/>
      <c r="N8" s="656"/>
      <c r="O8" s="656"/>
      <c r="P8" s="656"/>
      <c r="Q8" s="657"/>
      <c r="R8" s="658">
        <v>50959</v>
      </c>
      <c r="S8" s="659"/>
      <c r="T8" s="659"/>
      <c r="U8" s="659"/>
      <c r="V8" s="659"/>
      <c r="W8" s="659"/>
      <c r="X8" s="659"/>
      <c r="Y8" s="660"/>
      <c r="Z8" s="684">
        <v>0.1</v>
      </c>
      <c r="AA8" s="684"/>
      <c r="AB8" s="684"/>
      <c r="AC8" s="684"/>
      <c r="AD8" s="685">
        <v>50959</v>
      </c>
      <c r="AE8" s="685"/>
      <c r="AF8" s="685"/>
      <c r="AG8" s="685"/>
      <c r="AH8" s="685"/>
      <c r="AI8" s="685"/>
      <c r="AJ8" s="685"/>
      <c r="AK8" s="685"/>
      <c r="AL8" s="661">
        <v>0.3</v>
      </c>
      <c r="AM8" s="662"/>
      <c r="AN8" s="662"/>
      <c r="AO8" s="686"/>
      <c r="AP8" s="655" t="s">
        <v>239</v>
      </c>
      <c r="AQ8" s="656"/>
      <c r="AR8" s="656"/>
      <c r="AS8" s="656"/>
      <c r="AT8" s="656"/>
      <c r="AU8" s="656"/>
      <c r="AV8" s="656"/>
      <c r="AW8" s="656"/>
      <c r="AX8" s="656"/>
      <c r="AY8" s="656"/>
      <c r="AZ8" s="656"/>
      <c r="BA8" s="656"/>
      <c r="BB8" s="656"/>
      <c r="BC8" s="656"/>
      <c r="BD8" s="656"/>
      <c r="BE8" s="656"/>
      <c r="BF8" s="657"/>
      <c r="BG8" s="658">
        <v>126876</v>
      </c>
      <c r="BH8" s="659"/>
      <c r="BI8" s="659"/>
      <c r="BJ8" s="659"/>
      <c r="BK8" s="659"/>
      <c r="BL8" s="659"/>
      <c r="BM8" s="659"/>
      <c r="BN8" s="660"/>
      <c r="BO8" s="684">
        <v>1.3</v>
      </c>
      <c r="BP8" s="684"/>
      <c r="BQ8" s="684"/>
      <c r="BR8" s="684"/>
      <c r="BS8" s="685" t="s">
        <v>130</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10971993</v>
      </c>
      <c r="CS8" s="659"/>
      <c r="CT8" s="659"/>
      <c r="CU8" s="659"/>
      <c r="CV8" s="659"/>
      <c r="CW8" s="659"/>
      <c r="CX8" s="659"/>
      <c r="CY8" s="660"/>
      <c r="CZ8" s="684">
        <v>32.4</v>
      </c>
      <c r="DA8" s="684"/>
      <c r="DB8" s="684"/>
      <c r="DC8" s="684"/>
      <c r="DD8" s="664">
        <v>146943</v>
      </c>
      <c r="DE8" s="659"/>
      <c r="DF8" s="659"/>
      <c r="DG8" s="659"/>
      <c r="DH8" s="659"/>
      <c r="DI8" s="659"/>
      <c r="DJ8" s="659"/>
      <c r="DK8" s="659"/>
      <c r="DL8" s="659"/>
      <c r="DM8" s="659"/>
      <c r="DN8" s="659"/>
      <c r="DO8" s="659"/>
      <c r="DP8" s="660"/>
      <c r="DQ8" s="664">
        <v>5652198</v>
      </c>
      <c r="DR8" s="659"/>
      <c r="DS8" s="659"/>
      <c r="DT8" s="659"/>
      <c r="DU8" s="659"/>
      <c r="DV8" s="659"/>
      <c r="DW8" s="659"/>
      <c r="DX8" s="659"/>
      <c r="DY8" s="659"/>
      <c r="DZ8" s="659"/>
      <c r="EA8" s="659"/>
      <c r="EB8" s="659"/>
      <c r="EC8" s="694"/>
    </row>
    <row r="9" spans="2:143" ht="11.25" customHeight="1" x14ac:dyDescent="0.15">
      <c r="B9" s="655" t="s">
        <v>242</v>
      </c>
      <c r="C9" s="656"/>
      <c r="D9" s="656"/>
      <c r="E9" s="656"/>
      <c r="F9" s="656"/>
      <c r="G9" s="656"/>
      <c r="H9" s="656"/>
      <c r="I9" s="656"/>
      <c r="J9" s="656"/>
      <c r="K9" s="656"/>
      <c r="L9" s="656"/>
      <c r="M9" s="656"/>
      <c r="N9" s="656"/>
      <c r="O9" s="656"/>
      <c r="P9" s="656"/>
      <c r="Q9" s="657"/>
      <c r="R9" s="658">
        <v>54757</v>
      </c>
      <c r="S9" s="659"/>
      <c r="T9" s="659"/>
      <c r="U9" s="659"/>
      <c r="V9" s="659"/>
      <c r="W9" s="659"/>
      <c r="X9" s="659"/>
      <c r="Y9" s="660"/>
      <c r="Z9" s="684">
        <v>0.2</v>
      </c>
      <c r="AA9" s="684"/>
      <c r="AB9" s="684"/>
      <c r="AC9" s="684"/>
      <c r="AD9" s="685">
        <v>54757</v>
      </c>
      <c r="AE9" s="685"/>
      <c r="AF9" s="685"/>
      <c r="AG9" s="685"/>
      <c r="AH9" s="685"/>
      <c r="AI9" s="685"/>
      <c r="AJ9" s="685"/>
      <c r="AK9" s="685"/>
      <c r="AL9" s="661">
        <v>0.3</v>
      </c>
      <c r="AM9" s="662"/>
      <c r="AN9" s="662"/>
      <c r="AO9" s="686"/>
      <c r="AP9" s="655" t="s">
        <v>243</v>
      </c>
      <c r="AQ9" s="656"/>
      <c r="AR9" s="656"/>
      <c r="AS9" s="656"/>
      <c r="AT9" s="656"/>
      <c r="AU9" s="656"/>
      <c r="AV9" s="656"/>
      <c r="AW9" s="656"/>
      <c r="AX9" s="656"/>
      <c r="AY9" s="656"/>
      <c r="AZ9" s="656"/>
      <c r="BA9" s="656"/>
      <c r="BB9" s="656"/>
      <c r="BC9" s="656"/>
      <c r="BD9" s="656"/>
      <c r="BE9" s="656"/>
      <c r="BF9" s="657"/>
      <c r="BG9" s="658">
        <v>3437462</v>
      </c>
      <c r="BH9" s="659"/>
      <c r="BI9" s="659"/>
      <c r="BJ9" s="659"/>
      <c r="BK9" s="659"/>
      <c r="BL9" s="659"/>
      <c r="BM9" s="659"/>
      <c r="BN9" s="660"/>
      <c r="BO9" s="684">
        <v>34.6</v>
      </c>
      <c r="BP9" s="684"/>
      <c r="BQ9" s="684"/>
      <c r="BR9" s="684"/>
      <c r="BS9" s="685" t="s">
        <v>130</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1997358</v>
      </c>
      <c r="CS9" s="659"/>
      <c r="CT9" s="659"/>
      <c r="CU9" s="659"/>
      <c r="CV9" s="659"/>
      <c r="CW9" s="659"/>
      <c r="CX9" s="659"/>
      <c r="CY9" s="660"/>
      <c r="CZ9" s="684">
        <v>5.9</v>
      </c>
      <c r="DA9" s="684"/>
      <c r="DB9" s="684"/>
      <c r="DC9" s="684"/>
      <c r="DD9" s="664">
        <v>65031</v>
      </c>
      <c r="DE9" s="659"/>
      <c r="DF9" s="659"/>
      <c r="DG9" s="659"/>
      <c r="DH9" s="659"/>
      <c r="DI9" s="659"/>
      <c r="DJ9" s="659"/>
      <c r="DK9" s="659"/>
      <c r="DL9" s="659"/>
      <c r="DM9" s="659"/>
      <c r="DN9" s="659"/>
      <c r="DO9" s="659"/>
      <c r="DP9" s="660"/>
      <c r="DQ9" s="664">
        <v>1214749</v>
      </c>
      <c r="DR9" s="659"/>
      <c r="DS9" s="659"/>
      <c r="DT9" s="659"/>
      <c r="DU9" s="659"/>
      <c r="DV9" s="659"/>
      <c r="DW9" s="659"/>
      <c r="DX9" s="659"/>
      <c r="DY9" s="659"/>
      <c r="DZ9" s="659"/>
      <c r="EA9" s="659"/>
      <c r="EB9" s="659"/>
      <c r="EC9" s="694"/>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130</v>
      </c>
      <c r="S10" s="659"/>
      <c r="T10" s="659"/>
      <c r="U10" s="659"/>
      <c r="V10" s="659"/>
      <c r="W10" s="659"/>
      <c r="X10" s="659"/>
      <c r="Y10" s="660"/>
      <c r="Z10" s="684" t="s">
        <v>130</v>
      </c>
      <c r="AA10" s="684"/>
      <c r="AB10" s="684"/>
      <c r="AC10" s="684"/>
      <c r="AD10" s="685" t="s">
        <v>130</v>
      </c>
      <c r="AE10" s="685"/>
      <c r="AF10" s="685"/>
      <c r="AG10" s="685"/>
      <c r="AH10" s="685"/>
      <c r="AI10" s="685"/>
      <c r="AJ10" s="685"/>
      <c r="AK10" s="685"/>
      <c r="AL10" s="661" t="s">
        <v>130</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212871</v>
      </c>
      <c r="BH10" s="659"/>
      <c r="BI10" s="659"/>
      <c r="BJ10" s="659"/>
      <c r="BK10" s="659"/>
      <c r="BL10" s="659"/>
      <c r="BM10" s="659"/>
      <c r="BN10" s="660"/>
      <c r="BO10" s="684">
        <v>2.1</v>
      </c>
      <c r="BP10" s="684"/>
      <c r="BQ10" s="684"/>
      <c r="BR10" s="684"/>
      <c r="BS10" s="685" t="s">
        <v>130</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120081</v>
      </c>
      <c r="CS10" s="659"/>
      <c r="CT10" s="659"/>
      <c r="CU10" s="659"/>
      <c r="CV10" s="659"/>
      <c r="CW10" s="659"/>
      <c r="CX10" s="659"/>
      <c r="CY10" s="660"/>
      <c r="CZ10" s="684">
        <v>0.4</v>
      </c>
      <c r="DA10" s="684"/>
      <c r="DB10" s="684"/>
      <c r="DC10" s="684"/>
      <c r="DD10" s="664" t="s">
        <v>130</v>
      </c>
      <c r="DE10" s="659"/>
      <c r="DF10" s="659"/>
      <c r="DG10" s="659"/>
      <c r="DH10" s="659"/>
      <c r="DI10" s="659"/>
      <c r="DJ10" s="659"/>
      <c r="DK10" s="659"/>
      <c r="DL10" s="659"/>
      <c r="DM10" s="659"/>
      <c r="DN10" s="659"/>
      <c r="DO10" s="659"/>
      <c r="DP10" s="660"/>
      <c r="DQ10" s="664">
        <v>64415</v>
      </c>
      <c r="DR10" s="659"/>
      <c r="DS10" s="659"/>
      <c r="DT10" s="659"/>
      <c r="DU10" s="659"/>
      <c r="DV10" s="659"/>
      <c r="DW10" s="659"/>
      <c r="DX10" s="659"/>
      <c r="DY10" s="659"/>
      <c r="DZ10" s="659"/>
      <c r="EA10" s="659"/>
      <c r="EB10" s="659"/>
      <c r="EC10" s="694"/>
    </row>
    <row r="11" spans="2:143" ht="11.25" customHeight="1" x14ac:dyDescent="0.15">
      <c r="B11" s="655" t="s">
        <v>248</v>
      </c>
      <c r="C11" s="656"/>
      <c r="D11" s="656"/>
      <c r="E11" s="656"/>
      <c r="F11" s="656"/>
      <c r="G11" s="656"/>
      <c r="H11" s="656"/>
      <c r="I11" s="656"/>
      <c r="J11" s="656"/>
      <c r="K11" s="656"/>
      <c r="L11" s="656"/>
      <c r="M11" s="656"/>
      <c r="N11" s="656"/>
      <c r="O11" s="656"/>
      <c r="P11" s="656"/>
      <c r="Q11" s="657"/>
      <c r="R11" s="658">
        <v>1675642</v>
      </c>
      <c r="S11" s="659"/>
      <c r="T11" s="659"/>
      <c r="U11" s="659"/>
      <c r="V11" s="659"/>
      <c r="W11" s="659"/>
      <c r="X11" s="659"/>
      <c r="Y11" s="660"/>
      <c r="Z11" s="661">
        <v>4.7</v>
      </c>
      <c r="AA11" s="662"/>
      <c r="AB11" s="662"/>
      <c r="AC11" s="663"/>
      <c r="AD11" s="664">
        <v>1675642</v>
      </c>
      <c r="AE11" s="659"/>
      <c r="AF11" s="659"/>
      <c r="AG11" s="659"/>
      <c r="AH11" s="659"/>
      <c r="AI11" s="659"/>
      <c r="AJ11" s="659"/>
      <c r="AK11" s="660"/>
      <c r="AL11" s="661">
        <v>9.6</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394777</v>
      </c>
      <c r="BH11" s="659"/>
      <c r="BI11" s="659"/>
      <c r="BJ11" s="659"/>
      <c r="BK11" s="659"/>
      <c r="BL11" s="659"/>
      <c r="BM11" s="659"/>
      <c r="BN11" s="660"/>
      <c r="BO11" s="684">
        <v>4</v>
      </c>
      <c r="BP11" s="684"/>
      <c r="BQ11" s="684"/>
      <c r="BR11" s="684"/>
      <c r="BS11" s="685">
        <v>120166</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1045311</v>
      </c>
      <c r="CS11" s="659"/>
      <c r="CT11" s="659"/>
      <c r="CU11" s="659"/>
      <c r="CV11" s="659"/>
      <c r="CW11" s="659"/>
      <c r="CX11" s="659"/>
      <c r="CY11" s="660"/>
      <c r="CZ11" s="684">
        <v>3.1</v>
      </c>
      <c r="DA11" s="684"/>
      <c r="DB11" s="684"/>
      <c r="DC11" s="684"/>
      <c r="DD11" s="664">
        <v>362699</v>
      </c>
      <c r="DE11" s="659"/>
      <c r="DF11" s="659"/>
      <c r="DG11" s="659"/>
      <c r="DH11" s="659"/>
      <c r="DI11" s="659"/>
      <c r="DJ11" s="659"/>
      <c r="DK11" s="659"/>
      <c r="DL11" s="659"/>
      <c r="DM11" s="659"/>
      <c r="DN11" s="659"/>
      <c r="DO11" s="659"/>
      <c r="DP11" s="660"/>
      <c r="DQ11" s="664">
        <v>611849</v>
      </c>
      <c r="DR11" s="659"/>
      <c r="DS11" s="659"/>
      <c r="DT11" s="659"/>
      <c r="DU11" s="659"/>
      <c r="DV11" s="659"/>
      <c r="DW11" s="659"/>
      <c r="DX11" s="659"/>
      <c r="DY11" s="659"/>
      <c r="DZ11" s="659"/>
      <c r="EA11" s="659"/>
      <c r="EB11" s="659"/>
      <c r="EC11" s="694"/>
    </row>
    <row r="12" spans="2:143" ht="11.25" customHeight="1" x14ac:dyDescent="0.15">
      <c r="B12" s="655" t="s">
        <v>251</v>
      </c>
      <c r="C12" s="656"/>
      <c r="D12" s="656"/>
      <c r="E12" s="656"/>
      <c r="F12" s="656"/>
      <c r="G12" s="656"/>
      <c r="H12" s="656"/>
      <c r="I12" s="656"/>
      <c r="J12" s="656"/>
      <c r="K12" s="656"/>
      <c r="L12" s="656"/>
      <c r="M12" s="656"/>
      <c r="N12" s="656"/>
      <c r="O12" s="656"/>
      <c r="P12" s="656"/>
      <c r="Q12" s="657"/>
      <c r="R12" s="658">
        <v>17205</v>
      </c>
      <c r="S12" s="659"/>
      <c r="T12" s="659"/>
      <c r="U12" s="659"/>
      <c r="V12" s="659"/>
      <c r="W12" s="659"/>
      <c r="X12" s="659"/>
      <c r="Y12" s="660"/>
      <c r="Z12" s="684">
        <v>0</v>
      </c>
      <c r="AA12" s="684"/>
      <c r="AB12" s="684"/>
      <c r="AC12" s="684"/>
      <c r="AD12" s="685">
        <v>17205</v>
      </c>
      <c r="AE12" s="685"/>
      <c r="AF12" s="685"/>
      <c r="AG12" s="685"/>
      <c r="AH12" s="685"/>
      <c r="AI12" s="685"/>
      <c r="AJ12" s="685"/>
      <c r="AK12" s="685"/>
      <c r="AL12" s="661">
        <v>0.1</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4739336</v>
      </c>
      <c r="BH12" s="659"/>
      <c r="BI12" s="659"/>
      <c r="BJ12" s="659"/>
      <c r="BK12" s="659"/>
      <c r="BL12" s="659"/>
      <c r="BM12" s="659"/>
      <c r="BN12" s="660"/>
      <c r="BO12" s="684">
        <v>47.7</v>
      </c>
      <c r="BP12" s="684"/>
      <c r="BQ12" s="684"/>
      <c r="BR12" s="684"/>
      <c r="BS12" s="685" t="s">
        <v>130</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3783360</v>
      </c>
      <c r="CS12" s="659"/>
      <c r="CT12" s="659"/>
      <c r="CU12" s="659"/>
      <c r="CV12" s="659"/>
      <c r="CW12" s="659"/>
      <c r="CX12" s="659"/>
      <c r="CY12" s="660"/>
      <c r="CZ12" s="684">
        <v>11.2</v>
      </c>
      <c r="DA12" s="684"/>
      <c r="DB12" s="684"/>
      <c r="DC12" s="684"/>
      <c r="DD12" s="664">
        <v>113269</v>
      </c>
      <c r="DE12" s="659"/>
      <c r="DF12" s="659"/>
      <c r="DG12" s="659"/>
      <c r="DH12" s="659"/>
      <c r="DI12" s="659"/>
      <c r="DJ12" s="659"/>
      <c r="DK12" s="659"/>
      <c r="DL12" s="659"/>
      <c r="DM12" s="659"/>
      <c r="DN12" s="659"/>
      <c r="DO12" s="659"/>
      <c r="DP12" s="660"/>
      <c r="DQ12" s="664">
        <v>1007716</v>
      </c>
      <c r="DR12" s="659"/>
      <c r="DS12" s="659"/>
      <c r="DT12" s="659"/>
      <c r="DU12" s="659"/>
      <c r="DV12" s="659"/>
      <c r="DW12" s="659"/>
      <c r="DX12" s="659"/>
      <c r="DY12" s="659"/>
      <c r="DZ12" s="659"/>
      <c r="EA12" s="659"/>
      <c r="EB12" s="659"/>
      <c r="EC12" s="694"/>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130</v>
      </c>
      <c r="S13" s="659"/>
      <c r="T13" s="659"/>
      <c r="U13" s="659"/>
      <c r="V13" s="659"/>
      <c r="W13" s="659"/>
      <c r="X13" s="659"/>
      <c r="Y13" s="660"/>
      <c r="Z13" s="684" t="s">
        <v>130</v>
      </c>
      <c r="AA13" s="684"/>
      <c r="AB13" s="684"/>
      <c r="AC13" s="684"/>
      <c r="AD13" s="685" t="s">
        <v>130</v>
      </c>
      <c r="AE13" s="685"/>
      <c r="AF13" s="685"/>
      <c r="AG13" s="685"/>
      <c r="AH13" s="685"/>
      <c r="AI13" s="685"/>
      <c r="AJ13" s="685"/>
      <c r="AK13" s="685"/>
      <c r="AL13" s="661" t="s">
        <v>130</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4677478</v>
      </c>
      <c r="BH13" s="659"/>
      <c r="BI13" s="659"/>
      <c r="BJ13" s="659"/>
      <c r="BK13" s="659"/>
      <c r="BL13" s="659"/>
      <c r="BM13" s="659"/>
      <c r="BN13" s="660"/>
      <c r="BO13" s="684">
        <v>47.1</v>
      </c>
      <c r="BP13" s="684"/>
      <c r="BQ13" s="684"/>
      <c r="BR13" s="684"/>
      <c r="BS13" s="685" t="s">
        <v>130</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3509023</v>
      </c>
      <c r="CS13" s="659"/>
      <c r="CT13" s="659"/>
      <c r="CU13" s="659"/>
      <c r="CV13" s="659"/>
      <c r="CW13" s="659"/>
      <c r="CX13" s="659"/>
      <c r="CY13" s="660"/>
      <c r="CZ13" s="684">
        <v>10.4</v>
      </c>
      <c r="DA13" s="684"/>
      <c r="DB13" s="684"/>
      <c r="DC13" s="684"/>
      <c r="DD13" s="664">
        <v>1887138</v>
      </c>
      <c r="DE13" s="659"/>
      <c r="DF13" s="659"/>
      <c r="DG13" s="659"/>
      <c r="DH13" s="659"/>
      <c r="DI13" s="659"/>
      <c r="DJ13" s="659"/>
      <c r="DK13" s="659"/>
      <c r="DL13" s="659"/>
      <c r="DM13" s="659"/>
      <c r="DN13" s="659"/>
      <c r="DO13" s="659"/>
      <c r="DP13" s="660"/>
      <c r="DQ13" s="664">
        <v>1907418</v>
      </c>
      <c r="DR13" s="659"/>
      <c r="DS13" s="659"/>
      <c r="DT13" s="659"/>
      <c r="DU13" s="659"/>
      <c r="DV13" s="659"/>
      <c r="DW13" s="659"/>
      <c r="DX13" s="659"/>
      <c r="DY13" s="659"/>
      <c r="DZ13" s="659"/>
      <c r="EA13" s="659"/>
      <c r="EB13" s="659"/>
      <c r="EC13" s="694"/>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130</v>
      </c>
      <c r="S14" s="659"/>
      <c r="T14" s="659"/>
      <c r="U14" s="659"/>
      <c r="V14" s="659"/>
      <c r="W14" s="659"/>
      <c r="X14" s="659"/>
      <c r="Y14" s="660"/>
      <c r="Z14" s="684" t="s">
        <v>130</v>
      </c>
      <c r="AA14" s="684"/>
      <c r="AB14" s="684"/>
      <c r="AC14" s="684"/>
      <c r="AD14" s="685" t="s">
        <v>130</v>
      </c>
      <c r="AE14" s="685"/>
      <c r="AF14" s="685"/>
      <c r="AG14" s="685"/>
      <c r="AH14" s="685"/>
      <c r="AI14" s="685"/>
      <c r="AJ14" s="685"/>
      <c r="AK14" s="685"/>
      <c r="AL14" s="661" t="s">
        <v>130</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246430</v>
      </c>
      <c r="BH14" s="659"/>
      <c r="BI14" s="659"/>
      <c r="BJ14" s="659"/>
      <c r="BK14" s="659"/>
      <c r="BL14" s="659"/>
      <c r="BM14" s="659"/>
      <c r="BN14" s="660"/>
      <c r="BO14" s="684">
        <v>2.5</v>
      </c>
      <c r="BP14" s="684"/>
      <c r="BQ14" s="684"/>
      <c r="BR14" s="684"/>
      <c r="BS14" s="685" t="s">
        <v>130</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853243</v>
      </c>
      <c r="CS14" s="659"/>
      <c r="CT14" s="659"/>
      <c r="CU14" s="659"/>
      <c r="CV14" s="659"/>
      <c r="CW14" s="659"/>
      <c r="CX14" s="659"/>
      <c r="CY14" s="660"/>
      <c r="CZ14" s="684">
        <v>2.5</v>
      </c>
      <c r="DA14" s="684"/>
      <c r="DB14" s="684"/>
      <c r="DC14" s="684"/>
      <c r="DD14" s="664">
        <v>44646</v>
      </c>
      <c r="DE14" s="659"/>
      <c r="DF14" s="659"/>
      <c r="DG14" s="659"/>
      <c r="DH14" s="659"/>
      <c r="DI14" s="659"/>
      <c r="DJ14" s="659"/>
      <c r="DK14" s="659"/>
      <c r="DL14" s="659"/>
      <c r="DM14" s="659"/>
      <c r="DN14" s="659"/>
      <c r="DO14" s="659"/>
      <c r="DP14" s="660"/>
      <c r="DQ14" s="664">
        <v>804940</v>
      </c>
      <c r="DR14" s="659"/>
      <c r="DS14" s="659"/>
      <c r="DT14" s="659"/>
      <c r="DU14" s="659"/>
      <c r="DV14" s="659"/>
      <c r="DW14" s="659"/>
      <c r="DX14" s="659"/>
      <c r="DY14" s="659"/>
      <c r="DZ14" s="659"/>
      <c r="EA14" s="659"/>
      <c r="EB14" s="659"/>
      <c r="EC14" s="694"/>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130</v>
      </c>
      <c r="S15" s="659"/>
      <c r="T15" s="659"/>
      <c r="U15" s="659"/>
      <c r="V15" s="659"/>
      <c r="W15" s="659"/>
      <c r="X15" s="659"/>
      <c r="Y15" s="660"/>
      <c r="Z15" s="684" t="s">
        <v>130</v>
      </c>
      <c r="AA15" s="684"/>
      <c r="AB15" s="684"/>
      <c r="AC15" s="684"/>
      <c r="AD15" s="685" t="s">
        <v>130</v>
      </c>
      <c r="AE15" s="685"/>
      <c r="AF15" s="685"/>
      <c r="AG15" s="685"/>
      <c r="AH15" s="685"/>
      <c r="AI15" s="685"/>
      <c r="AJ15" s="685"/>
      <c r="AK15" s="685"/>
      <c r="AL15" s="661" t="s">
        <v>130</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397021</v>
      </c>
      <c r="BH15" s="659"/>
      <c r="BI15" s="659"/>
      <c r="BJ15" s="659"/>
      <c r="BK15" s="659"/>
      <c r="BL15" s="659"/>
      <c r="BM15" s="659"/>
      <c r="BN15" s="660"/>
      <c r="BO15" s="684">
        <v>4</v>
      </c>
      <c r="BP15" s="684"/>
      <c r="BQ15" s="684"/>
      <c r="BR15" s="684"/>
      <c r="BS15" s="685" t="s">
        <v>130</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3708687</v>
      </c>
      <c r="CS15" s="659"/>
      <c r="CT15" s="659"/>
      <c r="CU15" s="659"/>
      <c r="CV15" s="659"/>
      <c r="CW15" s="659"/>
      <c r="CX15" s="659"/>
      <c r="CY15" s="660"/>
      <c r="CZ15" s="684">
        <v>11</v>
      </c>
      <c r="DA15" s="684"/>
      <c r="DB15" s="684"/>
      <c r="DC15" s="684"/>
      <c r="DD15" s="664">
        <v>763176</v>
      </c>
      <c r="DE15" s="659"/>
      <c r="DF15" s="659"/>
      <c r="DG15" s="659"/>
      <c r="DH15" s="659"/>
      <c r="DI15" s="659"/>
      <c r="DJ15" s="659"/>
      <c r="DK15" s="659"/>
      <c r="DL15" s="659"/>
      <c r="DM15" s="659"/>
      <c r="DN15" s="659"/>
      <c r="DO15" s="659"/>
      <c r="DP15" s="660"/>
      <c r="DQ15" s="664">
        <v>2564294</v>
      </c>
      <c r="DR15" s="659"/>
      <c r="DS15" s="659"/>
      <c r="DT15" s="659"/>
      <c r="DU15" s="659"/>
      <c r="DV15" s="659"/>
      <c r="DW15" s="659"/>
      <c r="DX15" s="659"/>
      <c r="DY15" s="659"/>
      <c r="DZ15" s="659"/>
      <c r="EA15" s="659"/>
      <c r="EB15" s="659"/>
      <c r="EC15" s="694"/>
    </row>
    <row r="16" spans="2:143" ht="11.25" customHeight="1" x14ac:dyDescent="0.15">
      <c r="B16" s="655" t="s">
        <v>263</v>
      </c>
      <c r="C16" s="656"/>
      <c r="D16" s="656"/>
      <c r="E16" s="656"/>
      <c r="F16" s="656"/>
      <c r="G16" s="656"/>
      <c r="H16" s="656"/>
      <c r="I16" s="656"/>
      <c r="J16" s="656"/>
      <c r="K16" s="656"/>
      <c r="L16" s="656"/>
      <c r="M16" s="656"/>
      <c r="N16" s="656"/>
      <c r="O16" s="656"/>
      <c r="P16" s="656"/>
      <c r="Q16" s="657"/>
      <c r="R16" s="658">
        <v>19382</v>
      </c>
      <c r="S16" s="659"/>
      <c r="T16" s="659"/>
      <c r="U16" s="659"/>
      <c r="V16" s="659"/>
      <c r="W16" s="659"/>
      <c r="X16" s="659"/>
      <c r="Y16" s="660"/>
      <c r="Z16" s="684">
        <v>0.1</v>
      </c>
      <c r="AA16" s="684"/>
      <c r="AB16" s="684"/>
      <c r="AC16" s="684"/>
      <c r="AD16" s="685">
        <v>19382</v>
      </c>
      <c r="AE16" s="685"/>
      <c r="AF16" s="685"/>
      <c r="AG16" s="685"/>
      <c r="AH16" s="685"/>
      <c r="AI16" s="685"/>
      <c r="AJ16" s="685"/>
      <c r="AK16" s="685"/>
      <c r="AL16" s="661">
        <v>0.1</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v>146</v>
      </c>
      <c r="BH16" s="659"/>
      <c r="BI16" s="659"/>
      <c r="BJ16" s="659"/>
      <c r="BK16" s="659"/>
      <c r="BL16" s="659"/>
      <c r="BM16" s="659"/>
      <c r="BN16" s="660"/>
      <c r="BO16" s="684">
        <v>0</v>
      </c>
      <c r="BP16" s="684"/>
      <c r="BQ16" s="684"/>
      <c r="BR16" s="684"/>
      <c r="BS16" s="685" t="s">
        <v>130</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v>325514</v>
      </c>
      <c r="CS16" s="659"/>
      <c r="CT16" s="659"/>
      <c r="CU16" s="659"/>
      <c r="CV16" s="659"/>
      <c r="CW16" s="659"/>
      <c r="CX16" s="659"/>
      <c r="CY16" s="660"/>
      <c r="CZ16" s="684">
        <v>1</v>
      </c>
      <c r="DA16" s="684"/>
      <c r="DB16" s="684"/>
      <c r="DC16" s="684"/>
      <c r="DD16" s="664" t="s">
        <v>130</v>
      </c>
      <c r="DE16" s="659"/>
      <c r="DF16" s="659"/>
      <c r="DG16" s="659"/>
      <c r="DH16" s="659"/>
      <c r="DI16" s="659"/>
      <c r="DJ16" s="659"/>
      <c r="DK16" s="659"/>
      <c r="DL16" s="659"/>
      <c r="DM16" s="659"/>
      <c r="DN16" s="659"/>
      <c r="DO16" s="659"/>
      <c r="DP16" s="660"/>
      <c r="DQ16" s="664">
        <v>132421</v>
      </c>
      <c r="DR16" s="659"/>
      <c r="DS16" s="659"/>
      <c r="DT16" s="659"/>
      <c r="DU16" s="659"/>
      <c r="DV16" s="659"/>
      <c r="DW16" s="659"/>
      <c r="DX16" s="659"/>
      <c r="DY16" s="659"/>
      <c r="DZ16" s="659"/>
      <c r="EA16" s="659"/>
      <c r="EB16" s="659"/>
      <c r="EC16" s="694"/>
    </row>
    <row r="17" spans="2:133" ht="11.25" customHeight="1" x14ac:dyDescent="0.15">
      <c r="B17" s="655" t="s">
        <v>266</v>
      </c>
      <c r="C17" s="656"/>
      <c r="D17" s="656"/>
      <c r="E17" s="656"/>
      <c r="F17" s="656"/>
      <c r="G17" s="656"/>
      <c r="H17" s="656"/>
      <c r="I17" s="656"/>
      <c r="J17" s="656"/>
      <c r="K17" s="656"/>
      <c r="L17" s="656"/>
      <c r="M17" s="656"/>
      <c r="N17" s="656"/>
      <c r="O17" s="656"/>
      <c r="P17" s="656"/>
      <c r="Q17" s="657"/>
      <c r="R17" s="658">
        <v>115917</v>
      </c>
      <c r="S17" s="659"/>
      <c r="T17" s="659"/>
      <c r="U17" s="659"/>
      <c r="V17" s="659"/>
      <c r="W17" s="659"/>
      <c r="X17" s="659"/>
      <c r="Y17" s="660"/>
      <c r="Z17" s="684">
        <v>0.3</v>
      </c>
      <c r="AA17" s="684"/>
      <c r="AB17" s="684"/>
      <c r="AC17" s="684"/>
      <c r="AD17" s="685">
        <v>115917</v>
      </c>
      <c r="AE17" s="685"/>
      <c r="AF17" s="685"/>
      <c r="AG17" s="685"/>
      <c r="AH17" s="685"/>
      <c r="AI17" s="685"/>
      <c r="AJ17" s="685"/>
      <c r="AK17" s="685"/>
      <c r="AL17" s="661">
        <v>0.7</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130</v>
      </c>
      <c r="BH17" s="659"/>
      <c r="BI17" s="659"/>
      <c r="BJ17" s="659"/>
      <c r="BK17" s="659"/>
      <c r="BL17" s="659"/>
      <c r="BM17" s="659"/>
      <c r="BN17" s="660"/>
      <c r="BO17" s="684" t="s">
        <v>130</v>
      </c>
      <c r="BP17" s="684"/>
      <c r="BQ17" s="684"/>
      <c r="BR17" s="684"/>
      <c r="BS17" s="685" t="s">
        <v>130</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2966188</v>
      </c>
      <c r="CS17" s="659"/>
      <c r="CT17" s="659"/>
      <c r="CU17" s="659"/>
      <c r="CV17" s="659"/>
      <c r="CW17" s="659"/>
      <c r="CX17" s="659"/>
      <c r="CY17" s="660"/>
      <c r="CZ17" s="684">
        <v>8.8000000000000007</v>
      </c>
      <c r="DA17" s="684"/>
      <c r="DB17" s="684"/>
      <c r="DC17" s="684"/>
      <c r="DD17" s="664" t="s">
        <v>130</v>
      </c>
      <c r="DE17" s="659"/>
      <c r="DF17" s="659"/>
      <c r="DG17" s="659"/>
      <c r="DH17" s="659"/>
      <c r="DI17" s="659"/>
      <c r="DJ17" s="659"/>
      <c r="DK17" s="659"/>
      <c r="DL17" s="659"/>
      <c r="DM17" s="659"/>
      <c r="DN17" s="659"/>
      <c r="DO17" s="659"/>
      <c r="DP17" s="660"/>
      <c r="DQ17" s="664">
        <v>2927690</v>
      </c>
      <c r="DR17" s="659"/>
      <c r="DS17" s="659"/>
      <c r="DT17" s="659"/>
      <c r="DU17" s="659"/>
      <c r="DV17" s="659"/>
      <c r="DW17" s="659"/>
      <c r="DX17" s="659"/>
      <c r="DY17" s="659"/>
      <c r="DZ17" s="659"/>
      <c r="EA17" s="659"/>
      <c r="EB17" s="659"/>
      <c r="EC17" s="694"/>
    </row>
    <row r="18" spans="2:133" ht="11.25" customHeight="1" x14ac:dyDescent="0.15">
      <c r="B18" s="655" t="s">
        <v>269</v>
      </c>
      <c r="C18" s="656"/>
      <c r="D18" s="656"/>
      <c r="E18" s="656"/>
      <c r="F18" s="656"/>
      <c r="G18" s="656"/>
      <c r="H18" s="656"/>
      <c r="I18" s="656"/>
      <c r="J18" s="656"/>
      <c r="K18" s="656"/>
      <c r="L18" s="656"/>
      <c r="M18" s="656"/>
      <c r="N18" s="656"/>
      <c r="O18" s="656"/>
      <c r="P18" s="656"/>
      <c r="Q18" s="657"/>
      <c r="R18" s="658">
        <v>197976</v>
      </c>
      <c r="S18" s="659"/>
      <c r="T18" s="659"/>
      <c r="U18" s="659"/>
      <c r="V18" s="659"/>
      <c r="W18" s="659"/>
      <c r="X18" s="659"/>
      <c r="Y18" s="660"/>
      <c r="Z18" s="684">
        <v>0.6</v>
      </c>
      <c r="AA18" s="684"/>
      <c r="AB18" s="684"/>
      <c r="AC18" s="684"/>
      <c r="AD18" s="685">
        <v>189433</v>
      </c>
      <c r="AE18" s="685"/>
      <c r="AF18" s="685"/>
      <c r="AG18" s="685"/>
      <c r="AH18" s="685"/>
      <c r="AI18" s="685"/>
      <c r="AJ18" s="685"/>
      <c r="AK18" s="685"/>
      <c r="AL18" s="661">
        <v>1.1000000238418579</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130</v>
      </c>
      <c r="BH18" s="659"/>
      <c r="BI18" s="659"/>
      <c r="BJ18" s="659"/>
      <c r="BK18" s="659"/>
      <c r="BL18" s="659"/>
      <c r="BM18" s="659"/>
      <c r="BN18" s="660"/>
      <c r="BO18" s="684" t="s">
        <v>130</v>
      </c>
      <c r="BP18" s="684"/>
      <c r="BQ18" s="684"/>
      <c r="BR18" s="684"/>
      <c r="BS18" s="685" t="s">
        <v>130</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130</v>
      </c>
      <c r="CS18" s="659"/>
      <c r="CT18" s="659"/>
      <c r="CU18" s="659"/>
      <c r="CV18" s="659"/>
      <c r="CW18" s="659"/>
      <c r="CX18" s="659"/>
      <c r="CY18" s="660"/>
      <c r="CZ18" s="684" t="s">
        <v>130</v>
      </c>
      <c r="DA18" s="684"/>
      <c r="DB18" s="684"/>
      <c r="DC18" s="684"/>
      <c r="DD18" s="664" t="s">
        <v>130</v>
      </c>
      <c r="DE18" s="659"/>
      <c r="DF18" s="659"/>
      <c r="DG18" s="659"/>
      <c r="DH18" s="659"/>
      <c r="DI18" s="659"/>
      <c r="DJ18" s="659"/>
      <c r="DK18" s="659"/>
      <c r="DL18" s="659"/>
      <c r="DM18" s="659"/>
      <c r="DN18" s="659"/>
      <c r="DO18" s="659"/>
      <c r="DP18" s="660"/>
      <c r="DQ18" s="664" t="s">
        <v>130</v>
      </c>
      <c r="DR18" s="659"/>
      <c r="DS18" s="659"/>
      <c r="DT18" s="659"/>
      <c r="DU18" s="659"/>
      <c r="DV18" s="659"/>
      <c r="DW18" s="659"/>
      <c r="DX18" s="659"/>
      <c r="DY18" s="659"/>
      <c r="DZ18" s="659"/>
      <c r="EA18" s="659"/>
      <c r="EB18" s="659"/>
      <c r="EC18" s="694"/>
    </row>
    <row r="19" spans="2:133" ht="11.25" customHeight="1" x14ac:dyDescent="0.15">
      <c r="B19" s="655" t="s">
        <v>272</v>
      </c>
      <c r="C19" s="656"/>
      <c r="D19" s="656"/>
      <c r="E19" s="656"/>
      <c r="F19" s="656"/>
      <c r="G19" s="656"/>
      <c r="H19" s="656"/>
      <c r="I19" s="656"/>
      <c r="J19" s="656"/>
      <c r="K19" s="656"/>
      <c r="L19" s="656"/>
      <c r="M19" s="656"/>
      <c r="N19" s="656"/>
      <c r="O19" s="656"/>
      <c r="P19" s="656"/>
      <c r="Q19" s="657"/>
      <c r="R19" s="658">
        <v>53183</v>
      </c>
      <c r="S19" s="659"/>
      <c r="T19" s="659"/>
      <c r="U19" s="659"/>
      <c r="V19" s="659"/>
      <c r="W19" s="659"/>
      <c r="X19" s="659"/>
      <c r="Y19" s="660"/>
      <c r="Z19" s="684">
        <v>0.2</v>
      </c>
      <c r="AA19" s="684"/>
      <c r="AB19" s="684"/>
      <c r="AC19" s="684"/>
      <c r="AD19" s="685">
        <v>53183</v>
      </c>
      <c r="AE19" s="685"/>
      <c r="AF19" s="685"/>
      <c r="AG19" s="685"/>
      <c r="AH19" s="685"/>
      <c r="AI19" s="685"/>
      <c r="AJ19" s="685"/>
      <c r="AK19" s="685"/>
      <c r="AL19" s="661">
        <v>0.3</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383015</v>
      </c>
      <c r="BH19" s="659"/>
      <c r="BI19" s="659"/>
      <c r="BJ19" s="659"/>
      <c r="BK19" s="659"/>
      <c r="BL19" s="659"/>
      <c r="BM19" s="659"/>
      <c r="BN19" s="660"/>
      <c r="BO19" s="684">
        <v>3.9</v>
      </c>
      <c r="BP19" s="684"/>
      <c r="BQ19" s="684"/>
      <c r="BR19" s="684"/>
      <c r="BS19" s="685" t="s">
        <v>130</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130</v>
      </c>
      <c r="CS19" s="659"/>
      <c r="CT19" s="659"/>
      <c r="CU19" s="659"/>
      <c r="CV19" s="659"/>
      <c r="CW19" s="659"/>
      <c r="CX19" s="659"/>
      <c r="CY19" s="660"/>
      <c r="CZ19" s="684" t="s">
        <v>130</v>
      </c>
      <c r="DA19" s="684"/>
      <c r="DB19" s="684"/>
      <c r="DC19" s="684"/>
      <c r="DD19" s="664" t="s">
        <v>130</v>
      </c>
      <c r="DE19" s="659"/>
      <c r="DF19" s="659"/>
      <c r="DG19" s="659"/>
      <c r="DH19" s="659"/>
      <c r="DI19" s="659"/>
      <c r="DJ19" s="659"/>
      <c r="DK19" s="659"/>
      <c r="DL19" s="659"/>
      <c r="DM19" s="659"/>
      <c r="DN19" s="659"/>
      <c r="DO19" s="659"/>
      <c r="DP19" s="660"/>
      <c r="DQ19" s="664" t="s">
        <v>130</v>
      </c>
      <c r="DR19" s="659"/>
      <c r="DS19" s="659"/>
      <c r="DT19" s="659"/>
      <c r="DU19" s="659"/>
      <c r="DV19" s="659"/>
      <c r="DW19" s="659"/>
      <c r="DX19" s="659"/>
      <c r="DY19" s="659"/>
      <c r="DZ19" s="659"/>
      <c r="EA19" s="659"/>
      <c r="EB19" s="659"/>
      <c r="EC19" s="694"/>
    </row>
    <row r="20" spans="2:133" ht="11.25" customHeight="1" x14ac:dyDescent="0.15">
      <c r="B20" s="655" t="s">
        <v>275</v>
      </c>
      <c r="C20" s="656"/>
      <c r="D20" s="656"/>
      <c r="E20" s="656"/>
      <c r="F20" s="656"/>
      <c r="G20" s="656"/>
      <c r="H20" s="656"/>
      <c r="I20" s="656"/>
      <c r="J20" s="656"/>
      <c r="K20" s="656"/>
      <c r="L20" s="656"/>
      <c r="M20" s="656"/>
      <c r="N20" s="656"/>
      <c r="O20" s="656"/>
      <c r="P20" s="656"/>
      <c r="Q20" s="657"/>
      <c r="R20" s="658">
        <v>5652</v>
      </c>
      <c r="S20" s="659"/>
      <c r="T20" s="659"/>
      <c r="U20" s="659"/>
      <c r="V20" s="659"/>
      <c r="W20" s="659"/>
      <c r="X20" s="659"/>
      <c r="Y20" s="660"/>
      <c r="Z20" s="684">
        <v>0</v>
      </c>
      <c r="AA20" s="684"/>
      <c r="AB20" s="684"/>
      <c r="AC20" s="684"/>
      <c r="AD20" s="685">
        <v>5652</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383015</v>
      </c>
      <c r="BH20" s="659"/>
      <c r="BI20" s="659"/>
      <c r="BJ20" s="659"/>
      <c r="BK20" s="659"/>
      <c r="BL20" s="659"/>
      <c r="BM20" s="659"/>
      <c r="BN20" s="660"/>
      <c r="BO20" s="684">
        <v>3.9</v>
      </c>
      <c r="BP20" s="684"/>
      <c r="BQ20" s="684"/>
      <c r="BR20" s="684"/>
      <c r="BS20" s="685" t="s">
        <v>130</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33868611</v>
      </c>
      <c r="CS20" s="659"/>
      <c r="CT20" s="659"/>
      <c r="CU20" s="659"/>
      <c r="CV20" s="659"/>
      <c r="CW20" s="659"/>
      <c r="CX20" s="659"/>
      <c r="CY20" s="660"/>
      <c r="CZ20" s="684">
        <v>100</v>
      </c>
      <c r="DA20" s="684"/>
      <c r="DB20" s="684"/>
      <c r="DC20" s="684"/>
      <c r="DD20" s="664">
        <v>3480495</v>
      </c>
      <c r="DE20" s="659"/>
      <c r="DF20" s="659"/>
      <c r="DG20" s="659"/>
      <c r="DH20" s="659"/>
      <c r="DI20" s="659"/>
      <c r="DJ20" s="659"/>
      <c r="DK20" s="659"/>
      <c r="DL20" s="659"/>
      <c r="DM20" s="659"/>
      <c r="DN20" s="659"/>
      <c r="DO20" s="659"/>
      <c r="DP20" s="660"/>
      <c r="DQ20" s="664">
        <v>20439952</v>
      </c>
      <c r="DR20" s="659"/>
      <c r="DS20" s="659"/>
      <c r="DT20" s="659"/>
      <c r="DU20" s="659"/>
      <c r="DV20" s="659"/>
      <c r="DW20" s="659"/>
      <c r="DX20" s="659"/>
      <c r="DY20" s="659"/>
      <c r="DZ20" s="659"/>
      <c r="EA20" s="659"/>
      <c r="EB20" s="659"/>
      <c r="EC20" s="694"/>
    </row>
    <row r="21" spans="2:133" ht="11.25" customHeight="1" x14ac:dyDescent="0.15">
      <c r="B21" s="655" t="s">
        <v>278</v>
      </c>
      <c r="C21" s="656"/>
      <c r="D21" s="656"/>
      <c r="E21" s="656"/>
      <c r="F21" s="656"/>
      <c r="G21" s="656"/>
      <c r="H21" s="656"/>
      <c r="I21" s="656"/>
      <c r="J21" s="656"/>
      <c r="K21" s="656"/>
      <c r="L21" s="656"/>
      <c r="M21" s="656"/>
      <c r="N21" s="656"/>
      <c r="O21" s="656"/>
      <c r="P21" s="656"/>
      <c r="Q21" s="657"/>
      <c r="R21" s="658">
        <v>5716</v>
      </c>
      <c r="S21" s="659"/>
      <c r="T21" s="659"/>
      <c r="U21" s="659"/>
      <c r="V21" s="659"/>
      <c r="W21" s="659"/>
      <c r="X21" s="659"/>
      <c r="Y21" s="660"/>
      <c r="Z21" s="684">
        <v>0</v>
      </c>
      <c r="AA21" s="684"/>
      <c r="AB21" s="684"/>
      <c r="AC21" s="684"/>
      <c r="AD21" s="685">
        <v>5716</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v>55</v>
      </c>
      <c r="BH21" s="659"/>
      <c r="BI21" s="659"/>
      <c r="BJ21" s="659"/>
      <c r="BK21" s="659"/>
      <c r="BL21" s="659"/>
      <c r="BM21" s="659"/>
      <c r="BN21" s="660"/>
      <c r="BO21" s="684">
        <v>0</v>
      </c>
      <c r="BP21" s="684"/>
      <c r="BQ21" s="684"/>
      <c r="BR21" s="684"/>
      <c r="BS21" s="685" t="s">
        <v>130</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133425</v>
      </c>
      <c r="S22" s="659"/>
      <c r="T22" s="659"/>
      <c r="U22" s="659"/>
      <c r="V22" s="659"/>
      <c r="W22" s="659"/>
      <c r="X22" s="659"/>
      <c r="Y22" s="660"/>
      <c r="Z22" s="684">
        <v>0.4</v>
      </c>
      <c r="AA22" s="684"/>
      <c r="AB22" s="684"/>
      <c r="AC22" s="684"/>
      <c r="AD22" s="685">
        <v>124882</v>
      </c>
      <c r="AE22" s="685"/>
      <c r="AF22" s="685"/>
      <c r="AG22" s="685"/>
      <c r="AH22" s="685"/>
      <c r="AI22" s="685"/>
      <c r="AJ22" s="685"/>
      <c r="AK22" s="685"/>
      <c r="AL22" s="661">
        <v>0.69999998807907104</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130</v>
      </c>
      <c r="BH22" s="659"/>
      <c r="BI22" s="659"/>
      <c r="BJ22" s="659"/>
      <c r="BK22" s="659"/>
      <c r="BL22" s="659"/>
      <c r="BM22" s="659"/>
      <c r="BN22" s="660"/>
      <c r="BO22" s="684" t="s">
        <v>130</v>
      </c>
      <c r="BP22" s="684"/>
      <c r="BQ22" s="684"/>
      <c r="BR22" s="684"/>
      <c r="BS22" s="685" t="s">
        <v>130</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6276190</v>
      </c>
      <c r="S23" s="659"/>
      <c r="T23" s="659"/>
      <c r="U23" s="659"/>
      <c r="V23" s="659"/>
      <c r="W23" s="659"/>
      <c r="X23" s="659"/>
      <c r="Y23" s="660"/>
      <c r="Z23" s="684">
        <v>17.8</v>
      </c>
      <c r="AA23" s="684"/>
      <c r="AB23" s="684"/>
      <c r="AC23" s="684"/>
      <c r="AD23" s="685">
        <v>5491738</v>
      </c>
      <c r="AE23" s="685"/>
      <c r="AF23" s="685"/>
      <c r="AG23" s="685"/>
      <c r="AH23" s="685"/>
      <c r="AI23" s="685"/>
      <c r="AJ23" s="685"/>
      <c r="AK23" s="685"/>
      <c r="AL23" s="661">
        <v>31.3</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382960</v>
      </c>
      <c r="BH23" s="659"/>
      <c r="BI23" s="659"/>
      <c r="BJ23" s="659"/>
      <c r="BK23" s="659"/>
      <c r="BL23" s="659"/>
      <c r="BM23" s="659"/>
      <c r="BN23" s="660"/>
      <c r="BO23" s="684">
        <v>3.9</v>
      </c>
      <c r="BP23" s="684"/>
      <c r="BQ23" s="684"/>
      <c r="BR23" s="684"/>
      <c r="BS23" s="685" t="s">
        <v>130</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5491738</v>
      </c>
      <c r="S24" s="659"/>
      <c r="T24" s="659"/>
      <c r="U24" s="659"/>
      <c r="V24" s="659"/>
      <c r="W24" s="659"/>
      <c r="X24" s="659"/>
      <c r="Y24" s="660"/>
      <c r="Z24" s="684">
        <v>15.5</v>
      </c>
      <c r="AA24" s="684"/>
      <c r="AB24" s="684"/>
      <c r="AC24" s="684"/>
      <c r="AD24" s="685">
        <v>5491738</v>
      </c>
      <c r="AE24" s="685"/>
      <c r="AF24" s="685"/>
      <c r="AG24" s="685"/>
      <c r="AH24" s="685"/>
      <c r="AI24" s="685"/>
      <c r="AJ24" s="685"/>
      <c r="AK24" s="685"/>
      <c r="AL24" s="661">
        <v>31.3</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130</v>
      </c>
      <c r="BH24" s="659"/>
      <c r="BI24" s="659"/>
      <c r="BJ24" s="659"/>
      <c r="BK24" s="659"/>
      <c r="BL24" s="659"/>
      <c r="BM24" s="659"/>
      <c r="BN24" s="660"/>
      <c r="BO24" s="684" t="s">
        <v>130</v>
      </c>
      <c r="BP24" s="684"/>
      <c r="BQ24" s="684"/>
      <c r="BR24" s="684"/>
      <c r="BS24" s="685" t="s">
        <v>130</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14885916</v>
      </c>
      <c r="CS24" s="706"/>
      <c r="CT24" s="706"/>
      <c r="CU24" s="706"/>
      <c r="CV24" s="706"/>
      <c r="CW24" s="706"/>
      <c r="CX24" s="706"/>
      <c r="CY24" s="734"/>
      <c r="CZ24" s="735">
        <v>44</v>
      </c>
      <c r="DA24" s="720"/>
      <c r="DB24" s="720"/>
      <c r="DC24" s="737"/>
      <c r="DD24" s="733">
        <v>9771495</v>
      </c>
      <c r="DE24" s="706"/>
      <c r="DF24" s="706"/>
      <c r="DG24" s="706"/>
      <c r="DH24" s="706"/>
      <c r="DI24" s="706"/>
      <c r="DJ24" s="706"/>
      <c r="DK24" s="734"/>
      <c r="DL24" s="733">
        <v>9624724</v>
      </c>
      <c r="DM24" s="706"/>
      <c r="DN24" s="706"/>
      <c r="DO24" s="706"/>
      <c r="DP24" s="706"/>
      <c r="DQ24" s="706"/>
      <c r="DR24" s="706"/>
      <c r="DS24" s="706"/>
      <c r="DT24" s="706"/>
      <c r="DU24" s="706"/>
      <c r="DV24" s="734"/>
      <c r="DW24" s="735">
        <v>51.3</v>
      </c>
      <c r="DX24" s="720"/>
      <c r="DY24" s="720"/>
      <c r="DZ24" s="720"/>
      <c r="EA24" s="720"/>
      <c r="EB24" s="720"/>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784291</v>
      </c>
      <c r="S25" s="659"/>
      <c r="T25" s="659"/>
      <c r="U25" s="659"/>
      <c r="V25" s="659"/>
      <c r="W25" s="659"/>
      <c r="X25" s="659"/>
      <c r="Y25" s="660"/>
      <c r="Z25" s="684">
        <v>2.2000000000000002</v>
      </c>
      <c r="AA25" s="684"/>
      <c r="AB25" s="684"/>
      <c r="AC25" s="684"/>
      <c r="AD25" s="685" t="s">
        <v>130</v>
      </c>
      <c r="AE25" s="685"/>
      <c r="AF25" s="685"/>
      <c r="AG25" s="685"/>
      <c r="AH25" s="685"/>
      <c r="AI25" s="685"/>
      <c r="AJ25" s="685"/>
      <c r="AK25" s="685"/>
      <c r="AL25" s="661" t="s">
        <v>130</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130</v>
      </c>
      <c r="BH25" s="659"/>
      <c r="BI25" s="659"/>
      <c r="BJ25" s="659"/>
      <c r="BK25" s="659"/>
      <c r="BL25" s="659"/>
      <c r="BM25" s="659"/>
      <c r="BN25" s="660"/>
      <c r="BO25" s="684" t="s">
        <v>130</v>
      </c>
      <c r="BP25" s="684"/>
      <c r="BQ25" s="684"/>
      <c r="BR25" s="684"/>
      <c r="BS25" s="685" t="s">
        <v>130</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5676922</v>
      </c>
      <c r="CS25" s="668"/>
      <c r="CT25" s="668"/>
      <c r="CU25" s="668"/>
      <c r="CV25" s="668"/>
      <c r="CW25" s="668"/>
      <c r="CX25" s="668"/>
      <c r="CY25" s="669"/>
      <c r="CZ25" s="661">
        <v>16.8</v>
      </c>
      <c r="DA25" s="670"/>
      <c r="DB25" s="670"/>
      <c r="DC25" s="671"/>
      <c r="DD25" s="664">
        <v>5168767</v>
      </c>
      <c r="DE25" s="668"/>
      <c r="DF25" s="668"/>
      <c r="DG25" s="668"/>
      <c r="DH25" s="668"/>
      <c r="DI25" s="668"/>
      <c r="DJ25" s="668"/>
      <c r="DK25" s="669"/>
      <c r="DL25" s="664">
        <v>5052333</v>
      </c>
      <c r="DM25" s="668"/>
      <c r="DN25" s="668"/>
      <c r="DO25" s="668"/>
      <c r="DP25" s="668"/>
      <c r="DQ25" s="668"/>
      <c r="DR25" s="668"/>
      <c r="DS25" s="668"/>
      <c r="DT25" s="668"/>
      <c r="DU25" s="668"/>
      <c r="DV25" s="669"/>
      <c r="DW25" s="661">
        <v>26.9</v>
      </c>
      <c r="DX25" s="670"/>
      <c r="DY25" s="670"/>
      <c r="DZ25" s="670"/>
      <c r="EA25" s="670"/>
      <c r="EB25" s="670"/>
      <c r="EC25" s="689"/>
    </row>
    <row r="26" spans="2:133" ht="11.25" customHeight="1" x14ac:dyDescent="0.15">
      <c r="B26" s="655" t="s">
        <v>296</v>
      </c>
      <c r="C26" s="656"/>
      <c r="D26" s="656"/>
      <c r="E26" s="656"/>
      <c r="F26" s="656"/>
      <c r="G26" s="656"/>
      <c r="H26" s="656"/>
      <c r="I26" s="656"/>
      <c r="J26" s="656"/>
      <c r="K26" s="656"/>
      <c r="L26" s="656"/>
      <c r="M26" s="656"/>
      <c r="N26" s="656"/>
      <c r="O26" s="656"/>
      <c r="P26" s="656"/>
      <c r="Q26" s="657"/>
      <c r="R26" s="658">
        <v>161</v>
      </c>
      <c r="S26" s="659"/>
      <c r="T26" s="659"/>
      <c r="U26" s="659"/>
      <c r="V26" s="659"/>
      <c r="W26" s="659"/>
      <c r="X26" s="659"/>
      <c r="Y26" s="660"/>
      <c r="Z26" s="684">
        <v>0</v>
      </c>
      <c r="AA26" s="684"/>
      <c r="AB26" s="684"/>
      <c r="AC26" s="684"/>
      <c r="AD26" s="685" t="s">
        <v>130</v>
      </c>
      <c r="AE26" s="685"/>
      <c r="AF26" s="685"/>
      <c r="AG26" s="685"/>
      <c r="AH26" s="685"/>
      <c r="AI26" s="685"/>
      <c r="AJ26" s="685"/>
      <c r="AK26" s="685"/>
      <c r="AL26" s="661" t="s">
        <v>130</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130</v>
      </c>
      <c r="BH26" s="659"/>
      <c r="BI26" s="659"/>
      <c r="BJ26" s="659"/>
      <c r="BK26" s="659"/>
      <c r="BL26" s="659"/>
      <c r="BM26" s="659"/>
      <c r="BN26" s="660"/>
      <c r="BO26" s="684" t="s">
        <v>130</v>
      </c>
      <c r="BP26" s="684"/>
      <c r="BQ26" s="684"/>
      <c r="BR26" s="684"/>
      <c r="BS26" s="685" t="s">
        <v>130</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2707798</v>
      </c>
      <c r="CS26" s="659"/>
      <c r="CT26" s="659"/>
      <c r="CU26" s="659"/>
      <c r="CV26" s="659"/>
      <c r="CW26" s="659"/>
      <c r="CX26" s="659"/>
      <c r="CY26" s="660"/>
      <c r="CZ26" s="661">
        <v>8</v>
      </c>
      <c r="DA26" s="670"/>
      <c r="DB26" s="670"/>
      <c r="DC26" s="671"/>
      <c r="DD26" s="664">
        <v>2449831</v>
      </c>
      <c r="DE26" s="659"/>
      <c r="DF26" s="659"/>
      <c r="DG26" s="659"/>
      <c r="DH26" s="659"/>
      <c r="DI26" s="659"/>
      <c r="DJ26" s="659"/>
      <c r="DK26" s="660"/>
      <c r="DL26" s="664" t="s">
        <v>130</v>
      </c>
      <c r="DM26" s="659"/>
      <c r="DN26" s="659"/>
      <c r="DO26" s="659"/>
      <c r="DP26" s="659"/>
      <c r="DQ26" s="659"/>
      <c r="DR26" s="659"/>
      <c r="DS26" s="659"/>
      <c r="DT26" s="659"/>
      <c r="DU26" s="659"/>
      <c r="DV26" s="660"/>
      <c r="DW26" s="661" t="s">
        <v>130</v>
      </c>
      <c r="DX26" s="670"/>
      <c r="DY26" s="670"/>
      <c r="DZ26" s="670"/>
      <c r="EA26" s="670"/>
      <c r="EB26" s="670"/>
      <c r="EC26" s="689"/>
    </row>
    <row r="27" spans="2:133" ht="11.25" customHeight="1" x14ac:dyDescent="0.15">
      <c r="B27" s="655" t="s">
        <v>299</v>
      </c>
      <c r="C27" s="656"/>
      <c r="D27" s="656"/>
      <c r="E27" s="656"/>
      <c r="F27" s="656"/>
      <c r="G27" s="656"/>
      <c r="H27" s="656"/>
      <c r="I27" s="656"/>
      <c r="J27" s="656"/>
      <c r="K27" s="656"/>
      <c r="L27" s="656"/>
      <c r="M27" s="656"/>
      <c r="N27" s="656"/>
      <c r="O27" s="656"/>
      <c r="P27" s="656"/>
      <c r="Q27" s="657"/>
      <c r="R27" s="658">
        <v>18654798</v>
      </c>
      <c r="S27" s="659"/>
      <c r="T27" s="659"/>
      <c r="U27" s="659"/>
      <c r="V27" s="659"/>
      <c r="W27" s="659"/>
      <c r="X27" s="659"/>
      <c r="Y27" s="660"/>
      <c r="Z27" s="684">
        <v>52.8</v>
      </c>
      <c r="AA27" s="684"/>
      <c r="AB27" s="684"/>
      <c r="AC27" s="684"/>
      <c r="AD27" s="685">
        <v>17478843</v>
      </c>
      <c r="AE27" s="685"/>
      <c r="AF27" s="685"/>
      <c r="AG27" s="685"/>
      <c r="AH27" s="685"/>
      <c r="AI27" s="685"/>
      <c r="AJ27" s="685"/>
      <c r="AK27" s="685"/>
      <c r="AL27" s="661">
        <v>99.800003051757813</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9937934</v>
      </c>
      <c r="BH27" s="659"/>
      <c r="BI27" s="659"/>
      <c r="BJ27" s="659"/>
      <c r="BK27" s="659"/>
      <c r="BL27" s="659"/>
      <c r="BM27" s="659"/>
      <c r="BN27" s="660"/>
      <c r="BO27" s="684">
        <v>100</v>
      </c>
      <c r="BP27" s="684"/>
      <c r="BQ27" s="684"/>
      <c r="BR27" s="684"/>
      <c r="BS27" s="685">
        <v>120166</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6242806</v>
      </c>
      <c r="CS27" s="668"/>
      <c r="CT27" s="668"/>
      <c r="CU27" s="668"/>
      <c r="CV27" s="668"/>
      <c r="CW27" s="668"/>
      <c r="CX27" s="668"/>
      <c r="CY27" s="669"/>
      <c r="CZ27" s="661">
        <v>18.399999999999999</v>
      </c>
      <c r="DA27" s="670"/>
      <c r="DB27" s="670"/>
      <c r="DC27" s="671"/>
      <c r="DD27" s="664">
        <v>1675038</v>
      </c>
      <c r="DE27" s="668"/>
      <c r="DF27" s="668"/>
      <c r="DG27" s="668"/>
      <c r="DH27" s="668"/>
      <c r="DI27" s="668"/>
      <c r="DJ27" s="668"/>
      <c r="DK27" s="669"/>
      <c r="DL27" s="664">
        <v>1644701</v>
      </c>
      <c r="DM27" s="668"/>
      <c r="DN27" s="668"/>
      <c r="DO27" s="668"/>
      <c r="DP27" s="668"/>
      <c r="DQ27" s="668"/>
      <c r="DR27" s="668"/>
      <c r="DS27" s="668"/>
      <c r="DT27" s="668"/>
      <c r="DU27" s="668"/>
      <c r="DV27" s="669"/>
      <c r="DW27" s="661">
        <v>8.8000000000000007</v>
      </c>
      <c r="DX27" s="670"/>
      <c r="DY27" s="670"/>
      <c r="DZ27" s="670"/>
      <c r="EA27" s="670"/>
      <c r="EB27" s="670"/>
      <c r="EC27" s="689"/>
    </row>
    <row r="28" spans="2:133" ht="11.25" customHeight="1" x14ac:dyDescent="0.15">
      <c r="B28" s="655" t="s">
        <v>302</v>
      </c>
      <c r="C28" s="656"/>
      <c r="D28" s="656"/>
      <c r="E28" s="656"/>
      <c r="F28" s="656"/>
      <c r="G28" s="656"/>
      <c r="H28" s="656"/>
      <c r="I28" s="656"/>
      <c r="J28" s="656"/>
      <c r="K28" s="656"/>
      <c r="L28" s="656"/>
      <c r="M28" s="656"/>
      <c r="N28" s="656"/>
      <c r="O28" s="656"/>
      <c r="P28" s="656"/>
      <c r="Q28" s="657"/>
      <c r="R28" s="658">
        <v>11384</v>
      </c>
      <c r="S28" s="659"/>
      <c r="T28" s="659"/>
      <c r="U28" s="659"/>
      <c r="V28" s="659"/>
      <c r="W28" s="659"/>
      <c r="X28" s="659"/>
      <c r="Y28" s="660"/>
      <c r="Z28" s="684">
        <v>0</v>
      </c>
      <c r="AA28" s="684"/>
      <c r="AB28" s="684"/>
      <c r="AC28" s="684"/>
      <c r="AD28" s="685">
        <v>11384</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303</v>
      </c>
      <c r="CE28" s="656"/>
      <c r="CF28" s="656"/>
      <c r="CG28" s="656"/>
      <c r="CH28" s="656"/>
      <c r="CI28" s="656"/>
      <c r="CJ28" s="656"/>
      <c r="CK28" s="656"/>
      <c r="CL28" s="656"/>
      <c r="CM28" s="656"/>
      <c r="CN28" s="656"/>
      <c r="CO28" s="656"/>
      <c r="CP28" s="656"/>
      <c r="CQ28" s="657"/>
      <c r="CR28" s="658">
        <v>2966188</v>
      </c>
      <c r="CS28" s="659"/>
      <c r="CT28" s="659"/>
      <c r="CU28" s="659"/>
      <c r="CV28" s="659"/>
      <c r="CW28" s="659"/>
      <c r="CX28" s="659"/>
      <c r="CY28" s="660"/>
      <c r="CZ28" s="661">
        <v>8.8000000000000007</v>
      </c>
      <c r="DA28" s="670"/>
      <c r="DB28" s="670"/>
      <c r="DC28" s="671"/>
      <c r="DD28" s="664">
        <v>2927690</v>
      </c>
      <c r="DE28" s="659"/>
      <c r="DF28" s="659"/>
      <c r="DG28" s="659"/>
      <c r="DH28" s="659"/>
      <c r="DI28" s="659"/>
      <c r="DJ28" s="659"/>
      <c r="DK28" s="660"/>
      <c r="DL28" s="664">
        <v>2927690</v>
      </c>
      <c r="DM28" s="659"/>
      <c r="DN28" s="659"/>
      <c r="DO28" s="659"/>
      <c r="DP28" s="659"/>
      <c r="DQ28" s="659"/>
      <c r="DR28" s="659"/>
      <c r="DS28" s="659"/>
      <c r="DT28" s="659"/>
      <c r="DU28" s="659"/>
      <c r="DV28" s="660"/>
      <c r="DW28" s="661">
        <v>15.6</v>
      </c>
      <c r="DX28" s="670"/>
      <c r="DY28" s="670"/>
      <c r="DZ28" s="670"/>
      <c r="EA28" s="670"/>
      <c r="EB28" s="670"/>
      <c r="EC28" s="689"/>
    </row>
    <row r="29" spans="2:133" ht="11.25" customHeight="1" x14ac:dyDescent="0.15">
      <c r="B29" s="655" t="s">
        <v>304</v>
      </c>
      <c r="C29" s="656"/>
      <c r="D29" s="656"/>
      <c r="E29" s="656"/>
      <c r="F29" s="656"/>
      <c r="G29" s="656"/>
      <c r="H29" s="656"/>
      <c r="I29" s="656"/>
      <c r="J29" s="656"/>
      <c r="K29" s="656"/>
      <c r="L29" s="656"/>
      <c r="M29" s="656"/>
      <c r="N29" s="656"/>
      <c r="O29" s="656"/>
      <c r="P29" s="656"/>
      <c r="Q29" s="657"/>
      <c r="R29" s="658">
        <v>79593</v>
      </c>
      <c r="S29" s="659"/>
      <c r="T29" s="659"/>
      <c r="U29" s="659"/>
      <c r="V29" s="659"/>
      <c r="W29" s="659"/>
      <c r="X29" s="659"/>
      <c r="Y29" s="660"/>
      <c r="Z29" s="684">
        <v>0.2</v>
      </c>
      <c r="AA29" s="684"/>
      <c r="AB29" s="684"/>
      <c r="AC29" s="684"/>
      <c r="AD29" s="685" t="s">
        <v>130</v>
      </c>
      <c r="AE29" s="685"/>
      <c r="AF29" s="685"/>
      <c r="AG29" s="685"/>
      <c r="AH29" s="685"/>
      <c r="AI29" s="685"/>
      <c r="AJ29" s="685"/>
      <c r="AK29" s="685"/>
      <c r="AL29" s="661" t="s">
        <v>130</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2966181</v>
      </c>
      <c r="CS29" s="668"/>
      <c r="CT29" s="668"/>
      <c r="CU29" s="668"/>
      <c r="CV29" s="668"/>
      <c r="CW29" s="668"/>
      <c r="CX29" s="668"/>
      <c r="CY29" s="669"/>
      <c r="CZ29" s="661">
        <v>8.8000000000000007</v>
      </c>
      <c r="DA29" s="670"/>
      <c r="DB29" s="670"/>
      <c r="DC29" s="671"/>
      <c r="DD29" s="664">
        <v>2927683</v>
      </c>
      <c r="DE29" s="668"/>
      <c r="DF29" s="668"/>
      <c r="DG29" s="668"/>
      <c r="DH29" s="668"/>
      <c r="DI29" s="668"/>
      <c r="DJ29" s="668"/>
      <c r="DK29" s="669"/>
      <c r="DL29" s="664">
        <v>2927683</v>
      </c>
      <c r="DM29" s="668"/>
      <c r="DN29" s="668"/>
      <c r="DO29" s="668"/>
      <c r="DP29" s="668"/>
      <c r="DQ29" s="668"/>
      <c r="DR29" s="668"/>
      <c r="DS29" s="668"/>
      <c r="DT29" s="668"/>
      <c r="DU29" s="668"/>
      <c r="DV29" s="669"/>
      <c r="DW29" s="661">
        <v>15.6</v>
      </c>
      <c r="DX29" s="670"/>
      <c r="DY29" s="670"/>
      <c r="DZ29" s="670"/>
      <c r="EA29" s="670"/>
      <c r="EB29" s="670"/>
      <c r="EC29" s="689"/>
    </row>
    <row r="30" spans="2:133" ht="11.25" customHeight="1" x14ac:dyDescent="0.15">
      <c r="B30" s="655" t="s">
        <v>306</v>
      </c>
      <c r="C30" s="656"/>
      <c r="D30" s="656"/>
      <c r="E30" s="656"/>
      <c r="F30" s="656"/>
      <c r="G30" s="656"/>
      <c r="H30" s="656"/>
      <c r="I30" s="656"/>
      <c r="J30" s="656"/>
      <c r="K30" s="656"/>
      <c r="L30" s="656"/>
      <c r="M30" s="656"/>
      <c r="N30" s="656"/>
      <c r="O30" s="656"/>
      <c r="P30" s="656"/>
      <c r="Q30" s="657"/>
      <c r="R30" s="658">
        <v>307094</v>
      </c>
      <c r="S30" s="659"/>
      <c r="T30" s="659"/>
      <c r="U30" s="659"/>
      <c r="V30" s="659"/>
      <c r="W30" s="659"/>
      <c r="X30" s="659"/>
      <c r="Y30" s="660"/>
      <c r="Z30" s="684">
        <v>0.9</v>
      </c>
      <c r="AA30" s="684"/>
      <c r="AB30" s="684"/>
      <c r="AC30" s="684"/>
      <c r="AD30" s="685">
        <v>28780</v>
      </c>
      <c r="AE30" s="685"/>
      <c r="AF30" s="685"/>
      <c r="AG30" s="685"/>
      <c r="AH30" s="685"/>
      <c r="AI30" s="685"/>
      <c r="AJ30" s="685"/>
      <c r="AK30" s="685"/>
      <c r="AL30" s="661">
        <v>0.2</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2870922</v>
      </c>
      <c r="CS30" s="659"/>
      <c r="CT30" s="659"/>
      <c r="CU30" s="659"/>
      <c r="CV30" s="659"/>
      <c r="CW30" s="659"/>
      <c r="CX30" s="659"/>
      <c r="CY30" s="660"/>
      <c r="CZ30" s="661">
        <v>8.5</v>
      </c>
      <c r="DA30" s="670"/>
      <c r="DB30" s="670"/>
      <c r="DC30" s="671"/>
      <c r="DD30" s="664">
        <v>2832424</v>
      </c>
      <c r="DE30" s="659"/>
      <c r="DF30" s="659"/>
      <c r="DG30" s="659"/>
      <c r="DH30" s="659"/>
      <c r="DI30" s="659"/>
      <c r="DJ30" s="659"/>
      <c r="DK30" s="660"/>
      <c r="DL30" s="664">
        <v>2832424</v>
      </c>
      <c r="DM30" s="659"/>
      <c r="DN30" s="659"/>
      <c r="DO30" s="659"/>
      <c r="DP30" s="659"/>
      <c r="DQ30" s="659"/>
      <c r="DR30" s="659"/>
      <c r="DS30" s="659"/>
      <c r="DT30" s="659"/>
      <c r="DU30" s="659"/>
      <c r="DV30" s="660"/>
      <c r="DW30" s="661">
        <v>15.1</v>
      </c>
      <c r="DX30" s="670"/>
      <c r="DY30" s="670"/>
      <c r="DZ30" s="670"/>
      <c r="EA30" s="670"/>
      <c r="EB30" s="670"/>
      <c r="EC30" s="689"/>
    </row>
    <row r="31" spans="2:133" ht="11.25" customHeight="1" x14ac:dyDescent="0.15">
      <c r="B31" s="655" t="s">
        <v>310</v>
      </c>
      <c r="C31" s="656"/>
      <c r="D31" s="656"/>
      <c r="E31" s="656"/>
      <c r="F31" s="656"/>
      <c r="G31" s="656"/>
      <c r="H31" s="656"/>
      <c r="I31" s="656"/>
      <c r="J31" s="656"/>
      <c r="K31" s="656"/>
      <c r="L31" s="656"/>
      <c r="M31" s="656"/>
      <c r="N31" s="656"/>
      <c r="O31" s="656"/>
      <c r="P31" s="656"/>
      <c r="Q31" s="657"/>
      <c r="R31" s="658">
        <v>131801</v>
      </c>
      <c r="S31" s="659"/>
      <c r="T31" s="659"/>
      <c r="U31" s="659"/>
      <c r="V31" s="659"/>
      <c r="W31" s="659"/>
      <c r="X31" s="659"/>
      <c r="Y31" s="660"/>
      <c r="Z31" s="684">
        <v>0.4</v>
      </c>
      <c r="AA31" s="684"/>
      <c r="AB31" s="684"/>
      <c r="AC31" s="684"/>
      <c r="AD31" s="685" t="s">
        <v>130</v>
      </c>
      <c r="AE31" s="685"/>
      <c r="AF31" s="685"/>
      <c r="AG31" s="685"/>
      <c r="AH31" s="685"/>
      <c r="AI31" s="685"/>
      <c r="AJ31" s="685"/>
      <c r="AK31" s="685"/>
      <c r="AL31" s="661" t="s">
        <v>130</v>
      </c>
      <c r="AM31" s="662"/>
      <c r="AN31" s="662"/>
      <c r="AO31" s="686"/>
      <c r="AP31" s="723" t="s">
        <v>311</v>
      </c>
      <c r="AQ31" s="724"/>
      <c r="AR31" s="724"/>
      <c r="AS31" s="724"/>
      <c r="AT31" s="725" t="s">
        <v>312</v>
      </c>
      <c r="AU31" s="355"/>
      <c r="AV31" s="355"/>
      <c r="AW31" s="355"/>
      <c r="AX31" s="708" t="s">
        <v>189</v>
      </c>
      <c r="AY31" s="709"/>
      <c r="AZ31" s="709"/>
      <c r="BA31" s="709"/>
      <c r="BB31" s="709"/>
      <c r="BC31" s="709"/>
      <c r="BD31" s="709"/>
      <c r="BE31" s="709"/>
      <c r="BF31" s="710"/>
      <c r="BG31" s="718">
        <v>99.6</v>
      </c>
      <c r="BH31" s="719"/>
      <c r="BI31" s="719"/>
      <c r="BJ31" s="719"/>
      <c r="BK31" s="719"/>
      <c r="BL31" s="719"/>
      <c r="BM31" s="720">
        <v>98.5</v>
      </c>
      <c r="BN31" s="719"/>
      <c r="BO31" s="719"/>
      <c r="BP31" s="719"/>
      <c r="BQ31" s="721"/>
      <c r="BR31" s="718">
        <v>99.3</v>
      </c>
      <c r="BS31" s="719"/>
      <c r="BT31" s="719"/>
      <c r="BU31" s="719"/>
      <c r="BV31" s="719"/>
      <c r="BW31" s="719"/>
      <c r="BX31" s="720">
        <v>98.1</v>
      </c>
      <c r="BY31" s="719"/>
      <c r="BZ31" s="719"/>
      <c r="CA31" s="719"/>
      <c r="CB31" s="721"/>
      <c r="CD31" s="680"/>
      <c r="CE31" s="681"/>
      <c r="CF31" s="655" t="s">
        <v>313</v>
      </c>
      <c r="CG31" s="656"/>
      <c r="CH31" s="656"/>
      <c r="CI31" s="656"/>
      <c r="CJ31" s="656"/>
      <c r="CK31" s="656"/>
      <c r="CL31" s="656"/>
      <c r="CM31" s="656"/>
      <c r="CN31" s="656"/>
      <c r="CO31" s="656"/>
      <c r="CP31" s="656"/>
      <c r="CQ31" s="657"/>
      <c r="CR31" s="658">
        <v>95259</v>
      </c>
      <c r="CS31" s="668"/>
      <c r="CT31" s="668"/>
      <c r="CU31" s="668"/>
      <c r="CV31" s="668"/>
      <c r="CW31" s="668"/>
      <c r="CX31" s="668"/>
      <c r="CY31" s="669"/>
      <c r="CZ31" s="661">
        <v>0.3</v>
      </c>
      <c r="DA31" s="670"/>
      <c r="DB31" s="670"/>
      <c r="DC31" s="671"/>
      <c r="DD31" s="664">
        <v>95259</v>
      </c>
      <c r="DE31" s="668"/>
      <c r="DF31" s="668"/>
      <c r="DG31" s="668"/>
      <c r="DH31" s="668"/>
      <c r="DI31" s="668"/>
      <c r="DJ31" s="668"/>
      <c r="DK31" s="669"/>
      <c r="DL31" s="664">
        <v>95259</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15">
      <c r="B32" s="655" t="s">
        <v>314</v>
      </c>
      <c r="C32" s="656"/>
      <c r="D32" s="656"/>
      <c r="E32" s="656"/>
      <c r="F32" s="656"/>
      <c r="G32" s="656"/>
      <c r="H32" s="656"/>
      <c r="I32" s="656"/>
      <c r="J32" s="656"/>
      <c r="K32" s="656"/>
      <c r="L32" s="656"/>
      <c r="M32" s="656"/>
      <c r="N32" s="656"/>
      <c r="O32" s="656"/>
      <c r="P32" s="656"/>
      <c r="Q32" s="657"/>
      <c r="R32" s="658">
        <v>6081631</v>
      </c>
      <c r="S32" s="659"/>
      <c r="T32" s="659"/>
      <c r="U32" s="659"/>
      <c r="V32" s="659"/>
      <c r="W32" s="659"/>
      <c r="X32" s="659"/>
      <c r="Y32" s="660"/>
      <c r="Z32" s="684">
        <v>17.2</v>
      </c>
      <c r="AA32" s="684"/>
      <c r="AB32" s="684"/>
      <c r="AC32" s="684"/>
      <c r="AD32" s="685" t="s">
        <v>130</v>
      </c>
      <c r="AE32" s="685"/>
      <c r="AF32" s="685"/>
      <c r="AG32" s="685"/>
      <c r="AH32" s="685"/>
      <c r="AI32" s="685"/>
      <c r="AJ32" s="685"/>
      <c r="AK32" s="685"/>
      <c r="AL32" s="661" t="s">
        <v>130</v>
      </c>
      <c r="AM32" s="662"/>
      <c r="AN32" s="662"/>
      <c r="AO32" s="686"/>
      <c r="AP32" s="695"/>
      <c r="AQ32" s="696"/>
      <c r="AR32" s="696"/>
      <c r="AS32" s="696"/>
      <c r="AT32" s="726"/>
      <c r="AU32" s="211" t="s">
        <v>315</v>
      </c>
      <c r="AX32" s="655" t="s">
        <v>316</v>
      </c>
      <c r="AY32" s="656"/>
      <c r="AZ32" s="656"/>
      <c r="BA32" s="656"/>
      <c r="BB32" s="656"/>
      <c r="BC32" s="656"/>
      <c r="BD32" s="656"/>
      <c r="BE32" s="656"/>
      <c r="BF32" s="657"/>
      <c r="BG32" s="722">
        <v>99.4</v>
      </c>
      <c r="BH32" s="668"/>
      <c r="BI32" s="668"/>
      <c r="BJ32" s="668"/>
      <c r="BK32" s="668"/>
      <c r="BL32" s="668"/>
      <c r="BM32" s="662">
        <v>98.3</v>
      </c>
      <c r="BN32" s="668"/>
      <c r="BO32" s="668"/>
      <c r="BP32" s="668"/>
      <c r="BQ32" s="693"/>
      <c r="BR32" s="722">
        <v>99.2</v>
      </c>
      <c r="BS32" s="668"/>
      <c r="BT32" s="668"/>
      <c r="BU32" s="668"/>
      <c r="BV32" s="668"/>
      <c r="BW32" s="668"/>
      <c r="BX32" s="662">
        <v>98</v>
      </c>
      <c r="BY32" s="668"/>
      <c r="BZ32" s="668"/>
      <c r="CA32" s="668"/>
      <c r="CB32" s="693"/>
      <c r="CD32" s="682"/>
      <c r="CE32" s="683"/>
      <c r="CF32" s="655" t="s">
        <v>317</v>
      </c>
      <c r="CG32" s="656"/>
      <c r="CH32" s="656"/>
      <c r="CI32" s="656"/>
      <c r="CJ32" s="656"/>
      <c r="CK32" s="656"/>
      <c r="CL32" s="656"/>
      <c r="CM32" s="656"/>
      <c r="CN32" s="656"/>
      <c r="CO32" s="656"/>
      <c r="CP32" s="656"/>
      <c r="CQ32" s="657"/>
      <c r="CR32" s="658">
        <v>7</v>
      </c>
      <c r="CS32" s="659"/>
      <c r="CT32" s="659"/>
      <c r="CU32" s="659"/>
      <c r="CV32" s="659"/>
      <c r="CW32" s="659"/>
      <c r="CX32" s="659"/>
      <c r="CY32" s="660"/>
      <c r="CZ32" s="661">
        <v>0</v>
      </c>
      <c r="DA32" s="670"/>
      <c r="DB32" s="670"/>
      <c r="DC32" s="671"/>
      <c r="DD32" s="664">
        <v>7</v>
      </c>
      <c r="DE32" s="659"/>
      <c r="DF32" s="659"/>
      <c r="DG32" s="659"/>
      <c r="DH32" s="659"/>
      <c r="DI32" s="659"/>
      <c r="DJ32" s="659"/>
      <c r="DK32" s="660"/>
      <c r="DL32" s="664">
        <v>7</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130</v>
      </c>
      <c r="S33" s="659"/>
      <c r="T33" s="659"/>
      <c r="U33" s="659"/>
      <c r="V33" s="659"/>
      <c r="W33" s="659"/>
      <c r="X33" s="659"/>
      <c r="Y33" s="660"/>
      <c r="Z33" s="684" t="s">
        <v>130</v>
      </c>
      <c r="AA33" s="684"/>
      <c r="AB33" s="684"/>
      <c r="AC33" s="684"/>
      <c r="AD33" s="685" t="s">
        <v>130</v>
      </c>
      <c r="AE33" s="685"/>
      <c r="AF33" s="685"/>
      <c r="AG33" s="685"/>
      <c r="AH33" s="685"/>
      <c r="AI33" s="685"/>
      <c r="AJ33" s="685"/>
      <c r="AK33" s="685"/>
      <c r="AL33" s="661" t="s">
        <v>130</v>
      </c>
      <c r="AM33" s="662"/>
      <c r="AN33" s="662"/>
      <c r="AO33" s="686"/>
      <c r="AP33" s="697"/>
      <c r="AQ33" s="698"/>
      <c r="AR33" s="698"/>
      <c r="AS33" s="698"/>
      <c r="AT33" s="727"/>
      <c r="AU33" s="356"/>
      <c r="AV33" s="356"/>
      <c r="AW33" s="356"/>
      <c r="AX33" s="635" t="s">
        <v>319</v>
      </c>
      <c r="AY33" s="636"/>
      <c r="AZ33" s="636"/>
      <c r="BA33" s="636"/>
      <c r="BB33" s="636"/>
      <c r="BC33" s="636"/>
      <c r="BD33" s="636"/>
      <c r="BE33" s="636"/>
      <c r="BF33" s="637"/>
      <c r="BG33" s="714">
        <v>99.7</v>
      </c>
      <c r="BH33" s="639"/>
      <c r="BI33" s="639"/>
      <c r="BJ33" s="639"/>
      <c r="BK33" s="639"/>
      <c r="BL33" s="639"/>
      <c r="BM33" s="676">
        <v>98.7</v>
      </c>
      <c r="BN33" s="639"/>
      <c r="BO33" s="639"/>
      <c r="BP33" s="639"/>
      <c r="BQ33" s="687"/>
      <c r="BR33" s="714">
        <v>99.3</v>
      </c>
      <c r="BS33" s="639"/>
      <c r="BT33" s="639"/>
      <c r="BU33" s="639"/>
      <c r="BV33" s="639"/>
      <c r="BW33" s="639"/>
      <c r="BX33" s="676">
        <v>98.1</v>
      </c>
      <c r="BY33" s="639"/>
      <c r="BZ33" s="639"/>
      <c r="CA33" s="639"/>
      <c r="CB33" s="687"/>
      <c r="CD33" s="655" t="s">
        <v>320</v>
      </c>
      <c r="CE33" s="656"/>
      <c r="CF33" s="656"/>
      <c r="CG33" s="656"/>
      <c r="CH33" s="656"/>
      <c r="CI33" s="656"/>
      <c r="CJ33" s="656"/>
      <c r="CK33" s="656"/>
      <c r="CL33" s="656"/>
      <c r="CM33" s="656"/>
      <c r="CN33" s="656"/>
      <c r="CO33" s="656"/>
      <c r="CP33" s="656"/>
      <c r="CQ33" s="657"/>
      <c r="CR33" s="658">
        <v>15176686</v>
      </c>
      <c r="CS33" s="668"/>
      <c r="CT33" s="668"/>
      <c r="CU33" s="668"/>
      <c r="CV33" s="668"/>
      <c r="CW33" s="668"/>
      <c r="CX33" s="668"/>
      <c r="CY33" s="669"/>
      <c r="CZ33" s="661">
        <v>44.8</v>
      </c>
      <c r="DA33" s="670"/>
      <c r="DB33" s="670"/>
      <c r="DC33" s="671"/>
      <c r="DD33" s="664">
        <v>9795702</v>
      </c>
      <c r="DE33" s="668"/>
      <c r="DF33" s="668"/>
      <c r="DG33" s="668"/>
      <c r="DH33" s="668"/>
      <c r="DI33" s="668"/>
      <c r="DJ33" s="668"/>
      <c r="DK33" s="669"/>
      <c r="DL33" s="664">
        <v>6708408</v>
      </c>
      <c r="DM33" s="668"/>
      <c r="DN33" s="668"/>
      <c r="DO33" s="668"/>
      <c r="DP33" s="668"/>
      <c r="DQ33" s="668"/>
      <c r="DR33" s="668"/>
      <c r="DS33" s="668"/>
      <c r="DT33" s="668"/>
      <c r="DU33" s="668"/>
      <c r="DV33" s="669"/>
      <c r="DW33" s="661">
        <v>35.799999999999997</v>
      </c>
      <c r="DX33" s="670"/>
      <c r="DY33" s="670"/>
      <c r="DZ33" s="670"/>
      <c r="EA33" s="670"/>
      <c r="EB33" s="670"/>
      <c r="EC33" s="689"/>
    </row>
    <row r="34" spans="2:133" ht="11.25" customHeight="1" x14ac:dyDescent="0.15">
      <c r="B34" s="655" t="s">
        <v>321</v>
      </c>
      <c r="C34" s="656"/>
      <c r="D34" s="656"/>
      <c r="E34" s="656"/>
      <c r="F34" s="656"/>
      <c r="G34" s="656"/>
      <c r="H34" s="656"/>
      <c r="I34" s="656"/>
      <c r="J34" s="656"/>
      <c r="K34" s="656"/>
      <c r="L34" s="656"/>
      <c r="M34" s="656"/>
      <c r="N34" s="656"/>
      <c r="O34" s="656"/>
      <c r="P34" s="656"/>
      <c r="Q34" s="657"/>
      <c r="R34" s="658">
        <v>1503920</v>
      </c>
      <c r="S34" s="659"/>
      <c r="T34" s="659"/>
      <c r="U34" s="659"/>
      <c r="V34" s="659"/>
      <c r="W34" s="659"/>
      <c r="X34" s="659"/>
      <c r="Y34" s="660"/>
      <c r="Z34" s="684">
        <v>4.3</v>
      </c>
      <c r="AA34" s="684"/>
      <c r="AB34" s="684"/>
      <c r="AC34" s="684"/>
      <c r="AD34" s="685" t="s">
        <v>130</v>
      </c>
      <c r="AE34" s="685"/>
      <c r="AF34" s="685"/>
      <c r="AG34" s="685"/>
      <c r="AH34" s="685"/>
      <c r="AI34" s="685"/>
      <c r="AJ34" s="685"/>
      <c r="AK34" s="685"/>
      <c r="AL34" s="661" t="s">
        <v>130</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4351230</v>
      </c>
      <c r="CS34" s="659"/>
      <c r="CT34" s="659"/>
      <c r="CU34" s="659"/>
      <c r="CV34" s="659"/>
      <c r="CW34" s="659"/>
      <c r="CX34" s="659"/>
      <c r="CY34" s="660"/>
      <c r="CZ34" s="661">
        <v>12.8</v>
      </c>
      <c r="DA34" s="670"/>
      <c r="DB34" s="670"/>
      <c r="DC34" s="671"/>
      <c r="DD34" s="664">
        <v>3125571</v>
      </c>
      <c r="DE34" s="659"/>
      <c r="DF34" s="659"/>
      <c r="DG34" s="659"/>
      <c r="DH34" s="659"/>
      <c r="DI34" s="659"/>
      <c r="DJ34" s="659"/>
      <c r="DK34" s="660"/>
      <c r="DL34" s="664">
        <v>2667941</v>
      </c>
      <c r="DM34" s="659"/>
      <c r="DN34" s="659"/>
      <c r="DO34" s="659"/>
      <c r="DP34" s="659"/>
      <c r="DQ34" s="659"/>
      <c r="DR34" s="659"/>
      <c r="DS34" s="659"/>
      <c r="DT34" s="659"/>
      <c r="DU34" s="659"/>
      <c r="DV34" s="660"/>
      <c r="DW34" s="661">
        <v>14.2</v>
      </c>
      <c r="DX34" s="670"/>
      <c r="DY34" s="670"/>
      <c r="DZ34" s="670"/>
      <c r="EA34" s="670"/>
      <c r="EB34" s="670"/>
      <c r="EC34" s="689"/>
    </row>
    <row r="35" spans="2:133" ht="11.25" customHeight="1" x14ac:dyDescent="0.15">
      <c r="B35" s="655" t="s">
        <v>323</v>
      </c>
      <c r="C35" s="656"/>
      <c r="D35" s="656"/>
      <c r="E35" s="656"/>
      <c r="F35" s="656"/>
      <c r="G35" s="656"/>
      <c r="H35" s="656"/>
      <c r="I35" s="656"/>
      <c r="J35" s="656"/>
      <c r="K35" s="656"/>
      <c r="L35" s="656"/>
      <c r="M35" s="656"/>
      <c r="N35" s="656"/>
      <c r="O35" s="656"/>
      <c r="P35" s="656"/>
      <c r="Q35" s="657"/>
      <c r="R35" s="658">
        <v>278907</v>
      </c>
      <c r="S35" s="659"/>
      <c r="T35" s="659"/>
      <c r="U35" s="659"/>
      <c r="V35" s="659"/>
      <c r="W35" s="659"/>
      <c r="X35" s="659"/>
      <c r="Y35" s="660"/>
      <c r="Z35" s="684">
        <v>0.8</v>
      </c>
      <c r="AA35" s="684"/>
      <c r="AB35" s="684"/>
      <c r="AC35" s="684"/>
      <c r="AD35" s="685" t="s">
        <v>130</v>
      </c>
      <c r="AE35" s="685"/>
      <c r="AF35" s="685"/>
      <c r="AG35" s="685"/>
      <c r="AH35" s="685"/>
      <c r="AI35" s="685"/>
      <c r="AJ35" s="685"/>
      <c r="AK35" s="685"/>
      <c r="AL35" s="661" t="s">
        <v>130</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242856</v>
      </c>
      <c r="CS35" s="668"/>
      <c r="CT35" s="668"/>
      <c r="CU35" s="668"/>
      <c r="CV35" s="668"/>
      <c r="CW35" s="668"/>
      <c r="CX35" s="668"/>
      <c r="CY35" s="669"/>
      <c r="CZ35" s="661">
        <v>0.7</v>
      </c>
      <c r="DA35" s="670"/>
      <c r="DB35" s="670"/>
      <c r="DC35" s="671"/>
      <c r="DD35" s="664">
        <v>222643</v>
      </c>
      <c r="DE35" s="668"/>
      <c r="DF35" s="668"/>
      <c r="DG35" s="668"/>
      <c r="DH35" s="668"/>
      <c r="DI35" s="668"/>
      <c r="DJ35" s="668"/>
      <c r="DK35" s="669"/>
      <c r="DL35" s="664">
        <v>94166</v>
      </c>
      <c r="DM35" s="668"/>
      <c r="DN35" s="668"/>
      <c r="DO35" s="668"/>
      <c r="DP35" s="668"/>
      <c r="DQ35" s="668"/>
      <c r="DR35" s="668"/>
      <c r="DS35" s="668"/>
      <c r="DT35" s="668"/>
      <c r="DU35" s="668"/>
      <c r="DV35" s="669"/>
      <c r="DW35" s="661">
        <v>0.5</v>
      </c>
      <c r="DX35" s="670"/>
      <c r="DY35" s="670"/>
      <c r="DZ35" s="670"/>
      <c r="EA35" s="670"/>
      <c r="EB35" s="670"/>
      <c r="EC35" s="689"/>
    </row>
    <row r="36" spans="2:133" ht="11.25" customHeight="1" x14ac:dyDescent="0.15">
      <c r="B36" s="655" t="s">
        <v>327</v>
      </c>
      <c r="C36" s="656"/>
      <c r="D36" s="656"/>
      <c r="E36" s="656"/>
      <c r="F36" s="656"/>
      <c r="G36" s="656"/>
      <c r="H36" s="656"/>
      <c r="I36" s="656"/>
      <c r="J36" s="656"/>
      <c r="K36" s="656"/>
      <c r="L36" s="656"/>
      <c r="M36" s="656"/>
      <c r="N36" s="656"/>
      <c r="O36" s="656"/>
      <c r="P36" s="656"/>
      <c r="Q36" s="657"/>
      <c r="R36" s="658">
        <v>625640</v>
      </c>
      <c r="S36" s="659"/>
      <c r="T36" s="659"/>
      <c r="U36" s="659"/>
      <c r="V36" s="659"/>
      <c r="W36" s="659"/>
      <c r="X36" s="659"/>
      <c r="Y36" s="660"/>
      <c r="Z36" s="684">
        <v>1.8</v>
      </c>
      <c r="AA36" s="684"/>
      <c r="AB36" s="684"/>
      <c r="AC36" s="684"/>
      <c r="AD36" s="685" t="s">
        <v>130</v>
      </c>
      <c r="AE36" s="685"/>
      <c r="AF36" s="685"/>
      <c r="AG36" s="685"/>
      <c r="AH36" s="685"/>
      <c r="AI36" s="685"/>
      <c r="AJ36" s="685"/>
      <c r="AK36" s="685"/>
      <c r="AL36" s="661" t="s">
        <v>130</v>
      </c>
      <c r="AM36" s="662"/>
      <c r="AN36" s="662"/>
      <c r="AO36" s="686"/>
      <c r="AP36" s="216"/>
      <c r="AQ36" s="702" t="s">
        <v>328</v>
      </c>
      <c r="AR36" s="703"/>
      <c r="AS36" s="703"/>
      <c r="AT36" s="703"/>
      <c r="AU36" s="703"/>
      <c r="AV36" s="703"/>
      <c r="AW36" s="703"/>
      <c r="AX36" s="703"/>
      <c r="AY36" s="704"/>
      <c r="AZ36" s="705">
        <v>3199564</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80520</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4588486</v>
      </c>
      <c r="CS36" s="659"/>
      <c r="CT36" s="659"/>
      <c r="CU36" s="659"/>
      <c r="CV36" s="659"/>
      <c r="CW36" s="659"/>
      <c r="CX36" s="659"/>
      <c r="CY36" s="660"/>
      <c r="CZ36" s="661">
        <v>13.5</v>
      </c>
      <c r="DA36" s="670"/>
      <c r="DB36" s="670"/>
      <c r="DC36" s="671"/>
      <c r="DD36" s="664">
        <v>3852718</v>
      </c>
      <c r="DE36" s="659"/>
      <c r="DF36" s="659"/>
      <c r="DG36" s="659"/>
      <c r="DH36" s="659"/>
      <c r="DI36" s="659"/>
      <c r="DJ36" s="659"/>
      <c r="DK36" s="660"/>
      <c r="DL36" s="664">
        <v>2267551</v>
      </c>
      <c r="DM36" s="659"/>
      <c r="DN36" s="659"/>
      <c r="DO36" s="659"/>
      <c r="DP36" s="659"/>
      <c r="DQ36" s="659"/>
      <c r="DR36" s="659"/>
      <c r="DS36" s="659"/>
      <c r="DT36" s="659"/>
      <c r="DU36" s="659"/>
      <c r="DV36" s="660"/>
      <c r="DW36" s="661">
        <v>12.1</v>
      </c>
      <c r="DX36" s="670"/>
      <c r="DY36" s="670"/>
      <c r="DZ36" s="670"/>
      <c r="EA36" s="670"/>
      <c r="EB36" s="670"/>
      <c r="EC36" s="689"/>
    </row>
    <row r="37" spans="2:133" ht="11.25" customHeight="1" x14ac:dyDescent="0.15">
      <c r="B37" s="655" t="s">
        <v>331</v>
      </c>
      <c r="C37" s="656"/>
      <c r="D37" s="656"/>
      <c r="E37" s="656"/>
      <c r="F37" s="656"/>
      <c r="G37" s="656"/>
      <c r="H37" s="656"/>
      <c r="I37" s="656"/>
      <c r="J37" s="656"/>
      <c r="K37" s="656"/>
      <c r="L37" s="656"/>
      <c r="M37" s="656"/>
      <c r="N37" s="656"/>
      <c r="O37" s="656"/>
      <c r="P37" s="656"/>
      <c r="Q37" s="657"/>
      <c r="R37" s="658">
        <v>256791</v>
      </c>
      <c r="S37" s="659"/>
      <c r="T37" s="659"/>
      <c r="U37" s="659"/>
      <c r="V37" s="659"/>
      <c r="W37" s="659"/>
      <c r="X37" s="659"/>
      <c r="Y37" s="660"/>
      <c r="Z37" s="684">
        <v>0.7</v>
      </c>
      <c r="AA37" s="684"/>
      <c r="AB37" s="684"/>
      <c r="AC37" s="684"/>
      <c r="AD37" s="685" t="s">
        <v>130</v>
      </c>
      <c r="AE37" s="685"/>
      <c r="AF37" s="685"/>
      <c r="AG37" s="685"/>
      <c r="AH37" s="685"/>
      <c r="AI37" s="685"/>
      <c r="AJ37" s="685"/>
      <c r="AK37" s="685"/>
      <c r="AL37" s="661" t="s">
        <v>130</v>
      </c>
      <c r="AM37" s="662"/>
      <c r="AN37" s="662"/>
      <c r="AO37" s="686"/>
      <c r="AQ37" s="690" t="s">
        <v>332</v>
      </c>
      <c r="AR37" s="691"/>
      <c r="AS37" s="691"/>
      <c r="AT37" s="691"/>
      <c r="AU37" s="691"/>
      <c r="AV37" s="691"/>
      <c r="AW37" s="691"/>
      <c r="AX37" s="691"/>
      <c r="AY37" s="692"/>
      <c r="AZ37" s="658">
        <v>1044609</v>
      </c>
      <c r="BA37" s="659"/>
      <c r="BB37" s="659"/>
      <c r="BC37" s="659"/>
      <c r="BD37" s="668"/>
      <c r="BE37" s="668"/>
      <c r="BF37" s="693"/>
      <c r="BG37" s="655" t="s">
        <v>333</v>
      </c>
      <c r="BH37" s="656"/>
      <c r="BI37" s="656"/>
      <c r="BJ37" s="656"/>
      <c r="BK37" s="656"/>
      <c r="BL37" s="656"/>
      <c r="BM37" s="656"/>
      <c r="BN37" s="656"/>
      <c r="BO37" s="656"/>
      <c r="BP37" s="656"/>
      <c r="BQ37" s="656"/>
      <c r="BR37" s="656"/>
      <c r="BS37" s="656"/>
      <c r="BT37" s="656"/>
      <c r="BU37" s="657"/>
      <c r="BV37" s="658">
        <v>64416</v>
      </c>
      <c r="BW37" s="659"/>
      <c r="BX37" s="659"/>
      <c r="BY37" s="659"/>
      <c r="BZ37" s="659"/>
      <c r="CA37" s="659"/>
      <c r="CB37" s="694"/>
      <c r="CD37" s="655" t="s">
        <v>334</v>
      </c>
      <c r="CE37" s="656"/>
      <c r="CF37" s="656"/>
      <c r="CG37" s="656"/>
      <c r="CH37" s="656"/>
      <c r="CI37" s="656"/>
      <c r="CJ37" s="656"/>
      <c r="CK37" s="656"/>
      <c r="CL37" s="656"/>
      <c r="CM37" s="656"/>
      <c r="CN37" s="656"/>
      <c r="CO37" s="656"/>
      <c r="CP37" s="656"/>
      <c r="CQ37" s="657"/>
      <c r="CR37" s="658">
        <v>1019070</v>
      </c>
      <c r="CS37" s="668"/>
      <c r="CT37" s="668"/>
      <c r="CU37" s="668"/>
      <c r="CV37" s="668"/>
      <c r="CW37" s="668"/>
      <c r="CX37" s="668"/>
      <c r="CY37" s="669"/>
      <c r="CZ37" s="661">
        <v>3</v>
      </c>
      <c r="DA37" s="670"/>
      <c r="DB37" s="670"/>
      <c r="DC37" s="671"/>
      <c r="DD37" s="664">
        <v>966114</v>
      </c>
      <c r="DE37" s="668"/>
      <c r="DF37" s="668"/>
      <c r="DG37" s="668"/>
      <c r="DH37" s="668"/>
      <c r="DI37" s="668"/>
      <c r="DJ37" s="668"/>
      <c r="DK37" s="669"/>
      <c r="DL37" s="664">
        <v>774392</v>
      </c>
      <c r="DM37" s="668"/>
      <c r="DN37" s="668"/>
      <c r="DO37" s="668"/>
      <c r="DP37" s="668"/>
      <c r="DQ37" s="668"/>
      <c r="DR37" s="668"/>
      <c r="DS37" s="668"/>
      <c r="DT37" s="668"/>
      <c r="DU37" s="668"/>
      <c r="DV37" s="669"/>
      <c r="DW37" s="661">
        <v>4.0999999999999996</v>
      </c>
      <c r="DX37" s="670"/>
      <c r="DY37" s="670"/>
      <c r="DZ37" s="670"/>
      <c r="EA37" s="670"/>
      <c r="EB37" s="670"/>
      <c r="EC37" s="689"/>
    </row>
    <row r="38" spans="2:133" ht="11.25" customHeight="1" x14ac:dyDescent="0.15">
      <c r="B38" s="655" t="s">
        <v>335</v>
      </c>
      <c r="C38" s="656"/>
      <c r="D38" s="656"/>
      <c r="E38" s="656"/>
      <c r="F38" s="656"/>
      <c r="G38" s="656"/>
      <c r="H38" s="656"/>
      <c r="I38" s="656"/>
      <c r="J38" s="656"/>
      <c r="K38" s="656"/>
      <c r="L38" s="656"/>
      <c r="M38" s="656"/>
      <c r="N38" s="656"/>
      <c r="O38" s="656"/>
      <c r="P38" s="656"/>
      <c r="Q38" s="657"/>
      <c r="R38" s="658">
        <v>1226970</v>
      </c>
      <c r="S38" s="659"/>
      <c r="T38" s="659"/>
      <c r="U38" s="659"/>
      <c r="V38" s="659"/>
      <c r="W38" s="659"/>
      <c r="X38" s="659"/>
      <c r="Y38" s="660"/>
      <c r="Z38" s="684">
        <v>3.5</v>
      </c>
      <c r="AA38" s="684"/>
      <c r="AB38" s="684"/>
      <c r="AC38" s="684"/>
      <c r="AD38" s="685" t="s">
        <v>130</v>
      </c>
      <c r="AE38" s="685"/>
      <c r="AF38" s="685"/>
      <c r="AG38" s="685"/>
      <c r="AH38" s="685"/>
      <c r="AI38" s="685"/>
      <c r="AJ38" s="685"/>
      <c r="AK38" s="685"/>
      <c r="AL38" s="661" t="s">
        <v>130</v>
      </c>
      <c r="AM38" s="662"/>
      <c r="AN38" s="662"/>
      <c r="AO38" s="686"/>
      <c r="AQ38" s="690" t="s">
        <v>336</v>
      </c>
      <c r="AR38" s="691"/>
      <c r="AS38" s="691"/>
      <c r="AT38" s="691"/>
      <c r="AU38" s="691"/>
      <c r="AV38" s="691"/>
      <c r="AW38" s="691"/>
      <c r="AX38" s="691"/>
      <c r="AY38" s="692"/>
      <c r="AZ38" s="658">
        <v>69925</v>
      </c>
      <c r="BA38" s="659"/>
      <c r="BB38" s="659"/>
      <c r="BC38" s="659"/>
      <c r="BD38" s="668"/>
      <c r="BE38" s="668"/>
      <c r="BF38" s="693"/>
      <c r="BG38" s="655" t="s">
        <v>337</v>
      </c>
      <c r="BH38" s="656"/>
      <c r="BI38" s="656"/>
      <c r="BJ38" s="656"/>
      <c r="BK38" s="656"/>
      <c r="BL38" s="656"/>
      <c r="BM38" s="656"/>
      <c r="BN38" s="656"/>
      <c r="BO38" s="656"/>
      <c r="BP38" s="656"/>
      <c r="BQ38" s="656"/>
      <c r="BR38" s="656"/>
      <c r="BS38" s="656"/>
      <c r="BT38" s="656"/>
      <c r="BU38" s="657"/>
      <c r="BV38" s="658">
        <v>8661</v>
      </c>
      <c r="BW38" s="659"/>
      <c r="BX38" s="659"/>
      <c r="BY38" s="659"/>
      <c r="BZ38" s="659"/>
      <c r="CA38" s="659"/>
      <c r="CB38" s="694"/>
      <c r="CD38" s="655" t="s">
        <v>338</v>
      </c>
      <c r="CE38" s="656"/>
      <c r="CF38" s="656"/>
      <c r="CG38" s="656"/>
      <c r="CH38" s="656"/>
      <c r="CI38" s="656"/>
      <c r="CJ38" s="656"/>
      <c r="CK38" s="656"/>
      <c r="CL38" s="656"/>
      <c r="CM38" s="656"/>
      <c r="CN38" s="656"/>
      <c r="CO38" s="656"/>
      <c r="CP38" s="656"/>
      <c r="CQ38" s="657"/>
      <c r="CR38" s="658">
        <v>2085030</v>
      </c>
      <c r="CS38" s="659"/>
      <c r="CT38" s="659"/>
      <c r="CU38" s="659"/>
      <c r="CV38" s="659"/>
      <c r="CW38" s="659"/>
      <c r="CX38" s="659"/>
      <c r="CY38" s="660"/>
      <c r="CZ38" s="661">
        <v>6.2</v>
      </c>
      <c r="DA38" s="670"/>
      <c r="DB38" s="670"/>
      <c r="DC38" s="671"/>
      <c r="DD38" s="664">
        <v>1710167</v>
      </c>
      <c r="DE38" s="659"/>
      <c r="DF38" s="659"/>
      <c r="DG38" s="659"/>
      <c r="DH38" s="659"/>
      <c r="DI38" s="659"/>
      <c r="DJ38" s="659"/>
      <c r="DK38" s="660"/>
      <c r="DL38" s="664">
        <v>1678750</v>
      </c>
      <c r="DM38" s="659"/>
      <c r="DN38" s="659"/>
      <c r="DO38" s="659"/>
      <c r="DP38" s="659"/>
      <c r="DQ38" s="659"/>
      <c r="DR38" s="659"/>
      <c r="DS38" s="659"/>
      <c r="DT38" s="659"/>
      <c r="DU38" s="659"/>
      <c r="DV38" s="660"/>
      <c r="DW38" s="661">
        <v>8.9</v>
      </c>
      <c r="DX38" s="670"/>
      <c r="DY38" s="670"/>
      <c r="DZ38" s="670"/>
      <c r="EA38" s="670"/>
      <c r="EB38" s="670"/>
      <c r="EC38" s="689"/>
    </row>
    <row r="39" spans="2:133" ht="11.25" customHeight="1" x14ac:dyDescent="0.15">
      <c r="B39" s="655" t="s">
        <v>339</v>
      </c>
      <c r="C39" s="656"/>
      <c r="D39" s="656"/>
      <c r="E39" s="656"/>
      <c r="F39" s="656"/>
      <c r="G39" s="656"/>
      <c r="H39" s="656"/>
      <c r="I39" s="656"/>
      <c r="J39" s="656"/>
      <c r="K39" s="656"/>
      <c r="L39" s="656"/>
      <c r="M39" s="656"/>
      <c r="N39" s="656"/>
      <c r="O39" s="656"/>
      <c r="P39" s="656"/>
      <c r="Q39" s="657"/>
      <c r="R39" s="658">
        <v>3128332</v>
      </c>
      <c r="S39" s="659"/>
      <c r="T39" s="659"/>
      <c r="U39" s="659"/>
      <c r="V39" s="659"/>
      <c r="W39" s="659"/>
      <c r="X39" s="659"/>
      <c r="Y39" s="660"/>
      <c r="Z39" s="684">
        <v>8.9</v>
      </c>
      <c r="AA39" s="684"/>
      <c r="AB39" s="684"/>
      <c r="AC39" s="684"/>
      <c r="AD39" s="685">
        <v>400</v>
      </c>
      <c r="AE39" s="685"/>
      <c r="AF39" s="685"/>
      <c r="AG39" s="685"/>
      <c r="AH39" s="685"/>
      <c r="AI39" s="685"/>
      <c r="AJ39" s="685"/>
      <c r="AK39" s="685"/>
      <c r="AL39" s="661">
        <v>0</v>
      </c>
      <c r="AM39" s="662"/>
      <c r="AN39" s="662"/>
      <c r="AO39" s="686"/>
      <c r="AQ39" s="690" t="s">
        <v>340</v>
      </c>
      <c r="AR39" s="691"/>
      <c r="AS39" s="691"/>
      <c r="AT39" s="691"/>
      <c r="AU39" s="691"/>
      <c r="AV39" s="691"/>
      <c r="AW39" s="691"/>
      <c r="AX39" s="691"/>
      <c r="AY39" s="692"/>
      <c r="AZ39" s="658" t="s">
        <v>130</v>
      </c>
      <c r="BA39" s="659"/>
      <c r="BB39" s="659"/>
      <c r="BC39" s="659"/>
      <c r="BD39" s="668"/>
      <c r="BE39" s="668"/>
      <c r="BF39" s="693"/>
      <c r="BG39" s="655" t="s">
        <v>341</v>
      </c>
      <c r="BH39" s="656"/>
      <c r="BI39" s="656"/>
      <c r="BJ39" s="656"/>
      <c r="BK39" s="656"/>
      <c r="BL39" s="656"/>
      <c r="BM39" s="656"/>
      <c r="BN39" s="656"/>
      <c r="BO39" s="656"/>
      <c r="BP39" s="656"/>
      <c r="BQ39" s="656"/>
      <c r="BR39" s="656"/>
      <c r="BS39" s="656"/>
      <c r="BT39" s="656"/>
      <c r="BU39" s="657"/>
      <c r="BV39" s="658">
        <v>13500</v>
      </c>
      <c r="BW39" s="659"/>
      <c r="BX39" s="659"/>
      <c r="BY39" s="659"/>
      <c r="BZ39" s="659"/>
      <c r="CA39" s="659"/>
      <c r="CB39" s="694"/>
      <c r="CD39" s="655" t="s">
        <v>342</v>
      </c>
      <c r="CE39" s="656"/>
      <c r="CF39" s="656"/>
      <c r="CG39" s="656"/>
      <c r="CH39" s="656"/>
      <c r="CI39" s="656"/>
      <c r="CJ39" s="656"/>
      <c r="CK39" s="656"/>
      <c r="CL39" s="656"/>
      <c r="CM39" s="656"/>
      <c r="CN39" s="656"/>
      <c r="CO39" s="656"/>
      <c r="CP39" s="656"/>
      <c r="CQ39" s="657"/>
      <c r="CR39" s="658">
        <v>1406524</v>
      </c>
      <c r="CS39" s="668"/>
      <c r="CT39" s="668"/>
      <c r="CU39" s="668"/>
      <c r="CV39" s="668"/>
      <c r="CW39" s="668"/>
      <c r="CX39" s="668"/>
      <c r="CY39" s="669"/>
      <c r="CZ39" s="661">
        <v>4.2</v>
      </c>
      <c r="DA39" s="670"/>
      <c r="DB39" s="670"/>
      <c r="DC39" s="671"/>
      <c r="DD39" s="664">
        <v>884141</v>
      </c>
      <c r="DE39" s="668"/>
      <c r="DF39" s="668"/>
      <c r="DG39" s="668"/>
      <c r="DH39" s="668"/>
      <c r="DI39" s="668"/>
      <c r="DJ39" s="668"/>
      <c r="DK39" s="669"/>
      <c r="DL39" s="664" t="s">
        <v>130</v>
      </c>
      <c r="DM39" s="668"/>
      <c r="DN39" s="668"/>
      <c r="DO39" s="668"/>
      <c r="DP39" s="668"/>
      <c r="DQ39" s="668"/>
      <c r="DR39" s="668"/>
      <c r="DS39" s="668"/>
      <c r="DT39" s="668"/>
      <c r="DU39" s="668"/>
      <c r="DV39" s="669"/>
      <c r="DW39" s="661" t="s">
        <v>130</v>
      </c>
      <c r="DX39" s="670"/>
      <c r="DY39" s="670"/>
      <c r="DZ39" s="670"/>
      <c r="EA39" s="670"/>
      <c r="EB39" s="670"/>
      <c r="EC39" s="689"/>
    </row>
    <row r="40" spans="2:133" ht="11.25" customHeight="1" x14ac:dyDescent="0.15">
      <c r="B40" s="655" t="s">
        <v>343</v>
      </c>
      <c r="C40" s="656"/>
      <c r="D40" s="656"/>
      <c r="E40" s="656"/>
      <c r="F40" s="656"/>
      <c r="G40" s="656"/>
      <c r="H40" s="656"/>
      <c r="I40" s="656"/>
      <c r="J40" s="656"/>
      <c r="K40" s="656"/>
      <c r="L40" s="656"/>
      <c r="M40" s="656"/>
      <c r="N40" s="656"/>
      <c r="O40" s="656"/>
      <c r="P40" s="656"/>
      <c r="Q40" s="657"/>
      <c r="R40" s="658">
        <v>3040272</v>
      </c>
      <c r="S40" s="659"/>
      <c r="T40" s="659"/>
      <c r="U40" s="659"/>
      <c r="V40" s="659"/>
      <c r="W40" s="659"/>
      <c r="X40" s="659"/>
      <c r="Y40" s="660"/>
      <c r="Z40" s="684">
        <v>8.6</v>
      </c>
      <c r="AA40" s="684"/>
      <c r="AB40" s="684"/>
      <c r="AC40" s="684"/>
      <c r="AD40" s="685" t="s">
        <v>130</v>
      </c>
      <c r="AE40" s="685"/>
      <c r="AF40" s="685"/>
      <c r="AG40" s="685"/>
      <c r="AH40" s="685"/>
      <c r="AI40" s="685"/>
      <c r="AJ40" s="685"/>
      <c r="AK40" s="685"/>
      <c r="AL40" s="661" t="s">
        <v>130</v>
      </c>
      <c r="AM40" s="662"/>
      <c r="AN40" s="662"/>
      <c r="AO40" s="686"/>
      <c r="AQ40" s="690" t="s">
        <v>344</v>
      </c>
      <c r="AR40" s="691"/>
      <c r="AS40" s="691"/>
      <c r="AT40" s="691"/>
      <c r="AU40" s="691"/>
      <c r="AV40" s="691"/>
      <c r="AW40" s="691"/>
      <c r="AX40" s="691"/>
      <c r="AY40" s="692"/>
      <c r="AZ40" s="658" t="s">
        <v>130</v>
      </c>
      <c r="BA40" s="659"/>
      <c r="BB40" s="659"/>
      <c r="BC40" s="659"/>
      <c r="BD40" s="668"/>
      <c r="BE40" s="668"/>
      <c r="BF40" s="693"/>
      <c r="BG40" s="695" t="s">
        <v>345</v>
      </c>
      <c r="BH40" s="696"/>
      <c r="BI40" s="696"/>
      <c r="BJ40" s="696"/>
      <c r="BK40" s="696"/>
      <c r="BL40" s="359"/>
      <c r="BM40" s="656" t="s">
        <v>346</v>
      </c>
      <c r="BN40" s="656"/>
      <c r="BO40" s="656"/>
      <c r="BP40" s="656"/>
      <c r="BQ40" s="656"/>
      <c r="BR40" s="656"/>
      <c r="BS40" s="656"/>
      <c r="BT40" s="656"/>
      <c r="BU40" s="657"/>
      <c r="BV40" s="658">
        <v>99</v>
      </c>
      <c r="BW40" s="659"/>
      <c r="BX40" s="659"/>
      <c r="BY40" s="659"/>
      <c r="BZ40" s="659"/>
      <c r="CA40" s="659"/>
      <c r="CB40" s="694"/>
      <c r="CD40" s="655" t="s">
        <v>347</v>
      </c>
      <c r="CE40" s="656"/>
      <c r="CF40" s="656"/>
      <c r="CG40" s="656"/>
      <c r="CH40" s="656"/>
      <c r="CI40" s="656"/>
      <c r="CJ40" s="656"/>
      <c r="CK40" s="656"/>
      <c r="CL40" s="656"/>
      <c r="CM40" s="656"/>
      <c r="CN40" s="656"/>
      <c r="CO40" s="656"/>
      <c r="CP40" s="656"/>
      <c r="CQ40" s="657"/>
      <c r="CR40" s="658">
        <v>2502560</v>
      </c>
      <c r="CS40" s="659"/>
      <c r="CT40" s="659"/>
      <c r="CU40" s="659"/>
      <c r="CV40" s="659"/>
      <c r="CW40" s="659"/>
      <c r="CX40" s="659"/>
      <c r="CY40" s="660"/>
      <c r="CZ40" s="661">
        <v>7.4</v>
      </c>
      <c r="DA40" s="670"/>
      <c r="DB40" s="670"/>
      <c r="DC40" s="671"/>
      <c r="DD40" s="664">
        <v>462</v>
      </c>
      <c r="DE40" s="659"/>
      <c r="DF40" s="659"/>
      <c r="DG40" s="659"/>
      <c r="DH40" s="659"/>
      <c r="DI40" s="659"/>
      <c r="DJ40" s="659"/>
      <c r="DK40" s="660"/>
      <c r="DL40" s="664" t="s">
        <v>130</v>
      </c>
      <c r="DM40" s="659"/>
      <c r="DN40" s="659"/>
      <c r="DO40" s="659"/>
      <c r="DP40" s="659"/>
      <c r="DQ40" s="659"/>
      <c r="DR40" s="659"/>
      <c r="DS40" s="659"/>
      <c r="DT40" s="659"/>
      <c r="DU40" s="659"/>
      <c r="DV40" s="660"/>
      <c r="DW40" s="661" t="s">
        <v>130</v>
      </c>
      <c r="DX40" s="670"/>
      <c r="DY40" s="670"/>
      <c r="DZ40" s="670"/>
      <c r="EA40" s="670"/>
      <c r="EB40" s="670"/>
      <c r="EC40" s="689"/>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130</v>
      </c>
      <c r="S41" s="659"/>
      <c r="T41" s="659"/>
      <c r="U41" s="659"/>
      <c r="V41" s="659"/>
      <c r="W41" s="659"/>
      <c r="X41" s="659"/>
      <c r="Y41" s="660"/>
      <c r="Z41" s="684" t="s">
        <v>130</v>
      </c>
      <c r="AA41" s="684"/>
      <c r="AB41" s="684"/>
      <c r="AC41" s="684"/>
      <c r="AD41" s="685" t="s">
        <v>130</v>
      </c>
      <c r="AE41" s="685"/>
      <c r="AF41" s="685"/>
      <c r="AG41" s="685"/>
      <c r="AH41" s="685"/>
      <c r="AI41" s="685"/>
      <c r="AJ41" s="685"/>
      <c r="AK41" s="685"/>
      <c r="AL41" s="661" t="s">
        <v>130</v>
      </c>
      <c r="AM41" s="662"/>
      <c r="AN41" s="662"/>
      <c r="AO41" s="686"/>
      <c r="AQ41" s="690" t="s">
        <v>349</v>
      </c>
      <c r="AR41" s="691"/>
      <c r="AS41" s="691"/>
      <c r="AT41" s="691"/>
      <c r="AU41" s="691"/>
      <c r="AV41" s="691"/>
      <c r="AW41" s="691"/>
      <c r="AX41" s="691"/>
      <c r="AY41" s="692"/>
      <c r="AZ41" s="658">
        <v>465861</v>
      </c>
      <c r="BA41" s="659"/>
      <c r="BB41" s="659"/>
      <c r="BC41" s="659"/>
      <c r="BD41" s="668"/>
      <c r="BE41" s="668"/>
      <c r="BF41" s="693"/>
      <c r="BG41" s="695"/>
      <c r="BH41" s="696"/>
      <c r="BI41" s="696"/>
      <c r="BJ41" s="696"/>
      <c r="BK41" s="696"/>
      <c r="BL41" s="359"/>
      <c r="BM41" s="656" t="s">
        <v>350</v>
      </c>
      <c r="BN41" s="656"/>
      <c r="BO41" s="656"/>
      <c r="BP41" s="656"/>
      <c r="BQ41" s="656"/>
      <c r="BR41" s="656"/>
      <c r="BS41" s="656"/>
      <c r="BT41" s="656"/>
      <c r="BU41" s="657"/>
      <c r="BV41" s="658" t="s">
        <v>130</v>
      </c>
      <c r="BW41" s="659"/>
      <c r="BX41" s="659"/>
      <c r="BY41" s="659"/>
      <c r="BZ41" s="659"/>
      <c r="CA41" s="659"/>
      <c r="CB41" s="694"/>
      <c r="CD41" s="655" t="s">
        <v>351</v>
      </c>
      <c r="CE41" s="656"/>
      <c r="CF41" s="656"/>
      <c r="CG41" s="656"/>
      <c r="CH41" s="656"/>
      <c r="CI41" s="656"/>
      <c r="CJ41" s="656"/>
      <c r="CK41" s="656"/>
      <c r="CL41" s="656"/>
      <c r="CM41" s="656"/>
      <c r="CN41" s="656"/>
      <c r="CO41" s="656"/>
      <c r="CP41" s="656"/>
      <c r="CQ41" s="657"/>
      <c r="CR41" s="658" t="s">
        <v>130</v>
      </c>
      <c r="CS41" s="668"/>
      <c r="CT41" s="668"/>
      <c r="CU41" s="668"/>
      <c r="CV41" s="668"/>
      <c r="CW41" s="668"/>
      <c r="CX41" s="668"/>
      <c r="CY41" s="669"/>
      <c r="CZ41" s="661" t="s">
        <v>130</v>
      </c>
      <c r="DA41" s="670"/>
      <c r="DB41" s="670"/>
      <c r="DC41" s="671"/>
      <c r="DD41" s="664" t="s">
        <v>130</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130</v>
      </c>
      <c r="S42" s="659"/>
      <c r="T42" s="659"/>
      <c r="U42" s="659"/>
      <c r="V42" s="659"/>
      <c r="W42" s="659"/>
      <c r="X42" s="659"/>
      <c r="Y42" s="660"/>
      <c r="Z42" s="684" t="s">
        <v>130</v>
      </c>
      <c r="AA42" s="684"/>
      <c r="AB42" s="684"/>
      <c r="AC42" s="684"/>
      <c r="AD42" s="685" t="s">
        <v>130</v>
      </c>
      <c r="AE42" s="685"/>
      <c r="AF42" s="685"/>
      <c r="AG42" s="685"/>
      <c r="AH42" s="685"/>
      <c r="AI42" s="685"/>
      <c r="AJ42" s="685"/>
      <c r="AK42" s="685"/>
      <c r="AL42" s="661" t="s">
        <v>130</v>
      </c>
      <c r="AM42" s="662"/>
      <c r="AN42" s="662"/>
      <c r="AO42" s="686"/>
      <c r="AQ42" s="699" t="s">
        <v>353</v>
      </c>
      <c r="AR42" s="700"/>
      <c r="AS42" s="700"/>
      <c r="AT42" s="700"/>
      <c r="AU42" s="700"/>
      <c r="AV42" s="700"/>
      <c r="AW42" s="700"/>
      <c r="AX42" s="700"/>
      <c r="AY42" s="701"/>
      <c r="AZ42" s="638">
        <v>1619169</v>
      </c>
      <c r="BA42" s="672"/>
      <c r="BB42" s="672"/>
      <c r="BC42" s="672"/>
      <c r="BD42" s="639"/>
      <c r="BE42" s="639"/>
      <c r="BF42" s="687"/>
      <c r="BG42" s="697"/>
      <c r="BH42" s="698"/>
      <c r="BI42" s="698"/>
      <c r="BJ42" s="698"/>
      <c r="BK42" s="698"/>
      <c r="BL42" s="357"/>
      <c r="BM42" s="636" t="s">
        <v>354</v>
      </c>
      <c r="BN42" s="636"/>
      <c r="BO42" s="636"/>
      <c r="BP42" s="636"/>
      <c r="BQ42" s="636"/>
      <c r="BR42" s="636"/>
      <c r="BS42" s="636"/>
      <c r="BT42" s="636"/>
      <c r="BU42" s="637"/>
      <c r="BV42" s="638">
        <v>333</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3806009</v>
      </c>
      <c r="CS42" s="668"/>
      <c r="CT42" s="668"/>
      <c r="CU42" s="668"/>
      <c r="CV42" s="668"/>
      <c r="CW42" s="668"/>
      <c r="CX42" s="668"/>
      <c r="CY42" s="669"/>
      <c r="CZ42" s="661">
        <v>11.2</v>
      </c>
      <c r="DA42" s="670"/>
      <c r="DB42" s="670"/>
      <c r="DC42" s="671"/>
      <c r="DD42" s="664">
        <v>872755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1240672</v>
      </c>
      <c r="S43" s="659"/>
      <c r="T43" s="659"/>
      <c r="U43" s="659"/>
      <c r="V43" s="659"/>
      <c r="W43" s="659"/>
      <c r="X43" s="659"/>
      <c r="Y43" s="660"/>
      <c r="Z43" s="684">
        <v>3.5</v>
      </c>
      <c r="AA43" s="684"/>
      <c r="AB43" s="684"/>
      <c r="AC43" s="684"/>
      <c r="AD43" s="685" t="s">
        <v>130</v>
      </c>
      <c r="AE43" s="685"/>
      <c r="AF43" s="685"/>
      <c r="AG43" s="685"/>
      <c r="AH43" s="685"/>
      <c r="AI43" s="685"/>
      <c r="AJ43" s="685"/>
      <c r="AK43" s="685"/>
      <c r="AL43" s="661" t="s">
        <v>130</v>
      </c>
      <c r="AM43" s="662"/>
      <c r="AN43" s="662"/>
      <c r="AO43" s="686"/>
      <c r="CD43" s="655" t="s">
        <v>357</v>
      </c>
      <c r="CE43" s="656"/>
      <c r="CF43" s="656"/>
      <c r="CG43" s="656"/>
      <c r="CH43" s="656"/>
      <c r="CI43" s="656"/>
      <c r="CJ43" s="656"/>
      <c r="CK43" s="656"/>
      <c r="CL43" s="656"/>
      <c r="CM43" s="656"/>
      <c r="CN43" s="656"/>
      <c r="CO43" s="656"/>
      <c r="CP43" s="656"/>
      <c r="CQ43" s="657"/>
      <c r="CR43" s="658">
        <v>105856</v>
      </c>
      <c r="CS43" s="668"/>
      <c r="CT43" s="668"/>
      <c r="CU43" s="668"/>
      <c r="CV43" s="668"/>
      <c r="CW43" s="668"/>
      <c r="CX43" s="668"/>
      <c r="CY43" s="669"/>
      <c r="CZ43" s="661">
        <v>0.3</v>
      </c>
      <c r="DA43" s="670"/>
      <c r="DB43" s="670"/>
      <c r="DC43" s="671"/>
      <c r="DD43" s="664">
        <v>104982</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35327133</v>
      </c>
      <c r="S44" s="672"/>
      <c r="T44" s="672"/>
      <c r="U44" s="672"/>
      <c r="V44" s="672"/>
      <c r="W44" s="672"/>
      <c r="X44" s="672"/>
      <c r="Y44" s="673"/>
      <c r="Z44" s="674">
        <v>100</v>
      </c>
      <c r="AA44" s="674"/>
      <c r="AB44" s="674"/>
      <c r="AC44" s="674"/>
      <c r="AD44" s="675">
        <v>17519407</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3480495</v>
      </c>
      <c r="CS44" s="659"/>
      <c r="CT44" s="659"/>
      <c r="CU44" s="659"/>
      <c r="CV44" s="659"/>
      <c r="CW44" s="659"/>
      <c r="CX44" s="659"/>
      <c r="CY44" s="660"/>
      <c r="CZ44" s="661">
        <v>10.3</v>
      </c>
      <c r="DA44" s="662"/>
      <c r="DB44" s="662"/>
      <c r="DC44" s="663"/>
      <c r="DD44" s="664">
        <v>740334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1981774</v>
      </c>
      <c r="CS45" s="668"/>
      <c r="CT45" s="668"/>
      <c r="CU45" s="668"/>
      <c r="CV45" s="668"/>
      <c r="CW45" s="668"/>
      <c r="CX45" s="668"/>
      <c r="CY45" s="669"/>
      <c r="CZ45" s="661">
        <v>5.9</v>
      </c>
      <c r="DA45" s="670"/>
      <c r="DB45" s="670"/>
      <c r="DC45" s="671"/>
      <c r="DD45" s="664">
        <v>212451</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1465916</v>
      </c>
      <c r="CS46" s="659"/>
      <c r="CT46" s="659"/>
      <c r="CU46" s="659"/>
      <c r="CV46" s="659"/>
      <c r="CW46" s="659"/>
      <c r="CX46" s="659"/>
      <c r="CY46" s="660"/>
      <c r="CZ46" s="661">
        <v>4.3</v>
      </c>
      <c r="DA46" s="662"/>
      <c r="DB46" s="662"/>
      <c r="DC46" s="663"/>
      <c r="DD46" s="664">
        <v>524578</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v>325514</v>
      </c>
      <c r="CS47" s="668"/>
      <c r="CT47" s="668"/>
      <c r="CU47" s="668"/>
      <c r="CV47" s="668"/>
      <c r="CW47" s="668"/>
      <c r="CX47" s="668"/>
      <c r="CY47" s="669"/>
      <c r="CZ47" s="661">
        <v>1</v>
      </c>
      <c r="DA47" s="670"/>
      <c r="DB47" s="670"/>
      <c r="DC47" s="671"/>
      <c r="DD47" s="664">
        <v>132421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130</v>
      </c>
      <c r="CS48" s="659"/>
      <c r="CT48" s="659"/>
      <c r="CU48" s="659"/>
      <c r="CV48" s="659"/>
      <c r="CW48" s="659"/>
      <c r="CX48" s="659"/>
      <c r="CY48" s="660"/>
      <c r="CZ48" s="661" t="s">
        <v>130</v>
      </c>
      <c r="DA48" s="662"/>
      <c r="DB48" s="662"/>
      <c r="DC48" s="663"/>
      <c r="DD48" s="664" t="s">
        <v>130</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33868611</v>
      </c>
      <c r="CS49" s="639"/>
      <c r="CT49" s="639"/>
      <c r="CU49" s="639"/>
      <c r="CV49" s="639"/>
      <c r="CW49" s="639"/>
      <c r="CX49" s="639"/>
      <c r="CY49" s="640"/>
      <c r="CZ49" s="641">
        <v>100</v>
      </c>
      <c r="DA49" s="642"/>
      <c r="DB49" s="642"/>
      <c r="DC49" s="643"/>
      <c r="DD49" s="644">
        <v>20439952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7FmjrzeYDS9wBzuFY0YIse2AzH0Kyi5JYfJUNcB2LF4ossorch6U7FB5WvuJBJ8ftkMjWMLSUL5CKx+lm5fhcQ==" saltValue="L4+zRwbuhkO1ofmnUsDil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55" zoomScaleNormal="55" zoomScaleSheetLayoutView="70" workbookViewId="0">
      <selection activeCell="AP77" sqref="AP77:AT7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35342</v>
      </c>
      <c r="R7" s="785"/>
      <c r="S7" s="785"/>
      <c r="T7" s="785"/>
      <c r="U7" s="785"/>
      <c r="V7" s="785">
        <v>33885</v>
      </c>
      <c r="W7" s="785"/>
      <c r="X7" s="785"/>
      <c r="Y7" s="785"/>
      <c r="Z7" s="785"/>
      <c r="AA7" s="785">
        <v>1456</v>
      </c>
      <c r="AB7" s="785"/>
      <c r="AC7" s="785"/>
      <c r="AD7" s="785"/>
      <c r="AE7" s="786"/>
      <c r="AF7" s="787">
        <v>1181</v>
      </c>
      <c r="AG7" s="788"/>
      <c r="AH7" s="788"/>
      <c r="AI7" s="788"/>
      <c r="AJ7" s="789"/>
      <c r="AK7" s="790">
        <v>245</v>
      </c>
      <c r="AL7" s="791"/>
      <c r="AM7" s="791"/>
      <c r="AN7" s="791"/>
      <c r="AO7" s="791"/>
      <c r="AP7" s="791">
        <v>28894</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t="s">
        <v>584</v>
      </c>
      <c r="BS7" s="778" t="s">
        <v>585</v>
      </c>
      <c r="BT7" s="779"/>
      <c r="BU7" s="779"/>
      <c r="BV7" s="779"/>
      <c r="BW7" s="779"/>
      <c r="BX7" s="779"/>
      <c r="BY7" s="779"/>
      <c r="BZ7" s="779"/>
      <c r="CA7" s="779"/>
      <c r="CB7" s="779"/>
      <c r="CC7" s="779"/>
      <c r="CD7" s="779"/>
      <c r="CE7" s="779"/>
      <c r="CF7" s="779"/>
      <c r="CG7" s="794"/>
      <c r="CH7" s="775">
        <v>1</v>
      </c>
      <c r="CI7" s="776"/>
      <c r="CJ7" s="776"/>
      <c r="CK7" s="776"/>
      <c r="CL7" s="777"/>
      <c r="CM7" s="775">
        <v>867</v>
      </c>
      <c r="CN7" s="776"/>
      <c r="CO7" s="776"/>
      <c r="CP7" s="776"/>
      <c r="CQ7" s="777"/>
      <c r="CR7" s="775">
        <v>5</v>
      </c>
      <c r="CS7" s="776"/>
      <c r="CT7" s="776"/>
      <c r="CU7" s="776"/>
      <c r="CV7" s="777"/>
      <c r="CW7" s="775" t="s">
        <v>594</v>
      </c>
      <c r="CX7" s="776"/>
      <c r="CY7" s="776"/>
      <c r="CZ7" s="776"/>
      <c r="DA7" s="777"/>
      <c r="DB7" s="775">
        <v>408</v>
      </c>
      <c r="DC7" s="776"/>
      <c r="DD7" s="776"/>
      <c r="DE7" s="776"/>
      <c r="DF7" s="777"/>
      <c r="DG7" s="775" t="s">
        <v>594</v>
      </c>
      <c r="DH7" s="776"/>
      <c r="DI7" s="776"/>
      <c r="DJ7" s="776"/>
      <c r="DK7" s="777"/>
      <c r="DL7" s="775" t="s">
        <v>593</v>
      </c>
      <c r="DM7" s="776"/>
      <c r="DN7" s="776"/>
      <c r="DO7" s="776"/>
      <c r="DP7" s="777"/>
      <c r="DQ7" s="775" t="s">
        <v>593</v>
      </c>
      <c r="DR7" s="776"/>
      <c r="DS7" s="776"/>
      <c r="DT7" s="776"/>
      <c r="DU7" s="777"/>
      <c r="DV7" s="778"/>
      <c r="DW7" s="779"/>
      <c r="DX7" s="779"/>
      <c r="DY7" s="779"/>
      <c r="DZ7" s="780"/>
      <c r="EA7" s="225"/>
    </row>
    <row r="8" spans="1:131" s="226" customFormat="1" ht="26.25" customHeight="1" x14ac:dyDescent="0.15">
      <c r="A8" s="229">
        <v>2</v>
      </c>
      <c r="B8" s="812" t="s">
        <v>391</v>
      </c>
      <c r="C8" s="813"/>
      <c r="D8" s="813"/>
      <c r="E8" s="813"/>
      <c r="F8" s="813"/>
      <c r="G8" s="813"/>
      <c r="H8" s="813"/>
      <c r="I8" s="813"/>
      <c r="J8" s="813"/>
      <c r="K8" s="813"/>
      <c r="L8" s="813"/>
      <c r="M8" s="813"/>
      <c r="N8" s="813"/>
      <c r="O8" s="813"/>
      <c r="P8" s="814"/>
      <c r="Q8" s="815">
        <v>30</v>
      </c>
      <c r="R8" s="816"/>
      <c r="S8" s="816"/>
      <c r="T8" s="816"/>
      <c r="U8" s="816"/>
      <c r="V8" s="816">
        <v>28</v>
      </c>
      <c r="W8" s="816"/>
      <c r="X8" s="816"/>
      <c r="Y8" s="816"/>
      <c r="Z8" s="816"/>
      <c r="AA8" s="816">
        <v>2</v>
      </c>
      <c r="AB8" s="816"/>
      <c r="AC8" s="816"/>
      <c r="AD8" s="816"/>
      <c r="AE8" s="817"/>
      <c r="AF8" s="818">
        <v>2</v>
      </c>
      <c r="AG8" s="819"/>
      <c r="AH8" s="819"/>
      <c r="AI8" s="819"/>
      <c r="AJ8" s="820"/>
      <c r="AK8" s="801">
        <v>13</v>
      </c>
      <c r="AL8" s="802"/>
      <c r="AM8" s="802"/>
      <c r="AN8" s="802"/>
      <c r="AO8" s="802"/>
      <c r="AP8" s="802" t="s">
        <v>578</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t="s">
        <v>584</v>
      </c>
      <c r="BS8" s="805" t="s">
        <v>586</v>
      </c>
      <c r="BT8" s="806"/>
      <c r="BU8" s="806"/>
      <c r="BV8" s="806"/>
      <c r="BW8" s="806"/>
      <c r="BX8" s="806"/>
      <c r="BY8" s="806"/>
      <c r="BZ8" s="806"/>
      <c r="CA8" s="806"/>
      <c r="CB8" s="806"/>
      <c r="CC8" s="806"/>
      <c r="CD8" s="806"/>
      <c r="CE8" s="806"/>
      <c r="CF8" s="806"/>
      <c r="CG8" s="807"/>
      <c r="CH8" s="808">
        <v>46</v>
      </c>
      <c r="CI8" s="809"/>
      <c r="CJ8" s="809"/>
      <c r="CK8" s="809"/>
      <c r="CL8" s="810"/>
      <c r="CM8" s="808">
        <v>82</v>
      </c>
      <c r="CN8" s="809"/>
      <c r="CO8" s="809"/>
      <c r="CP8" s="809"/>
      <c r="CQ8" s="810"/>
      <c r="CR8" s="808">
        <v>5</v>
      </c>
      <c r="CS8" s="809"/>
      <c r="CT8" s="809"/>
      <c r="CU8" s="809"/>
      <c r="CV8" s="810"/>
      <c r="CW8" s="808">
        <v>337</v>
      </c>
      <c r="CX8" s="809"/>
      <c r="CY8" s="809"/>
      <c r="CZ8" s="809"/>
      <c r="DA8" s="810"/>
      <c r="DB8" s="808" t="s">
        <v>594</v>
      </c>
      <c r="DC8" s="809"/>
      <c r="DD8" s="809"/>
      <c r="DE8" s="809"/>
      <c r="DF8" s="810"/>
      <c r="DG8" s="808" t="s">
        <v>594</v>
      </c>
      <c r="DH8" s="809"/>
      <c r="DI8" s="809"/>
      <c r="DJ8" s="809"/>
      <c r="DK8" s="810"/>
      <c r="DL8" s="808">
        <v>98</v>
      </c>
      <c r="DM8" s="809"/>
      <c r="DN8" s="809"/>
      <c r="DO8" s="809"/>
      <c r="DP8" s="810"/>
      <c r="DQ8" s="808">
        <v>88</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587</v>
      </c>
      <c r="BT9" s="806"/>
      <c r="BU9" s="806"/>
      <c r="BV9" s="806"/>
      <c r="BW9" s="806"/>
      <c r="BX9" s="806"/>
      <c r="BY9" s="806"/>
      <c r="BZ9" s="806"/>
      <c r="CA9" s="806"/>
      <c r="CB9" s="806"/>
      <c r="CC9" s="806"/>
      <c r="CD9" s="806"/>
      <c r="CE9" s="806"/>
      <c r="CF9" s="806"/>
      <c r="CG9" s="807"/>
      <c r="CH9" s="808">
        <v>9</v>
      </c>
      <c r="CI9" s="809"/>
      <c r="CJ9" s="809"/>
      <c r="CK9" s="809"/>
      <c r="CL9" s="810"/>
      <c r="CM9" s="808">
        <v>130</v>
      </c>
      <c r="CN9" s="809"/>
      <c r="CO9" s="809"/>
      <c r="CP9" s="809"/>
      <c r="CQ9" s="810"/>
      <c r="CR9" s="808">
        <v>100</v>
      </c>
      <c r="CS9" s="809"/>
      <c r="CT9" s="809"/>
      <c r="CU9" s="809"/>
      <c r="CV9" s="810"/>
      <c r="CW9" s="808" t="s">
        <v>595</v>
      </c>
      <c r="CX9" s="809"/>
      <c r="CY9" s="809"/>
      <c r="CZ9" s="809"/>
      <c r="DA9" s="810"/>
      <c r="DB9" s="808" t="s">
        <v>595</v>
      </c>
      <c r="DC9" s="809"/>
      <c r="DD9" s="809"/>
      <c r="DE9" s="809"/>
      <c r="DF9" s="810"/>
      <c r="DG9" s="808" t="s">
        <v>594</v>
      </c>
      <c r="DH9" s="809"/>
      <c r="DI9" s="809"/>
      <c r="DJ9" s="809"/>
      <c r="DK9" s="810"/>
      <c r="DL9" s="808" t="s">
        <v>593</v>
      </c>
      <c r="DM9" s="809"/>
      <c r="DN9" s="809"/>
      <c r="DO9" s="809"/>
      <c r="DP9" s="810"/>
      <c r="DQ9" s="808" t="s">
        <v>593</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t="s">
        <v>588</v>
      </c>
      <c r="BT10" s="806"/>
      <c r="BU10" s="806"/>
      <c r="BV10" s="806"/>
      <c r="BW10" s="806"/>
      <c r="BX10" s="806"/>
      <c r="BY10" s="806"/>
      <c r="BZ10" s="806"/>
      <c r="CA10" s="806"/>
      <c r="CB10" s="806"/>
      <c r="CC10" s="806"/>
      <c r="CD10" s="806"/>
      <c r="CE10" s="806"/>
      <c r="CF10" s="806"/>
      <c r="CG10" s="807"/>
      <c r="CH10" s="808">
        <v>3</v>
      </c>
      <c r="CI10" s="809"/>
      <c r="CJ10" s="809"/>
      <c r="CK10" s="809"/>
      <c r="CL10" s="810"/>
      <c r="CM10" s="808">
        <v>63</v>
      </c>
      <c r="CN10" s="809"/>
      <c r="CO10" s="809"/>
      <c r="CP10" s="809"/>
      <c r="CQ10" s="810"/>
      <c r="CR10" s="808">
        <v>17</v>
      </c>
      <c r="CS10" s="809"/>
      <c r="CT10" s="809"/>
      <c r="CU10" s="809"/>
      <c r="CV10" s="810"/>
      <c r="CW10" s="808">
        <v>6</v>
      </c>
      <c r="CX10" s="809"/>
      <c r="CY10" s="809"/>
      <c r="CZ10" s="809"/>
      <c r="DA10" s="810"/>
      <c r="DB10" s="808" t="s">
        <v>595</v>
      </c>
      <c r="DC10" s="809"/>
      <c r="DD10" s="809"/>
      <c r="DE10" s="809"/>
      <c r="DF10" s="810"/>
      <c r="DG10" s="808" t="s">
        <v>594</v>
      </c>
      <c r="DH10" s="809"/>
      <c r="DI10" s="809"/>
      <c r="DJ10" s="809"/>
      <c r="DK10" s="810"/>
      <c r="DL10" s="808" t="s">
        <v>593</v>
      </c>
      <c r="DM10" s="809"/>
      <c r="DN10" s="809"/>
      <c r="DO10" s="809"/>
      <c r="DP10" s="810"/>
      <c r="DQ10" s="808" t="s">
        <v>593</v>
      </c>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t="s">
        <v>589</v>
      </c>
      <c r="BT11" s="806"/>
      <c r="BU11" s="806"/>
      <c r="BV11" s="806"/>
      <c r="BW11" s="806"/>
      <c r="BX11" s="806"/>
      <c r="BY11" s="806"/>
      <c r="BZ11" s="806"/>
      <c r="CA11" s="806"/>
      <c r="CB11" s="806"/>
      <c r="CC11" s="806"/>
      <c r="CD11" s="806"/>
      <c r="CE11" s="806"/>
      <c r="CF11" s="806"/>
      <c r="CG11" s="807"/>
      <c r="CH11" s="808">
        <v>-2</v>
      </c>
      <c r="CI11" s="809"/>
      <c r="CJ11" s="809"/>
      <c r="CK11" s="809"/>
      <c r="CL11" s="810"/>
      <c r="CM11" s="808">
        <v>18</v>
      </c>
      <c r="CN11" s="809"/>
      <c r="CO11" s="809"/>
      <c r="CP11" s="809"/>
      <c r="CQ11" s="810"/>
      <c r="CR11" s="808">
        <v>5</v>
      </c>
      <c r="CS11" s="809"/>
      <c r="CT11" s="809"/>
      <c r="CU11" s="809"/>
      <c r="CV11" s="810"/>
      <c r="CW11" s="808" t="s">
        <v>595</v>
      </c>
      <c r="CX11" s="809"/>
      <c r="CY11" s="809"/>
      <c r="CZ11" s="809"/>
      <c r="DA11" s="810"/>
      <c r="DB11" s="808" t="s">
        <v>595</v>
      </c>
      <c r="DC11" s="809"/>
      <c r="DD11" s="809"/>
      <c r="DE11" s="809"/>
      <c r="DF11" s="810"/>
      <c r="DG11" s="808" t="s">
        <v>594</v>
      </c>
      <c r="DH11" s="809"/>
      <c r="DI11" s="809"/>
      <c r="DJ11" s="809"/>
      <c r="DK11" s="810"/>
      <c r="DL11" s="808" t="s">
        <v>593</v>
      </c>
      <c r="DM11" s="809"/>
      <c r="DN11" s="809"/>
      <c r="DO11" s="809"/>
      <c r="DP11" s="810"/>
      <c r="DQ11" s="808" t="s">
        <v>593</v>
      </c>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t="s">
        <v>590</v>
      </c>
      <c r="BT12" s="806"/>
      <c r="BU12" s="806"/>
      <c r="BV12" s="806"/>
      <c r="BW12" s="806"/>
      <c r="BX12" s="806"/>
      <c r="BY12" s="806"/>
      <c r="BZ12" s="806"/>
      <c r="CA12" s="806"/>
      <c r="CB12" s="806"/>
      <c r="CC12" s="806"/>
      <c r="CD12" s="806"/>
      <c r="CE12" s="806"/>
      <c r="CF12" s="806"/>
      <c r="CG12" s="807"/>
      <c r="CH12" s="808">
        <v>4</v>
      </c>
      <c r="CI12" s="809"/>
      <c r="CJ12" s="809"/>
      <c r="CK12" s="809"/>
      <c r="CL12" s="810"/>
      <c r="CM12" s="808">
        <v>46</v>
      </c>
      <c r="CN12" s="809"/>
      <c r="CO12" s="809"/>
      <c r="CP12" s="809"/>
      <c r="CQ12" s="810"/>
      <c r="CR12" s="808">
        <v>3</v>
      </c>
      <c r="CS12" s="809"/>
      <c r="CT12" s="809"/>
      <c r="CU12" s="809"/>
      <c r="CV12" s="810"/>
      <c r="CW12" s="808">
        <v>20</v>
      </c>
      <c r="CX12" s="809"/>
      <c r="CY12" s="809"/>
      <c r="CZ12" s="809"/>
      <c r="DA12" s="810"/>
      <c r="DB12" s="808" t="s">
        <v>595</v>
      </c>
      <c r="DC12" s="809"/>
      <c r="DD12" s="809"/>
      <c r="DE12" s="809"/>
      <c r="DF12" s="810"/>
      <c r="DG12" s="808" t="s">
        <v>594</v>
      </c>
      <c r="DH12" s="809"/>
      <c r="DI12" s="809"/>
      <c r="DJ12" s="809"/>
      <c r="DK12" s="810"/>
      <c r="DL12" s="808" t="s">
        <v>593</v>
      </c>
      <c r="DM12" s="809"/>
      <c r="DN12" s="809"/>
      <c r="DO12" s="809"/>
      <c r="DP12" s="810"/>
      <c r="DQ12" s="808" t="s">
        <v>593</v>
      </c>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t="s">
        <v>584</v>
      </c>
      <c r="BS13" s="805" t="s">
        <v>591</v>
      </c>
      <c r="BT13" s="806"/>
      <c r="BU13" s="806"/>
      <c r="BV13" s="806"/>
      <c r="BW13" s="806"/>
      <c r="BX13" s="806"/>
      <c r="BY13" s="806"/>
      <c r="BZ13" s="806"/>
      <c r="CA13" s="806"/>
      <c r="CB13" s="806"/>
      <c r="CC13" s="806"/>
      <c r="CD13" s="806"/>
      <c r="CE13" s="806"/>
      <c r="CF13" s="806"/>
      <c r="CG13" s="807"/>
      <c r="CH13" s="808">
        <v>17</v>
      </c>
      <c r="CI13" s="809"/>
      <c r="CJ13" s="809"/>
      <c r="CK13" s="809"/>
      <c r="CL13" s="810"/>
      <c r="CM13" s="808">
        <v>52</v>
      </c>
      <c r="CN13" s="809"/>
      <c r="CO13" s="809"/>
      <c r="CP13" s="809"/>
      <c r="CQ13" s="810"/>
      <c r="CR13" s="808">
        <v>8</v>
      </c>
      <c r="CS13" s="809"/>
      <c r="CT13" s="809"/>
      <c r="CU13" s="809"/>
      <c r="CV13" s="810"/>
      <c r="CW13" s="808">
        <v>5</v>
      </c>
      <c r="CX13" s="809"/>
      <c r="CY13" s="809"/>
      <c r="CZ13" s="809"/>
      <c r="DA13" s="810"/>
      <c r="DB13" s="808" t="s">
        <v>595</v>
      </c>
      <c r="DC13" s="809"/>
      <c r="DD13" s="809"/>
      <c r="DE13" s="809"/>
      <c r="DF13" s="810"/>
      <c r="DG13" s="808" t="s">
        <v>594</v>
      </c>
      <c r="DH13" s="809"/>
      <c r="DI13" s="809"/>
      <c r="DJ13" s="809"/>
      <c r="DK13" s="810"/>
      <c r="DL13" s="808" t="s">
        <v>593</v>
      </c>
      <c r="DM13" s="809"/>
      <c r="DN13" s="809"/>
      <c r="DO13" s="809"/>
      <c r="DP13" s="810"/>
      <c r="DQ13" s="808" t="s">
        <v>593</v>
      </c>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t="s">
        <v>584</v>
      </c>
      <c r="BS14" s="805" t="s">
        <v>592</v>
      </c>
      <c r="BT14" s="806"/>
      <c r="BU14" s="806"/>
      <c r="BV14" s="806"/>
      <c r="BW14" s="806"/>
      <c r="BX14" s="806"/>
      <c r="BY14" s="806"/>
      <c r="BZ14" s="806"/>
      <c r="CA14" s="806"/>
      <c r="CB14" s="806"/>
      <c r="CC14" s="806"/>
      <c r="CD14" s="806"/>
      <c r="CE14" s="806"/>
      <c r="CF14" s="806"/>
      <c r="CG14" s="807"/>
      <c r="CH14" s="808">
        <v>26</v>
      </c>
      <c r="CI14" s="809"/>
      <c r="CJ14" s="809"/>
      <c r="CK14" s="809"/>
      <c r="CL14" s="810"/>
      <c r="CM14" s="808">
        <v>68</v>
      </c>
      <c r="CN14" s="809"/>
      <c r="CO14" s="809"/>
      <c r="CP14" s="809"/>
      <c r="CQ14" s="810"/>
      <c r="CR14" s="808">
        <v>5</v>
      </c>
      <c r="CS14" s="809"/>
      <c r="CT14" s="809"/>
      <c r="CU14" s="809"/>
      <c r="CV14" s="810"/>
      <c r="CW14" s="808">
        <v>93</v>
      </c>
      <c r="CX14" s="809"/>
      <c r="CY14" s="809"/>
      <c r="CZ14" s="809"/>
      <c r="DA14" s="810"/>
      <c r="DB14" s="808" t="s">
        <v>595</v>
      </c>
      <c r="DC14" s="809"/>
      <c r="DD14" s="809"/>
      <c r="DE14" s="809"/>
      <c r="DF14" s="810"/>
      <c r="DG14" s="808" t="s">
        <v>594</v>
      </c>
      <c r="DH14" s="809"/>
      <c r="DI14" s="809"/>
      <c r="DJ14" s="809"/>
      <c r="DK14" s="810"/>
      <c r="DL14" s="808">
        <v>21</v>
      </c>
      <c r="DM14" s="809"/>
      <c r="DN14" s="809"/>
      <c r="DO14" s="809"/>
      <c r="DP14" s="810"/>
      <c r="DQ14" s="808">
        <v>19</v>
      </c>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393</v>
      </c>
      <c r="B23" s="821" t="s">
        <v>394</v>
      </c>
      <c r="C23" s="822"/>
      <c r="D23" s="822"/>
      <c r="E23" s="822"/>
      <c r="F23" s="822"/>
      <c r="G23" s="822"/>
      <c r="H23" s="822"/>
      <c r="I23" s="822"/>
      <c r="J23" s="822"/>
      <c r="K23" s="822"/>
      <c r="L23" s="822"/>
      <c r="M23" s="822"/>
      <c r="N23" s="822"/>
      <c r="O23" s="822"/>
      <c r="P23" s="823"/>
      <c r="Q23" s="824">
        <f>SUM(Q7:U22)</f>
        <v>35372</v>
      </c>
      <c r="R23" s="825"/>
      <c r="S23" s="825"/>
      <c r="T23" s="825"/>
      <c r="U23" s="825"/>
      <c r="V23" s="825">
        <f t="shared" ref="V23" si="0">SUM(V7:Z22)</f>
        <v>33913</v>
      </c>
      <c r="W23" s="825"/>
      <c r="X23" s="825"/>
      <c r="Y23" s="825"/>
      <c r="Z23" s="825"/>
      <c r="AA23" s="825">
        <f t="shared" ref="AA23" si="1">SUM(AA7:AE22)</f>
        <v>1458</v>
      </c>
      <c r="AB23" s="825"/>
      <c r="AC23" s="825"/>
      <c r="AD23" s="825"/>
      <c r="AE23" s="826"/>
      <c r="AF23" s="827">
        <v>1183</v>
      </c>
      <c r="AG23" s="825"/>
      <c r="AH23" s="825"/>
      <c r="AI23" s="825"/>
      <c r="AJ23" s="828"/>
      <c r="AK23" s="829"/>
      <c r="AL23" s="830"/>
      <c r="AM23" s="830"/>
      <c r="AN23" s="830"/>
      <c r="AO23" s="830"/>
      <c r="AP23" s="825">
        <f>SUM(AP7:AT22)</f>
        <v>28894</v>
      </c>
      <c r="AQ23" s="825"/>
      <c r="AR23" s="825"/>
      <c r="AS23" s="825"/>
      <c r="AT23" s="825"/>
      <c r="AU23" s="841"/>
      <c r="AV23" s="841"/>
      <c r="AW23" s="841"/>
      <c r="AX23" s="841"/>
      <c r="AY23" s="842"/>
      <c r="AZ23" s="843" t="s">
        <v>240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6572</v>
      </c>
      <c r="R28" s="855"/>
      <c r="S28" s="855"/>
      <c r="T28" s="855"/>
      <c r="U28" s="855"/>
      <c r="V28" s="855">
        <v>6492</v>
      </c>
      <c r="W28" s="855"/>
      <c r="X28" s="855"/>
      <c r="Y28" s="855"/>
      <c r="Z28" s="855"/>
      <c r="AA28" s="855">
        <v>81</v>
      </c>
      <c r="AB28" s="855"/>
      <c r="AC28" s="855"/>
      <c r="AD28" s="855"/>
      <c r="AE28" s="856"/>
      <c r="AF28" s="857">
        <v>81</v>
      </c>
      <c r="AG28" s="855"/>
      <c r="AH28" s="855"/>
      <c r="AI28" s="855"/>
      <c r="AJ28" s="858"/>
      <c r="AK28" s="859">
        <v>548</v>
      </c>
      <c r="AL28" s="860"/>
      <c r="AM28" s="860"/>
      <c r="AN28" s="860"/>
      <c r="AO28" s="860"/>
      <c r="AP28" s="860" t="s">
        <v>578</v>
      </c>
      <c r="AQ28" s="860"/>
      <c r="AR28" s="860"/>
      <c r="AS28" s="860"/>
      <c r="AT28" s="860"/>
      <c r="AU28" s="860" t="s">
        <v>579</v>
      </c>
      <c r="AV28" s="860"/>
      <c r="AW28" s="860"/>
      <c r="AX28" s="860"/>
      <c r="AY28" s="860"/>
      <c r="AZ28" s="861" t="s">
        <v>579</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5671</v>
      </c>
      <c r="R29" s="816"/>
      <c r="S29" s="816"/>
      <c r="T29" s="816"/>
      <c r="U29" s="816"/>
      <c r="V29" s="816">
        <v>5527</v>
      </c>
      <c r="W29" s="816"/>
      <c r="X29" s="816"/>
      <c r="Y29" s="816"/>
      <c r="Z29" s="816"/>
      <c r="AA29" s="816">
        <v>145</v>
      </c>
      <c r="AB29" s="816"/>
      <c r="AC29" s="816"/>
      <c r="AD29" s="816"/>
      <c r="AE29" s="817"/>
      <c r="AF29" s="818">
        <v>145</v>
      </c>
      <c r="AG29" s="819"/>
      <c r="AH29" s="819"/>
      <c r="AI29" s="819"/>
      <c r="AJ29" s="820"/>
      <c r="AK29" s="866">
        <v>792</v>
      </c>
      <c r="AL29" s="862"/>
      <c r="AM29" s="862"/>
      <c r="AN29" s="862"/>
      <c r="AO29" s="862"/>
      <c r="AP29" s="862" t="s">
        <v>578</v>
      </c>
      <c r="AQ29" s="862"/>
      <c r="AR29" s="862"/>
      <c r="AS29" s="862"/>
      <c r="AT29" s="862"/>
      <c r="AU29" s="862" t="s">
        <v>579</v>
      </c>
      <c r="AV29" s="862"/>
      <c r="AW29" s="862"/>
      <c r="AX29" s="862"/>
      <c r="AY29" s="862"/>
      <c r="AZ29" s="863" t="s">
        <v>579</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10</v>
      </c>
      <c r="R30" s="816"/>
      <c r="S30" s="816"/>
      <c r="T30" s="816"/>
      <c r="U30" s="816"/>
      <c r="V30" s="816">
        <v>10</v>
      </c>
      <c r="W30" s="816"/>
      <c r="X30" s="816"/>
      <c r="Y30" s="816"/>
      <c r="Z30" s="816"/>
      <c r="AA30" s="816" t="s">
        <v>578</v>
      </c>
      <c r="AB30" s="816"/>
      <c r="AC30" s="816"/>
      <c r="AD30" s="816"/>
      <c r="AE30" s="817"/>
      <c r="AF30" s="818" t="s">
        <v>408</v>
      </c>
      <c r="AG30" s="819"/>
      <c r="AH30" s="819"/>
      <c r="AI30" s="819"/>
      <c r="AJ30" s="820"/>
      <c r="AK30" s="866">
        <v>10</v>
      </c>
      <c r="AL30" s="862"/>
      <c r="AM30" s="862"/>
      <c r="AN30" s="862"/>
      <c r="AO30" s="862"/>
      <c r="AP30" s="862">
        <v>6</v>
      </c>
      <c r="AQ30" s="862"/>
      <c r="AR30" s="862"/>
      <c r="AS30" s="862"/>
      <c r="AT30" s="862"/>
      <c r="AU30" s="862">
        <v>6</v>
      </c>
      <c r="AV30" s="862"/>
      <c r="AW30" s="862"/>
      <c r="AX30" s="862"/>
      <c r="AY30" s="862"/>
      <c r="AZ30" s="863" t="s">
        <v>579</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409</v>
      </c>
      <c r="C31" s="813"/>
      <c r="D31" s="813"/>
      <c r="E31" s="813"/>
      <c r="F31" s="813"/>
      <c r="G31" s="813"/>
      <c r="H31" s="813"/>
      <c r="I31" s="813"/>
      <c r="J31" s="813"/>
      <c r="K31" s="813"/>
      <c r="L31" s="813"/>
      <c r="M31" s="813"/>
      <c r="N31" s="813"/>
      <c r="O31" s="813"/>
      <c r="P31" s="814"/>
      <c r="Q31" s="815">
        <v>839</v>
      </c>
      <c r="R31" s="816"/>
      <c r="S31" s="816"/>
      <c r="T31" s="816"/>
      <c r="U31" s="816"/>
      <c r="V31" s="816">
        <v>815</v>
      </c>
      <c r="W31" s="816"/>
      <c r="X31" s="816"/>
      <c r="Y31" s="816"/>
      <c r="Z31" s="816"/>
      <c r="AA31" s="816">
        <v>25</v>
      </c>
      <c r="AB31" s="816"/>
      <c r="AC31" s="816"/>
      <c r="AD31" s="816"/>
      <c r="AE31" s="817"/>
      <c r="AF31" s="818">
        <v>25</v>
      </c>
      <c r="AG31" s="819"/>
      <c r="AH31" s="819"/>
      <c r="AI31" s="819"/>
      <c r="AJ31" s="820"/>
      <c r="AK31" s="866">
        <v>151</v>
      </c>
      <c r="AL31" s="862"/>
      <c r="AM31" s="862"/>
      <c r="AN31" s="862"/>
      <c r="AO31" s="862"/>
      <c r="AP31" s="862" t="s">
        <v>578</v>
      </c>
      <c r="AQ31" s="862"/>
      <c r="AR31" s="862"/>
      <c r="AS31" s="862"/>
      <c r="AT31" s="862"/>
      <c r="AU31" s="862" t="s">
        <v>579</v>
      </c>
      <c r="AV31" s="862"/>
      <c r="AW31" s="862"/>
      <c r="AX31" s="862"/>
      <c r="AY31" s="862"/>
      <c r="AZ31" s="863" t="s">
        <v>579</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410</v>
      </c>
      <c r="C32" s="813"/>
      <c r="D32" s="813"/>
      <c r="E32" s="813"/>
      <c r="F32" s="813"/>
      <c r="G32" s="813"/>
      <c r="H32" s="813"/>
      <c r="I32" s="813"/>
      <c r="J32" s="813"/>
      <c r="K32" s="813"/>
      <c r="L32" s="813"/>
      <c r="M32" s="813"/>
      <c r="N32" s="813"/>
      <c r="O32" s="813"/>
      <c r="P32" s="814"/>
      <c r="Q32" s="815">
        <v>1734</v>
      </c>
      <c r="R32" s="816"/>
      <c r="S32" s="816"/>
      <c r="T32" s="816"/>
      <c r="U32" s="816"/>
      <c r="V32" s="816">
        <v>1459</v>
      </c>
      <c r="W32" s="816"/>
      <c r="X32" s="816"/>
      <c r="Y32" s="816"/>
      <c r="Z32" s="816"/>
      <c r="AA32" s="816">
        <v>275</v>
      </c>
      <c r="AB32" s="816"/>
      <c r="AC32" s="816"/>
      <c r="AD32" s="816"/>
      <c r="AE32" s="817"/>
      <c r="AF32" s="818">
        <v>1528</v>
      </c>
      <c r="AG32" s="819"/>
      <c r="AH32" s="819"/>
      <c r="AI32" s="819"/>
      <c r="AJ32" s="820"/>
      <c r="AK32" s="866">
        <v>58</v>
      </c>
      <c r="AL32" s="862"/>
      <c r="AM32" s="862"/>
      <c r="AN32" s="862"/>
      <c r="AO32" s="862"/>
      <c r="AP32" s="862">
        <v>4287</v>
      </c>
      <c r="AQ32" s="862"/>
      <c r="AR32" s="862"/>
      <c r="AS32" s="862"/>
      <c r="AT32" s="862"/>
      <c r="AU32" s="862">
        <v>399</v>
      </c>
      <c r="AV32" s="862"/>
      <c r="AW32" s="862"/>
      <c r="AX32" s="862"/>
      <c r="AY32" s="862"/>
      <c r="AZ32" s="863" t="s">
        <v>579</v>
      </c>
      <c r="BA32" s="863"/>
      <c r="BB32" s="863"/>
      <c r="BC32" s="863"/>
      <c r="BD32" s="863"/>
      <c r="BE32" s="864" t="s">
        <v>411</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412</v>
      </c>
      <c r="C33" s="813"/>
      <c r="D33" s="813"/>
      <c r="E33" s="813"/>
      <c r="F33" s="813"/>
      <c r="G33" s="813"/>
      <c r="H33" s="813"/>
      <c r="I33" s="813"/>
      <c r="J33" s="813"/>
      <c r="K33" s="813"/>
      <c r="L33" s="813"/>
      <c r="M33" s="813"/>
      <c r="N33" s="813"/>
      <c r="O33" s="813"/>
      <c r="P33" s="814"/>
      <c r="Q33" s="815">
        <v>2808</v>
      </c>
      <c r="R33" s="816"/>
      <c r="S33" s="816"/>
      <c r="T33" s="816"/>
      <c r="U33" s="816"/>
      <c r="V33" s="816">
        <v>2470</v>
      </c>
      <c r="W33" s="816"/>
      <c r="X33" s="816"/>
      <c r="Y33" s="816"/>
      <c r="Z33" s="816"/>
      <c r="AA33" s="816">
        <v>339</v>
      </c>
      <c r="AB33" s="816"/>
      <c r="AC33" s="816"/>
      <c r="AD33" s="816"/>
      <c r="AE33" s="817"/>
      <c r="AF33" s="818">
        <v>585</v>
      </c>
      <c r="AG33" s="819"/>
      <c r="AH33" s="819"/>
      <c r="AI33" s="819"/>
      <c r="AJ33" s="820"/>
      <c r="AK33" s="866">
        <v>846</v>
      </c>
      <c r="AL33" s="862"/>
      <c r="AM33" s="862"/>
      <c r="AN33" s="862"/>
      <c r="AO33" s="862"/>
      <c r="AP33" s="862">
        <v>16776</v>
      </c>
      <c r="AQ33" s="862"/>
      <c r="AR33" s="862"/>
      <c r="AS33" s="862"/>
      <c r="AT33" s="862"/>
      <c r="AU33" s="862">
        <v>8841</v>
      </c>
      <c r="AV33" s="862"/>
      <c r="AW33" s="862"/>
      <c r="AX33" s="862"/>
      <c r="AY33" s="862"/>
      <c r="AZ33" s="863" t="s">
        <v>579</v>
      </c>
      <c r="BA33" s="863"/>
      <c r="BB33" s="863"/>
      <c r="BC33" s="863"/>
      <c r="BD33" s="863"/>
      <c r="BE33" s="864" t="s">
        <v>411</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413</v>
      </c>
      <c r="C34" s="813"/>
      <c r="D34" s="813"/>
      <c r="E34" s="813"/>
      <c r="F34" s="813"/>
      <c r="G34" s="813"/>
      <c r="H34" s="813"/>
      <c r="I34" s="813"/>
      <c r="J34" s="813"/>
      <c r="K34" s="813"/>
      <c r="L34" s="813"/>
      <c r="M34" s="813"/>
      <c r="N34" s="813"/>
      <c r="O34" s="813"/>
      <c r="P34" s="814"/>
      <c r="Q34" s="815">
        <v>269</v>
      </c>
      <c r="R34" s="816"/>
      <c r="S34" s="816"/>
      <c r="T34" s="816"/>
      <c r="U34" s="816"/>
      <c r="V34" s="816">
        <v>244</v>
      </c>
      <c r="W34" s="816"/>
      <c r="X34" s="816"/>
      <c r="Y34" s="816"/>
      <c r="Z34" s="816"/>
      <c r="AA34" s="816">
        <v>24</v>
      </c>
      <c r="AB34" s="816"/>
      <c r="AC34" s="816"/>
      <c r="AD34" s="816"/>
      <c r="AE34" s="817"/>
      <c r="AF34" s="818">
        <v>97</v>
      </c>
      <c r="AG34" s="819"/>
      <c r="AH34" s="819"/>
      <c r="AI34" s="819"/>
      <c r="AJ34" s="820"/>
      <c r="AK34" s="866">
        <v>198</v>
      </c>
      <c r="AL34" s="862"/>
      <c r="AM34" s="862"/>
      <c r="AN34" s="862"/>
      <c r="AO34" s="862"/>
      <c r="AP34" s="862">
        <v>1323</v>
      </c>
      <c r="AQ34" s="862"/>
      <c r="AR34" s="862"/>
      <c r="AS34" s="862"/>
      <c r="AT34" s="862"/>
      <c r="AU34" s="862">
        <v>1323</v>
      </c>
      <c r="AV34" s="862"/>
      <c r="AW34" s="862"/>
      <c r="AX34" s="862"/>
      <c r="AY34" s="862"/>
      <c r="AZ34" s="863" t="s">
        <v>579</v>
      </c>
      <c r="BA34" s="863"/>
      <c r="BB34" s="863"/>
      <c r="BC34" s="863"/>
      <c r="BD34" s="863"/>
      <c r="BE34" s="864" t="s">
        <v>414</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415</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393</v>
      </c>
      <c r="B63" s="821" t="s">
        <v>416</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2460</v>
      </c>
      <c r="AG63" s="876"/>
      <c r="AH63" s="876"/>
      <c r="AI63" s="876"/>
      <c r="AJ63" s="877"/>
      <c r="AK63" s="878"/>
      <c r="AL63" s="873"/>
      <c r="AM63" s="873"/>
      <c r="AN63" s="873"/>
      <c r="AO63" s="873"/>
      <c r="AP63" s="876">
        <f>SUM(AP28:AT62)</f>
        <v>22392</v>
      </c>
      <c r="AQ63" s="876"/>
      <c r="AR63" s="876"/>
      <c r="AS63" s="876"/>
      <c r="AT63" s="876"/>
      <c r="AU63" s="876">
        <f>SUM(AU28:AY62)</f>
        <v>10569</v>
      </c>
      <c r="AV63" s="876"/>
      <c r="AW63" s="876"/>
      <c r="AX63" s="876"/>
      <c r="AY63" s="876"/>
      <c r="AZ63" s="880"/>
      <c r="BA63" s="880"/>
      <c r="BB63" s="880"/>
      <c r="BC63" s="880"/>
      <c r="BD63" s="880"/>
      <c r="BE63" s="881"/>
      <c r="BF63" s="881"/>
      <c r="BG63" s="881"/>
      <c r="BH63" s="881"/>
      <c r="BI63" s="882"/>
      <c r="BJ63" s="883" t="s">
        <v>417</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419</v>
      </c>
      <c r="B66" s="760"/>
      <c r="C66" s="760"/>
      <c r="D66" s="760"/>
      <c r="E66" s="760"/>
      <c r="F66" s="760"/>
      <c r="G66" s="760"/>
      <c r="H66" s="760"/>
      <c r="I66" s="760"/>
      <c r="J66" s="760"/>
      <c r="K66" s="760"/>
      <c r="L66" s="760"/>
      <c r="M66" s="760"/>
      <c r="N66" s="760"/>
      <c r="O66" s="760"/>
      <c r="P66" s="761"/>
      <c r="Q66" s="765" t="s">
        <v>420</v>
      </c>
      <c r="R66" s="766"/>
      <c r="S66" s="766"/>
      <c r="T66" s="766"/>
      <c r="U66" s="767"/>
      <c r="V66" s="765" t="s">
        <v>421</v>
      </c>
      <c r="W66" s="766"/>
      <c r="X66" s="766"/>
      <c r="Y66" s="766"/>
      <c r="Z66" s="767"/>
      <c r="AA66" s="765" t="s">
        <v>422</v>
      </c>
      <c r="AB66" s="766"/>
      <c r="AC66" s="766"/>
      <c r="AD66" s="766"/>
      <c r="AE66" s="767"/>
      <c r="AF66" s="886" t="s">
        <v>400</v>
      </c>
      <c r="AG66" s="847"/>
      <c r="AH66" s="847"/>
      <c r="AI66" s="847"/>
      <c r="AJ66" s="887"/>
      <c r="AK66" s="765" t="s">
        <v>401</v>
      </c>
      <c r="AL66" s="760"/>
      <c r="AM66" s="760"/>
      <c r="AN66" s="760"/>
      <c r="AO66" s="761"/>
      <c r="AP66" s="765" t="s">
        <v>402</v>
      </c>
      <c r="AQ66" s="766"/>
      <c r="AR66" s="766"/>
      <c r="AS66" s="766"/>
      <c r="AT66" s="767"/>
      <c r="AU66" s="765" t="s">
        <v>423</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602</v>
      </c>
      <c r="C68" s="902"/>
      <c r="D68" s="902"/>
      <c r="E68" s="902"/>
      <c r="F68" s="902"/>
      <c r="G68" s="902"/>
      <c r="H68" s="902"/>
      <c r="I68" s="902"/>
      <c r="J68" s="902"/>
      <c r="K68" s="902"/>
      <c r="L68" s="902"/>
      <c r="M68" s="902"/>
      <c r="N68" s="902"/>
      <c r="O68" s="902"/>
      <c r="P68" s="903"/>
      <c r="Q68" s="904">
        <v>4883</v>
      </c>
      <c r="R68" s="898"/>
      <c r="S68" s="898"/>
      <c r="T68" s="898"/>
      <c r="U68" s="898"/>
      <c r="V68" s="898">
        <v>4494</v>
      </c>
      <c r="W68" s="898"/>
      <c r="X68" s="898"/>
      <c r="Y68" s="898"/>
      <c r="Z68" s="898"/>
      <c r="AA68" s="898">
        <v>389</v>
      </c>
      <c r="AB68" s="898"/>
      <c r="AC68" s="898"/>
      <c r="AD68" s="898"/>
      <c r="AE68" s="898"/>
      <c r="AF68" s="898">
        <v>389</v>
      </c>
      <c r="AG68" s="898"/>
      <c r="AH68" s="898"/>
      <c r="AI68" s="898"/>
      <c r="AJ68" s="898"/>
      <c r="AK68" s="898" t="s">
        <v>514</v>
      </c>
      <c r="AL68" s="898"/>
      <c r="AM68" s="898"/>
      <c r="AN68" s="898"/>
      <c r="AO68" s="898"/>
      <c r="AP68" s="898">
        <v>472</v>
      </c>
      <c r="AQ68" s="898"/>
      <c r="AR68" s="898"/>
      <c r="AS68" s="898"/>
      <c r="AT68" s="898"/>
      <c r="AU68" s="898">
        <v>71</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12" t="s">
        <v>603</v>
      </c>
      <c r="C69" s="913"/>
      <c r="D69" s="913"/>
      <c r="E69" s="913"/>
      <c r="F69" s="913"/>
      <c r="G69" s="913"/>
      <c r="H69" s="913"/>
      <c r="I69" s="913"/>
      <c r="J69" s="913"/>
      <c r="K69" s="913"/>
      <c r="L69" s="913"/>
      <c r="M69" s="913"/>
      <c r="N69" s="913"/>
      <c r="O69" s="913"/>
      <c r="P69" s="914"/>
      <c r="Q69" s="915">
        <v>22</v>
      </c>
      <c r="R69" s="862"/>
      <c r="S69" s="862"/>
      <c r="T69" s="862"/>
      <c r="U69" s="862"/>
      <c r="V69" s="862">
        <v>15</v>
      </c>
      <c r="W69" s="862"/>
      <c r="X69" s="862"/>
      <c r="Y69" s="862"/>
      <c r="Z69" s="862"/>
      <c r="AA69" s="862">
        <v>7</v>
      </c>
      <c r="AB69" s="862"/>
      <c r="AC69" s="862"/>
      <c r="AD69" s="862"/>
      <c r="AE69" s="862"/>
      <c r="AF69" s="862">
        <v>7</v>
      </c>
      <c r="AG69" s="862"/>
      <c r="AH69" s="862"/>
      <c r="AI69" s="862"/>
      <c r="AJ69" s="862"/>
      <c r="AK69" s="862" t="s">
        <v>514</v>
      </c>
      <c r="AL69" s="862"/>
      <c r="AM69" s="862"/>
      <c r="AN69" s="862"/>
      <c r="AO69" s="862"/>
      <c r="AP69" s="862" t="s">
        <v>514</v>
      </c>
      <c r="AQ69" s="862"/>
      <c r="AR69" s="862"/>
      <c r="AS69" s="862"/>
      <c r="AT69" s="862"/>
      <c r="AU69" s="916" t="s">
        <v>578</v>
      </c>
      <c r="AV69" s="916"/>
      <c r="AW69" s="916"/>
      <c r="AX69" s="916"/>
      <c r="AY69" s="916"/>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604</v>
      </c>
      <c r="C70" s="906"/>
      <c r="D70" s="906"/>
      <c r="E70" s="906"/>
      <c r="F70" s="906"/>
      <c r="G70" s="906"/>
      <c r="H70" s="906"/>
      <c r="I70" s="906"/>
      <c r="J70" s="906"/>
      <c r="K70" s="906"/>
      <c r="L70" s="906"/>
      <c r="M70" s="906"/>
      <c r="N70" s="906"/>
      <c r="O70" s="906"/>
      <c r="P70" s="907"/>
      <c r="Q70" s="908">
        <v>1447</v>
      </c>
      <c r="R70" s="909"/>
      <c r="S70" s="909"/>
      <c r="T70" s="909"/>
      <c r="U70" s="910"/>
      <c r="V70" s="911">
        <v>1407</v>
      </c>
      <c r="W70" s="909"/>
      <c r="X70" s="909"/>
      <c r="Y70" s="909"/>
      <c r="Z70" s="910"/>
      <c r="AA70" s="911">
        <v>39</v>
      </c>
      <c r="AB70" s="909"/>
      <c r="AC70" s="909"/>
      <c r="AD70" s="909"/>
      <c r="AE70" s="910"/>
      <c r="AF70" s="911">
        <v>39</v>
      </c>
      <c r="AG70" s="909"/>
      <c r="AH70" s="909"/>
      <c r="AI70" s="909"/>
      <c r="AJ70" s="910"/>
      <c r="AK70" s="911">
        <v>15</v>
      </c>
      <c r="AL70" s="909"/>
      <c r="AM70" s="909"/>
      <c r="AN70" s="909"/>
      <c r="AO70" s="910"/>
      <c r="AP70" s="911" t="s">
        <v>578</v>
      </c>
      <c r="AQ70" s="909"/>
      <c r="AR70" s="909"/>
      <c r="AS70" s="909"/>
      <c r="AT70" s="910"/>
      <c r="AU70" s="916" t="s">
        <v>578</v>
      </c>
      <c r="AV70" s="916"/>
      <c r="AW70" s="916"/>
      <c r="AX70" s="916"/>
      <c r="AY70" s="916"/>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605</v>
      </c>
      <c r="C71" s="906"/>
      <c r="D71" s="906"/>
      <c r="E71" s="906"/>
      <c r="F71" s="906"/>
      <c r="G71" s="906"/>
      <c r="H71" s="906"/>
      <c r="I71" s="906"/>
      <c r="J71" s="906"/>
      <c r="K71" s="906"/>
      <c r="L71" s="906"/>
      <c r="M71" s="906"/>
      <c r="N71" s="906"/>
      <c r="O71" s="906"/>
      <c r="P71" s="907"/>
      <c r="Q71" s="908">
        <v>347</v>
      </c>
      <c r="R71" s="909"/>
      <c r="S71" s="909"/>
      <c r="T71" s="909"/>
      <c r="U71" s="910"/>
      <c r="V71" s="916">
        <v>294</v>
      </c>
      <c r="W71" s="916"/>
      <c r="X71" s="916"/>
      <c r="Y71" s="916"/>
      <c r="Z71" s="916"/>
      <c r="AA71" s="916">
        <v>54</v>
      </c>
      <c r="AB71" s="916"/>
      <c r="AC71" s="916"/>
      <c r="AD71" s="916"/>
      <c r="AE71" s="916"/>
      <c r="AF71" s="916">
        <v>54</v>
      </c>
      <c r="AG71" s="916"/>
      <c r="AH71" s="916"/>
      <c r="AI71" s="916"/>
      <c r="AJ71" s="916"/>
      <c r="AK71" s="916">
        <v>135</v>
      </c>
      <c r="AL71" s="916"/>
      <c r="AM71" s="916"/>
      <c r="AN71" s="916"/>
      <c r="AO71" s="916"/>
      <c r="AP71" s="916" t="s">
        <v>578</v>
      </c>
      <c r="AQ71" s="916"/>
      <c r="AR71" s="916"/>
      <c r="AS71" s="916"/>
      <c r="AT71" s="916"/>
      <c r="AU71" s="916" t="s">
        <v>578</v>
      </c>
      <c r="AV71" s="916"/>
      <c r="AW71" s="916"/>
      <c r="AX71" s="916"/>
      <c r="AY71" s="916"/>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606</v>
      </c>
      <c r="C72" s="906"/>
      <c r="D72" s="906"/>
      <c r="E72" s="906"/>
      <c r="F72" s="906"/>
      <c r="G72" s="906"/>
      <c r="H72" s="906"/>
      <c r="I72" s="906"/>
      <c r="J72" s="906"/>
      <c r="K72" s="906"/>
      <c r="L72" s="906"/>
      <c r="M72" s="906"/>
      <c r="N72" s="906"/>
      <c r="O72" s="906"/>
      <c r="P72" s="907"/>
      <c r="Q72" s="917">
        <v>304201</v>
      </c>
      <c r="R72" s="916"/>
      <c r="S72" s="916"/>
      <c r="T72" s="916"/>
      <c r="U72" s="916"/>
      <c r="V72" s="916">
        <v>288028</v>
      </c>
      <c r="W72" s="916"/>
      <c r="X72" s="916"/>
      <c r="Y72" s="916"/>
      <c r="Z72" s="916"/>
      <c r="AA72" s="916">
        <v>16173</v>
      </c>
      <c r="AB72" s="916"/>
      <c r="AC72" s="916"/>
      <c r="AD72" s="916"/>
      <c r="AE72" s="916"/>
      <c r="AF72" s="916">
        <v>16179</v>
      </c>
      <c r="AG72" s="916"/>
      <c r="AH72" s="916"/>
      <c r="AI72" s="916"/>
      <c r="AJ72" s="916"/>
      <c r="AK72" s="916">
        <v>0</v>
      </c>
      <c r="AL72" s="916"/>
      <c r="AM72" s="916"/>
      <c r="AN72" s="916"/>
      <c r="AO72" s="916"/>
      <c r="AP72" s="916" t="s">
        <v>578</v>
      </c>
      <c r="AQ72" s="916"/>
      <c r="AR72" s="916"/>
      <c r="AS72" s="916"/>
      <c r="AT72" s="916"/>
      <c r="AU72" s="916" t="s">
        <v>578</v>
      </c>
      <c r="AV72" s="916"/>
      <c r="AW72" s="916"/>
      <c r="AX72" s="916"/>
      <c r="AY72" s="916"/>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12" t="s">
        <v>580</v>
      </c>
      <c r="C73" s="913"/>
      <c r="D73" s="913"/>
      <c r="E73" s="913"/>
      <c r="F73" s="913"/>
      <c r="G73" s="913"/>
      <c r="H73" s="913"/>
      <c r="I73" s="913"/>
      <c r="J73" s="913"/>
      <c r="K73" s="913"/>
      <c r="L73" s="913"/>
      <c r="M73" s="913"/>
      <c r="N73" s="913"/>
      <c r="O73" s="913"/>
      <c r="P73" s="913"/>
      <c r="Q73" s="915">
        <v>100</v>
      </c>
      <c r="R73" s="862"/>
      <c r="S73" s="862"/>
      <c r="T73" s="862"/>
      <c r="U73" s="862"/>
      <c r="V73" s="862">
        <v>84</v>
      </c>
      <c r="W73" s="862"/>
      <c r="X73" s="862"/>
      <c r="Y73" s="862"/>
      <c r="Z73" s="862"/>
      <c r="AA73" s="862">
        <v>17</v>
      </c>
      <c r="AB73" s="862"/>
      <c r="AC73" s="862"/>
      <c r="AD73" s="862"/>
      <c r="AE73" s="862"/>
      <c r="AF73" s="862">
        <v>17</v>
      </c>
      <c r="AG73" s="862"/>
      <c r="AH73" s="862"/>
      <c r="AI73" s="862"/>
      <c r="AJ73" s="862"/>
      <c r="AK73" s="862" t="s">
        <v>578</v>
      </c>
      <c r="AL73" s="862"/>
      <c r="AM73" s="862"/>
      <c r="AN73" s="862"/>
      <c r="AO73" s="862"/>
      <c r="AP73" s="862">
        <v>27</v>
      </c>
      <c r="AQ73" s="862"/>
      <c r="AR73" s="862"/>
      <c r="AS73" s="862"/>
      <c r="AT73" s="862"/>
      <c r="AU73" s="862">
        <v>14</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18" t="s">
        <v>607</v>
      </c>
      <c r="C74" s="864"/>
      <c r="D74" s="864"/>
      <c r="E74" s="864"/>
      <c r="F74" s="864"/>
      <c r="G74" s="864"/>
      <c r="H74" s="864"/>
      <c r="I74" s="864"/>
      <c r="J74" s="864"/>
      <c r="K74" s="864"/>
      <c r="L74" s="864"/>
      <c r="M74" s="864"/>
      <c r="N74" s="864"/>
      <c r="O74" s="864"/>
      <c r="P74" s="919"/>
      <c r="Q74" s="915">
        <v>383</v>
      </c>
      <c r="R74" s="862"/>
      <c r="S74" s="862"/>
      <c r="T74" s="862"/>
      <c r="U74" s="862"/>
      <c r="V74" s="862">
        <v>371</v>
      </c>
      <c r="W74" s="862"/>
      <c r="X74" s="862"/>
      <c r="Y74" s="862"/>
      <c r="Z74" s="862"/>
      <c r="AA74" s="862">
        <v>12</v>
      </c>
      <c r="AB74" s="862"/>
      <c r="AC74" s="862"/>
      <c r="AD74" s="862"/>
      <c r="AE74" s="862"/>
      <c r="AF74" s="862">
        <v>12</v>
      </c>
      <c r="AG74" s="862"/>
      <c r="AH74" s="862"/>
      <c r="AI74" s="862"/>
      <c r="AJ74" s="862"/>
      <c r="AK74" s="862" t="s">
        <v>514</v>
      </c>
      <c r="AL74" s="862"/>
      <c r="AM74" s="862"/>
      <c r="AN74" s="862"/>
      <c r="AO74" s="862"/>
      <c r="AP74" s="862">
        <v>331</v>
      </c>
      <c r="AQ74" s="862"/>
      <c r="AR74" s="862"/>
      <c r="AS74" s="862"/>
      <c r="AT74" s="862"/>
      <c r="AU74" s="862">
        <v>50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12" t="s">
        <v>581</v>
      </c>
      <c r="C75" s="913"/>
      <c r="D75" s="913"/>
      <c r="E75" s="913"/>
      <c r="F75" s="913"/>
      <c r="G75" s="913"/>
      <c r="H75" s="913"/>
      <c r="I75" s="913"/>
      <c r="J75" s="913"/>
      <c r="K75" s="913"/>
      <c r="L75" s="913"/>
      <c r="M75" s="913"/>
      <c r="N75" s="913"/>
      <c r="O75" s="913"/>
      <c r="P75" s="913"/>
      <c r="Q75" s="920">
        <v>133</v>
      </c>
      <c r="R75" s="921"/>
      <c r="S75" s="921"/>
      <c r="T75" s="921"/>
      <c r="U75" s="866"/>
      <c r="V75" s="922">
        <v>113</v>
      </c>
      <c r="W75" s="921"/>
      <c r="X75" s="921"/>
      <c r="Y75" s="921"/>
      <c r="Z75" s="866"/>
      <c r="AA75" s="922">
        <v>20</v>
      </c>
      <c r="AB75" s="921"/>
      <c r="AC75" s="921"/>
      <c r="AD75" s="921"/>
      <c r="AE75" s="866"/>
      <c r="AF75" s="922">
        <v>20</v>
      </c>
      <c r="AG75" s="921"/>
      <c r="AH75" s="921"/>
      <c r="AI75" s="921"/>
      <c r="AJ75" s="866"/>
      <c r="AK75" s="922" t="s">
        <v>578</v>
      </c>
      <c r="AL75" s="921"/>
      <c r="AM75" s="921"/>
      <c r="AN75" s="921"/>
      <c r="AO75" s="866"/>
      <c r="AP75" s="922">
        <v>114</v>
      </c>
      <c r="AQ75" s="921"/>
      <c r="AR75" s="921"/>
      <c r="AS75" s="921"/>
      <c r="AT75" s="866"/>
      <c r="AU75" s="922">
        <v>58</v>
      </c>
      <c r="AV75" s="921"/>
      <c r="AW75" s="921"/>
      <c r="AX75" s="921"/>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18" t="s">
        <v>582</v>
      </c>
      <c r="C76" s="864"/>
      <c r="D76" s="864"/>
      <c r="E76" s="864"/>
      <c r="F76" s="864"/>
      <c r="G76" s="864"/>
      <c r="H76" s="864"/>
      <c r="I76" s="864"/>
      <c r="J76" s="864"/>
      <c r="K76" s="864"/>
      <c r="L76" s="864"/>
      <c r="M76" s="864"/>
      <c r="N76" s="864"/>
      <c r="O76" s="864"/>
      <c r="P76" s="919"/>
      <c r="Q76" s="915">
        <v>4489</v>
      </c>
      <c r="R76" s="862"/>
      <c r="S76" s="862"/>
      <c r="T76" s="862"/>
      <c r="U76" s="862"/>
      <c r="V76" s="862">
        <v>4336</v>
      </c>
      <c r="W76" s="862"/>
      <c r="X76" s="862"/>
      <c r="Y76" s="862"/>
      <c r="Z76" s="862"/>
      <c r="AA76" s="862">
        <v>154</v>
      </c>
      <c r="AB76" s="862"/>
      <c r="AC76" s="862"/>
      <c r="AD76" s="862"/>
      <c r="AE76" s="862"/>
      <c r="AF76" s="862">
        <v>154</v>
      </c>
      <c r="AG76" s="862"/>
      <c r="AH76" s="862"/>
      <c r="AI76" s="862"/>
      <c r="AJ76" s="862"/>
      <c r="AK76" s="862" t="s">
        <v>514</v>
      </c>
      <c r="AL76" s="862"/>
      <c r="AM76" s="862"/>
      <c r="AN76" s="862"/>
      <c r="AO76" s="862"/>
      <c r="AP76" s="862">
        <v>54</v>
      </c>
      <c r="AQ76" s="862"/>
      <c r="AR76" s="862"/>
      <c r="AS76" s="862"/>
      <c r="AT76" s="862"/>
      <c r="AU76" s="862">
        <v>35</v>
      </c>
      <c r="AV76" s="862"/>
      <c r="AW76" s="862"/>
      <c r="AX76" s="862"/>
      <c r="AY76" s="862"/>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18" t="s">
        <v>583</v>
      </c>
      <c r="C77" s="864"/>
      <c r="D77" s="864"/>
      <c r="E77" s="864"/>
      <c r="F77" s="864"/>
      <c r="G77" s="864"/>
      <c r="H77" s="864"/>
      <c r="I77" s="864"/>
      <c r="J77" s="864"/>
      <c r="K77" s="864"/>
      <c r="L77" s="864"/>
      <c r="M77" s="864"/>
      <c r="N77" s="864"/>
      <c r="O77" s="864"/>
      <c r="P77" s="919"/>
      <c r="Q77" s="915">
        <v>2765</v>
      </c>
      <c r="R77" s="862"/>
      <c r="S77" s="862"/>
      <c r="T77" s="862"/>
      <c r="U77" s="862"/>
      <c r="V77" s="862">
        <v>2676</v>
      </c>
      <c r="W77" s="862"/>
      <c r="X77" s="862"/>
      <c r="Y77" s="862"/>
      <c r="Z77" s="862"/>
      <c r="AA77" s="862">
        <v>89</v>
      </c>
      <c r="AB77" s="862"/>
      <c r="AC77" s="862"/>
      <c r="AD77" s="862"/>
      <c r="AE77" s="862"/>
      <c r="AF77" s="862">
        <v>89</v>
      </c>
      <c r="AG77" s="862"/>
      <c r="AH77" s="862"/>
      <c r="AI77" s="862"/>
      <c r="AJ77" s="862"/>
      <c r="AK77" s="862">
        <v>387</v>
      </c>
      <c r="AL77" s="862"/>
      <c r="AM77" s="862"/>
      <c r="AN77" s="862"/>
      <c r="AO77" s="862"/>
      <c r="AP77" s="862">
        <v>2593</v>
      </c>
      <c r="AQ77" s="862"/>
      <c r="AR77" s="862"/>
      <c r="AS77" s="862"/>
      <c r="AT77" s="862"/>
      <c r="AU77" s="916">
        <v>190</v>
      </c>
      <c r="AV77" s="916"/>
      <c r="AW77" s="916"/>
      <c r="AX77" s="916"/>
      <c r="AY77" s="91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18" t="s">
        <v>608</v>
      </c>
      <c r="C78" s="864"/>
      <c r="D78" s="864"/>
      <c r="E78" s="864"/>
      <c r="F78" s="864"/>
      <c r="G78" s="864"/>
      <c r="H78" s="864"/>
      <c r="I78" s="864"/>
      <c r="J78" s="864"/>
      <c r="K78" s="864"/>
      <c r="L78" s="864"/>
      <c r="M78" s="864"/>
      <c r="N78" s="864"/>
      <c r="O78" s="864"/>
      <c r="P78" s="919"/>
      <c r="Q78" s="915">
        <v>209</v>
      </c>
      <c r="R78" s="862"/>
      <c r="S78" s="862"/>
      <c r="T78" s="862"/>
      <c r="U78" s="862"/>
      <c r="V78" s="862">
        <v>207</v>
      </c>
      <c r="W78" s="862"/>
      <c r="X78" s="862"/>
      <c r="Y78" s="862"/>
      <c r="Z78" s="862"/>
      <c r="AA78" s="862">
        <v>2</v>
      </c>
      <c r="AB78" s="862"/>
      <c r="AC78" s="862"/>
      <c r="AD78" s="862"/>
      <c r="AE78" s="862"/>
      <c r="AF78" s="862">
        <v>2</v>
      </c>
      <c r="AG78" s="862"/>
      <c r="AH78" s="862"/>
      <c r="AI78" s="862"/>
      <c r="AJ78" s="862"/>
      <c r="AK78" s="862" t="s">
        <v>514</v>
      </c>
      <c r="AL78" s="862"/>
      <c r="AM78" s="862"/>
      <c r="AN78" s="862"/>
      <c r="AO78" s="862"/>
      <c r="AP78" s="862" t="s">
        <v>514</v>
      </c>
      <c r="AQ78" s="862"/>
      <c r="AR78" s="862"/>
      <c r="AS78" s="862"/>
      <c r="AT78" s="862"/>
      <c r="AU78" s="916" t="s">
        <v>578</v>
      </c>
      <c r="AV78" s="916"/>
      <c r="AW78" s="916"/>
      <c r="AX78" s="916"/>
      <c r="AY78" s="916"/>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609</v>
      </c>
      <c r="C79" s="906"/>
      <c r="D79" s="906"/>
      <c r="E79" s="906"/>
      <c r="F79" s="906"/>
      <c r="G79" s="906"/>
      <c r="H79" s="906"/>
      <c r="I79" s="906"/>
      <c r="J79" s="906"/>
      <c r="K79" s="906"/>
      <c r="L79" s="906"/>
      <c r="M79" s="906"/>
      <c r="N79" s="906"/>
      <c r="O79" s="906"/>
      <c r="P79" s="907"/>
      <c r="Q79" s="917">
        <v>339</v>
      </c>
      <c r="R79" s="916"/>
      <c r="S79" s="916"/>
      <c r="T79" s="916"/>
      <c r="U79" s="916"/>
      <c r="V79" s="916">
        <v>162</v>
      </c>
      <c r="W79" s="916"/>
      <c r="X79" s="916"/>
      <c r="Y79" s="916"/>
      <c r="Z79" s="916"/>
      <c r="AA79" s="916">
        <v>177</v>
      </c>
      <c r="AB79" s="916"/>
      <c r="AC79" s="916"/>
      <c r="AD79" s="916"/>
      <c r="AE79" s="916"/>
      <c r="AF79" s="916">
        <v>177</v>
      </c>
      <c r="AG79" s="916"/>
      <c r="AH79" s="916"/>
      <c r="AI79" s="916"/>
      <c r="AJ79" s="916"/>
      <c r="AK79" s="916">
        <v>4</v>
      </c>
      <c r="AL79" s="916"/>
      <c r="AM79" s="916"/>
      <c r="AN79" s="916"/>
      <c r="AO79" s="916"/>
      <c r="AP79" s="916" t="s">
        <v>578</v>
      </c>
      <c r="AQ79" s="916"/>
      <c r="AR79" s="916"/>
      <c r="AS79" s="916"/>
      <c r="AT79" s="916"/>
      <c r="AU79" s="916" t="s">
        <v>578</v>
      </c>
      <c r="AV79" s="916"/>
      <c r="AW79" s="916"/>
      <c r="AX79" s="916"/>
      <c r="AY79" s="916"/>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610</v>
      </c>
      <c r="C80" s="906"/>
      <c r="D80" s="906"/>
      <c r="E80" s="906"/>
      <c r="F80" s="906"/>
      <c r="G80" s="906"/>
      <c r="H80" s="906"/>
      <c r="I80" s="906"/>
      <c r="J80" s="906"/>
      <c r="K80" s="906"/>
      <c r="L80" s="906"/>
      <c r="M80" s="906"/>
      <c r="N80" s="906"/>
      <c r="O80" s="906"/>
      <c r="P80" s="907"/>
      <c r="Q80" s="917">
        <v>192</v>
      </c>
      <c r="R80" s="916"/>
      <c r="S80" s="916"/>
      <c r="T80" s="916"/>
      <c r="U80" s="916"/>
      <c r="V80" s="916">
        <v>184</v>
      </c>
      <c r="W80" s="916"/>
      <c r="X80" s="916"/>
      <c r="Y80" s="916"/>
      <c r="Z80" s="916"/>
      <c r="AA80" s="916">
        <v>7</v>
      </c>
      <c r="AB80" s="916"/>
      <c r="AC80" s="916"/>
      <c r="AD80" s="916"/>
      <c r="AE80" s="916"/>
      <c r="AF80" s="916">
        <v>7</v>
      </c>
      <c r="AG80" s="916"/>
      <c r="AH80" s="916"/>
      <c r="AI80" s="916"/>
      <c r="AJ80" s="916"/>
      <c r="AK80" s="916" t="s">
        <v>578</v>
      </c>
      <c r="AL80" s="916"/>
      <c r="AM80" s="916"/>
      <c r="AN80" s="916"/>
      <c r="AO80" s="916"/>
      <c r="AP80" s="916" t="s">
        <v>578</v>
      </c>
      <c r="AQ80" s="916"/>
      <c r="AR80" s="916"/>
      <c r="AS80" s="916"/>
      <c r="AT80" s="916"/>
      <c r="AU80" s="862" t="s">
        <v>514</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12"/>
      <c r="C81" s="913"/>
      <c r="D81" s="913"/>
      <c r="E81" s="913"/>
      <c r="F81" s="913"/>
      <c r="G81" s="913"/>
      <c r="H81" s="913"/>
      <c r="I81" s="913"/>
      <c r="J81" s="913"/>
      <c r="K81" s="913"/>
      <c r="L81" s="913"/>
      <c r="M81" s="913"/>
      <c r="N81" s="913"/>
      <c r="O81" s="913"/>
      <c r="P81" s="914"/>
      <c r="Q81" s="915"/>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12"/>
      <c r="C82" s="913"/>
      <c r="D82" s="913"/>
      <c r="E82" s="913"/>
      <c r="F82" s="913"/>
      <c r="G82" s="913"/>
      <c r="H82" s="913"/>
      <c r="I82" s="913"/>
      <c r="J82" s="913"/>
      <c r="K82" s="913"/>
      <c r="L82" s="913"/>
      <c r="M82" s="913"/>
      <c r="N82" s="913"/>
      <c r="O82" s="913"/>
      <c r="P82" s="914"/>
      <c r="Q82" s="915"/>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12"/>
      <c r="C83" s="913"/>
      <c r="D83" s="913"/>
      <c r="E83" s="913"/>
      <c r="F83" s="913"/>
      <c r="G83" s="913"/>
      <c r="H83" s="913"/>
      <c r="I83" s="913"/>
      <c r="J83" s="913"/>
      <c r="K83" s="913"/>
      <c r="L83" s="913"/>
      <c r="M83" s="913"/>
      <c r="N83" s="913"/>
      <c r="O83" s="913"/>
      <c r="P83" s="914"/>
      <c r="Q83" s="915"/>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12"/>
      <c r="C84" s="913"/>
      <c r="D84" s="913"/>
      <c r="E84" s="913"/>
      <c r="F84" s="913"/>
      <c r="G84" s="913"/>
      <c r="H84" s="913"/>
      <c r="I84" s="913"/>
      <c r="J84" s="913"/>
      <c r="K84" s="913"/>
      <c r="L84" s="913"/>
      <c r="M84" s="913"/>
      <c r="N84" s="913"/>
      <c r="O84" s="913"/>
      <c r="P84" s="914"/>
      <c r="Q84" s="915"/>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12"/>
      <c r="C85" s="913"/>
      <c r="D85" s="913"/>
      <c r="E85" s="913"/>
      <c r="F85" s="913"/>
      <c r="G85" s="913"/>
      <c r="H85" s="913"/>
      <c r="I85" s="913"/>
      <c r="J85" s="913"/>
      <c r="K85" s="913"/>
      <c r="L85" s="913"/>
      <c r="M85" s="913"/>
      <c r="N85" s="913"/>
      <c r="O85" s="913"/>
      <c r="P85" s="914"/>
      <c r="Q85" s="915"/>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12"/>
      <c r="C86" s="913"/>
      <c r="D86" s="913"/>
      <c r="E86" s="913"/>
      <c r="F86" s="913"/>
      <c r="G86" s="913"/>
      <c r="H86" s="913"/>
      <c r="I86" s="913"/>
      <c r="J86" s="913"/>
      <c r="K86" s="913"/>
      <c r="L86" s="913"/>
      <c r="M86" s="913"/>
      <c r="N86" s="913"/>
      <c r="O86" s="913"/>
      <c r="P86" s="914"/>
      <c r="Q86" s="915"/>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393</v>
      </c>
      <c r="B88" s="821" t="s">
        <v>424</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SUM(AF68:AJ87)</f>
        <v>17146</v>
      </c>
      <c r="AG88" s="876"/>
      <c r="AH88" s="876"/>
      <c r="AI88" s="876"/>
      <c r="AJ88" s="876"/>
      <c r="AK88" s="873"/>
      <c r="AL88" s="873"/>
      <c r="AM88" s="873"/>
      <c r="AN88" s="873"/>
      <c r="AO88" s="873"/>
      <c r="AP88" s="876">
        <f t="shared" ref="AP88" si="2">SUM(AP68:AT87)</f>
        <v>3591</v>
      </c>
      <c r="AQ88" s="876"/>
      <c r="AR88" s="876"/>
      <c r="AS88" s="876"/>
      <c r="AT88" s="876"/>
      <c r="AU88" s="876">
        <f t="shared" ref="AU88" si="3">SUM(AU68:AY87)</f>
        <v>418</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821" t="s">
        <v>425</v>
      </c>
      <c r="BS102" s="822"/>
      <c r="BT102" s="822"/>
      <c r="BU102" s="822"/>
      <c r="BV102" s="822"/>
      <c r="BW102" s="822"/>
      <c r="BX102" s="822"/>
      <c r="BY102" s="822"/>
      <c r="BZ102" s="822"/>
      <c r="CA102" s="822"/>
      <c r="CB102" s="822"/>
      <c r="CC102" s="822"/>
      <c r="CD102" s="822"/>
      <c r="CE102" s="822"/>
      <c r="CF102" s="822"/>
      <c r="CG102" s="823"/>
      <c r="CH102" s="930"/>
      <c r="CI102" s="931"/>
      <c r="CJ102" s="931"/>
      <c r="CK102" s="931"/>
      <c r="CL102" s="932"/>
      <c r="CM102" s="930"/>
      <c r="CN102" s="931"/>
      <c r="CO102" s="931"/>
      <c r="CP102" s="931"/>
      <c r="CQ102" s="932"/>
      <c r="CR102" s="933">
        <f>SUM(CR7:CV88)</f>
        <v>148</v>
      </c>
      <c r="CS102" s="884"/>
      <c r="CT102" s="884"/>
      <c r="CU102" s="884"/>
      <c r="CV102" s="934"/>
      <c r="CW102" s="933">
        <f t="shared" ref="CW102" si="4">SUM(CW7:DA88)</f>
        <v>461</v>
      </c>
      <c r="CX102" s="884"/>
      <c r="CY102" s="884"/>
      <c r="CZ102" s="884"/>
      <c r="DA102" s="934"/>
      <c r="DB102" s="933">
        <f t="shared" ref="DB102" si="5">SUM(DB7:DF88)</f>
        <v>408</v>
      </c>
      <c r="DC102" s="884"/>
      <c r="DD102" s="884"/>
      <c r="DE102" s="884"/>
      <c r="DF102" s="934"/>
      <c r="DG102" s="933" t="s">
        <v>595</v>
      </c>
      <c r="DH102" s="884"/>
      <c r="DI102" s="884"/>
      <c r="DJ102" s="884"/>
      <c r="DK102" s="934"/>
      <c r="DL102" s="933">
        <f t="shared" ref="DL102" si="6">SUM(DL7:DP88)</f>
        <v>119</v>
      </c>
      <c r="DM102" s="884"/>
      <c r="DN102" s="884"/>
      <c r="DO102" s="884"/>
      <c r="DP102" s="934"/>
      <c r="DQ102" s="933">
        <f t="shared" ref="DQ102" si="7">SUM(DQ7:DU88)</f>
        <v>107</v>
      </c>
      <c r="DR102" s="884"/>
      <c r="DS102" s="884"/>
      <c r="DT102" s="884"/>
      <c r="DU102" s="934"/>
      <c r="DV102" s="821"/>
      <c r="DW102" s="822"/>
      <c r="DX102" s="822"/>
      <c r="DY102" s="822"/>
      <c r="DZ102" s="95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8" t="s">
        <v>426</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9" t="s">
        <v>427</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60" t="s">
        <v>430</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431</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21" customFormat="1" ht="26.25" customHeight="1" x14ac:dyDescent="0.15">
      <c r="A109" s="955" t="s">
        <v>432</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433</v>
      </c>
      <c r="AB109" s="936"/>
      <c r="AC109" s="936"/>
      <c r="AD109" s="936"/>
      <c r="AE109" s="937"/>
      <c r="AF109" s="935" t="s">
        <v>434</v>
      </c>
      <c r="AG109" s="936"/>
      <c r="AH109" s="936"/>
      <c r="AI109" s="936"/>
      <c r="AJ109" s="937"/>
      <c r="AK109" s="935" t="s">
        <v>307</v>
      </c>
      <c r="AL109" s="936"/>
      <c r="AM109" s="936"/>
      <c r="AN109" s="936"/>
      <c r="AO109" s="937"/>
      <c r="AP109" s="935" t="s">
        <v>435</v>
      </c>
      <c r="AQ109" s="936"/>
      <c r="AR109" s="936"/>
      <c r="AS109" s="936"/>
      <c r="AT109" s="938"/>
      <c r="AU109" s="955" t="s">
        <v>432</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433</v>
      </c>
      <c r="BR109" s="936"/>
      <c r="BS109" s="936"/>
      <c r="BT109" s="936"/>
      <c r="BU109" s="937"/>
      <c r="BV109" s="935" t="s">
        <v>434</v>
      </c>
      <c r="BW109" s="936"/>
      <c r="BX109" s="936"/>
      <c r="BY109" s="936"/>
      <c r="BZ109" s="937"/>
      <c r="CA109" s="935" t="s">
        <v>307</v>
      </c>
      <c r="CB109" s="936"/>
      <c r="CC109" s="936"/>
      <c r="CD109" s="936"/>
      <c r="CE109" s="937"/>
      <c r="CF109" s="956" t="s">
        <v>435</v>
      </c>
      <c r="CG109" s="956"/>
      <c r="CH109" s="956"/>
      <c r="CI109" s="956"/>
      <c r="CJ109" s="956"/>
      <c r="CK109" s="935" t="s">
        <v>436</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433</v>
      </c>
      <c r="DH109" s="936"/>
      <c r="DI109" s="936"/>
      <c r="DJ109" s="936"/>
      <c r="DK109" s="937"/>
      <c r="DL109" s="935" t="s">
        <v>434</v>
      </c>
      <c r="DM109" s="936"/>
      <c r="DN109" s="936"/>
      <c r="DO109" s="936"/>
      <c r="DP109" s="937"/>
      <c r="DQ109" s="935" t="s">
        <v>307</v>
      </c>
      <c r="DR109" s="936"/>
      <c r="DS109" s="936"/>
      <c r="DT109" s="936"/>
      <c r="DU109" s="937"/>
      <c r="DV109" s="935" t="s">
        <v>435</v>
      </c>
      <c r="DW109" s="936"/>
      <c r="DX109" s="936"/>
      <c r="DY109" s="936"/>
      <c r="DZ109" s="938"/>
    </row>
    <row r="110" spans="1:131" s="221" customFormat="1" ht="26.25" customHeight="1" x14ac:dyDescent="0.15">
      <c r="A110" s="939" t="s">
        <v>437</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2900190</v>
      </c>
      <c r="AB110" s="943"/>
      <c r="AC110" s="943"/>
      <c r="AD110" s="943"/>
      <c r="AE110" s="944"/>
      <c r="AF110" s="945">
        <v>2971374</v>
      </c>
      <c r="AG110" s="943"/>
      <c r="AH110" s="943"/>
      <c r="AI110" s="943"/>
      <c r="AJ110" s="944"/>
      <c r="AK110" s="945">
        <v>2966182</v>
      </c>
      <c r="AL110" s="943"/>
      <c r="AM110" s="943"/>
      <c r="AN110" s="943"/>
      <c r="AO110" s="944"/>
      <c r="AP110" s="946">
        <v>19.100000000000001</v>
      </c>
      <c r="AQ110" s="947"/>
      <c r="AR110" s="947"/>
      <c r="AS110" s="947"/>
      <c r="AT110" s="948"/>
      <c r="AU110" s="949" t="s">
        <v>73</v>
      </c>
      <c r="AV110" s="950"/>
      <c r="AW110" s="950"/>
      <c r="AX110" s="950"/>
      <c r="AY110" s="950"/>
      <c r="AZ110" s="972" t="s">
        <v>438</v>
      </c>
      <c r="BA110" s="940"/>
      <c r="BB110" s="940"/>
      <c r="BC110" s="940"/>
      <c r="BD110" s="940"/>
      <c r="BE110" s="940"/>
      <c r="BF110" s="940"/>
      <c r="BG110" s="940"/>
      <c r="BH110" s="940"/>
      <c r="BI110" s="940"/>
      <c r="BJ110" s="940"/>
      <c r="BK110" s="940"/>
      <c r="BL110" s="940"/>
      <c r="BM110" s="940"/>
      <c r="BN110" s="940"/>
      <c r="BO110" s="940"/>
      <c r="BP110" s="941"/>
      <c r="BQ110" s="973">
        <v>27430109</v>
      </c>
      <c r="BR110" s="974"/>
      <c r="BS110" s="974"/>
      <c r="BT110" s="974"/>
      <c r="BU110" s="974"/>
      <c r="BV110" s="974">
        <v>28724642</v>
      </c>
      <c r="BW110" s="974"/>
      <c r="BX110" s="974"/>
      <c r="BY110" s="974"/>
      <c r="BZ110" s="974"/>
      <c r="CA110" s="974">
        <v>28893993</v>
      </c>
      <c r="CB110" s="974"/>
      <c r="CC110" s="974"/>
      <c r="CD110" s="974"/>
      <c r="CE110" s="974"/>
      <c r="CF110" s="987">
        <v>185.9</v>
      </c>
      <c r="CG110" s="988"/>
      <c r="CH110" s="988"/>
      <c r="CI110" s="988"/>
      <c r="CJ110" s="988"/>
      <c r="CK110" s="989" t="s">
        <v>439</v>
      </c>
      <c r="CL110" s="990"/>
      <c r="CM110" s="972" t="s">
        <v>440</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73" t="s">
        <v>240</v>
      </c>
      <c r="DH110" s="974"/>
      <c r="DI110" s="974"/>
      <c r="DJ110" s="974"/>
      <c r="DK110" s="974"/>
      <c r="DL110" s="974" t="s">
        <v>240</v>
      </c>
      <c r="DM110" s="974"/>
      <c r="DN110" s="974"/>
      <c r="DO110" s="974"/>
      <c r="DP110" s="974"/>
      <c r="DQ110" s="974" t="s">
        <v>240</v>
      </c>
      <c r="DR110" s="974"/>
      <c r="DS110" s="974"/>
      <c r="DT110" s="974"/>
      <c r="DU110" s="974"/>
      <c r="DV110" s="975" t="s">
        <v>240</v>
      </c>
      <c r="DW110" s="975"/>
      <c r="DX110" s="975"/>
      <c r="DY110" s="975"/>
      <c r="DZ110" s="976"/>
    </row>
    <row r="111" spans="1:131" s="221" customFormat="1" ht="26.25" customHeight="1" x14ac:dyDescent="0.15">
      <c r="A111" s="977" t="s">
        <v>441</v>
      </c>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9"/>
      <c r="AA111" s="980" t="s">
        <v>240</v>
      </c>
      <c r="AB111" s="981"/>
      <c r="AC111" s="981"/>
      <c r="AD111" s="981"/>
      <c r="AE111" s="982"/>
      <c r="AF111" s="983" t="s">
        <v>240</v>
      </c>
      <c r="AG111" s="981"/>
      <c r="AH111" s="981"/>
      <c r="AI111" s="981"/>
      <c r="AJ111" s="982"/>
      <c r="AK111" s="983" t="s">
        <v>240</v>
      </c>
      <c r="AL111" s="981"/>
      <c r="AM111" s="981"/>
      <c r="AN111" s="981"/>
      <c r="AO111" s="982"/>
      <c r="AP111" s="984" t="s">
        <v>240</v>
      </c>
      <c r="AQ111" s="985"/>
      <c r="AR111" s="985"/>
      <c r="AS111" s="985"/>
      <c r="AT111" s="986"/>
      <c r="AU111" s="951"/>
      <c r="AV111" s="952"/>
      <c r="AW111" s="952"/>
      <c r="AX111" s="952"/>
      <c r="AY111" s="952"/>
      <c r="AZ111" s="965" t="s">
        <v>442</v>
      </c>
      <c r="BA111" s="966"/>
      <c r="BB111" s="966"/>
      <c r="BC111" s="966"/>
      <c r="BD111" s="966"/>
      <c r="BE111" s="966"/>
      <c r="BF111" s="966"/>
      <c r="BG111" s="966"/>
      <c r="BH111" s="966"/>
      <c r="BI111" s="966"/>
      <c r="BJ111" s="966"/>
      <c r="BK111" s="966"/>
      <c r="BL111" s="966"/>
      <c r="BM111" s="966"/>
      <c r="BN111" s="966"/>
      <c r="BO111" s="966"/>
      <c r="BP111" s="967"/>
      <c r="BQ111" s="968">
        <v>366471</v>
      </c>
      <c r="BR111" s="969"/>
      <c r="BS111" s="969"/>
      <c r="BT111" s="969"/>
      <c r="BU111" s="969"/>
      <c r="BV111" s="969">
        <v>328519</v>
      </c>
      <c r="BW111" s="969"/>
      <c r="BX111" s="969"/>
      <c r="BY111" s="969"/>
      <c r="BZ111" s="969"/>
      <c r="CA111" s="969">
        <v>293924</v>
      </c>
      <c r="CB111" s="969"/>
      <c r="CC111" s="969"/>
      <c r="CD111" s="969"/>
      <c r="CE111" s="969"/>
      <c r="CF111" s="963">
        <v>1.9</v>
      </c>
      <c r="CG111" s="964"/>
      <c r="CH111" s="964"/>
      <c r="CI111" s="964"/>
      <c r="CJ111" s="964"/>
      <c r="CK111" s="991"/>
      <c r="CL111" s="992"/>
      <c r="CM111" s="965" t="s">
        <v>443</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240</v>
      </c>
      <c r="DH111" s="969"/>
      <c r="DI111" s="969"/>
      <c r="DJ111" s="969"/>
      <c r="DK111" s="969"/>
      <c r="DL111" s="969" t="s">
        <v>417</v>
      </c>
      <c r="DM111" s="969"/>
      <c r="DN111" s="969"/>
      <c r="DO111" s="969"/>
      <c r="DP111" s="969"/>
      <c r="DQ111" s="969" t="s">
        <v>240</v>
      </c>
      <c r="DR111" s="969"/>
      <c r="DS111" s="969"/>
      <c r="DT111" s="969"/>
      <c r="DU111" s="969"/>
      <c r="DV111" s="970" t="s">
        <v>240</v>
      </c>
      <c r="DW111" s="970"/>
      <c r="DX111" s="970"/>
      <c r="DY111" s="970"/>
      <c r="DZ111" s="971"/>
    </row>
    <row r="112" spans="1:131" s="221" customFormat="1" ht="26.25" customHeight="1" x14ac:dyDescent="0.15">
      <c r="A112" s="995" t="s">
        <v>444</v>
      </c>
      <c r="B112" s="996"/>
      <c r="C112" s="966" t="s">
        <v>445</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1001" t="s">
        <v>240</v>
      </c>
      <c r="AB112" s="1002"/>
      <c r="AC112" s="1002"/>
      <c r="AD112" s="1002"/>
      <c r="AE112" s="1003"/>
      <c r="AF112" s="1004" t="s">
        <v>240</v>
      </c>
      <c r="AG112" s="1002"/>
      <c r="AH112" s="1002"/>
      <c r="AI112" s="1002"/>
      <c r="AJ112" s="1003"/>
      <c r="AK112" s="1004" t="s">
        <v>240</v>
      </c>
      <c r="AL112" s="1002"/>
      <c r="AM112" s="1002"/>
      <c r="AN112" s="1002"/>
      <c r="AO112" s="1003"/>
      <c r="AP112" s="1005" t="s">
        <v>240</v>
      </c>
      <c r="AQ112" s="1006"/>
      <c r="AR112" s="1006"/>
      <c r="AS112" s="1006"/>
      <c r="AT112" s="1007"/>
      <c r="AU112" s="951"/>
      <c r="AV112" s="952"/>
      <c r="AW112" s="952"/>
      <c r="AX112" s="952"/>
      <c r="AY112" s="952"/>
      <c r="AZ112" s="965" t="s">
        <v>446</v>
      </c>
      <c r="BA112" s="966"/>
      <c r="BB112" s="966"/>
      <c r="BC112" s="966"/>
      <c r="BD112" s="966"/>
      <c r="BE112" s="966"/>
      <c r="BF112" s="966"/>
      <c r="BG112" s="966"/>
      <c r="BH112" s="966"/>
      <c r="BI112" s="966"/>
      <c r="BJ112" s="966"/>
      <c r="BK112" s="966"/>
      <c r="BL112" s="966"/>
      <c r="BM112" s="966"/>
      <c r="BN112" s="966"/>
      <c r="BO112" s="966"/>
      <c r="BP112" s="967"/>
      <c r="BQ112" s="968">
        <v>11895980</v>
      </c>
      <c r="BR112" s="969"/>
      <c r="BS112" s="969"/>
      <c r="BT112" s="969"/>
      <c r="BU112" s="969"/>
      <c r="BV112" s="969">
        <v>11049907</v>
      </c>
      <c r="BW112" s="969"/>
      <c r="BX112" s="969"/>
      <c r="BY112" s="969"/>
      <c r="BZ112" s="969"/>
      <c r="CA112" s="969">
        <v>10567974</v>
      </c>
      <c r="CB112" s="969"/>
      <c r="CC112" s="969"/>
      <c r="CD112" s="969"/>
      <c r="CE112" s="969"/>
      <c r="CF112" s="963">
        <v>68</v>
      </c>
      <c r="CG112" s="964"/>
      <c r="CH112" s="964"/>
      <c r="CI112" s="964"/>
      <c r="CJ112" s="964"/>
      <c r="CK112" s="991"/>
      <c r="CL112" s="992"/>
      <c r="CM112" s="965" t="s">
        <v>447</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240</v>
      </c>
      <c r="DH112" s="969"/>
      <c r="DI112" s="969"/>
      <c r="DJ112" s="969"/>
      <c r="DK112" s="969"/>
      <c r="DL112" s="969" t="s">
        <v>240</v>
      </c>
      <c r="DM112" s="969"/>
      <c r="DN112" s="969"/>
      <c r="DO112" s="969"/>
      <c r="DP112" s="969"/>
      <c r="DQ112" s="969" t="s">
        <v>240</v>
      </c>
      <c r="DR112" s="969"/>
      <c r="DS112" s="969"/>
      <c r="DT112" s="969"/>
      <c r="DU112" s="969"/>
      <c r="DV112" s="970" t="s">
        <v>240</v>
      </c>
      <c r="DW112" s="970"/>
      <c r="DX112" s="970"/>
      <c r="DY112" s="970"/>
      <c r="DZ112" s="971"/>
    </row>
    <row r="113" spans="1:130" s="221" customFormat="1" ht="26.25" customHeight="1" x14ac:dyDescent="0.15">
      <c r="A113" s="997"/>
      <c r="B113" s="998"/>
      <c r="C113" s="966" t="s">
        <v>448</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80">
        <v>1077359</v>
      </c>
      <c r="AB113" s="981"/>
      <c r="AC113" s="981"/>
      <c r="AD113" s="981"/>
      <c r="AE113" s="982"/>
      <c r="AF113" s="983">
        <v>1076606</v>
      </c>
      <c r="AG113" s="981"/>
      <c r="AH113" s="981"/>
      <c r="AI113" s="981"/>
      <c r="AJ113" s="982"/>
      <c r="AK113" s="983">
        <v>1074618</v>
      </c>
      <c r="AL113" s="981"/>
      <c r="AM113" s="981"/>
      <c r="AN113" s="981"/>
      <c r="AO113" s="982"/>
      <c r="AP113" s="984">
        <v>6.9</v>
      </c>
      <c r="AQ113" s="985"/>
      <c r="AR113" s="985"/>
      <c r="AS113" s="985"/>
      <c r="AT113" s="986"/>
      <c r="AU113" s="951"/>
      <c r="AV113" s="952"/>
      <c r="AW113" s="952"/>
      <c r="AX113" s="952"/>
      <c r="AY113" s="952"/>
      <c r="AZ113" s="965" t="s">
        <v>449</v>
      </c>
      <c r="BA113" s="966"/>
      <c r="BB113" s="966"/>
      <c r="BC113" s="966"/>
      <c r="BD113" s="966"/>
      <c r="BE113" s="966"/>
      <c r="BF113" s="966"/>
      <c r="BG113" s="966"/>
      <c r="BH113" s="966"/>
      <c r="BI113" s="966"/>
      <c r="BJ113" s="966"/>
      <c r="BK113" s="966"/>
      <c r="BL113" s="966"/>
      <c r="BM113" s="966"/>
      <c r="BN113" s="966"/>
      <c r="BO113" s="966"/>
      <c r="BP113" s="967"/>
      <c r="BQ113" s="968">
        <v>521557</v>
      </c>
      <c r="BR113" s="969"/>
      <c r="BS113" s="969"/>
      <c r="BT113" s="969"/>
      <c r="BU113" s="969"/>
      <c r="BV113" s="969">
        <v>466406</v>
      </c>
      <c r="BW113" s="969"/>
      <c r="BX113" s="969"/>
      <c r="BY113" s="969"/>
      <c r="BZ113" s="969"/>
      <c r="CA113" s="969">
        <v>410724</v>
      </c>
      <c r="CB113" s="969"/>
      <c r="CC113" s="969"/>
      <c r="CD113" s="969"/>
      <c r="CE113" s="969"/>
      <c r="CF113" s="963">
        <v>2.6</v>
      </c>
      <c r="CG113" s="964"/>
      <c r="CH113" s="964"/>
      <c r="CI113" s="964"/>
      <c r="CJ113" s="964"/>
      <c r="CK113" s="991"/>
      <c r="CL113" s="992"/>
      <c r="CM113" s="965" t="s">
        <v>450</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1" t="s">
        <v>451</v>
      </c>
      <c r="DH113" s="1002"/>
      <c r="DI113" s="1002"/>
      <c r="DJ113" s="1002"/>
      <c r="DK113" s="1003"/>
      <c r="DL113" s="1004" t="s">
        <v>240</v>
      </c>
      <c r="DM113" s="1002"/>
      <c r="DN113" s="1002"/>
      <c r="DO113" s="1002"/>
      <c r="DP113" s="1003"/>
      <c r="DQ113" s="1004" t="s">
        <v>240</v>
      </c>
      <c r="DR113" s="1002"/>
      <c r="DS113" s="1002"/>
      <c r="DT113" s="1002"/>
      <c r="DU113" s="1003"/>
      <c r="DV113" s="1005" t="s">
        <v>240</v>
      </c>
      <c r="DW113" s="1006"/>
      <c r="DX113" s="1006"/>
      <c r="DY113" s="1006"/>
      <c r="DZ113" s="1007"/>
    </row>
    <row r="114" spans="1:130" s="221" customFormat="1" ht="26.25" customHeight="1" x14ac:dyDescent="0.15">
      <c r="A114" s="997"/>
      <c r="B114" s="998"/>
      <c r="C114" s="966" t="s">
        <v>452</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1001">
        <v>122920</v>
      </c>
      <c r="AB114" s="1002"/>
      <c r="AC114" s="1002"/>
      <c r="AD114" s="1002"/>
      <c r="AE114" s="1003"/>
      <c r="AF114" s="1004">
        <v>100367</v>
      </c>
      <c r="AG114" s="1002"/>
      <c r="AH114" s="1002"/>
      <c r="AI114" s="1002"/>
      <c r="AJ114" s="1003"/>
      <c r="AK114" s="1004">
        <v>66218</v>
      </c>
      <c r="AL114" s="1002"/>
      <c r="AM114" s="1002"/>
      <c r="AN114" s="1002"/>
      <c r="AO114" s="1003"/>
      <c r="AP114" s="1005">
        <v>0.4</v>
      </c>
      <c r="AQ114" s="1006"/>
      <c r="AR114" s="1006"/>
      <c r="AS114" s="1006"/>
      <c r="AT114" s="1007"/>
      <c r="AU114" s="951"/>
      <c r="AV114" s="952"/>
      <c r="AW114" s="952"/>
      <c r="AX114" s="952"/>
      <c r="AY114" s="952"/>
      <c r="AZ114" s="965" t="s">
        <v>453</v>
      </c>
      <c r="BA114" s="966"/>
      <c r="BB114" s="966"/>
      <c r="BC114" s="966"/>
      <c r="BD114" s="966"/>
      <c r="BE114" s="966"/>
      <c r="BF114" s="966"/>
      <c r="BG114" s="966"/>
      <c r="BH114" s="966"/>
      <c r="BI114" s="966"/>
      <c r="BJ114" s="966"/>
      <c r="BK114" s="966"/>
      <c r="BL114" s="966"/>
      <c r="BM114" s="966"/>
      <c r="BN114" s="966"/>
      <c r="BO114" s="966"/>
      <c r="BP114" s="967"/>
      <c r="BQ114" s="968">
        <v>3443808</v>
      </c>
      <c r="BR114" s="969"/>
      <c r="BS114" s="969"/>
      <c r="BT114" s="969"/>
      <c r="BU114" s="969"/>
      <c r="BV114" s="969">
        <v>3401720</v>
      </c>
      <c r="BW114" s="969"/>
      <c r="BX114" s="969"/>
      <c r="BY114" s="969"/>
      <c r="BZ114" s="969"/>
      <c r="CA114" s="969">
        <v>3393565</v>
      </c>
      <c r="CB114" s="969"/>
      <c r="CC114" s="969"/>
      <c r="CD114" s="969"/>
      <c r="CE114" s="969"/>
      <c r="CF114" s="963">
        <v>21.8</v>
      </c>
      <c r="CG114" s="964"/>
      <c r="CH114" s="964"/>
      <c r="CI114" s="964"/>
      <c r="CJ114" s="964"/>
      <c r="CK114" s="991"/>
      <c r="CL114" s="992"/>
      <c r="CM114" s="965" t="s">
        <v>454</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1" t="s">
        <v>240</v>
      </c>
      <c r="DH114" s="1002"/>
      <c r="DI114" s="1002"/>
      <c r="DJ114" s="1002"/>
      <c r="DK114" s="1003"/>
      <c r="DL114" s="1004" t="s">
        <v>451</v>
      </c>
      <c r="DM114" s="1002"/>
      <c r="DN114" s="1002"/>
      <c r="DO114" s="1002"/>
      <c r="DP114" s="1003"/>
      <c r="DQ114" s="1004" t="s">
        <v>240</v>
      </c>
      <c r="DR114" s="1002"/>
      <c r="DS114" s="1002"/>
      <c r="DT114" s="1002"/>
      <c r="DU114" s="1003"/>
      <c r="DV114" s="1005" t="s">
        <v>240</v>
      </c>
      <c r="DW114" s="1006"/>
      <c r="DX114" s="1006"/>
      <c r="DY114" s="1006"/>
      <c r="DZ114" s="1007"/>
    </row>
    <row r="115" spans="1:130" s="221" customFormat="1" ht="26.25" customHeight="1" x14ac:dyDescent="0.15">
      <c r="A115" s="997"/>
      <c r="B115" s="998"/>
      <c r="C115" s="966" t="s">
        <v>455</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80">
        <v>43782</v>
      </c>
      <c r="AB115" s="981"/>
      <c r="AC115" s="981"/>
      <c r="AD115" s="981"/>
      <c r="AE115" s="982"/>
      <c r="AF115" s="983">
        <v>40275</v>
      </c>
      <c r="AG115" s="981"/>
      <c r="AH115" s="981"/>
      <c r="AI115" s="981"/>
      <c r="AJ115" s="982"/>
      <c r="AK115" s="983">
        <v>36361</v>
      </c>
      <c r="AL115" s="981"/>
      <c r="AM115" s="981"/>
      <c r="AN115" s="981"/>
      <c r="AO115" s="982"/>
      <c r="AP115" s="984">
        <v>0.2</v>
      </c>
      <c r="AQ115" s="985"/>
      <c r="AR115" s="985"/>
      <c r="AS115" s="985"/>
      <c r="AT115" s="986"/>
      <c r="AU115" s="951"/>
      <c r="AV115" s="952"/>
      <c r="AW115" s="952"/>
      <c r="AX115" s="952"/>
      <c r="AY115" s="952"/>
      <c r="AZ115" s="965" t="s">
        <v>456</v>
      </c>
      <c r="BA115" s="966"/>
      <c r="BB115" s="966"/>
      <c r="BC115" s="966"/>
      <c r="BD115" s="966"/>
      <c r="BE115" s="966"/>
      <c r="BF115" s="966"/>
      <c r="BG115" s="966"/>
      <c r="BH115" s="966"/>
      <c r="BI115" s="966"/>
      <c r="BJ115" s="966"/>
      <c r="BK115" s="966"/>
      <c r="BL115" s="966"/>
      <c r="BM115" s="966"/>
      <c r="BN115" s="966"/>
      <c r="BO115" s="966"/>
      <c r="BP115" s="967"/>
      <c r="BQ115" s="968">
        <v>172244</v>
      </c>
      <c r="BR115" s="969"/>
      <c r="BS115" s="969"/>
      <c r="BT115" s="969"/>
      <c r="BU115" s="969"/>
      <c r="BV115" s="969">
        <v>144301</v>
      </c>
      <c r="BW115" s="969"/>
      <c r="BX115" s="969"/>
      <c r="BY115" s="969"/>
      <c r="BZ115" s="969"/>
      <c r="CA115" s="969">
        <v>120287</v>
      </c>
      <c r="CB115" s="969"/>
      <c r="CC115" s="969"/>
      <c r="CD115" s="969"/>
      <c r="CE115" s="969"/>
      <c r="CF115" s="963">
        <v>0.8</v>
      </c>
      <c r="CG115" s="964"/>
      <c r="CH115" s="964"/>
      <c r="CI115" s="964"/>
      <c r="CJ115" s="964"/>
      <c r="CK115" s="991"/>
      <c r="CL115" s="992"/>
      <c r="CM115" s="965" t="s">
        <v>457</v>
      </c>
      <c r="CN115" s="966"/>
      <c r="CO115" s="966"/>
      <c r="CP115" s="966"/>
      <c r="CQ115" s="966"/>
      <c r="CR115" s="966"/>
      <c r="CS115" s="966"/>
      <c r="CT115" s="966"/>
      <c r="CU115" s="966"/>
      <c r="CV115" s="966"/>
      <c r="CW115" s="966"/>
      <c r="CX115" s="966"/>
      <c r="CY115" s="966"/>
      <c r="CZ115" s="966"/>
      <c r="DA115" s="966"/>
      <c r="DB115" s="966"/>
      <c r="DC115" s="966"/>
      <c r="DD115" s="966"/>
      <c r="DE115" s="966"/>
      <c r="DF115" s="967"/>
      <c r="DG115" s="1001">
        <v>145275</v>
      </c>
      <c r="DH115" s="1002"/>
      <c r="DI115" s="1002"/>
      <c r="DJ115" s="1002"/>
      <c r="DK115" s="1003"/>
      <c r="DL115" s="1004">
        <v>145275</v>
      </c>
      <c r="DM115" s="1002"/>
      <c r="DN115" s="1002"/>
      <c r="DO115" s="1002"/>
      <c r="DP115" s="1003"/>
      <c r="DQ115" s="1004">
        <v>145275</v>
      </c>
      <c r="DR115" s="1002"/>
      <c r="DS115" s="1002"/>
      <c r="DT115" s="1002"/>
      <c r="DU115" s="1003"/>
      <c r="DV115" s="1005">
        <v>0.9</v>
      </c>
      <c r="DW115" s="1006"/>
      <c r="DX115" s="1006"/>
      <c r="DY115" s="1006"/>
      <c r="DZ115" s="1007"/>
    </row>
    <row r="116" spans="1:130" s="221" customFormat="1" ht="26.25" customHeight="1" x14ac:dyDescent="0.15">
      <c r="A116" s="999"/>
      <c r="B116" s="1000"/>
      <c r="C116" s="1008" t="s">
        <v>458</v>
      </c>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9"/>
      <c r="AA116" s="1001" t="s">
        <v>240</v>
      </c>
      <c r="AB116" s="1002"/>
      <c r="AC116" s="1002"/>
      <c r="AD116" s="1002"/>
      <c r="AE116" s="1003"/>
      <c r="AF116" s="1004">
        <v>932</v>
      </c>
      <c r="AG116" s="1002"/>
      <c r="AH116" s="1002"/>
      <c r="AI116" s="1002"/>
      <c r="AJ116" s="1003"/>
      <c r="AK116" s="1004">
        <v>7</v>
      </c>
      <c r="AL116" s="1002"/>
      <c r="AM116" s="1002"/>
      <c r="AN116" s="1002"/>
      <c r="AO116" s="1003"/>
      <c r="AP116" s="1005">
        <v>0</v>
      </c>
      <c r="AQ116" s="1006"/>
      <c r="AR116" s="1006"/>
      <c r="AS116" s="1006"/>
      <c r="AT116" s="1007"/>
      <c r="AU116" s="951"/>
      <c r="AV116" s="952"/>
      <c r="AW116" s="952"/>
      <c r="AX116" s="952"/>
      <c r="AY116" s="952"/>
      <c r="AZ116" s="1010" t="s">
        <v>459</v>
      </c>
      <c r="BA116" s="1011"/>
      <c r="BB116" s="1011"/>
      <c r="BC116" s="1011"/>
      <c r="BD116" s="1011"/>
      <c r="BE116" s="1011"/>
      <c r="BF116" s="1011"/>
      <c r="BG116" s="1011"/>
      <c r="BH116" s="1011"/>
      <c r="BI116" s="1011"/>
      <c r="BJ116" s="1011"/>
      <c r="BK116" s="1011"/>
      <c r="BL116" s="1011"/>
      <c r="BM116" s="1011"/>
      <c r="BN116" s="1011"/>
      <c r="BO116" s="1011"/>
      <c r="BP116" s="1012"/>
      <c r="BQ116" s="968" t="s">
        <v>240</v>
      </c>
      <c r="BR116" s="969"/>
      <c r="BS116" s="969"/>
      <c r="BT116" s="969"/>
      <c r="BU116" s="969"/>
      <c r="BV116" s="969" t="s">
        <v>408</v>
      </c>
      <c r="BW116" s="969"/>
      <c r="BX116" s="969"/>
      <c r="BY116" s="969"/>
      <c r="BZ116" s="969"/>
      <c r="CA116" s="969" t="s">
        <v>240</v>
      </c>
      <c r="CB116" s="969"/>
      <c r="CC116" s="969"/>
      <c r="CD116" s="969"/>
      <c r="CE116" s="969"/>
      <c r="CF116" s="963" t="s">
        <v>240</v>
      </c>
      <c r="CG116" s="964"/>
      <c r="CH116" s="964"/>
      <c r="CI116" s="964"/>
      <c r="CJ116" s="964"/>
      <c r="CK116" s="991"/>
      <c r="CL116" s="992"/>
      <c r="CM116" s="965" t="s">
        <v>460</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1" t="s">
        <v>240</v>
      </c>
      <c r="DH116" s="1002"/>
      <c r="DI116" s="1002"/>
      <c r="DJ116" s="1002"/>
      <c r="DK116" s="1003"/>
      <c r="DL116" s="1004" t="s">
        <v>240</v>
      </c>
      <c r="DM116" s="1002"/>
      <c r="DN116" s="1002"/>
      <c r="DO116" s="1002"/>
      <c r="DP116" s="1003"/>
      <c r="DQ116" s="1004" t="s">
        <v>240</v>
      </c>
      <c r="DR116" s="1002"/>
      <c r="DS116" s="1002"/>
      <c r="DT116" s="1002"/>
      <c r="DU116" s="1003"/>
      <c r="DV116" s="1005" t="s">
        <v>240</v>
      </c>
      <c r="DW116" s="1006"/>
      <c r="DX116" s="1006"/>
      <c r="DY116" s="1006"/>
      <c r="DZ116" s="1007"/>
    </row>
    <row r="117" spans="1:130" s="221" customFormat="1" ht="26.25" customHeight="1" x14ac:dyDescent="0.15">
      <c r="A117" s="955" t="s">
        <v>189</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0" t="s">
        <v>461</v>
      </c>
      <c r="Z117" s="937"/>
      <c r="AA117" s="1021">
        <v>4144251</v>
      </c>
      <c r="AB117" s="1022"/>
      <c r="AC117" s="1022"/>
      <c r="AD117" s="1022"/>
      <c r="AE117" s="1023"/>
      <c r="AF117" s="1024">
        <v>4189554</v>
      </c>
      <c r="AG117" s="1022"/>
      <c r="AH117" s="1022"/>
      <c r="AI117" s="1022"/>
      <c r="AJ117" s="1023"/>
      <c r="AK117" s="1024">
        <v>4143386</v>
      </c>
      <c r="AL117" s="1022"/>
      <c r="AM117" s="1022"/>
      <c r="AN117" s="1022"/>
      <c r="AO117" s="1023"/>
      <c r="AP117" s="1025"/>
      <c r="AQ117" s="1026"/>
      <c r="AR117" s="1026"/>
      <c r="AS117" s="1026"/>
      <c r="AT117" s="1027"/>
      <c r="AU117" s="951"/>
      <c r="AV117" s="952"/>
      <c r="AW117" s="952"/>
      <c r="AX117" s="952"/>
      <c r="AY117" s="952"/>
      <c r="AZ117" s="1017" t="s">
        <v>462</v>
      </c>
      <c r="BA117" s="1018"/>
      <c r="BB117" s="1018"/>
      <c r="BC117" s="1018"/>
      <c r="BD117" s="1018"/>
      <c r="BE117" s="1018"/>
      <c r="BF117" s="1018"/>
      <c r="BG117" s="1018"/>
      <c r="BH117" s="1018"/>
      <c r="BI117" s="1018"/>
      <c r="BJ117" s="1018"/>
      <c r="BK117" s="1018"/>
      <c r="BL117" s="1018"/>
      <c r="BM117" s="1018"/>
      <c r="BN117" s="1018"/>
      <c r="BO117" s="1018"/>
      <c r="BP117" s="1019"/>
      <c r="BQ117" s="968" t="s">
        <v>240</v>
      </c>
      <c r="BR117" s="969"/>
      <c r="BS117" s="969"/>
      <c r="BT117" s="969"/>
      <c r="BU117" s="969"/>
      <c r="BV117" s="969" t="s">
        <v>240</v>
      </c>
      <c r="BW117" s="969"/>
      <c r="BX117" s="969"/>
      <c r="BY117" s="969"/>
      <c r="BZ117" s="969"/>
      <c r="CA117" s="969" t="s">
        <v>240</v>
      </c>
      <c r="CB117" s="969"/>
      <c r="CC117" s="969"/>
      <c r="CD117" s="969"/>
      <c r="CE117" s="969"/>
      <c r="CF117" s="963" t="s">
        <v>240</v>
      </c>
      <c r="CG117" s="964"/>
      <c r="CH117" s="964"/>
      <c r="CI117" s="964"/>
      <c r="CJ117" s="964"/>
      <c r="CK117" s="991"/>
      <c r="CL117" s="992"/>
      <c r="CM117" s="965" t="s">
        <v>463</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1" t="s">
        <v>240</v>
      </c>
      <c r="DH117" s="1002"/>
      <c r="DI117" s="1002"/>
      <c r="DJ117" s="1002"/>
      <c r="DK117" s="1003"/>
      <c r="DL117" s="1004" t="s">
        <v>240</v>
      </c>
      <c r="DM117" s="1002"/>
      <c r="DN117" s="1002"/>
      <c r="DO117" s="1002"/>
      <c r="DP117" s="1003"/>
      <c r="DQ117" s="1004" t="s">
        <v>240</v>
      </c>
      <c r="DR117" s="1002"/>
      <c r="DS117" s="1002"/>
      <c r="DT117" s="1002"/>
      <c r="DU117" s="1003"/>
      <c r="DV117" s="1005" t="s">
        <v>408</v>
      </c>
      <c r="DW117" s="1006"/>
      <c r="DX117" s="1006"/>
      <c r="DY117" s="1006"/>
      <c r="DZ117" s="1007"/>
    </row>
    <row r="118" spans="1:130" s="221" customFormat="1" ht="26.25" customHeight="1" x14ac:dyDescent="0.15">
      <c r="A118" s="955" t="s">
        <v>436</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433</v>
      </c>
      <c r="AB118" s="936"/>
      <c r="AC118" s="936"/>
      <c r="AD118" s="936"/>
      <c r="AE118" s="937"/>
      <c r="AF118" s="935" t="s">
        <v>434</v>
      </c>
      <c r="AG118" s="936"/>
      <c r="AH118" s="936"/>
      <c r="AI118" s="936"/>
      <c r="AJ118" s="937"/>
      <c r="AK118" s="935" t="s">
        <v>307</v>
      </c>
      <c r="AL118" s="936"/>
      <c r="AM118" s="936"/>
      <c r="AN118" s="936"/>
      <c r="AO118" s="937"/>
      <c r="AP118" s="1013" t="s">
        <v>435</v>
      </c>
      <c r="AQ118" s="1014"/>
      <c r="AR118" s="1014"/>
      <c r="AS118" s="1014"/>
      <c r="AT118" s="1015"/>
      <c r="AU118" s="951"/>
      <c r="AV118" s="952"/>
      <c r="AW118" s="952"/>
      <c r="AX118" s="952"/>
      <c r="AY118" s="952"/>
      <c r="AZ118" s="1016" t="s">
        <v>464</v>
      </c>
      <c r="BA118" s="1008"/>
      <c r="BB118" s="1008"/>
      <c r="BC118" s="1008"/>
      <c r="BD118" s="1008"/>
      <c r="BE118" s="1008"/>
      <c r="BF118" s="1008"/>
      <c r="BG118" s="1008"/>
      <c r="BH118" s="1008"/>
      <c r="BI118" s="1008"/>
      <c r="BJ118" s="1008"/>
      <c r="BK118" s="1008"/>
      <c r="BL118" s="1008"/>
      <c r="BM118" s="1008"/>
      <c r="BN118" s="1008"/>
      <c r="BO118" s="1008"/>
      <c r="BP118" s="1009"/>
      <c r="BQ118" s="1042" t="s">
        <v>240</v>
      </c>
      <c r="BR118" s="1043"/>
      <c r="BS118" s="1043"/>
      <c r="BT118" s="1043"/>
      <c r="BU118" s="1043"/>
      <c r="BV118" s="1043" t="s">
        <v>240</v>
      </c>
      <c r="BW118" s="1043"/>
      <c r="BX118" s="1043"/>
      <c r="BY118" s="1043"/>
      <c r="BZ118" s="1043"/>
      <c r="CA118" s="1043" t="s">
        <v>240</v>
      </c>
      <c r="CB118" s="1043"/>
      <c r="CC118" s="1043"/>
      <c r="CD118" s="1043"/>
      <c r="CE118" s="1043"/>
      <c r="CF118" s="963" t="s">
        <v>240</v>
      </c>
      <c r="CG118" s="964"/>
      <c r="CH118" s="964"/>
      <c r="CI118" s="964"/>
      <c r="CJ118" s="964"/>
      <c r="CK118" s="991"/>
      <c r="CL118" s="992"/>
      <c r="CM118" s="965" t="s">
        <v>465</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1" t="s">
        <v>240</v>
      </c>
      <c r="DH118" s="1002"/>
      <c r="DI118" s="1002"/>
      <c r="DJ118" s="1002"/>
      <c r="DK118" s="1003"/>
      <c r="DL118" s="1004" t="s">
        <v>240</v>
      </c>
      <c r="DM118" s="1002"/>
      <c r="DN118" s="1002"/>
      <c r="DO118" s="1002"/>
      <c r="DP118" s="1003"/>
      <c r="DQ118" s="1004" t="s">
        <v>240</v>
      </c>
      <c r="DR118" s="1002"/>
      <c r="DS118" s="1002"/>
      <c r="DT118" s="1002"/>
      <c r="DU118" s="1003"/>
      <c r="DV118" s="1005" t="s">
        <v>240</v>
      </c>
      <c r="DW118" s="1006"/>
      <c r="DX118" s="1006"/>
      <c r="DY118" s="1006"/>
      <c r="DZ118" s="1007"/>
    </row>
    <row r="119" spans="1:130" s="221" customFormat="1" ht="26.25" customHeight="1" x14ac:dyDescent="0.15">
      <c r="A119" s="1099" t="s">
        <v>439</v>
      </c>
      <c r="B119" s="990"/>
      <c r="C119" s="972" t="s">
        <v>440</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240</v>
      </c>
      <c r="AB119" s="943"/>
      <c r="AC119" s="943"/>
      <c r="AD119" s="943"/>
      <c r="AE119" s="944"/>
      <c r="AF119" s="945" t="s">
        <v>240</v>
      </c>
      <c r="AG119" s="943"/>
      <c r="AH119" s="943"/>
      <c r="AI119" s="943"/>
      <c r="AJ119" s="944"/>
      <c r="AK119" s="945" t="s">
        <v>240</v>
      </c>
      <c r="AL119" s="943"/>
      <c r="AM119" s="943"/>
      <c r="AN119" s="943"/>
      <c r="AO119" s="944"/>
      <c r="AP119" s="946" t="s">
        <v>240</v>
      </c>
      <c r="AQ119" s="947"/>
      <c r="AR119" s="947"/>
      <c r="AS119" s="947"/>
      <c r="AT119" s="948"/>
      <c r="AU119" s="953"/>
      <c r="AV119" s="954"/>
      <c r="AW119" s="954"/>
      <c r="AX119" s="954"/>
      <c r="AY119" s="954"/>
      <c r="AZ119" s="242" t="s">
        <v>189</v>
      </c>
      <c r="BA119" s="242"/>
      <c r="BB119" s="242"/>
      <c r="BC119" s="242"/>
      <c r="BD119" s="242"/>
      <c r="BE119" s="242"/>
      <c r="BF119" s="242"/>
      <c r="BG119" s="242"/>
      <c r="BH119" s="242"/>
      <c r="BI119" s="242"/>
      <c r="BJ119" s="242"/>
      <c r="BK119" s="242"/>
      <c r="BL119" s="242"/>
      <c r="BM119" s="242"/>
      <c r="BN119" s="242"/>
      <c r="BO119" s="1020" t="s">
        <v>466</v>
      </c>
      <c r="BP119" s="1048"/>
      <c r="BQ119" s="1042">
        <v>43830169</v>
      </c>
      <c r="BR119" s="1043"/>
      <c r="BS119" s="1043"/>
      <c r="BT119" s="1043"/>
      <c r="BU119" s="1043"/>
      <c r="BV119" s="1043">
        <v>44115495</v>
      </c>
      <c r="BW119" s="1043"/>
      <c r="BX119" s="1043"/>
      <c r="BY119" s="1043"/>
      <c r="BZ119" s="1043"/>
      <c r="CA119" s="1043">
        <v>43680467</v>
      </c>
      <c r="CB119" s="1043"/>
      <c r="CC119" s="1043"/>
      <c r="CD119" s="1043"/>
      <c r="CE119" s="1043"/>
      <c r="CF119" s="1044"/>
      <c r="CG119" s="1045"/>
      <c r="CH119" s="1045"/>
      <c r="CI119" s="1045"/>
      <c r="CJ119" s="1046"/>
      <c r="CK119" s="993"/>
      <c r="CL119" s="994"/>
      <c r="CM119" s="1016" t="s">
        <v>467</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47">
        <v>221196</v>
      </c>
      <c r="DH119" s="1029"/>
      <c r="DI119" s="1029"/>
      <c r="DJ119" s="1029"/>
      <c r="DK119" s="1030"/>
      <c r="DL119" s="1028">
        <v>183244</v>
      </c>
      <c r="DM119" s="1029"/>
      <c r="DN119" s="1029"/>
      <c r="DO119" s="1029"/>
      <c r="DP119" s="1030"/>
      <c r="DQ119" s="1028">
        <v>148649</v>
      </c>
      <c r="DR119" s="1029"/>
      <c r="DS119" s="1029"/>
      <c r="DT119" s="1029"/>
      <c r="DU119" s="1030"/>
      <c r="DV119" s="1031">
        <v>1</v>
      </c>
      <c r="DW119" s="1032"/>
      <c r="DX119" s="1032"/>
      <c r="DY119" s="1032"/>
      <c r="DZ119" s="1033"/>
    </row>
    <row r="120" spans="1:130" s="221" customFormat="1" ht="26.25" customHeight="1" x14ac:dyDescent="0.15">
      <c r="A120" s="1100"/>
      <c r="B120" s="992"/>
      <c r="C120" s="965" t="s">
        <v>443</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1" t="s">
        <v>451</v>
      </c>
      <c r="AB120" s="1002"/>
      <c r="AC120" s="1002"/>
      <c r="AD120" s="1002"/>
      <c r="AE120" s="1003"/>
      <c r="AF120" s="1004" t="s">
        <v>240</v>
      </c>
      <c r="AG120" s="1002"/>
      <c r="AH120" s="1002"/>
      <c r="AI120" s="1002"/>
      <c r="AJ120" s="1003"/>
      <c r="AK120" s="1004" t="s">
        <v>240</v>
      </c>
      <c r="AL120" s="1002"/>
      <c r="AM120" s="1002"/>
      <c r="AN120" s="1002"/>
      <c r="AO120" s="1003"/>
      <c r="AP120" s="1005" t="s">
        <v>240</v>
      </c>
      <c r="AQ120" s="1006"/>
      <c r="AR120" s="1006"/>
      <c r="AS120" s="1006"/>
      <c r="AT120" s="1007"/>
      <c r="AU120" s="1034" t="s">
        <v>468</v>
      </c>
      <c r="AV120" s="1035"/>
      <c r="AW120" s="1035"/>
      <c r="AX120" s="1035"/>
      <c r="AY120" s="1036"/>
      <c r="AZ120" s="972" t="s">
        <v>469</v>
      </c>
      <c r="BA120" s="940"/>
      <c r="BB120" s="940"/>
      <c r="BC120" s="940"/>
      <c r="BD120" s="940"/>
      <c r="BE120" s="940"/>
      <c r="BF120" s="940"/>
      <c r="BG120" s="940"/>
      <c r="BH120" s="940"/>
      <c r="BI120" s="940"/>
      <c r="BJ120" s="940"/>
      <c r="BK120" s="940"/>
      <c r="BL120" s="940"/>
      <c r="BM120" s="940"/>
      <c r="BN120" s="940"/>
      <c r="BO120" s="940"/>
      <c r="BP120" s="941"/>
      <c r="BQ120" s="973">
        <v>6524104</v>
      </c>
      <c r="BR120" s="974"/>
      <c r="BS120" s="974"/>
      <c r="BT120" s="974"/>
      <c r="BU120" s="974"/>
      <c r="BV120" s="974">
        <v>6354671</v>
      </c>
      <c r="BW120" s="974"/>
      <c r="BX120" s="974"/>
      <c r="BY120" s="974"/>
      <c r="BZ120" s="974"/>
      <c r="CA120" s="974">
        <v>7458678</v>
      </c>
      <c r="CB120" s="974"/>
      <c r="CC120" s="974"/>
      <c r="CD120" s="974"/>
      <c r="CE120" s="974"/>
      <c r="CF120" s="987">
        <v>48</v>
      </c>
      <c r="CG120" s="988"/>
      <c r="CH120" s="988"/>
      <c r="CI120" s="988"/>
      <c r="CJ120" s="988"/>
      <c r="CK120" s="1049" t="s">
        <v>470</v>
      </c>
      <c r="CL120" s="1050"/>
      <c r="CM120" s="1050"/>
      <c r="CN120" s="1050"/>
      <c r="CO120" s="1051"/>
      <c r="CP120" s="1057" t="s">
        <v>471</v>
      </c>
      <c r="CQ120" s="1058"/>
      <c r="CR120" s="1058"/>
      <c r="CS120" s="1058"/>
      <c r="CT120" s="1058"/>
      <c r="CU120" s="1058"/>
      <c r="CV120" s="1058"/>
      <c r="CW120" s="1058"/>
      <c r="CX120" s="1058"/>
      <c r="CY120" s="1058"/>
      <c r="CZ120" s="1058"/>
      <c r="DA120" s="1058"/>
      <c r="DB120" s="1058"/>
      <c r="DC120" s="1058"/>
      <c r="DD120" s="1058"/>
      <c r="DE120" s="1058"/>
      <c r="DF120" s="1059"/>
      <c r="DG120" s="973">
        <v>9582054</v>
      </c>
      <c r="DH120" s="974"/>
      <c r="DI120" s="974"/>
      <c r="DJ120" s="974"/>
      <c r="DK120" s="974"/>
      <c r="DL120" s="974">
        <v>8976788</v>
      </c>
      <c r="DM120" s="974"/>
      <c r="DN120" s="974"/>
      <c r="DO120" s="974"/>
      <c r="DP120" s="974"/>
      <c r="DQ120" s="974">
        <v>8840919</v>
      </c>
      <c r="DR120" s="974"/>
      <c r="DS120" s="974"/>
      <c r="DT120" s="974"/>
      <c r="DU120" s="974"/>
      <c r="DV120" s="975">
        <v>56.9</v>
      </c>
      <c r="DW120" s="975"/>
      <c r="DX120" s="975"/>
      <c r="DY120" s="975"/>
      <c r="DZ120" s="976"/>
    </row>
    <row r="121" spans="1:130" s="221" customFormat="1" ht="26.25" customHeight="1" x14ac:dyDescent="0.15">
      <c r="A121" s="1100"/>
      <c r="B121" s="992"/>
      <c r="C121" s="1017" t="s">
        <v>472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1" t="s">
        <v>240</v>
      </c>
      <c r="AB121" s="1002"/>
      <c r="AC121" s="1002"/>
      <c r="AD121" s="1002"/>
      <c r="AE121" s="1003"/>
      <c r="AF121" s="1004" t="s">
        <v>240</v>
      </c>
      <c r="AG121" s="1002"/>
      <c r="AH121" s="1002"/>
      <c r="AI121" s="1002"/>
      <c r="AJ121" s="1003"/>
      <c r="AK121" s="1004" t="s">
        <v>240</v>
      </c>
      <c r="AL121" s="1002"/>
      <c r="AM121" s="1002"/>
      <c r="AN121" s="1002"/>
      <c r="AO121" s="1003"/>
      <c r="AP121" s="1005" t="s">
        <v>240</v>
      </c>
      <c r="AQ121" s="1006"/>
      <c r="AR121" s="1006"/>
      <c r="AS121" s="1006"/>
      <c r="AT121" s="1007"/>
      <c r="AU121" s="1037"/>
      <c r="AV121" s="1038"/>
      <c r="AW121" s="1038"/>
      <c r="AX121" s="1038"/>
      <c r="AY121" s="1039"/>
      <c r="AZ121" s="965" t="s">
        <v>473</v>
      </c>
      <c r="BA121" s="966"/>
      <c r="BB121" s="966"/>
      <c r="BC121" s="966"/>
      <c r="BD121" s="966"/>
      <c r="BE121" s="966"/>
      <c r="BF121" s="966"/>
      <c r="BG121" s="966"/>
      <c r="BH121" s="966"/>
      <c r="BI121" s="966"/>
      <c r="BJ121" s="966"/>
      <c r="BK121" s="966"/>
      <c r="BL121" s="966"/>
      <c r="BM121" s="966"/>
      <c r="BN121" s="966"/>
      <c r="BO121" s="966"/>
      <c r="BP121" s="967"/>
      <c r="BQ121" s="968">
        <v>3362618</v>
      </c>
      <c r="BR121" s="969"/>
      <c r="BS121" s="969"/>
      <c r="BT121" s="969"/>
      <c r="BU121" s="969"/>
      <c r="BV121" s="969">
        <v>3265589</v>
      </c>
      <c r="BW121" s="969"/>
      <c r="BX121" s="969"/>
      <c r="BY121" s="969"/>
      <c r="BZ121" s="969"/>
      <c r="CA121" s="969">
        <v>3439336</v>
      </c>
      <c r="CB121" s="969"/>
      <c r="CC121" s="969"/>
      <c r="CD121" s="969"/>
      <c r="CE121" s="969"/>
      <c r="CF121" s="963">
        <v>22.1</v>
      </c>
      <c r="CG121" s="964"/>
      <c r="CH121" s="964"/>
      <c r="CI121" s="964"/>
      <c r="CJ121" s="964"/>
      <c r="CK121" s="1052"/>
      <c r="CL121" s="1053"/>
      <c r="CM121" s="1053"/>
      <c r="CN121" s="1053"/>
      <c r="CO121" s="1054"/>
      <c r="CP121" s="1062" t="s">
        <v>413</v>
      </c>
      <c r="CQ121" s="1063"/>
      <c r="CR121" s="1063"/>
      <c r="CS121" s="1063"/>
      <c r="CT121" s="1063"/>
      <c r="CU121" s="1063"/>
      <c r="CV121" s="1063"/>
      <c r="CW121" s="1063"/>
      <c r="CX121" s="1063"/>
      <c r="CY121" s="1063"/>
      <c r="CZ121" s="1063"/>
      <c r="DA121" s="1063"/>
      <c r="DB121" s="1063"/>
      <c r="DC121" s="1063"/>
      <c r="DD121" s="1063"/>
      <c r="DE121" s="1063"/>
      <c r="DF121" s="1064"/>
      <c r="DG121" s="968">
        <v>1852614</v>
      </c>
      <c r="DH121" s="969"/>
      <c r="DI121" s="969"/>
      <c r="DJ121" s="969"/>
      <c r="DK121" s="969"/>
      <c r="DL121" s="969">
        <v>1647137</v>
      </c>
      <c r="DM121" s="969"/>
      <c r="DN121" s="969"/>
      <c r="DO121" s="969"/>
      <c r="DP121" s="969"/>
      <c r="DQ121" s="969">
        <v>1322636</v>
      </c>
      <c r="DR121" s="969"/>
      <c r="DS121" s="969"/>
      <c r="DT121" s="969"/>
      <c r="DU121" s="969"/>
      <c r="DV121" s="970">
        <v>8.5</v>
      </c>
      <c r="DW121" s="970"/>
      <c r="DX121" s="970"/>
      <c r="DY121" s="970"/>
      <c r="DZ121" s="971"/>
    </row>
    <row r="122" spans="1:130" s="221" customFormat="1" ht="26.25" customHeight="1" x14ac:dyDescent="0.15">
      <c r="A122" s="1100"/>
      <c r="B122" s="992"/>
      <c r="C122" s="965" t="s">
        <v>454</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1" t="s">
        <v>240</v>
      </c>
      <c r="AB122" s="1002"/>
      <c r="AC122" s="1002"/>
      <c r="AD122" s="1002"/>
      <c r="AE122" s="1003"/>
      <c r="AF122" s="1004" t="s">
        <v>240</v>
      </c>
      <c r="AG122" s="1002"/>
      <c r="AH122" s="1002"/>
      <c r="AI122" s="1002"/>
      <c r="AJ122" s="1003"/>
      <c r="AK122" s="1004" t="s">
        <v>240</v>
      </c>
      <c r="AL122" s="1002"/>
      <c r="AM122" s="1002"/>
      <c r="AN122" s="1002"/>
      <c r="AO122" s="1003"/>
      <c r="AP122" s="1005" t="s">
        <v>240</v>
      </c>
      <c r="AQ122" s="1006"/>
      <c r="AR122" s="1006"/>
      <c r="AS122" s="1006"/>
      <c r="AT122" s="1007"/>
      <c r="AU122" s="1037"/>
      <c r="AV122" s="1038"/>
      <c r="AW122" s="1038"/>
      <c r="AX122" s="1038"/>
      <c r="AY122" s="1039"/>
      <c r="AZ122" s="1016" t="s">
        <v>474</v>
      </c>
      <c r="BA122" s="1008"/>
      <c r="BB122" s="1008"/>
      <c r="BC122" s="1008"/>
      <c r="BD122" s="1008"/>
      <c r="BE122" s="1008"/>
      <c r="BF122" s="1008"/>
      <c r="BG122" s="1008"/>
      <c r="BH122" s="1008"/>
      <c r="BI122" s="1008"/>
      <c r="BJ122" s="1008"/>
      <c r="BK122" s="1008"/>
      <c r="BL122" s="1008"/>
      <c r="BM122" s="1008"/>
      <c r="BN122" s="1008"/>
      <c r="BO122" s="1008"/>
      <c r="BP122" s="1009"/>
      <c r="BQ122" s="1042">
        <v>30313227</v>
      </c>
      <c r="BR122" s="1043"/>
      <c r="BS122" s="1043"/>
      <c r="BT122" s="1043"/>
      <c r="BU122" s="1043"/>
      <c r="BV122" s="1043">
        <v>30809595</v>
      </c>
      <c r="BW122" s="1043"/>
      <c r="BX122" s="1043"/>
      <c r="BY122" s="1043"/>
      <c r="BZ122" s="1043"/>
      <c r="CA122" s="1043">
        <v>30065685</v>
      </c>
      <c r="CB122" s="1043"/>
      <c r="CC122" s="1043"/>
      <c r="CD122" s="1043"/>
      <c r="CE122" s="1043"/>
      <c r="CF122" s="1060">
        <v>193.4</v>
      </c>
      <c r="CG122" s="1061"/>
      <c r="CH122" s="1061"/>
      <c r="CI122" s="1061"/>
      <c r="CJ122" s="1061"/>
      <c r="CK122" s="1052"/>
      <c r="CL122" s="1053"/>
      <c r="CM122" s="1053"/>
      <c r="CN122" s="1053"/>
      <c r="CO122" s="1054"/>
      <c r="CP122" s="1062" t="s">
        <v>475</v>
      </c>
      <c r="CQ122" s="1063"/>
      <c r="CR122" s="1063"/>
      <c r="CS122" s="1063"/>
      <c r="CT122" s="1063"/>
      <c r="CU122" s="1063"/>
      <c r="CV122" s="1063"/>
      <c r="CW122" s="1063"/>
      <c r="CX122" s="1063"/>
      <c r="CY122" s="1063"/>
      <c r="CZ122" s="1063"/>
      <c r="DA122" s="1063"/>
      <c r="DB122" s="1063"/>
      <c r="DC122" s="1063"/>
      <c r="DD122" s="1063"/>
      <c r="DE122" s="1063"/>
      <c r="DF122" s="1064"/>
      <c r="DG122" s="968">
        <v>448042</v>
      </c>
      <c r="DH122" s="969"/>
      <c r="DI122" s="969"/>
      <c r="DJ122" s="969"/>
      <c r="DK122" s="969"/>
      <c r="DL122" s="969">
        <v>417946</v>
      </c>
      <c r="DM122" s="969"/>
      <c r="DN122" s="969"/>
      <c r="DO122" s="969"/>
      <c r="DP122" s="969"/>
      <c r="DQ122" s="969">
        <v>398703</v>
      </c>
      <c r="DR122" s="969"/>
      <c r="DS122" s="969"/>
      <c r="DT122" s="969"/>
      <c r="DU122" s="969"/>
      <c r="DV122" s="970">
        <v>2.6</v>
      </c>
      <c r="DW122" s="970"/>
      <c r="DX122" s="970"/>
      <c r="DY122" s="970"/>
      <c r="DZ122" s="971"/>
    </row>
    <row r="123" spans="1:130" s="221" customFormat="1" ht="26.25" customHeight="1" x14ac:dyDescent="0.15">
      <c r="A123" s="1100"/>
      <c r="B123" s="992"/>
      <c r="C123" s="965" t="s">
        <v>460</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1" t="s">
        <v>240</v>
      </c>
      <c r="AB123" s="1002"/>
      <c r="AC123" s="1002"/>
      <c r="AD123" s="1002"/>
      <c r="AE123" s="1003"/>
      <c r="AF123" s="1004" t="s">
        <v>240</v>
      </c>
      <c r="AG123" s="1002"/>
      <c r="AH123" s="1002"/>
      <c r="AI123" s="1002"/>
      <c r="AJ123" s="1003"/>
      <c r="AK123" s="1004" t="s">
        <v>240</v>
      </c>
      <c r="AL123" s="1002"/>
      <c r="AM123" s="1002"/>
      <c r="AN123" s="1002"/>
      <c r="AO123" s="1003"/>
      <c r="AP123" s="1005" t="s">
        <v>240</v>
      </c>
      <c r="AQ123" s="1006"/>
      <c r="AR123" s="1006"/>
      <c r="AS123" s="1006"/>
      <c r="AT123" s="1007"/>
      <c r="AU123" s="1040"/>
      <c r="AV123" s="1041"/>
      <c r="AW123" s="1041"/>
      <c r="AX123" s="1041"/>
      <c r="AY123" s="1041"/>
      <c r="AZ123" s="242" t="s">
        <v>189</v>
      </c>
      <c r="BA123" s="242"/>
      <c r="BB123" s="242"/>
      <c r="BC123" s="242"/>
      <c r="BD123" s="242"/>
      <c r="BE123" s="242"/>
      <c r="BF123" s="242"/>
      <c r="BG123" s="242"/>
      <c r="BH123" s="242"/>
      <c r="BI123" s="242"/>
      <c r="BJ123" s="242"/>
      <c r="BK123" s="242"/>
      <c r="BL123" s="242"/>
      <c r="BM123" s="242"/>
      <c r="BN123" s="242"/>
      <c r="BO123" s="1020" t="s">
        <v>476</v>
      </c>
      <c r="BP123" s="1048"/>
      <c r="BQ123" s="1106">
        <v>40199949</v>
      </c>
      <c r="BR123" s="1107"/>
      <c r="BS123" s="1107"/>
      <c r="BT123" s="1107"/>
      <c r="BU123" s="1107"/>
      <c r="BV123" s="1107">
        <v>40429855</v>
      </c>
      <c r="BW123" s="1107"/>
      <c r="BX123" s="1107"/>
      <c r="BY123" s="1107"/>
      <c r="BZ123" s="1107"/>
      <c r="CA123" s="1107">
        <v>40963699</v>
      </c>
      <c r="CB123" s="1107"/>
      <c r="CC123" s="1107"/>
      <c r="CD123" s="1107"/>
      <c r="CE123" s="1107"/>
      <c r="CF123" s="1044"/>
      <c r="CG123" s="1045"/>
      <c r="CH123" s="1045"/>
      <c r="CI123" s="1045"/>
      <c r="CJ123" s="1046"/>
      <c r="CK123" s="1052"/>
      <c r="CL123" s="1053"/>
      <c r="CM123" s="1053"/>
      <c r="CN123" s="1053"/>
      <c r="CO123" s="1054"/>
      <c r="CP123" s="1062" t="s">
        <v>477</v>
      </c>
      <c r="CQ123" s="1063"/>
      <c r="CR123" s="1063"/>
      <c r="CS123" s="1063"/>
      <c r="CT123" s="1063"/>
      <c r="CU123" s="1063"/>
      <c r="CV123" s="1063"/>
      <c r="CW123" s="1063"/>
      <c r="CX123" s="1063"/>
      <c r="CY123" s="1063"/>
      <c r="CZ123" s="1063"/>
      <c r="DA123" s="1063"/>
      <c r="DB123" s="1063"/>
      <c r="DC123" s="1063"/>
      <c r="DD123" s="1063"/>
      <c r="DE123" s="1063"/>
      <c r="DF123" s="1064"/>
      <c r="DG123" s="1001">
        <v>13270</v>
      </c>
      <c r="DH123" s="1002"/>
      <c r="DI123" s="1002"/>
      <c r="DJ123" s="1002"/>
      <c r="DK123" s="1003"/>
      <c r="DL123" s="1004">
        <v>8036</v>
      </c>
      <c r="DM123" s="1002"/>
      <c r="DN123" s="1002"/>
      <c r="DO123" s="1002"/>
      <c r="DP123" s="1003"/>
      <c r="DQ123" s="1004">
        <v>5716</v>
      </c>
      <c r="DR123" s="1002"/>
      <c r="DS123" s="1002"/>
      <c r="DT123" s="1002"/>
      <c r="DU123" s="1003"/>
      <c r="DV123" s="1005">
        <v>0</v>
      </c>
      <c r="DW123" s="1006"/>
      <c r="DX123" s="1006"/>
      <c r="DY123" s="1006"/>
      <c r="DZ123" s="1007"/>
    </row>
    <row r="124" spans="1:130" s="221" customFormat="1" ht="26.25" customHeight="1" thickBot="1" x14ac:dyDescent="0.2">
      <c r="A124" s="1100"/>
      <c r="B124" s="992"/>
      <c r="C124" s="965" t="s">
        <v>463</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1" t="s">
        <v>240</v>
      </c>
      <c r="AB124" s="1002"/>
      <c r="AC124" s="1002"/>
      <c r="AD124" s="1002"/>
      <c r="AE124" s="1003"/>
      <c r="AF124" s="1004" t="s">
        <v>240</v>
      </c>
      <c r="AG124" s="1002"/>
      <c r="AH124" s="1002"/>
      <c r="AI124" s="1002"/>
      <c r="AJ124" s="1003"/>
      <c r="AK124" s="1004" t="s">
        <v>240</v>
      </c>
      <c r="AL124" s="1002"/>
      <c r="AM124" s="1002"/>
      <c r="AN124" s="1002"/>
      <c r="AO124" s="1003"/>
      <c r="AP124" s="1005" t="s">
        <v>240</v>
      </c>
      <c r="AQ124" s="1006"/>
      <c r="AR124" s="1006"/>
      <c r="AS124" s="1006"/>
      <c r="AT124" s="1007"/>
      <c r="AU124" s="1102" t="s">
        <v>478</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25.7</v>
      </c>
      <c r="BR124" s="1070"/>
      <c r="BS124" s="1070"/>
      <c r="BT124" s="1070"/>
      <c r="BU124" s="1070"/>
      <c r="BV124" s="1070">
        <v>24.9</v>
      </c>
      <c r="BW124" s="1070"/>
      <c r="BX124" s="1070"/>
      <c r="BY124" s="1070"/>
      <c r="BZ124" s="1070"/>
      <c r="CA124" s="1070">
        <v>17.399999999999999</v>
      </c>
      <c r="CB124" s="1070"/>
      <c r="CC124" s="1070"/>
      <c r="CD124" s="1070"/>
      <c r="CE124" s="1070"/>
      <c r="CF124" s="1071"/>
      <c r="CG124" s="1072"/>
      <c r="CH124" s="1072"/>
      <c r="CI124" s="1072"/>
      <c r="CJ124" s="1073"/>
      <c r="CK124" s="1055"/>
      <c r="CL124" s="1055"/>
      <c r="CM124" s="1055"/>
      <c r="CN124" s="1055"/>
      <c r="CO124" s="1056"/>
      <c r="CP124" s="1062" t="s">
        <v>479</v>
      </c>
      <c r="CQ124" s="1063"/>
      <c r="CR124" s="1063"/>
      <c r="CS124" s="1063"/>
      <c r="CT124" s="1063"/>
      <c r="CU124" s="1063"/>
      <c r="CV124" s="1063"/>
      <c r="CW124" s="1063"/>
      <c r="CX124" s="1063"/>
      <c r="CY124" s="1063"/>
      <c r="CZ124" s="1063"/>
      <c r="DA124" s="1063"/>
      <c r="DB124" s="1063"/>
      <c r="DC124" s="1063"/>
      <c r="DD124" s="1063"/>
      <c r="DE124" s="1063"/>
      <c r="DF124" s="1064"/>
      <c r="DG124" s="1047" t="s">
        <v>240</v>
      </c>
      <c r="DH124" s="1029"/>
      <c r="DI124" s="1029"/>
      <c r="DJ124" s="1029"/>
      <c r="DK124" s="1030"/>
      <c r="DL124" s="1028" t="s">
        <v>240</v>
      </c>
      <c r="DM124" s="1029"/>
      <c r="DN124" s="1029"/>
      <c r="DO124" s="1029"/>
      <c r="DP124" s="1030"/>
      <c r="DQ124" s="1028" t="s">
        <v>240</v>
      </c>
      <c r="DR124" s="1029"/>
      <c r="DS124" s="1029"/>
      <c r="DT124" s="1029"/>
      <c r="DU124" s="1030"/>
      <c r="DV124" s="1031" t="s">
        <v>240</v>
      </c>
      <c r="DW124" s="1032"/>
      <c r="DX124" s="1032"/>
      <c r="DY124" s="1032"/>
      <c r="DZ124" s="1033"/>
    </row>
    <row r="125" spans="1:130" s="221" customFormat="1" ht="26.25" customHeight="1" x14ac:dyDescent="0.15">
      <c r="A125" s="1100"/>
      <c r="B125" s="992"/>
      <c r="C125" s="965" t="s">
        <v>465</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1" t="s">
        <v>240</v>
      </c>
      <c r="AB125" s="1002"/>
      <c r="AC125" s="1002"/>
      <c r="AD125" s="1002"/>
      <c r="AE125" s="1003"/>
      <c r="AF125" s="1004" t="s">
        <v>408</v>
      </c>
      <c r="AG125" s="1002"/>
      <c r="AH125" s="1002"/>
      <c r="AI125" s="1002"/>
      <c r="AJ125" s="1003"/>
      <c r="AK125" s="1004" t="s">
        <v>240</v>
      </c>
      <c r="AL125" s="1002"/>
      <c r="AM125" s="1002"/>
      <c r="AN125" s="1002"/>
      <c r="AO125" s="1003"/>
      <c r="AP125" s="1005" t="s">
        <v>240</v>
      </c>
      <c r="AQ125" s="1006"/>
      <c r="AR125" s="1006"/>
      <c r="AS125" s="1006"/>
      <c r="AT125" s="100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65" t="s">
        <v>480</v>
      </c>
      <c r="CL125" s="1050"/>
      <c r="CM125" s="1050"/>
      <c r="CN125" s="1050"/>
      <c r="CO125" s="1051"/>
      <c r="CP125" s="972" t="s">
        <v>481</v>
      </c>
      <c r="CQ125" s="940"/>
      <c r="CR125" s="940"/>
      <c r="CS125" s="940"/>
      <c r="CT125" s="940"/>
      <c r="CU125" s="940"/>
      <c r="CV125" s="940"/>
      <c r="CW125" s="940"/>
      <c r="CX125" s="940"/>
      <c r="CY125" s="940"/>
      <c r="CZ125" s="940"/>
      <c r="DA125" s="940"/>
      <c r="DB125" s="940"/>
      <c r="DC125" s="940"/>
      <c r="DD125" s="940"/>
      <c r="DE125" s="940"/>
      <c r="DF125" s="941"/>
      <c r="DG125" s="973" t="s">
        <v>240</v>
      </c>
      <c r="DH125" s="974"/>
      <c r="DI125" s="974"/>
      <c r="DJ125" s="974"/>
      <c r="DK125" s="974"/>
      <c r="DL125" s="974" t="s">
        <v>240</v>
      </c>
      <c r="DM125" s="974"/>
      <c r="DN125" s="974"/>
      <c r="DO125" s="974"/>
      <c r="DP125" s="974"/>
      <c r="DQ125" s="974" t="s">
        <v>240</v>
      </c>
      <c r="DR125" s="974"/>
      <c r="DS125" s="974"/>
      <c r="DT125" s="974"/>
      <c r="DU125" s="974"/>
      <c r="DV125" s="975" t="s">
        <v>240</v>
      </c>
      <c r="DW125" s="975"/>
      <c r="DX125" s="975"/>
      <c r="DY125" s="975"/>
      <c r="DZ125" s="976"/>
    </row>
    <row r="126" spans="1:130" s="221" customFormat="1" ht="26.25" customHeight="1" thickBot="1" x14ac:dyDescent="0.2">
      <c r="A126" s="1100"/>
      <c r="B126" s="992"/>
      <c r="C126" s="965" t="s">
        <v>467</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1">
        <v>40795</v>
      </c>
      <c r="AB126" s="1002"/>
      <c r="AC126" s="1002"/>
      <c r="AD126" s="1002"/>
      <c r="AE126" s="1003"/>
      <c r="AF126" s="1004">
        <v>37952</v>
      </c>
      <c r="AG126" s="1002"/>
      <c r="AH126" s="1002"/>
      <c r="AI126" s="1002"/>
      <c r="AJ126" s="1003"/>
      <c r="AK126" s="1004">
        <v>34595</v>
      </c>
      <c r="AL126" s="1002"/>
      <c r="AM126" s="1002"/>
      <c r="AN126" s="1002"/>
      <c r="AO126" s="1003"/>
      <c r="AP126" s="1005">
        <v>0.2</v>
      </c>
      <c r="AQ126" s="1006"/>
      <c r="AR126" s="1006"/>
      <c r="AS126" s="1006"/>
      <c r="AT126" s="100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6"/>
      <c r="CL126" s="1053"/>
      <c r="CM126" s="1053"/>
      <c r="CN126" s="1053"/>
      <c r="CO126" s="1054"/>
      <c r="CP126" s="965" t="s">
        <v>482</v>
      </c>
      <c r="CQ126" s="966"/>
      <c r="CR126" s="966"/>
      <c r="CS126" s="966"/>
      <c r="CT126" s="966"/>
      <c r="CU126" s="966"/>
      <c r="CV126" s="966"/>
      <c r="CW126" s="966"/>
      <c r="CX126" s="966"/>
      <c r="CY126" s="966"/>
      <c r="CZ126" s="966"/>
      <c r="DA126" s="966"/>
      <c r="DB126" s="966"/>
      <c r="DC126" s="966"/>
      <c r="DD126" s="966"/>
      <c r="DE126" s="966"/>
      <c r="DF126" s="967"/>
      <c r="DG126" s="968" t="s">
        <v>240</v>
      </c>
      <c r="DH126" s="969"/>
      <c r="DI126" s="969"/>
      <c r="DJ126" s="969"/>
      <c r="DK126" s="969"/>
      <c r="DL126" s="969" t="s">
        <v>240</v>
      </c>
      <c r="DM126" s="969"/>
      <c r="DN126" s="969"/>
      <c r="DO126" s="969"/>
      <c r="DP126" s="969"/>
      <c r="DQ126" s="969" t="s">
        <v>240</v>
      </c>
      <c r="DR126" s="969"/>
      <c r="DS126" s="969"/>
      <c r="DT126" s="969"/>
      <c r="DU126" s="969"/>
      <c r="DV126" s="970" t="s">
        <v>240</v>
      </c>
      <c r="DW126" s="970"/>
      <c r="DX126" s="970"/>
      <c r="DY126" s="970"/>
      <c r="DZ126" s="971"/>
    </row>
    <row r="127" spans="1:130" s="221" customFormat="1" ht="26.25" customHeight="1" x14ac:dyDescent="0.15">
      <c r="A127" s="1101"/>
      <c r="B127" s="994"/>
      <c r="C127" s="1016" t="s">
        <v>483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1001">
        <v>2987</v>
      </c>
      <c r="AB127" s="1002"/>
      <c r="AC127" s="1002"/>
      <c r="AD127" s="1002"/>
      <c r="AE127" s="1003"/>
      <c r="AF127" s="1004">
        <v>2323</v>
      </c>
      <c r="AG127" s="1002"/>
      <c r="AH127" s="1002"/>
      <c r="AI127" s="1002"/>
      <c r="AJ127" s="1003"/>
      <c r="AK127" s="1004">
        <v>1766</v>
      </c>
      <c r="AL127" s="1002"/>
      <c r="AM127" s="1002"/>
      <c r="AN127" s="1002"/>
      <c r="AO127" s="1003"/>
      <c r="AP127" s="1005">
        <v>0</v>
      </c>
      <c r="AQ127" s="1006"/>
      <c r="AR127" s="1006"/>
      <c r="AS127" s="1006"/>
      <c r="AT127" s="1007"/>
      <c r="AU127" s="223"/>
      <c r="AV127" s="223"/>
      <c r="AW127" s="223"/>
      <c r="AX127" s="1074" t="s">
        <v>484</v>
      </c>
      <c r="AY127" s="1075"/>
      <c r="AZ127" s="1075"/>
      <c r="BA127" s="1075"/>
      <c r="BB127" s="1075"/>
      <c r="BC127" s="1075"/>
      <c r="BD127" s="1075"/>
      <c r="BE127" s="1076"/>
      <c r="BF127" s="1077" t="s">
        <v>485</v>
      </c>
      <c r="BG127" s="1075"/>
      <c r="BH127" s="1075"/>
      <c r="BI127" s="1075"/>
      <c r="BJ127" s="1075"/>
      <c r="BK127" s="1075"/>
      <c r="BL127" s="1076"/>
      <c r="BM127" s="1077" t="s">
        <v>486</v>
      </c>
      <c r="BN127" s="1075"/>
      <c r="BO127" s="1075"/>
      <c r="BP127" s="1075"/>
      <c r="BQ127" s="1075"/>
      <c r="BR127" s="1075"/>
      <c r="BS127" s="1076"/>
      <c r="BT127" s="1077" t="s">
        <v>487</v>
      </c>
      <c r="BU127" s="1075"/>
      <c r="BV127" s="1075"/>
      <c r="BW127" s="1075"/>
      <c r="BX127" s="1075"/>
      <c r="BY127" s="1075"/>
      <c r="BZ127" s="1098"/>
      <c r="CA127" s="223"/>
      <c r="CB127" s="223"/>
      <c r="CC127" s="223"/>
      <c r="CD127" s="246"/>
      <c r="CE127" s="246"/>
      <c r="CF127" s="246"/>
      <c r="CG127" s="223"/>
      <c r="CH127" s="223"/>
      <c r="CI127" s="223"/>
      <c r="CJ127" s="245"/>
      <c r="CK127" s="1066"/>
      <c r="CL127" s="1053"/>
      <c r="CM127" s="1053"/>
      <c r="CN127" s="1053"/>
      <c r="CO127" s="1054"/>
      <c r="CP127" s="965" t="s">
        <v>488</v>
      </c>
      <c r="CQ127" s="966"/>
      <c r="CR127" s="966"/>
      <c r="CS127" s="966"/>
      <c r="CT127" s="966"/>
      <c r="CU127" s="966"/>
      <c r="CV127" s="966"/>
      <c r="CW127" s="966"/>
      <c r="CX127" s="966"/>
      <c r="CY127" s="966"/>
      <c r="CZ127" s="966"/>
      <c r="DA127" s="966"/>
      <c r="DB127" s="966"/>
      <c r="DC127" s="966"/>
      <c r="DD127" s="966"/>
      <c r="DE127" s="966"/>
      <c r="DF127" s="967"/>
      <c r="DG127" s="968" t="s">
        <v>240</v>
      </c>
      <c r="DH127" s="969"/>
      <c r="DI127" s="969"/>
      <c r="DJ127" s="969"/>
      <c r="DK127" s="969"/>
      <c r="DL127" s="969" t="s">
        <v>240</v>
      </c>
      <c r="DM127" s="969"/>
      <c r="DN127" s="969"/>
      <c r="DO127" s="969"/>
      <c r="DP127" s="969"/>
      <c r="DQ127" s="969" t="s">
        <v>240</v>
      </c>
      <c r="DR127" s="969"/>
      <c r="DS127" s="969"/>
      <c r="DT127" s="969"/>
      <c r="DU127" s="969"/>
      <c r="DV127" s="970" t="s">
        <v>240</v>
      </c>
      <c r="DW127" s="970"/>
      <c r="DX127" s="970"/>
      <c r="DY127" s="970"/>
      <c r="DZ127" s="971"/>
    </row>
    <row r="128" spans="1:130" s="221" customFormat="1" ht="26.25" customHeight="1" thickBot="1" x14ac:dyDescent="0.2">
      <c r="A128" s="1084" t="s">
        <v>489</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490</v>
      </c>
      <c r="X128" s="1086"/>
      <c r="Y128" s="1086"/>
      <c r="Z128" s="1087"/>
      <c r="AA128" s="1088">
        <v>408029</v>
      </c>
      <c r="AB128" s="1089"/>
      <c r="AC128" s="1089"/>
      <c r="AD128" s="1089"/>
      <c r="AE128" s="1090"/>
      <c r="AF128" s="1091">
        <v>423149</v>
      </c>
      <c r="AG128" s="1089"/>
      <c r="AH128" s="1089"/>
      <c r="AI128" s="1089"/>
      <c r="AJ128" s="1090"/>
      <c r="AK128" s="1091">
        <v>428088</v>
      </c>
      <c r="AL128" s="1089"/>
      <c r="AM128" s="1089"/>
      <c r="AN128" s="1089"/>
      <c r="AO128" s="1090"/>
      <c r="AP128" s="1092"/>
      <c r="AQ128" s="1093"/>
      <c r="AR128" s="1093"/>
      <c r="AS128" s="1093"/>
      <c r="AT128" s="1094"/>
      <c r="AU128" s="223"/>
      <c r="AV128" s="223"/>
      <c r="AW128" s="223"/>
      <c r="AX128" s="939" t="s">
        <v>491</v>
      </c>
      <c r="AY128" s="940"/>
      <c r="AZ128" s="940"/>
      <c r="BA128" s="940"/>
      <c r="BB128" s="940"/>
      <c r="BC128" s="940"/>
      <c r="BD128" s="940"/>
      <c r="BE128" s="941"/>
      <c r="BF128" s="1095" t="s">
        <v>408</v>
      </c>
      <c r="BG128" s="1096"/>
      <c r="BH128" s="1096"/>
      <c r="BI128" s="1096"/>
      <c r="BJ128" s="1096"/>
      <c r="BK128" s="1096"/>
      <c r="BL128" s="1097"/>
      <c r="BM128" s="1095">
        <v>12.58</v>
      </c>
      <c r="BN128" s="1096"/>
      <c r="BO128" s="1096"/>
      <c r="BP128" s="1096"/>
      <c r="BQ128" s="1096"/>
      <c r="BR128" s="1096"/>
      <c r="BS128" s="1097"/>
      <c r="BT128" s="1095">
        <v>20</v>
      </c>
      <c r="BU128" s="1096"/>
      <c r="BV128" s="1096"/>
      <c r="BW128" s="1096"/>
      <c r="BX128" s="1096"/>
      <c r="BY128" s="1096"/>
      <c r="BZ128" s="1119"/>
      <c r="CA128" s="246"/>
      <c r="CB128" s="246"/>
      <c r="CC128" s="246"/>
      <c r="CD128" s="246"/>
      <c r="CE128" s="246"/>
      <c r="CF128" s="246"/>
      <c r="CG128" s="223"/>
      <c r="CH128" s="223"/>
      <c r="CI128" s="223"/>
      <c r="CJ128" s="245"/>
      <c r="CK128" s="1067"/>
      <c r="CL128" s="1068"/>
      <c r="CM128" s="1068"/>
      <c r="CN128" s="1068"/>
      <c r="CO128" s="1069"/>
      <c r="CP128" s="1078" t="s">
        <v>492</v>
      </c>
      <c r="CQ128" s="758"/>
      <c r="CR128" s="758"/>
      <c r="CS128" s="758"/>
      <c r="CT128" s="758"/>
      <c r="CU128" s="758"/>
      <c r="CV128" s="758"/>
      <c r="CW128" s="758"/>
      <c r="CX128" s="758"/>
      <c r="CY128" s="758"/>
      <c r="CZ128" s="758"/>
      <c r="DA128" s="758"/>
      <c r="DB128" s="758"/>
      <c r="DC128" s="758"/>
      <c r="DD128" s="758"/>
      <c r="DE128" s="758"/>
      <c r="DF128" s="1079"/>
      <c r="DG128" s="1080">
        <v>172244</v>
      </c>
      <c r="DH128" s="1081"/>
      <c r="DI128" s="1081"/>
      <c r="DJ128" s="1081"/>
      <c r="DK128" s="1081"/>
      <c r="DL128" s="1081">
        <v>144301</v>
      </c>
      <c r="DM128" s="1081"/>
      <c r="DN128" s="1081"/>
      <c r="DO128" s="1081"/>
      <c r="DP128" s="1081"/>
      <c r="DQ128" s="1081">
        <v>120287</v>
      </c>
      <c r="DR128" s="1081"/>
      <c r="DS128" s="1081"/>
      <c r="DT128" s="1081"/>
      <c r="DU128" s="1081"/>
      <c r="DV128" s="1082">
        <v>0.8</v>
      </c>
      <c r="DW128" s="1082"/>
      <c r="DX128" s="1082"/>
      <c r="DY128" s="1082"/>
      <c r="DZ128" s="1083"/>
    </row>
    <row r="129" spans="1:131" s="221" customFormat="1" ht="26.25" customHeight="1" x14ac:dyDescent="0.15">
      <c r="A129" s="977" t="s">
        <v>107</v>
      </c>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1113" t="s">
        <v>493</v>
      </c>
      <c r="X129" s="1114"/>
      <c r="Y129" s="1114"/>
      <c r="Z129" s="1115"/>
      <c r="AA129" s="1001">
        <v>17003167</v>
      </c>
      <c r="AB129" s="1002"/>
      <c r="AC129" s="1002"/>
      <c r="AD129" s="1002"/>
      <c r="AE129" s="1003"/>
      <c r="AF129" s="1004">
        <v>17550475</v>
      </c>
      <c r="AG129" s="1002"/>
      <c r="AH129" s="1002"/>
      <c r="AI129" s="1002"/>
      <c r="AJ129" s="1003"/>
      <c r="AK129" s="1004">
        <v>18218747</v>
      </c>
      <c r="AL129" s="1002"/>
      <c r="AM129" s="1002"/>
      <c r="AN129" s="1002"/>
      <c r="AO129" s="1003"/>
      <c r="AP129" s="1116"/>
      <c r="AQ129" s="1117"/>
      <c r="AR129" s="1117"/>
      <c r="AS129" s="1117"/>
      <c r="AT129" s="1118"/>
      <c r="AU129" s="224"/>
      <c r="AV129" s="224"/>
      <c r="AW129" s="224"/>
      <c r="AX129" s="1108" t="s">
        <v>494</v>
      </c>
      <c r="AY129" s="966"/>
      <c r="AZ129" s="966"/>
      <c r="BA129" s="966"/>
      <c r="BB129" s="966"/>
      <c r="BC129" s="966"/>
      <c r="BD129" s="966"/>
      <c r="BE129" s="967"/>
      <c r="BF129" s="1109" t="s">
        <v>240</v>
      </c>
      <c r="BG129" s="1110"/>
      <c r="BH129" s="1110"/>
      <c r="BI129" s="1110"/>
      <c r="BJ129" s="1110"/>
      <c r="BK129" s="1110"/>
      <c r="BL129" s="1111"/>
      <c r="BM129" s="1109">
        <v>17.579999999999998</v>
      </c>
      <c r="BN129" s="1110"/>
      <c r="BO129" s="1110"/>
      <c r="BP129" s="1110"/>
      <c r="BQ129" s="1110"/>
      <c r="BR129" s="1110"/>
      <c r="BS129" s="1111"/>
      <c r="BT129" s="1109">
        <v>30</v>
      </c>
      <c r="BU129" s="1110"/>
      <c r="BV129" s="1110"/>
      <c r="BW129" s="1110"/>
      <c r="BX129" s="1110"/>
      <c r="BY129" s="1110"/>
      <c r="BZ129" s="111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7" t="s">
        <v>495</v>
      </c>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1113" t="s">
        <v>496</v>
      </c>
      <c r="X130" s="1114"/>
      <c r="Y130" s="1114"/>
      <c r="Z130" s="1115"/>
      <c r="AA130" s="1001">
        <v>2903632</v>
      </c>
      <c r="AB130" s="1002"/>
      <c r="AC130" s="1002"/>
      <c r="AD130" s="1002"/>
      <c r="AE130" s="1003"/>
      <c r="AF130" s="1004">
        <v>2758909</v>
      </c>
      <c r="AG130" s="1002"/>
      <c r="AH130" s="1002"/>
      <c r="AI130" s="1002"/>
      <c r="AJ130" s="1003"/>
      <c r="AK130" s="1004">
        <v>2676501</v>
      </c>
      <c r="AL130" s="1002"/>
      <c r="AM130" s="1002"/>
      <c r="AN130" s="1002"/>
      <c r="AO130" s="1003"/>
      <c r="AP130" s="1116"/>
      <c r="AQ130" s="1117"/>
      <c r="AR130" s="1117"/>
      <c r="AS130" s="1117"/>
      <c r="AT130" s="1118"/>
      <c r="AU130" s="224"/>
      <c r="AV130" s="224"/>
      <c r="AW130" s="224"/>
      <c r="AX130" s="1108" t="s">
        <v>497</v>
      </c>
      <c r="AY130" s="966"/>
      <c r="AZ130" s="966"/>
      <c r="BA130" s="966"/>
      <c r="BB130" s="966"/>
      <c r="BC130" s="966"/>
      <c r="BD130" s="966"/>
      <c r="BE130" s="967"/>
      <c r="BF130" s="1144">
        <v>6.4</v>
      </c>
      <c r="BG130" s="1145"/>
      <c r="BH130" s="1145"/>
      <c r="BI130" s="1145"/>
      <c r="BJ130" s="1145"/>
      <c r="BK130" s="1145"/>
      <c r="BL130" s="1146"/>
      <c r="BM130" s="1144">
        <v>25</v>
      </c>
      <c r="BN130" s="1145"/>
      <c r="BO130" s="1145"/>
      <c r="BP130" s="1145"/>
      <c r="BQ130" s="1145"/>
      <c r="BR130" s="1145"/>
      <c r="BS130" s="1146"/>
      <c r="BT130" s="1144">
        <v>35</v>
      </c>
      <c r="BU130" s="1145"/>
      <c r="BV130" s="1145"/>
      <c r="BW130" s="1145"/>
      <c r="BX130" s="1145"/>
      <c r="BY130" s="1145"/>
      <c r="BZ130" s="11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498</v>
      </c>
      <c r="X131" s="1151"/>
      <c r="Y131" s="1151"/>
      <c r="Z131" s="1152"/>
      <c r="AA131" s="1047">
        <v>14099535</v>
      </c>
      <c r="AB131" s="1029"/>
      <c r="AC131" s="1029"/>
      <c r="AD131" s="1029"/>
      <c r="AE131" s="1030"/>
      <c r="AF131" s="1028">
        <v>14791566</v>
      </c>
      <c r="AG131" s="1029"/>
      <c r="AH131" s="1029"/>
      <c r="AI131" s="1029"/>
      <c r="AJ131" s="1030"/>
      <c r="AK131" s="1028">
        <v>15542246</v>
      </c>
      <c r="AL131" s="1029"/>
      <c r="AM131" s="1029"/>
      <c r="AN131" s="1029"/>
      <c r="AO131" s="1030"/>
      <c r="AP131" s="1153"/>
      <c r="AQ131" s="1154"/>
      <c r="AR131" s="1154"/>
      <c r="AS131" s="1154"/>
      <c r="AT131" s="1155"/>
      <c r="AU131" s="224"/>
      <c r="AV131" s="224"/>
      <c r="AW131" s="224"/>
      <c r="AX131" s="1126" t="s">
        <v>499</v>
      </c>
      <c r="AY131" s="758"/>
      <c r="AZ131" s="758"/>
      <c r="BA131" s="758"/>
      <c r="BB131" s="758"/>
      <c r="BC131" s="758"/>
      <c r="BD131" s="758"/>
      <c r="BE131" s="1079"/>
      <c r="BF131" s="1127">
        <v>17.399999999999999</v>
      </c>
      <c r="BG131" s="1128"/>
      <c r="BH131" s="1128"/>
      <c r="BI131" s="1128"/>
      <c r="BJ131" s="1128"/>
      <c r="BK131" s="1128"/>
      <c r="BL131" s="1129"/>
      <c r="BM131" s="1127">
        <v>350</v>
      </c>
      <c r="BN131" s="1128"/>
      <c r="BO131" s="1128"/>
      <c r="BP131" s="1128"/>
      <c r="BQ131" s="1128"/>
      <c r="BR131" s="1128"/>
      <c r="BS131" s="1129"/>
      <c r="BT131" s="1130"/>
      <c r="BU131" s="1131"/>
      <c r="BV131" s="1131"/>
      <c r="BW131" s="1131"/>
      <c r="BX131" s="1131"/>
      <c r="BY131" s="1131"/>
      <c r="BZ131" s="113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33" t="s">
        <v>500</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501</v>
      </c>
      <c r="W132" s="1137"/>
      <c r="X132" s="1137"/>
      <c r="Y132" s="1137"/>
      <c r="Z132" s="1138"/>
      <c r="AA132" s="1139">
        <v>5.9050883589999996</v>
      </c>
      <c r="AB132" s="1140"/>
      <c r="AC132" s="1140"/>
      <c r="AD132" s="1140"/>
      <c r="AE132" s="1141"/>
      <c r="AF132" s="1142">
        <v>6.8112900420000004</v>
      </c>
      <c r="AG132" s="1140"/>
      <c r="AH132" s="1140"/>
      <c r="AI132" s="1140"/>
      <c r="AJ132" s="1141"/>
      <c r="AK132" s="1142">
        <v>6.6836993830000004</v>
      </c>
      <c r="AL132" s="1140"/>
      <c r="AM132" s="1140"/>
      <c r="AN132" s="1140"/>
      <c r="AO132" s="1141"/>
      <c r="AP132" s="1044"/>
      <c r="AQ132" s="1045"/>
      <c r="AR132" s="1045"/>
      <c r="AS132" s="1045"/>
      <c r="AT132" s="114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20" t="s">
        <v>502</v>
      </c>
      <c r="W133" s="1120"/>
      <c r="X133" s="1120"/>
      <c r="Y133" s="1120"/>
      <c r="Z133" s="1121"/>
      <c r="AA133" s="1122">
        <v>6.2</v>
      </c>
      <c r="AB133" s="1123"/>
      <c r="AC133" s="1123"/>
      <c r="AD133" s="1123"/>
      <c r="AE133" s="1124"/>
      <c r="AF133" s="1122">
        <v>6.2</v>
      </c>
      <c r="AG133" s="1123"/>
      <c r="AH133" s="1123"/>
      <c r="AI133" s="1123"/>
      <c r="AJ133" s="1124"/>
      <c r="AK133" s="1122">
        <v>6.4</v>
      </c>
      <c r="AL133" s="1123"/>
      <c r="AM133" s="1123"/>
      <c r="AN133" s="1123"/>
      <c r="AO133" s="1124"/>
      <c r="AP133" s="1071"/>
      <c r="AQ133" s="1072"/>
      <c r="AR133" s="1072"/>
      <c r="AS133" s="1072"/>
      <c r="AT133" s="11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bAWnLhLs2jKcM8xU4KGWGRSHMzDrtX12V4rUIzqhUsXBqawZPjyHgHYCq0OYaIIua/m5GFlBa+kvyjZbYHX9g==" saltValue="PoWVWrtn2noc+EWiLnN7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yjhBDMmYfRpmF4PHioE3pb7yPcxiwe+4nG+TfnTynhS0cvPrTWFLX5NnpW7qFN/qFwvW7P4HUvtPrJDSoeANEg==" saltValue="aryPLzrnIm73/a5qVgmO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bwtZSpafhvrc/mIOa7BWzmrq6a05xe+QcS0GEL2U3vrQv91NfjCsWVbRnYV+kaPdJQIBR3FPNZF1DYAXvQyrg==" saltValue="6Qqon19bN7PD67LTd/BQx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7"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8"/>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9" t="s">
        <v>511</v>
      </c>
      <c r="AL9" s="1160"/>
      <c r="AM9" s="1160"/>
      <c r="AN9" s="1161"/>
      <c r="AO9" s="272">
        <v>5676922</v>
      </c>
      <c r="AP9" s="272">
        <v>85587</v>
      </c>
      <c r="AQ9" s="273">
        <v>72345</v>
      </c>
      <c r="AR9" s="274">
        <v>18.3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9" t="s">
        <v>512</v>
      </c>
      <c r="AL10" s="1160"/>
      <c r="AM10" s="1160"/>
      <c r="AN10" s="1161"/>
      <c r="AO10" s="275">
        <v>571416</v>
      </c>
      <c r="AP10" s="275">
        <v>8615</v>
      </c>
      <c r="AQ10" s="276">
        <v>6087</v>
      </c>
      <c r="AR10" s="277">
        <v>41.5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9" t="s">
        <v>513</v>
      </c>
      <c r="AL11" s="1160"/>
      <c r="AM11" s="1160"/>
      <c r="AN11" s="1161"/>
      <c r="AO11" s="275" t="s">
        <v>514</v>
      </c>
      <c r="AP11" s="275" t="s">
        <v>514</v>
      </c>
      <c r="AQ11" s="276">
        <v>1128</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9" t="s">
        <v>515</v>
      </c>
      <c r="AL12" s="1160"/>
      <c r="AM12" s="1160"/>
      <c r="AN12" s="1161"/>
      <c r="AO12" s="275" t="s">
        <v>514</v>
      </c>
      <c r="AP12" s="275" t="s">
        <v>514</v>
      </c>
      <c r="AQ12" s="276">
        <v>9</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9" t="s">
        <v>516</v>
      </c>
      <c r="AL13" s="1160"/>
      <c r="AM13" s="1160"/>
      <c r="AN13" s="1161"/>
      <c r="AO13" s="275">
        <v>146859</v>
      </c>
      <c r="AP13" s="275">
        <v>2214</v>
      </c>
      <c r="AQ13" s="276">
        <v>2326</v>
      </c>
      <c r="AR13" s="277">
        <v>-4.8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9" t="s">
        <v>517</v>
      </c>
      <c r="AL14" s="1160"/>
      <c r="AM14" s="1160"/>
      <c r="AN14" s="1161"/>
      <c r="AO14" s="275">
        <v>105856</v>
      </c>
      <c r="AP14" s="275">
        <v>1596</v>
      </c>
      <c r="AQ14" s="276">
        <v>1625</v>
      </c>
      <c r="AR14" s="277">
        <v>-1.8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2" t="s">
        <v>518</v>
      </c>
      <c r="AL15" s="1163"/>
      <c r="AM15" s="1163"/>
      <c r="AN15" s="1164"/>
      <c r="AO15" s="275">
        <v>-315395</v>
      </c>
      <c r="AP15" s="275">
        <v>-4755</v>
      </c>
      <c r="AQ15" s="276">
        <v>-4515</v>
      </c>
      <c r="AR15" s="277">
        <v>5.3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2" t="s">
        <v>189</v>
      </c>
      <c r="AL16" s="1163"/>
      <c r="AM16" s="1163"/>
      <c r="AN16" s="1164"/>
      <c r="AO16" s="275">
        <v>6185658</v>
      </c>
      <c r="AP16" s="275">
        <v>93257</v>
      </c>
      <c r="AQ16" s="276">
        <v>79005</v>
      </c>
      <c r="AR16" s="277">
        <v>18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5" t="s">
        <v>523</v>
      </c>
      <c r="AL21" s="1166"/>
      <c r="AM21" s="1166"/>
      <c r="AN21" s="1167"/>
      <c r="AO21" s="288">
        <v>7.57</v>
      </c>
      <c r="AP21" s="289">
        <v>7.5</v>
      </c>
      <c r="AQ21" s="290">
        <v>7.0000000000000007E-2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5" t="s">
        <v>524</v>
      </c>
      <c r="AL22" s="1166"/>
      <c r="AM22" s="1166"/>
      <c r="AN22" s="1167"/>
      <c r="AO22" s="293">
        <v>98.3</v>
      </c>
      <c r="AP22" s="294">
        <v>98.5</v>
      </c>
      <c r="AQ22" s="295">
        <v>-0.2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6" t="s">
        <v>525</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7"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8"/>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73" t="s">
        <v>528</v>
      </c>
      <c r="AL32" s="1174"/>
      <c r="AM32" s="1174"/>
      <c r="AN32" s="1175"/>
      <c r="AO32" s="303">
        <v>2966182</v>
      </c>
      <c r="AP32" s="303">
        <v>44719</v>
      </c>
      <c r="AQ32" s="304">
        <v>42274</v>
      </c>
      <c r="AR32" s="305">
        <v>5.8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73" t="s">
        <v>529</v>
      </c>
      <c r="AL33" s="1174"/>
      <c r="AM33" s="1174"/>
      <c r="AN33" s="1175"/>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73" t="s">
        <v>530</v>
      </c>
      <c r="AL34" s="1174"/>
      <c r="AM34" s="1174"/>
      <c r="AN34" s="1175"/>
      <c r="AO34" s="303" t="s">
        <v>514</v>
      </c>
      <c r="AP34" s="303" t="s">
        <v>514</v>
      </c>
      <c r="AQ34" s="304">
        <v>53</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73" t="s">
        <v>531</v>
      </c>
      <c r="AL35" s="1174"/>
      <c r="AM35" s="1174"/>
      <c r="AN35" s="1175"/>
      <c r="AO35" s="303">
        <v>1074618</v>
      </c>
      <c r="AP35" s="303">
        <v>16201</v>
      </c>
      <c r="AQ35" s="304">
        <v>12769</v>
      </c>
      <c r="AR35" s="305">
        <v>26.9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73" t="s">
        <v>532</v>
      </c>
      <c r="AL36" s="1174"/>
      <c r="AM36" s="1174"/>
      <c r="AN36" s="1175"/>
      <c r="AO36" s="303">
        <v>66218</v>
      </c>
      <c r="AP36" s="303">
        <v>998</v>
      </c>
      <c r="AQ36" s="304">
        <v>1973</v>
      </c>
      <c r="AR36" s="305">
        <v>-49.4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73" t="s">
        <v>533</v>
      </c>
      <c r="AL37" s="1174"/>
      <c r="AM37" s="1174"/>
      <c r="AN37" s="1175"/>
      <c r="AO37" s="303">
        <v>36361</v>
      </c>
      <c r="AP37" s="303">
        <v>548</v>
      </c>
      <c r="AQ37" s="304">
        <v>635</v>
      </c>
      <c r="AR37" s="305">
        <v>-13.7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6" t="s">
        <v>534</v>
      </c>
      <c r="AL38" s="1177"/>
      <c r="AM38" s="1177"/>
      <c r="AN38" s="1178"/>
      <c r="AO38" s="306">
        <v>7</v>
      </c>
      <c r="AP38" s="306">
        <v>0</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6" t="s">
        <v>535</v>
      </c>
      <c r="AL39" s="1177"/>
      <c r="AM39" s="1177"/>
      <c r="AN39" s="1178"/>
      <c r="AO39" s="303">
        <v>-428088</v>
      </c>
      <c r="AP39" s="303">
        <v>-6454</v>
      </c>
      <c r="AQ39" s="304">
        <v>-5447</v>
      </c>
      <c r="AR39" s="305">
        <v>18.5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73" t="s">
        <v>536</v>
      </c>
      <c r="AL40" s="1174"/>
      <c r="AM40" s="1174"/>
      <c r="AN40" s="1175"/>
      <c r="AO40" s="303">
        <v>-2676501</v>
      </c>
      <c r="AP40" s="303">
        <v>-40352</v>
      </c>
      <c r="AQ40" s="304">
        <v>-37418</v>
      </c>
      <c r="AR40" s="305">
        <v>7.8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9" t="s">
        <v>300</v>
      </c>
      <c r="AL41" s="1180"/>
      <c r="AM41" s="1180"/>
      <c r="AN41" s="1181"/>
      <c r="AO41" s="303">
        <v>1038797</v>
      </c>
      <c r="AP41" s="303">
        <v>15661</v>
      </c>
      <c r="AQ41" s="304">
        <v>14840</v>
      </c>
      <c r="AR41" s="305">
        <v>5.5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8" t="s">
        <v>506</v>
      </c>
      <c r="AN49" s="1170" t="s">
        <v>540</v>
      </c>
      <c r="AO49" s="1171"/>
      <c r="AP49" s="1171"/>
      <c r="AQ49" s="1171"/>
      <c r="AR49" s="117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9"/>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2657141</v>
      </c>
      <c r="AN51" s="325">
        <v>39389</v>
      </c>
      <c r="AO51" s="326">
        <v>-3.5</v>
      </c>
      <c r="AP51" s="327">
        <v>54110</v>
      </c>
      <c r="AQ51" s="328">
        <v>-5.6</v>
      </c>
      <c r="AR51" s="329">
        <v>2.1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1368337</v>
      </c>
      <c r="AN52" s="333">
        <v>20284</v>
      </c>
      <c r="AO52" s="334">
        <v>10.6</v>
      </c>
      <c r="AP52" s="335">
        <v>30620</v>
      </c>
      <c r="AQ52" s="336">
        <v>-6.6</v>
      </c>
      <c r="AR52" s="337">
        <v>17.2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3040029</v>
      </c>
      <c r="AN53" s="325">
        <v>45118</v>
      </c>
      <c r="AO53" s="326">
        <v>14.5</v>
      </c>
      <c r="AP53" s="327">
        <v>54684</v>
      </c>
      <c r="AQ53" s="328">
        <v>1.1000000000000001</v>
      </c>
      <c r="AR53" s="329">
        <v>13.4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1653476</v>
      </c>
      <c r="AN54" s="333">
        <v>24540</v>
      </c>
      <c r="AO54" s="334">
        <v>21</v>
      </c>
      <c r="AP54" s="335">
        <v>32829</v>
      </c>
      <c r="AQ54" s="336">
        <v>7.2</v>
      </c>
      <c r="AR54" s="337">
        <v>13.8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5062306</v>
      </c>
      <c r="AN55" s="325">
        <v>75517</v>
      </c>
      <c r="AO55" s="326">
        <v>67.400000000000006</v>
      </c>
      <c r="AP55" s="327">
        <v>62383</v>
      </c>
      <c r="AQ55" s="328">
        <v>14.1</v>
      </c>
      <c r="AR55" s="329">
        <v>53.3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2145106</v>
      </c>
      <c r="AN56" s="333">
        <v>32000</v>
      </c>
      <c r="AO56" s="334">
        <v>30.4</v>
      </c>
      <c r="AP56" s="335">
        <v>35325</v>
      </c>
      <c r="AQ56" s="336">
        <v>7.6</v>
      </c>
      <c r="AR56" s="337">
        <v>22.8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5610412</v>
      </c>
      <c r="AN57" s="325">
        <v>84076</v>
      </c>
      <c r="AO57" s="326">
        <v>11.3</v>
      </c>
      <c r="AP57" s="327">
        <v>63812</v>
      </c>
      <c r="AQ57" s="328">
        <v>2.2999999999999998</v>
      </c>
      <c r="AR57" s="329">
        <v>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3508947</v>
      </c>
      <c r="AN58" s="333">
        <v>52584</v>
      </c>
      <c r="AO58" s="334">
        <v>64.3</v>
      </c>
      <c r="AP58" s="335">
        <v>33848</v>
      </c>
      <c r="AQ58" s="336">
        <v>-4.2</v>
      </c>
      <c r="AR58" s="337">
        <v>68.5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3480495</v>
      </c>
      <c r="AN59" s="325">
        <v>52473</v>
      </c>
      <c r="AO59" s="326">
        <v>-37.6</v>
      </c>
      <c r="AP59" s="327">
        <v>54225</v>
      </c>
      <c r="AQ59" s="328">
        <v>-15</v>
      </c>
      <c r="AR59" s="329">
        <v>-22.6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1465916</v>
      </c>
      <c r="AN60" s="333">
        <v>22101</v>
      </c>
      <c r="AO60" s="334">
        <v>-58</v>
      </c>
      <c r="AP60" s="335">
        <v>27337</v>
      </c>
      <c r="AQ60" s="336">
        <v>-19.2</v>
      </c>
      <c r="AR60" s="337">
        <v>-38.799999999999997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3970077</v>
      </c>
      <c r="AN61" s="340">
        <v>59315</v>
      </c>
      <c r="AO61" s="341">
        <v>10.4</v>
      </c>
      <c r="AP61" s="342">
        <v>57843</v>
      </c>
      <c r="AQ61" s="343">
        <v>-0.6</v>
      </c>
      <c r="AR61" s="329">
        <v>11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2028356</v>
      </c>
      <c r="AN62" s="333">
        <v>30302</v>
      </c>
      <c r="AO62" s="334">
        <v>13.7</v>
      </c>
      <c r="AP62" s="335">
        <v>31992</v>
      </c>
      <c r="AQ62" s="336">
        <v>-3</v>
      </c>
      <c r="AR62" s="337">
        <v>16.7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35vgm4/1q8gqwjY62Y995kbEE16ChmcsyRUYtcL8hSzY8acqxTRJVZydE4Jze1VkPGYfmqgtUu5PjhTS0ozyQ==" saltValue="KJtKkCp3OhmqxFk+2tad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KgVi8e7XQY0SaASztozo2DyrJQ1kxS3WejKrQZQlf+kWxOgzsHxV5sF/8PZa8JBhFWUsl7JczdFOhuciROvY8g==" saltValue="1sJE03SmdqYxjo2wvPNV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Iw1yd1tF+iYwWSj/mUNXFubk/mjXyqemNZ5yPKU/z+vsb9FOIYfVzXO7pQ9KCfW4+t0E5v0dojr9kMtAHbWHRg==" saltValue="UxJvpDNjK4TtYR4FcBiC2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82" t="s">
        <v>3</v>
      </c>
      <c r="D47" s="1182"/>
      <c r="E47" s="1183"/>
      <c r="F47" s="11">
        <v>21.73</v>
      </c>
      <c r="G47" s="12">
        <v>22.88</v>
      </c>
      <c r="H47" s="12">
        <v>24.26</v>
      </c>
      <c r="I47" s="12">
        <v>22.17</v>
      </c>
      <c r="J47" s="13">
        <v>24.41</v>
      </c>
    </row>
    <row r="48" spans="2:10" ht="57.75" customHeight="1" x14ac:dyDescent="0.15">
      <c r="B48" s="14"/>
      <c r="C48" s="1184" t="s">
        <v>4</v>
      </c>
      <c r="D48" s="1184"/>
      <c r="E48" s="1185"/>
      <c r="F48" s="15">
        <v>2.4500000000000002</v>
      </c>
      <c r="G48" s="16">
        <v>3.01</v>
      </c>
      <c r="H48" s="16">
        <v>4.1900000000000004</v>
      </c>
      <c r="I48" s="16">
        <v>6.26</v>
      </c>
      <c r="J48" s="17">
        <v>6.49</v>
      </c>
    </row>
    <row r="49" spans="2:10" ht="57.75" customHeight="1" thickBot="1" x14ac:dyDescent="0.2">
      <c r="B49" s="18"/>
      <c r="C49" s="1186" t="s">
        <v>5</v>
      </c>
      <c r="D49" s="1186"/>
      <c r="E49" s="1187"/>
      <c r="F49" s="19" t="s">
        <v>561</v>
      </c>
      <c r="G49" s="20">
        <v>1.88</v>
      </c>
      <c r="H49" s="20">
        <v>2.78</v>
      </c>
      <c r="I49" s="20">
        <v>0.87</v>
      </c>
      <c r="J49" s="21">
        <v>3.52</v>
      </c>
    </row>
    <row r="50" spans="2:10" x14ac:dyDescent="0.15"/>
  </sheetData>
  <sheetProtection algorithmName="SHA-512" hashValue="ZWexOuwF796Wt6oPOJS5g+E2mGAeCO1ligPEnU/EYrYm07o/5KMnPuWFYHkMDSFUdg6vfk3a1lGSi3pRXxgtIw==" saltValue="yLNs379vWbrHoW1M4BrJ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yo1683</cp:lastModifiedBy>
  <cp:lastPrinted>2023-10-01T23:38:51Z</cp:lastPrinted>
  <dcterms:created xsi:type="dcterms:W3CDTF">2023-02-20T05:16:38Z</dcterms:created>
  <dcterms:modified xsi:type="dcterms:W3CDTF">2023-10-02T00:32:10Z</dcterms:modified>
  <cp:category/>
</cp:coreProperties>
</file>