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AM36" i="9"/>
  <c r="C36" i="9"/>
  <c r="CO34" i="9"/>
  <c r="CO35" i="9" s="1"/>
  <c r="CO36" i="9" s="1"/>
  <c r="CO37" i="9" s="1"/>
  <c r="CO38" i="9" s="1"/>
  <c r="CO39" i="9" s="1"/>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c r="BE35" i="9" s="1"/>
  <c r="BE36" i="9" s="1"/>
</calcChain>
</file>

<file path=xl/sharedStrings.xml><?xml version="1.0" encoding="utf-8"?>
<sst xmlns="http://schemas.openxmlformats.org/spreadsheetml/2006/main" count="998" uniqueCount="567">
  <si>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</si>
  <si>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</si>
  <si>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</si>
  <si>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</si>
  <si>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</si>
  <si>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</si>
  <si>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</si>
  <si>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</si>
  <si>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</si>
  <si>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</si>
  <si>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</si>
  <si>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</si>
  <si>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</si>
  <si>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</si>
  <si>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</si>
  <si>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</si>
  <si>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</si>
  <si>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</si>
  <si>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</si>
  <si>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</si>
  <si>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</si>
  <si>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</si>
  <si>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</si>
  <si>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</si>
  <si>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</si>
  <si>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</si>
  <si>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</si>
  <si>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</si>
  <si>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</si>
  <si>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</si>
  <si>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</si>
  <si>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</si>
  <si>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</si>
  <si>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</si>
  <si>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</si>
  <si>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</si>
  <si>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</si>
  <si>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</si>
  <si>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</si>
  <si>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</si>
  <si>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</si>
  <si>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</si>
  <si>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</si>
  <si>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</si>
  <si>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</si>
  <si>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</si>
  <si>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</si>
  <si>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</si>
  <si>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</si>
  <si>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</si>
  <si>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</si>
  <si>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</si>
  <si>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</si>
  <si>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</si>
  <si>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</si>
  <si>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</si>
  <si>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</si>
  <si>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</si>
  <si>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</si>
  <si>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</si>
  <si>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</si>
  <si>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</si>
  <si>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</si>
  <si>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</si>
  <si>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</si>
  <si>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</si>
  <si>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</si>
  <si>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</si>
  <si>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</si>
  <si>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</si>
  <si>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</si>
  <si>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</si>
  <si>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</si>
  <si>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</si>
  <si>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</si>
  <si>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</si>
  <si>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</si>
  <si>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</si>
  <si>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</si>
  <si>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</si>
  <si>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</si>
  <si>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</si>
  <si>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駒ケ根市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</si>
  <si>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</si>
  <si>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</si>
  <si>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</si>
  <si>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</si>
  <si>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</si>
  <si>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</si>
  <si>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</si>
  <si>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</si>
  <si>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</si>
  <si>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</si>
  <si>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</si>
  <si>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</si>
  <si>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</si>
  <si>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</si>
  <si>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</si>
  <si>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</si>
  <si>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</si>
  <si>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</si>
  <si>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</si>
  <si>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</si>
  <si>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</si>
  <si>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</si>
  <si>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</si>
  <si>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</si>
  <si>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</si>
  <si>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</si>
  <si>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</si>
  <si>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</si>
  <si>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</si>
  <si>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</si>
  <si>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</si>
  <si>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</si>
  <si>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</si>
  <si>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</si>
  <si>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</si>
  <si>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</si>
  <si>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</si>
  <si>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</si>
  <si>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</si>
  <si>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</si>
  <si>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</si>
  <si>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</si>
  <si>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</si>
  <si>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</si>
  <si>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</si>
  <si>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</si>
  <si>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</si>
  <si>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</si>
  <si>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</si>
  <si>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</si>
  <si>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</si>
  <si>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</si>
  <si>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</si>
  <si>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</si>
  <si>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</si>
  <si>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</si>
  <si>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</si>
  <si>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</si>
  <si>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</si>
  <si>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</si>
  <si>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</si>
  <si>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</si>
  <si>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</si>
  <si>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</si>
  <si>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</si>
  <si>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</si>
  <si>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</si>
  <si>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</si>
  <si>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</si>
  <si>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</si>
  <si>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</si>
  <si>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</si>
  <si>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</si>
  <si>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</si>
  <si>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</si>
  <si>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</si>
  <si>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</si>
  <si>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</si>
  <si>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</si>
  <si>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</si>
  <si>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</si>
  <si>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</si>
  <si>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</si>
  <si>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</si>
  <si>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</si>
  <si>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</si>
  <si>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</si>
  <si>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</si>
  <si>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</si>
  <si>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</si>
  <si>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</si>
  <si>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</si>
  <si>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</si>
  <si>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</si>
  <si>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</si>
  <si>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</si>
  <si>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</si>
  <si>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</si>
  <si>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</si>
  <si>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</si>
  <si>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</si>
  <si>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</si>
  <si>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</si>
  <si>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</si>
  <si>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</si>
  <si>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</si>
  <si>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</si>
  <si>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</si>
  <si>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</si>
  <si>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</si>
  <si>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</si>
  <si>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</si>
  <si>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</si>
  <si>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長野県駒ケ根市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</si>
  <si>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</si>
  <si>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</si>
  <si>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</si>
  <si>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</si>
  <si>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</si>
  <si>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</si>
  <si>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</si>
  <si>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</si>
  <si>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</si>
  <si>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</si>
  <si>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</si>
  <si>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</si>
  <si>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</si>
  <si>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</si>
  <si>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</si>
  <si>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</si>
  <si>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</si>
  <si>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</si>
  <si>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</si>
  <si>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</si>
  <si>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</si>
  <si>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</si>
  <si>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</si>
  <si>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</si>
  <si>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</si>
  <si>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</si>
  <si>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</si>
  <si>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</si>
  <si>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</si>
  <si>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</si>
  <si>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</si>
  <si>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</si>
  <si>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</si>
  <si>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</si>
  <si>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</si>
  <si>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</si>
  <si>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</si>
  <si>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</si>
  <si>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</si>
  <si>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</si>
  <si>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</si>
  <si>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</si>
  <si>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</si>
  <si>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</si>
  <si>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</si>
  <si>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</si>
  <si>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</si>
  <si>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</si>
  <si>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</si>
  <si>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</si>
  <si>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</si>
  <si>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</si>
  <si>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</si>
  <si>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</si>
  <si>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</si>
  <si>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</si>
  <si>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</si>
  <si>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</si>
  <si>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</si>
  <si>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</si>
  <si>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</si>
  <si>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</si>
  <si>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</si>
  <si>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</si>
  <si>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</si>
  <si>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</si>
  <si>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</si>
  <si>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</si>
  <si>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</si>
  <si>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</si>
  <si>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</si>
  <si>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</si>
  <si>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</si>
  <si>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</si>
  <si>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</si>
  <si>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</si>
  <si>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</si>
  <si>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</si>
  <si>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</si>
  <si>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</si>
  <si>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</si>
  <si>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</si>
  <si>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</si>
  <si>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</si>
  <si>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</si>
  <si>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</si>
  <si>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</si>
  <si>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</si>
  <si>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</si>
  <si>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</si>
  <si>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</si>
  <si>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</si>
  <si>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</si>
  <si>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</si>
  <si>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</si>
  <si>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</si>
  <si>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</si>
  <si>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</si>
  <si>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</si>
  <si>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</si>
  <si>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</si>
  <si>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</si>
  <si>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</si>
  <si>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</si>
  <si>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</si>
  <si>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</si>
  <si>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</si>
  <si>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</si>
  <si>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</si>
  <si>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</si>
  <si>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</si>
  <si>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</si>
  <si>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</si>
  <si>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</si>
  <si>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</si>
  <si>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</si>
  <si>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</si>
  <si>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</si>
  <si>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</si>
  <si>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</si>
  <si>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</si>
  <si>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</si>
  <si>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</si>
  <si>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</si>
  <si>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</si>
  <si>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</si>
  <si>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</si>
  <si>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</si>
  <si>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</si>
  <si>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</si>
  <si>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</si>
  <si>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</si>
  <si>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</si>
  <si>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</si>
  <si>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</si>
  <si>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</si>
  <si>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</si>
  <si>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</si>
  <si>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</si>
  <si>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</si>
  <si>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</si>
  <si>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</si>
  <si>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</si>
  <si>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</si>
  <si>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</si>
  <si>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</si>
  <si>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</si>
  <si>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</si>
  <si>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</si>
  <si>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</si>
  <si>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長野県駒ケ根市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</si>
  <si>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</si>
  <si>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</si>
  <si>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</si>
  <si>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</si>
  <si>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</si>
  <si>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</si>
  <si>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</si>
  <si>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</si>
  <si>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</si>
  <si>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</si>
  <si>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</si>
  <si>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</si>
  <si>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</si>
  <si>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</si>
  <si>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</si>
  <si>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</si>
  <si>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</si>
  <si>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</si>
  <si>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</si>
  <si>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</si>
  <si>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</si>
  <si>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</si>
  <si>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</si>
  <si>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</si>
  <si>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</si>
  <si>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</si>
  <si>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</si>
  <si>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</si>
  <si>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</si>
  <si>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</si>
  <si>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</si>
  <si>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</si>
  <si>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</si>
  <si>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</si>
  <si>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</si>
  <si>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</si>
  <si>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</si>
  <si>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</si>
  <si>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</si>
  <si>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</si>
  <si>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</si>
  <si>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</si>
  <si>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公設地方卸売市場特別会計</t>
    <phoneticPr fontId="5"/>
  </si>
  <si>
    <t>駒ヶ根高原別荘地特別会計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</si>
  <si>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</si>
  <si>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</si>
  <si>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</si>
  <si>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</si>
  <si>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</si>
  <si>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</si>
  <si>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</si>
  <si>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</si>
  <si>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</si>
  <si>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</si>
  <si>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</si>
  <si>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</si>
  <si>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</si>
  <si>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</si>
  <si>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</si>
  <si>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</si>
  <si>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</si>
  <si>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</si>
  <si>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</si>
  <si>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</si>
  <si>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</si>
  <si>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</si>
  <si>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</si>
  <si>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</si>
  <si>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</si>
  <si>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</si>
  <si>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</si>
  <si>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</si>
  <si>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</si>
  <si>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</si>
  <si>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</si>
  <si>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</si>
  <si>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</si>
  <si>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</si>
  <si>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</si>
  <si>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</si>
  <si>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</si>
  <si>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</si>
  <si>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</si>
  <si>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</si>
  <si>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</si>
  <si>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</si>
  <si>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</si>
  <si>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</si>
  <si>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</si>
  <si>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</si>
  <si>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</si>
  <si>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</si>
  <si>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</si>
  <si>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</si>
  <si>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</si>
  <si>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</si>
  <si>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</si>
  <si>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</si>
  <si>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</si>
  <si>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</si>
  <si>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</si>
  <si>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</si>
  <si>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</si>
  <si>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</si>
  <si>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</si>
  <si>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</si>
  <si>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</si>
  <si>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</si>
  <si>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</si>
  <si>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</si>
  <si>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</si>
  <si>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</si>
  <si>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</si>
  <si>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</si>
  <si>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</si>
  <si>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</si>
  <si>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</si>
  <si>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</si>
  <si>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</si>
  <si>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</si>
  <si>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</si>
  <si>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</si>
  <si>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</si>
  <si>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</si>
  <si>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</si>
  <si>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</si>
  <si>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</si>
  <si>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</si>
  <si>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</si>
  <si>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</si>
  <si>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</si>
  <si>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</si>
  <si>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</si>
  <si>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</si>
  <si>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</si>
  <si>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</si>
  <si>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</si>
  <si>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</si>
  <si>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</si>
  <si>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</si>
  <si>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</si>
  <si>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</si>
  <si>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</si>
  <si>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</si>
  <si>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</si>
  <si>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</si>
  <si>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</si>
  <si>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</si>
  <si>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</si>
  <si>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</si>
  <si>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</si>
  <si>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</si>
  <si>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</si>
  <si>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</si>
  <si>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</si>
  <si>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</si>
  <si>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</si>
  <si>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</si>
  <si>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</si>
  <si>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</si>
  <si>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</si>
  <si>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</si>
  <si>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</si>
  <si>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</si>
  <si>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</si>
  <si>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</si>
  <si>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</si>
  <si>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</si>
  <si>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</si>
  <si>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</si>
  <si>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</si>
  <si>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</si>
  <si>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</si>
  <si>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</si>
  <si>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</si>
  <si>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</si>
  <si>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</si>
  <si>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</si>
  <si>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</si>
  <si>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</si>
  <si>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</si>
  <si>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</si>
  <si>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</si>
  <si>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</si>
  <si>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0.35</t>
  </si>
  <si>
    <t>▲ 0.07</t>
  </si>
  <si>
    <t>▲ 1.29</t>
  </si>
  <si>
    <t>公共下水道事業会計</t>
  </si>
  <si>
    <t>水道事業会計</t>
  </si>
  <si>
    <t>一般会計</t>
  </si>
  <si>
    <t>国民健康保険特別会計</t>
  </si>
  <si>
    <t>介護保険特別会計</t>
  </si>
  <si>
    <t>駒ヶ根高原別荘地特別会計</t>
  </si>
  <si>
    <t>後期高齢者医療特別会計</t>
  </si>
  <si>
    <t>用地取得事業特別会計</t>
  </si>
  <si>
    <t>その他会計（赤字）</t>
  </si>
  <si>
    <t>その他会計（黒字）</t>
  </si>
  <si>
    <t>-</t>
    <phoneticPr fontId="2"/>
  </si>
  <si>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</si>
  <si>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</si>
  <si>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</si>
  <si>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</si>
  <si>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伊南行政組合（一般会計）</t>
    <rPh sb="0" eb="2">
      <t>イナ</t>
    </rPh>
    <rPh sb="2" eb="4">
      <t>ギョウセイ</t>
    </rPh>
    <rPh sb="4" eb="6">
      <t>クミアイ</t>
    </rPh>
    <rPh sb="7" eb="9">
      <t>イッパン</t>
    </rPh>
    <rPh sb="9" eb="11">
      <t>カイケイ</t>
    </rPh>
    <phoneticPr fontId="2"/>
  </si>
  <si>
    <t>伊南行政組合（病院事業会計）</t>
    <rPh sb="0" eb="2">
      <t>イナ</t>
    </rPh>
    <rPh sb="2" eb="4">
      <t>ギョウセイ</t>
    </rPh>
    <rPh sb="4" eb="6">
      <t>クミアイ</t>
    </rPh>
    <rPh sb="7" eb="9">
      <t>ビョウイン</t>
    </rPh>
    <rPh sb="9" eb="11">
      <t>ジギョウ</t>
    </rPh>
    <rPh sb="11" eb="13">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</si>
  <si>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</si>
  <si>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</si>
  <si>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</si>
  <si>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</si>
  <si>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</si>
  <si>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</si>
  <si>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t>
    <phoneticPr fontId="2"/>
  </si>
  <si>
    <t>駒ヶ根市土地開発公社</t>
    <rPh sb="0" eb="4">
      <t>コマガネシ</t>
    </rPh>
    <rPh sb="4" eb="6">
      <t>トチ</t>
    </rPh>
    <rPh sb="6" eb="8">
      <t>カイハツ</t>
    </rPh>
    <rPh sb="8" eb="10">
      <t>コウシャ</t>
    </rPh>
    <phoneticPr fontId="2"/>
  </si>
  <si>
    <t>公益財団法人駒ヶ根市文化財団</t>
    <rPh sb="0" eb="2">
      <t>コウエキ</t>
    </rPh>
    <rPh sb="2" eb="4">
      <t>ザイダン</t>
    </rPh>
    <rPh sb="4" eb="6">
      <t>ホウジン</t>
    </rPh>
    <rPh sb="6" eb="10">
      <t>コマガネシ</t>
    </rPh>
    <rPh sb="10" eb="12">
      <t>ブンカ</t>
    </rPh>
    <rPh sb="12" eb="14">
      <t>ザイダン</t>
    </rPh>
    <phoneticPr fontId="2"/>
  </si>
  <si>
    <t>一般財団法人駒ヶ根市給食財団</t>
    <rPh sb="0" eb="2">
      <t>イッパン</t>
    </rPh>
    <rPh sb="2" eb="4">
      <t>ザイダン</t>
    </rPh>
    <rPh sb="4" eb="6">
      <t>ホウジン</t>
    </rPh>
    <rPh sb="6" eb="10">
      <t>コマガネシ</t>
    </rPh>
    <rPh sb="10" eb="12">
      <t>キュウショク</t>
    </rPh>
    <rPh sb="12" eb="14">
      <t>ザイダン</t>
    </rPh>
    <phoneticPr fontId="2"/>
  </si>
  <si>
    <t>○</t>
    <phoneticPr fontId="2"/>
  </si>
  <si>
    <t>駒ヶ根観光開発株式会社</t>
    <rPh sb="0" eb="3">
      <t>コマガネ</t>
    </rPh>
    <rPh sb="3" eb="5">
      <t>カンコウ</t>
    </rPh>
    <rPh sb="5" eb="7">
      <t>カイハツ</t>
    </rPh>
    <rPh sb="7" eb="9">
      <t>カブシキ</t>
    </rPh>
    <rPh sb="9" eb="11">
      <t>カイシャ</t>
    </rPh>
    <phoneticPr fontId="2"/>
  </si>
  <si>
    <t>駒ヶ根高原温泉開発株式会社</t>
    <rPh sb="0" eb="3">
      <t>コマガネ</t>
    </rPh>
    <rPh sb="3" eb="5">
      <t>コウゲン</t>
    </rPh>
    <rPh sb="5" eb="7">
      <t>オンセン</t>
    </rPh>
    <rPh sb="7" eb="9">
      <t>カイハツ</t>
    </rPh>
    <rPh sb="9" eb="11">
      <t>カブシキ</t>
    </rPh>
    <rPh sb="11" eb="13">
      <t>カイシャ</t>
    </rPh>
    <phoneticPr fontId="2"/>
  </si>
  <si>
    <t>南信州ビール株式会社</t>
    <rPh sb="0" eb="1">
      <t>ミナミ</t>
    </rPh>
    <rPh sb="1" eb="3">
      <t>シンシュウ</t>
    </rPh>
    <rPh sb="6" eb="8">
      <t>カブシキ</t>
    </rPh>
    <rPh sb="8" eb="10">
      <t>カイシャ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</si>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</sst>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71016</c:v>
                </c:pt>
                <c:pt idx="1">
                  <c:v>72375</c:v>
                </c:pt>
                <c:pt idx="2">
                  <c:v>77934</c:v>
                </c:pt>
                <c:pt idx="3">
                  <c:v>47952</c:v>
                </c:pt>
                <c:pt idx="4">
                  <c:v>33041</c:v>
                </c:pt>
              </c:numCache>
            </c:numRef>
          </c:val>
          <c:smooth val="0"/>
        </c:ser>
        <c:dLbls>
          <c:showLegendKey val="0"/>
          <c:showVal val="0"/>
          <c:showCatName val="0"/>
          <c:showSerName val="0"/>
          <c:showPercent val="0"/>
          <c:showBubbleSize val="0"/>
        </c:dLbls>
        <c:marker val="1"/>
        <c:smooth val="0"/>
        <c:axId val="72223744"/>
        <c:axId val="72225920"/>
      </c:lineChart>
      <c:catAx>
        <c:axId val="72223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225920"/>
        <c:crosses val="autoZero"/>
        <c:auto val="1"/>
        <c:lblAlgn val="ctr"/>
        <c:lblOffset val="100"/>
        <c:tickLblSkip val="1"/>
        <c:tickMarkSkip val="1"/>
        <c:noMultiLvlLbl val="0"/>
      </c:catAx>
      <c:valAx>
        <c:axId val="722259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223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3.67</c:v>
                </c:pt>
                <c:pt idx="1">
                  <c:v>3.8</c:v>
                </c:pt>
                <c:pt idx="2">
                  <c:v>3.39</c:v>
                </c:pt>
                <c:pt idx="3">
                  <c:v>3.3</c:v>
                </c:pt>
                <c:pt idx="4">
                  <c:v>2.02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7.61</c:v>
                </c:pt>
                <c:pt idx="1">
                  <c:v>7.69</c:v>
                </c:pt>
                <c:pt idx="2">
                  <c:v>7.62</c:v>
                </c:pt>
                <c:pt idx="3">
                  <c:v>7.65</c:v>
                </c:pt>
                <c:pt idx="4">
                  <c:v>7.72</c:v>
                </c:pt>
              </c:numCache>
            </c:numRef>
          </c:val>
        </c:ser>
        <c:dLbls>
          <c:showLegendKey val="0"/>
          <c:showVal val="0"/>
          <c:showCatName val="0"/>
          <c:showSerName val="0"/>
          <c:showPercent val="0"/>
          <c:showBubbleSize val="0"/>
        </c:dLbls>
        <c:gapWidth val="250"/>
        <c:overlap val="100"/>
        <c:axId val="93095040"/>
        <c:axId val="9309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0.69</c:v>
                </c:pt>
                <c:pt idx="1">
                  <c:v>0.12</c:v>
                </c:pt>
                <c:pt idx="2">
                  <c:v>-0.35</c:v>
                </c:pt>
                <c:pt idx="3">
                  <c:v>-7.0000000000000007E-2</c:v>
                </c:pt>
                <c:pt idx="4">
                  <c:v>-1.29</c:v>
                </c:pt>
              </c:numCache>
            </c:numRef>
          </c:val>
          <c:smooth val="0"/>
        </c:ser>
        <c:dLbls>
          <c:showLegendKey val="0"/>
          <c:showVal val="0"/>
          <c:showCatName val="0"/>
          <c:showSerName val="0"/>
          <c:showPercent val="0"/>
          <c:showBubbleSize val="0"/>
        </c:dLbls>
        <c:marker val="1"/>
        <c:smooth val="0"/>
        <c:axId val="93095040"/>
        <c:axId val="93096960"/>
      </c:lineChart>
      <c:catAx>
        <c:axId val="9309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096960"/>
        <c:crosses val="autoZero"/>
        <c:auto val="1"/>
        <c:lblAlgn val="ctr"/>
        <c:lblOffset val="100"/>
        <c:tickLblSkip val="1"/>
        <c:tickMarkSkip val="1"/>
        <c:noMultiLvlLbl val="0"/>
      </c:catAx>
      <c:valAx>
        <c:axId val="9309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9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0.38</c:v>
                </c:pt>
                <c:pt idx="2">
                  <c:v>#N/A</c:v>
                </c:pt>
                <c:pt idx="3">
                  <c:v>0.38</c:v>
                </c:pt>
                <c:pt idx="4">
                  <c:v>#N/A</c:v>
                </c:pt>
                <c:pt idx="5">
                  <c:v>0.31</c:v>
                </c:pt>
                <c:pt idx="6">
                  <c:v>#N/A</c:v>
                </c:pt>
                <c:pt idx="7">
                  <c:v>0.19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7.0000000000000007E-2</c:v>
                </c:pt>
                <c:pt idx="6">
                  <c:v>#N/A</c:v>
                </c:pt>
                <c:pt idx="7">
                  <c:v>0</c:v>
                </c:pt>
                <c:pt idx="8">
                  <c:v>#N/A</c:v>
                </c:pt>
                <c:pt idx="9">
                  <c:v>0</c:v>
                </c:pt>
              </c:numCache>
            </c:numRef>
          </c:val>
        </c:ser>
        <c:ser>
          <c:idx val="4"/>
          <c:order val="4"/>
          <c:tx>
            <c:strRef>
              <c:f>データシート!$A$31</c:f>
              <c:strCache>
                <c:ptCount val="1"/>
                <c:pt idx="0">
                  <c:v>駒ヶ根高原別荘地特別会計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0.06</c:v>
                </c:pt>
                <c:pt idx="4">
                  <c:v>#N/A</c:v>
                </c:pt>
                <c:pt idx="5">
                  <c:v>0.04</c:v>
                </c:pt>
                <c:pt idx="6">
                  <c:v>#N/A</c:v>
                </c:pt>
                <c:pt idx="7">
                  <c:v>0.03</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7.0000000000000007E-2</c:v>
                </c:pt>
                <c:pt idx="4">
                  <c:v>#N/A</c:v>
                </c:pt>
                <c:pt idx="5">
                  <c:v>0.05</c:v>
                </c:pt>
                <c:pt idx="6">
                  <c:v>#N/A</c:v>
                </c:pt>
                <c:pt idx="7">
                  <c:v>0.09</c:v>
                </c:pt>
                <c:pt idx="8">
                  <c:v>#N/A</c:v>
                </c:pt>
                <c:pt idx="9">
                  <c:v>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0.34</c:v>
                </c:pt>
                <c:pt idx="4">
                  <c:v>#N/A</c:v>
                </c:pt>
                <c:pt idx="5">
                  <c:v>0.47</c:v>
                </c:pt>
                <c:pt idx="6">
                  <c:v>#N/A</c:v>
                </c:pt>
                <c:pt idx="7">
                  <c:v>0.38</c:v>
                </c:pt>
                <c:pt idx="8">
                  <c:v>#N/A</c:v>
                </c:pt>
                <c:pt idx="9">
                  <c:v>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3.66</c:v>
                </c:pt>
                <c:pt idx="2">
                  <c:v>#N/A</c:v>
                </c:pt>
                <c:pt idx="3">
                  <c:v>3.79</c:v>
                </c:pt>
                <c:pt idx="4">
                  <c:v>#N/A</c:v>
                </c:pt>
                <c:pt idx="5">
                  <c:v>3.38</c:v>
                </c:pt>
                <c:pt idx="6">
                  <c:v>#N/A</c:v>
                </c:pt>
                <c:pt idx="7">
                  <c:v>3.3</c:v>
                </c:pt>
                <c:pt idx="8">
                  <c:v>#N/A</c:v>
                </c:pt>
                <c:pt idx="9">
                  <c:v>2.02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3.61</c:v>
                </c:pt>
                <c:pt idx="2">
                  <c:v>#N/A</c:v>
                </c:pt>
                <c:pt idx="3">
                  <c:v>3.63</c:v>
                </c:pt>
                <c:pt idx="4">
                  <c:v>#N/A</c:v>
                </c:pt>
                <c:pt idx="5">
                  <c:v>4.8</c:v>
                </c:pt>
                <c:pt idx="6">
                  <c:v>#N/A</c:v>
                </c:pt>
                <c:pt idx="7">
                  <c:v>5.23</c:v>
                </c:pt>
                <c:pt idx="8">
                  <c:v>#N/A</c:v>
                </c:pt>
                <c:pt idx="9">
                  <c:v>5.47</c:v>
                </c:pt>
              </c:numCache>
            </c:numRef>
          </c:val>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8.2100000000000009</c:v>
                </c:pt>
                <c:pt idx="2">
                  <c:v>#N/A</c:v>
                </c:pt>
                <c:pt idx="3">
                  <c:v>7.76</c:v>
                </c:pt>
                <c:pt idx="4">
                  <c:v>#N/A</c:v>
                </c:pt>
                <c:pt idx="5">
                  <c:v>6.94</c:v>
                </c:pt>
                <c:pt idx="6">
                  <c:v>#N/A</c:v>
                </c:pt>
                <c:pt idx="7">
                  <c:v>6.29</c:v>
                </c:pt>
                <c:pt idx="8">
                  <c:v>#N/A</c:v>
                </c:pt>
                <c:pt idx="9">
                  <c:v>5.65</c:v>
                </c:pt>
              </c:numCache>
            </c:numRef>
          </c:val>
        </c:ser>
        <c:dLbls>
          <c:showLegendKey val="0"/>
          <c:showVal val="0"/>
          <c:showCatName val="0"/>
          <c:showSerName val="0"/>
          <c:showPercent val="0"/>
          <c:showBubbleSize val="0"/>
        </c:dLbls>
        <c:gapWidth val="150"/>
        <c:overlap val="100"/>
        <c:axId val="91872256"/>
        <c:axId val="71697152"/>
      </c:barChart>
      <c:catAx>
        <c:axId val="9187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697152"/>
        <c:crosses val="autoZero"/>
        <c:auto val="1"/>
        <c:lblAlgn val="ctr"/>
        <c:lblOffset val="100"/>
        <c:tickLblSkip val="1"/>
        <c:tickMarkSkip val="1"/>
        <c:noMultiLvlLbl val="0"/>
      </c:catAx>
      <c:valAx>
        <c:axId val="7169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7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1972</c:v>
                </c:pt>
                <c:pt idx="5">
                  <c:v>1972</c:v>
                </c:pt>
                <c:pt idx="8">
                  <c:v>2025</c:v>
                </c:pt>
                <c:pt idx="11">
                  <c:v>2009</c:v>
                </c:pt>
                <c:pt idx="14">
                  <c:v>2085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93</c:v>
                </c:pt>
                <c:pt idx="3">
                  <c:v>86</c:v>
                </c:pt>
                <c:pt idx="6">
                  <c:v>80</c:v>
                </c:pt>
                <c:pt idx="9">
                  <c:v>52</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354</c:v>
                </c:pt>
                <c:pt idx="3">
                  <c:v>443</c:v>
                </c:pt>
                <c:pt idx="6">
                  <c:v>432</c:v>
                </c:pt>
                <c:pt idx="9">
                  <c:v>335</c:v>
                </c:pt>
                <c:pt idx="12">
                  <c:v>316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637</c:v>
                </c:pt>
                <c:pt idx="3">
                  <c:v>640</c:v>
                </c:pt>
                <c:pt idx="6">
                  <c:v>645</c:v>
                </c:pt>
                <c:pt idx="9">
                  <c:v>592</c:v>
                </c:pt>
                <c:pt idx="12">
                  <c:v>571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2110</c:v>
                </c:pt>
                <c:pt idx="3">
                  <c:v>2111</c:v>
                </c:pt>
                <c:pt idx="6">
                  <c:v>2105</c:v>
                </c:pt>
                <c:pt idx="9">
                  <c:v>2116</c:v>
                </c:pt>
                <c:pt idx="12">
                  <c:v>2138</c:v>
                </c:pt>
              </c:numCache>
            </c:numRef>
          </c:val>
        </c:ser>
        <c:dLbls>
          <c:showLegendKey val="0"/>
          <c:showVal val="0"/>
          <c:showCatName val="0"/>
          <c:showSerName val="0"/>
          <c:showPercent val="0"/>
          <c:showBubbleSize val="0"/>
        </c:dLbls>
        <c:gapWidth val="100"/>
        <c:overlap val="100"/>
        <c:axId val="92912640"/>
        <c:axId val="9291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1222</c:v>
                </c:pt>
                <c:pt idx="2">
                  <c:v>#N/A</c:v>
                </c:pt>
                <c:pt idx="3">
                  <c:v>#N/A</c:v>
                </c:pt>
                <c:pt idx="4">
                  <c:v>1308</c:v>
                </c:pt>
                <c:pt idx="5">
                  <c:v>#N/A</c:v>
                </c:pt>
                <c:pt idx="6">
                  <c:v>#N/A</c:v>
                </c:pt>
                <c:pt idx="7">
                  <c:v>1237</c:v>
                </c:pt>
                <c:pt idx="8">
                  <c:v>#N/A</c:v>
                </c:pt>
                <c:pt idx="9">
                  <c:v>#N/A</c:v>
                </c:pt>
                <c:pt idx="10">
                  <c:v>1086</c:v>
                </c:pt>
                <c:pt idx="11">
                  <c:v>#N/A</c:v>
                </c:pt>
                <c:pt idx="12">
                  <c:v>#N/A</c:v>
                </c:pt>
                <c:pt idx="13">
                  <c:v>992</c:v>
                </c:pt>
                <c:pt idx="14">
                  <c:v>#N/A</c:v>
                </c:pt>
              </c:numCache>
            </c:numRef>
          </c:val>
          <c:smooth val="0"/>
        </c:ser>
        <c:dLbls>
          <c:showLegendKey val="0"/>
          <c:showVal val="0"/>
          <c:showCatName val="0"/>
          <c:showSerName val="0"/>
          <c:showPercent val="0"/>
          <c:showBubbleSize val="0"/>
        </c:dLbls>
        <c:marker val="1"/>
        <c:smooth val="0"/>
        <c:axId val="92912640"/>
        <c:axId val="92914816"/>
      </c:lineChart>
      <c:catAx>
        <c:axId val="9291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14816"/>
        <c:crosses val="autoZero"/>
        <c:auto val="1"/>
        <c:lblAlgn val="ctr"/>
        <c:lblOffset val="100"/>
        <c:tickLblSkip val="1"/>
        <c:tickMarkSkip val="1"/>
        <c:noMultiLvlLbl val="0"/>
      </c:catAx>
      <c:valAx>
        <c:axId val="9291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1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20975</c:v>
                </c:pt>
                <c:pt idx="5">
                  <c:v>20597</c:v>
                </c:pt>
                <c:pt idx="8">
                  <c:v>20529</c:v>
                </c:pt>
                <c:pt idx="11">
                  <c:v>20065</c:v>
                </c:pt>
                <c:pt idx="14">
                  <c:v>19417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1888</c:v>
                </c:pt>
                <c:pt idx="5">
                  <c:v>2153</c:v>
                </c:pt>
                <c:pt idx="8">
                  <c:v>2142</c:v>
                </c:pt>
                <c:pt idx="11">
                  <c:v>1981</c:v>
                </c:pt>
                <c:pt idx="14">
                  <c:v>1770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2233</c:v>
                </c:pt>
                <c:pt idx="5">
                  <c:v>2111</c:v>
                </c:pt>
                <c:pt idx="8">
                  <c:v>1971</c:v>
                </c:pt>
                <c:pt idx="11">
                  <c:v>1682</c:v>
                </c:pt>
                <c:pt idx="14">
                  <c:v>1642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818</c:v>
                </c:pt>
                <c:pt idx="3">
                  <c:v>725</c:v>
                </c:pt>
                <c:pt idx="6">
                  <c:v>753</c:v>
                </c:pt>
                <c:pt idx="9">
                  <c:v>716</c:v>
                </c:pt>
                <c:pt idx="12">
                  <c:v>770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2811</c:v>
                </c:pt>
                <c:pt idx="3">
                  <c:v>2556</c:v>
                </c:pt>
                <c:pt idx="6">
                  <c:v>2569</c:v>
                </c:pt>
                <c:pt idx="9">
                  <c:v>2388</c:v>
                </c:pt>
                <c:pt idx="12">
                  <c:v>2006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2211</c:v>
                </c:pt>
                <c:pt idx="3">
                  <c:v>1941</c:v>
                </c:pt>
                <c:pt idx="6">
                  <c:v>1855</c:v>
                </c:pt>
                <c:pt idx="9">
                  <c:v>1625</c:v>
                </c:pt>
                <c:pt idx="12">
                  <c:v>1478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11410</c:v>
                </c:pt>
                <c:pt idx="3">
                  <c:v>12882</c:v>
                </c:pt>
                <c:pt idx="6">
                  <c:v>13266</c:v>
                </c:pt>
                <c:pt idx="9">
                  <c:v>13013</c:v>
                </c:pt>
                <c:pt idx="12">
                  <c:v>12370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357</c:v>
                </c:pt>
                <c:pt idx="3">
                  <c:v>301</c:v>
                </c:pt>
                <c:pt idx="6">
                  <c:v>221</c:v>
                </c:pt>
                <c:pt idx="9">
                  <c:v>220</c:v>
                </c:pt>
                <c:pt idx="12">
                  <c:v>169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19753</c:v>
                </c:pt>
                <c:pt idx="3">
                  <c:v>19713</c:v>
                </c:pt>
                <c:pt idx="6">
                  <c:v>19799</c:v>
                </c:pt>
                <c:pt idx="9">
                  <c:v>19398</c:v>
                </c:pt>
                <c:pt idx="12">
                  <c:v>18872</c:v>
                </c:pt>
              </c:numCache>
            </c:numRef>
          </c:val>
        </c:ser>
        <c:dLbls>
          <c:showLegendKey val="0"/>
          <c:showVal val="0"/>
          <c:showCatName val="0"/>
          <c:showSerName val="0"/>
          <c:showPercent val="0"/>
          <c:showBubbleSize val="0"/>
        </c:dLbls>
        <c:gapWidth val="100"/>
        <c:overlap val="100"/>
        <c:axId val="92760704"/>
        <c:axId val="9277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12264</c:v>
                </c:pt>
                <c:pt idx="2">
                  <c:v>#N/A</c:v>
                </c:pt>
                <c:pt idx="3">
                  <c:v>#N/A</c:v>
                </c:pt>
                <c:pt idx="4">
                  <c:v>13257</c:v>
                </c:pt>
                <c:pt idx="5">
                  <c:v>#N/A</c:v>
                </c:pt>
                <c:pt idx="6">
                  <c:v>#N/A</c:v>
                </c:pt>
                <c:pt idx="7">
                  <c:v>13820</c:v>
                </c:pt>
                <c:pt idx="8">
                  <c:v>#N/A</c:v>
                </c:pt>
                <c:pt idx="9">
                  <c:v>#N/A</c:v>
                </c:pt>
                <c:pt idx="10">
                  <c:v>13634</c:v>
                </c:pt>
                <c:pt idx="11">
                  <c:v>#N/A</c:v>
                </c:pt>
                <c:pt idx="12">
                  <c:v>#N/A</c:v>
                </c:pt>
                <c:pt idx="13">
                  <c:v>12837</c:v>
                </c:pt>
                <c:pt idx="14">
                  <c:v>#N/A</c:v>
                </c:pt>
              </c:numCache>
            </c:numRef>
          </c:val>
          <c:smooth val="0"/>
        </c:ser>
        <c:dLbls>
          <c:showLegendKey val="0"/>
          <c:showVal val="0"/>
          <c:showCatName val="0"/>
          <c:showSerName val="0"/>
          <c:showPercent val="0"/>
          <c:showBubbleSize val="0"/>
        </c:dLbls>
        <c:marker val="1"/>
        <c:smooth val="0"/>
        <c:axId val="92760704"/>
        <c:axId val="92775168"/>
      </c:lineChart>
      <c:catAx>
        <c:axId val="9276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775168"/>
        <c:crosses val="autoZero"/>
        <c:auto val="1"/>
        <c:lblAlgn val="ctr"/>
        <c:lblOffset val="100"/>
        <c:tickLblSkip val="1"/>
        <c:tickMarkSkip val="1"/>
        <c:noMultiLvlLbl val="0"/>
      </c:catAx>
      <c:valAx>
        <c:axId val="9277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6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33,553
33,017
165.86
14,643,123
14,423,126
183,786
9,079,870
18,871,502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179.2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０のリーマンショックやその後の円高に起因した景気低迷等により、市税総額はＨ２０からＨ２６までの６年間で１０．３％減少した。こうした状況を背景として、財政力指数はＨ２０の０．６６をピークとしてＨ２４の０．５６まで４年連続低下した後、Ｈ２６までの３年間は０．５６の横ばいとなった。</a:t>
          </a:r>
          <a:endParaRPr kumimoji="1" lang="en-US" altLang="ja-JP" sz="1300">
            <a:latin typeface="ＭＳ Ｐゴシック"/>
          </a:endParaRPr>
        </a:p>
        <a:p>
          <a:r>
            <a:rPr kumimoji="1" lang="ja-JP" altLang="en-US" sz="1300">
              <a:latin typeface="ＭＳ Ｐゴシック"/>
            </a:rPr>
            <a:t>　地域の魅力を高め、人口減少・少子化の克服、交流人口の増加、地域経済の活性化を推進するとともに行政運営の効率化を図り、財政基盤の強化に努める。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7" name="直線コネクタ 66"/>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0" name="直線コネクタ 69"/>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35983</xdr:rowOff>
    </xdr:to>
    <xdr:cxnSp macro="">
      <xdr:nvCxnSpPr>
        <xdr:cNvPr id="73" name="直線コネクタ 72"/>
        <xdr:cNvCxnSpPr/>
      </xdr:nvCxnSpPr>
      <xdr:spPr>
        <a:xfrm>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167217</xdr:rowOff>
    </xdr:to>
    <xdr:cxnSp macro="">
      <xdr:nvCxnSpPr>
        <xdr:cNvPr id="76" name="直線コネクタ 75"/>
        <xdr:cNvCxnSpPr/>
      </xdr:nvCxnSpPr>
      <xdr:spPr>
        <a:xfrm>
          <a:off x="1447800" y="696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6" name="円/楕円 85"/>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7"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8" name="円/楕円 87"/>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89" name="テキスト ボックス 88"/>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0" name="円/楕円 89"/>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1" name="テキスト ボックス 90"/>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2" name="円/楕円 91"/>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3" name="テキスト ボックス 92"/>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4" name="円/楕円 93"/>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5" name="テキスト ボックス 94"/>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や地方交付税（臨時財政対策債を含む。）などの経常一般財源収入額が対前年度０．７％増加した一方、経常経費に充当した経常一般財源の額が同１．７％増加したため経常収支比率は０．８ポイント上昇した。主な要因は、Ｈ２５に実施した給与特例減額の復元による人件費の増加や、保険３会計（国保、介護、後期高齢）への繰出金の増加などによる。</a:t>
          </a:r>
          <a:endParaRPr kumimoji="1" lang="en-US" altLang="ja-JP" sz="1300">
            <a:latin typeface="ＭＳ Ｐゴシック"/>
          </a:endParaRPr>
        </a:p>
        <a:p>
          <a:r>
            <a:rPr kumimoji="1" lang="ja-JP" altLang="en-US" sz="1300">
              <a:latin typeface="ＭＳ Ｐゴシック"/>
            </a:rPr>
            <a:t>　引き続き市債の借入れ抑制、総人件費の抑制、一般行政経費の削減を推進し、財政の弾力性向上に努める。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140970</xdr:rowOff>
    </xdr:to>
    <xdr:cxnSp macro="">
      <xdr:nvCxnSpPr>
        <xdr:cNvPr id="126" name="直線コネクタ 125"/>
        <xdr:cNvCxnSpPr/>
      </xdr:nvCxnSpPr>
      <xdr:spPr>
        <a:xfrm>
          <a:off x="4114800" y="1072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122872</xdr:rowOff>
    </xdr:to>
    <xdr:cxnSp macro="">
      <xdr:nvCxnSpPr>
        <xdr:cNvPr id="129" name="直線コネクタ 128"/>
        <xdr:cNvCxnSpPr/>
      </xdr:nvCxnSpPr>
      <xdr:spPr>
        <a:xfrm flipV="1">
          <a:off x="3225800" y="1072261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122872</xdr:rowOff>
    </xdr:to>
    <xdr:cxnSp macro="">
      <xdr:nvCxnSpPr>
        <xdr:cNvPr id="132" name="直線コネクタ 131"/>
        <xdr:cNvCxnSpPr/>
      </xdr:nvCxnSpPr>
      <xdr:spPr>
        <a:xfrm>
          <a:off x="2336800" y="106743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137478</xdr:rowOff>
    </xdr:from>
    <xdr:to>
      <xdr:col>3</xdr:col>
      <xdr:colOff>279400</xdr:colOff>
      <xdr:row>62</xdr:row>
      <xdr:rowOff>44450</xdr:rowOff>
    </xdr:to>
    <xdr:cxnSp macro="">
      <xdr:nvCxnSpPr>
        <xdr:cNvPr id="135" name="直線コネクタ 134"/>
        <xdr:cNvCxnSpPr/>
      </xdr:nvCxnSpPr>
      <xdr:spPr>
        <a:xfrm>
          <a:off x="1447800" y="1059592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5" name="円/楕円 144"/>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62247</xdr:rowOff>
    </xdr:from>
    <xdr:ext cx="762000" cy="259045"/>
    <xdr:sp macro="" textlink="">
      <xdr:nvSpPr>
        <xdr:cNvPr id="146"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47" name="円/楕円 146"/>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48" name="テキスト ボックス 147"/>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72072</xdr:rowOff>
    </xdr:from>
    <xdr:to>
      <xdr:col>4</xdr:col>
      <xdr:colOff>533400</xdr:colOff>
      <xdr:row>63</xdr:row>
      <xdr:rowOff>2222</xdr:rowOff>
    </xdr:to>
    <xdr:sp macro="" textlink="">
      <xdr:nvSpPr>
        <xdr:cNvPr id="149" name="円/楕円 148"/>
        <xdr:cNvSpPr/>
      </xdr:nvSpPr>
      <xdr:spPr>
        <a:xfrm>
          <a:off x="3175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158449</xdr:rowOff>
    </xdr:from>
    <xdr:ext cx="762000" cy="259045"/>
    <xdr:sp macro="" textlink="">
      <xdr:nvSpPr>
        <xdr:cNvPr id="150" name="テキスト ボックス 149"/>
        <xdr:cNvSpPr txBox="1"/>
      </xdr:nvSpPr>
      <xdr:spPr>
        <a:xfrm>
          <a:off x="2844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1" name="円/楕円 150"/>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52" name="テキスト ボックス 151"/>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86678</xdr:rowOff>
    </xdr:from>
    <xdr:to>
      <xdr:col>2</xdr:col>
      <xdr:colOff>127000</xdr:colOff>
      <xdr:row>62</xdr:row>
      <xdr:rowOff>16828</xdr:rowOff>
    </xdr:to>
    <xdr:sp macro="" textlink="">
      <xdr:nvSpPr>
        <xdr:cNvPr id="153" name="円/楕円 152"/>
        <xdr:cNvSpPr/>
      </xdr:nvSpPr>
      <xdr:spPr>
        <a:xfrm>
          <a:off x="1397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1605</xdr:rowOff>
    </xdr:from>
    <xdr:ext cx="762000" cy="259045"/>
    <xdr:sp macro="" textlink="">
      <xdr:nvSpPr>
        <xdr:cNvPr id="154" name="テキスト ボックス 153"/>
        <xdr:cNvSpPr txBox="1"/>
      </xdr:nvSpPr>
      <xdr:spPr>
        <a:xfrm>
          <a:off x="1066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５に実施した給与特例減額の復元による人件費の増加などにより対前年度４，００４円増加したが、類似団体平均と比較して２６％低い水準となっている。引き続き総人件費の抑制や一般行政経費の削減に努める。</a:t>
          </a:r>
          <a:endParaRPr kumimoji="1" lang="en-US" altLang="ja-JP" sz="1300">
            <a:latin typeface="ＭＳ Ｐゴシック"/>
          </a:endParaRPr>
        </a:p>
        <a:p>
          <a:endParaRPr kumimoji="1" lang="en-US" altLang="ja-JP" sz="1300">
            <a:latin typeface="ＭＳ Ｐゴシック"/>
          </a:endParaRPr>
        </a:p>
        <a:p>
          <a:r>
            <a:rPr kumimoji="1" lang="en-US" altLang="ja-JP" sz="1100">
              <a:latin typeface="ＭＳ Ｐゴシック"/>
            </a:rPr>
            <a:t>※</a:t>
          </a:r>
          <a:r>
            <a:rPr kumimoji="1" lang="ja-JP" altLang="en-US" sz="1100">
              <a:latin typeface="ＭＳ Ｐゴシック"/>
            </a:rPr>
            <a:t>当市においては基幹業務のうち消防事務、病院事務、ごみ処理事務、行政情報処理事務などを広域行政で執行しているため、類似団体と比較して、人件費・物件費等は低く、補助費等（広域行政負担金）は高くなる傾向がある。</a:t>
          </a:r>
          <a:endParaRPr kumimoji="1" lang="en-US" altLang="ja-JP" sz="11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116047</xdr:rowOff>
    </xdr:from>
    <xdr:to>
      <xdr:col>7</xdr:col>
      <xdr:colOff>152400</xdr:colOff>
      <xdr:row>80</xdr:row>
      <xdr:rowOff>132150</xdr:rowOff>
    </xdr:to>
    <xdr:cxnSp macro="">
      <xdr:nvCxnSpPr>
        <xdr:cNvPr id="189" name="直線コネクタ 188"/>
        <xdr:cNvCxnSpPr/>
      </xdr:nvCxnSpPr>
      <xdr:spPr>
        <a:xfrm>
          <a:off x="4114800" y="13832047"/>
          <a:ext cx="8382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116047</xdr:rowOff>
    </xdr:from>
    <xdr:to>
      <xdr:col>6</xdr:col>
      <xdr:colOff>0</xdr:colOff>
      <xdr:row>80</xdr:row>
      <xdr:rowOff>117825</xdr:rowOff>
    </xdr:to>
    <xdr:cxnSp macro="">
      <xdr:nvCxnSpPr>
        <xdr:cNvPr id="192" name="直線コネクタ 191"/>
        <xdr:cNvCxnSpPr/>
      </xdr:nvCxnSpPr>
      <xdr:spPr>
        <a:xfrm flipV="1">
          <a:off x="3225800" y="1383204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117825</xdr:rowOff>
    </xdr:from>
    <xdr:to>
      <xdr:col>4</xdr:col>
      <xdr:colOff>482600</xdr:colOff>
      <xdr:row>80</xdr:row>
      <xdr:rowOff>148450</xdr:rowOff>
    </xdr:to>
    <xdr:cxnSp macro="">
      <xdr:nvCxnSpPr>
        <xdr:cNvPr id="195" name="直線コネクタ 194"/>
        <xdr:cNvCxnSpPr/>
      </xdr:nvCxnSpPr>
      <xdr:spPr>
        <a:xfrm flipV="1">
          <a:off x="2336800" y="13833825"/>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130373</xdr:rowOff>
    </xdr:from>
    <xdr:to>
      <xdr:col>3</xdr:col>
      <xdr:colOff>279400</xdr:colOff>
      <xdr:row>80</xdr:row>
      <xdr:rowOff>148450</xdr:rowOff>
    </xdr:to>
    <xdr:cxnSp macro="">
      <xdr:nvCxnSpPr>
        <xdr:cNvPr id="198" name="直線コネクタ 197"/>
        <xdr:cNvCxnSpPr/>
      </xdr:nvCxnSpPr>
      <xdr:spPr>
        <a:xfrm>
          <a:off x="1447800" y="13846373"/>
          <a:ext cx="8890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81350</xdr:rowOff>
    </xdr:from>
    <xdr:to>
      <xdr:col>7</xdr:col>
      <xdr:colOff>203200</xdr:colOff>
      <xdr:row>81</xdr:row>
      <xdr:rowOff>11500</xdr:rowOff>
    </xdr:to>
    <xdr:sp macro="" textlink="">
      <xdr:nvSpPr>
        <xdr:cNvPr id="208" name="円/楕円 207"/>
        <xdr:cNvSpPr/>
      </xdr:nvSpPr>
      <xdr:spPr>
        <a:xfrm>
          <a:off x="4902200" y="137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2627</xdr:rowOff>
    </xdr:from>
    <xdr:ext cx="762000" cy="259045"/>
    <xdr:sp macro="" textlink="">
      <xdr:nvSpPr>
        <xdr:cNvPr id="209" name="人件費・物件費等の状況該当値テキスト"/>
        <xdr:cNvSpPr txBox="1"/>
      </xdr:nvSpPr>
      <xdr:spPr>
        <a:xfrm>
          <a:off x="5041900" y="1371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111,807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65247</xdr:rowOff>
    </xdr:from>
    <xdr:to>
      <xdr:col>6</xdr:col>
      <xdr:colOff>50800</xdr:colOff>
      <xdr:row>80</xdr:row>
      <xdr:rowOff>166847</xdr:rowOff>
    </xdr:to>
    <xdr:sp macro="" textlink="">
      <xdr:nvSpPr>
        <xdr:cNvPr id="210" name="円/楕円 209"/>
        <xdr:cNvSpPr/>
      </xdr:nvSpPr>
      <xdr:spPr>
        <a:xfrm>
          <a:off x="4064000" y="13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5574</xdr:rowOff>
    </xdr:from>
    <xdr:ext cx="736600" cy="259045"/>
    <xdr:sp macro="" textlink="">
      <xdr:nvSpPr>
        <xdr:cNvPr id="211" name="テキスト ボックス 210"/>
        <xdr:cNvSpPr txBox="1"/>
      </xdr:nvSpPr>
      <xdr:spPr>
        <a:xfrm>
          <a:off x="3733800" y="13550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67025</xdr:rowOff>
    </xdr:from>
    <xdr:to>
      <xdr:col>4</xdr:col>
      <xdr:colOff>533400</xdr:colOff>
      <xdr:row>80</xdr:row>
      <xdr:rowOff>168625</xdr:rowOff>
    </xdr:to>
    <xdr:sp macro="" textlink="">
      <xdr:nvSpPr>
        <xdr:cNvPr id="212" name="円/楕円 211"/>
        <xdr:cNvSpPr/>
      </xdr:nvSpPr>
      <xdr:spPr>
        <a:xfrm>
          <a:off x="3175000" y="137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7352</xdr:rowOff>
    </xdr:from>
    <xdr:ext cx="762000" cy="259045"/>
    <xdr:sp macro="" textlink="">
      <xdr:nvSpPr>
        <xdr:cNvPr id="213" name="テキスト ボックス 212"/>
        <xdr:cNvSpPr txBox="1"/>
      </xdr:nvSpPr>
      <xdr:spPr>
        <a:xfrm>
          <a:off x="2844800" y="1355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97650</xdr:rowOff>
    </xdr:from>
    <xdr:to>
      <xdr:col>3</xdr:col>
      <xdr:colOff>330200</xdr:colOff>
      <xdr:row>81</xdr:row>
      <xdr:rowOff>27800</xdr:rowOff>
    </xdr:to>
    <xdr:sp macro="" textlink="">
      <xdr:nvSpPr>
        <xdr:cNvPr id="214" name="円/楕円 213"/>
        <xdr:cNvSpPr/>
      </xdr:nvSpPr>
      <xdr:spPr>
        <a:xfrm>
          <a:off x="2286000" y="138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37977</xdr:rowOff>
    </xdr:from>
    <xdr:ext cx="762000" cy="259045"/>
    <xdr:sp macro="" textlink="">
      <xdr:nvSpPr>
        <xdr:cNvPr id="215" name="テキスト ボックス 214"/>
        <xdr:cNvSpPr txBox="1"/>
      </xdr:nvSpPr>
      <xdr:spPr>
        <a:xfrm>
          <a:off x="1955800" y="135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115,860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79573</xdr:rowOff>
    </xdr:from>
    <xdr:to>
      <xdr:col>2</xdr:col>
      <xdr:colOff>127000</xdr:colOff>
      <xdr:row>81</xdr:row>
      <xdr:rowOff>9723</xdr:rowOff>
    </xdr:to>
    <xdr:sp macro="" textlink="">
      <xdr:nvSpPr>
        <xdr:cNvPr id="216" name="円/楕円 215"/>
        <xdr:cNvSpPr/>
      </xdr:nvSpPr>
      <xdr:spPr>
        <a:xfrm>
          <a:off x="1397000" y="137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19900</xdr:rowOff>
    </xdr:from>
    <xdr:ext cx="762000" cy="259045"/>
    <xdr:sp macro="" textlink="">
      <xdr:nvSpPr>
        <xdr:cNvPr id="217" name="テキスト ボックス 216"/>
        <xdr:cNvSpPr txBox="1"/>
      </xdr:nvSpPr>
      <xdr:spPr>
        <a:xfrm>
          <a:off x="1066800" y="1356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給与構造については、年功的なものから職責・業績に応じたものへと転換を進めている。水準はおおむね類似団体平均と同程度で推移している。</a:t>
          </a:r>
          <a:endParaRPr kumimoji="1" lang="en-US" altLang="ja-JP" sz="1300">
            <a:latin typeface="ＭＳ Ｐゴシック"/>
          </a:endParaRPr>
        </a:p>
        <a:p>
          <a:r>
            <a:rPr kumimoji="1" lang="ja-JP" altLang="en-US" sz="1300">
              <a:latin typeface="ＭＳ Ｐゴシック"/>
            </a:rPr>
            <a:t>　Ｈ２３及びＨ２４は、給与臨時特例法による国家公務員の給与削減措置によって１００を超えているが、これがなかったとした場合の両年度の指数は、９７．７及び９７．８である。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3" name="直線コネクタ 232"/>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4" name="テキスト ボックス 233"/>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7" name="直線コネクタ 236"/>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8" name="テキスト ボックス 237"/>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1" name="直線コネクタ 240"/>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2" name="テキスト ボックス 241"/>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5" name="直線コネクタ 244"/>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6" name="テキスト ボックス 245"/>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87</xdr:row>
      <xdr:rowOff>50800</xdr:rowOff>
    </xdr:to>
    <xdr:cxnSp macro="">
      <xdr:nvCxnSpPr>
        <xdr:cNvPr id="250" name="直線コネクタ 249"/>
        <xdr:cNvCxnSpPr/>
      </xdr:nvCxnSpPr>
      <xdr:spPr>
        <a:xfrm flipV="1">
          <a:off x="17018000" y="13850938"/>
          <a:ext cx="0" cy="11160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51"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52" name="直線コネクタ 251"/>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53"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54" name="直線コネクタ 253"/>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92604</xdr:rowOff>
    </xdr:to>
    <xdr:cxnSp macro="">
      <xdr:nvCxnSpPr>
        <xdr:cNvPr id="255" name="直線コネクタ 254"/>
        <xdr:cNvCxnSpPr/>
      </xdr:nvCxnSpPr>
      <xdr:spPr>
        <a:xfrm flipV="1">
          <a:off x="16179800" y="144843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129240</xdr:rowOff>
    </xdr:from>
    <xdr:ext cx="762000" cy="259045"/>
    <xdr:sp macro="" textlink="">
      <xdr:nvSpPr>
        <xdr:cNvPr id="256" name="給与水準   （国との比較）平均値テキスト"/>
        <xdr:cNvSpPr txBox="1"/>
      </xdr:nvSpPr>
      <xdr:spPr>
        <a:xfrm>
          <a:off x="17106900" y="14188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57" name="フローチャート : 判断 256"/>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92604</xdr:rowOff>
    </xdr:from>
    <xdr:to>
      <xdr:col>23</xdr:col>
      <xdr:colOff>406400</xdr:colOff>
      <xdr:row>89</xdr:row>
      <xdr:rowOff>39688</xdr:rowOff>
    </xdr:to>
    <xdr:cxnSp macro="">
      <xdr:nvCxnSpPr>
        <xdr:cNvPr id="258" name="直線コネクタ 257"/>
        <xdr:cNvCxnSpPr/>
      </xdr:nvCxnSpPr>
      <xdr:spPr>
        <a:xfrm flipV="1">
          <a:off x="15290800" y="14494404"/>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112713</xdr:rowOff>
    </xdr:from>
    <xdr:to>
      <xdr:col>23</xdr:col>
      <xdr:colOff>457200</xdr:colOff>
      <xdr:row>84</xdr:row>
      <xdr:rowOff>42863</xdr:rowOff>
    </xdr:to>
    <xdr:sp macro="" textlink="">
      <xdr:nvSpPr>
        <xdr:cNvPr id="259" name="フローチャート : 判断 258"/>
        <xdr:cNvSpPr/>
      </xdr:nvSpPr>
      <xdr:spPr>
        <a:xfrm>
          <a:off x="16129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53040</xdr:rowOff>
    </xdr:from>
    <xdr:ext cx="736600" cy="259045"/>
    <xdr:sp macro="" textlink="">
      <xdr:nvSpPr>
        <xdr:cNvPr id="260" name="テキスト ボックス 259"/>
        <xdr:cNvSpPr txBox="1"/>
      </xdr:nvSpPr>
      <xdr:spPr>
        <a:xfrm>
          <a:off x="15798800" y="1411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39688</xdr:rowOff>
    </xdr:to>
    <xdr:cxnSp macro="">
      <xdr:nvCxnSpPr>
        <xdr:cNvPr id="261" name="直線コネクタ 260"/>
        <xdr:cNvCxnSpPr/>
      </xdr:nvCxnSpPr>
      <xdr:spPr>
        <a:xfrm>
          <a:off x="14401800" y="1528868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49741</xdr:rowOff>
    </xdr:from>
    <xdr:to>
      <xdr:col>22</xdr:col>
      <xdr:colOff>254000</xdr:colOff>
      <xdr:row>88</xdr:row>
      <xdr:rowOff>151341</xdr:rowOff>
    </xdr:to>
    <xdr:sp macro="" textlink="">
      <xdr:nvSpPr>
        <xdr:cNvPr id="262" name="フローチャート : 判断 261"/>
        <xdr:cNvSpPr/>
      </xdr:nvSpPr>
      <xdr:spPr>
        <a:xfrm>
          <a:off x="15240000" y="1513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161518</xdr:rowOff>
    </xdr:from>
    <xdr:ext cx="762000" cy="259045"/>
    <xdr:sp macro="" textlink="">
      <xdr:nvSpPr>
        <xdr:cNvPr id="263" name="テキスト ボックス 262"/>
        <xdr:cNvSpPr txBox="1"/>
      </xdr:nvSpPr>
      <xdr:spPr>
        <a:xfrm>
          <a:off x="14909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62441</xdr:rowOff>
    </xdr:from>
    <xdr:to>
      <xdr:col>21</xdr:col>
      <xdr:colOff>0</xdr:colOff>
      <xdr:row>89</xdr:row>
      <xdr:rowOff>29634</xdr:rowOff>
    </xdr:to>
    <xdr:cxnSp macro="">
      <xdr:nvCxnSpPr>
        <xdr:cNvPr id="264" name="直線コネクタ 263"/>
        <xdr:cNvCxnSpPr/>
      </xdr:nvCxnSpPr>
      <xdr:spPr>
        <a:xfrm>
          <a:off x="13512800" y="14464241"/>
          <a:ext cx="889000" cy="8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49741</xdr:rowOff>
    </xdr:from>
    <xdr:to>
      <xdr:col>21</xdr:col>
      <xdr:colOff>50800</xdr:colOff>
      <xdr:row>88</xdr:row>
      <xdr:rowOff>151341</xdr:rowOff>
    </xdr:to>
    <xdr:sp macro="" textlink="">
      <xdr:nvSpPr>
        <xdr:cNvPr id="265" name="フローチャート : 判断 264"/>
        <xdr:cNvSpPr/>
      </xdr:nvSpPr>
      <xdr:spPr>
        <a:xfrm>
          <a:off x="14351000" y="1513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161518</xdr:rowOff>
    </xdr:from>
    <xdr:ext cx="762000" cy="259045"/>
    <xdr:sp macro="" textlink="">
      <xdr:nvSpPr>
        <xdr:cNvPr id="266" name="テキスト ボックス 265"/>
        <xdr:cNvSpPr txBox="1"/>
      </xdr:nvSpPr>
      <xdr:spPr>
        <a:xfrm>
          <a:off x="14020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32279</xdr:rowOff>
    </xdr:from>
    <xdr:to>
      <xdr:col>19</xdr:col>
      <xdr:colOff>533400</xdr:colOff>
      <xdr:row>83</xdr:row>
      <xdr:rowOff>133879</xdr:rowOff>
    </xdr:to>
    <xdr:sp macro="" textlink="">
      <xdr:nvSpPr>
        <xdr:cNvPr id="267" name="フローチャート : 判断 266"/>
        <xdr:cNvSpPr/>
      </xdr:nvSpPr>
      <xdr:spPr>
        <a:xfrm>
          <a:off x="13462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144056</xdr:rowOff>
    </xdr:from>
    <xdr:ext cx="762000" cy="259045"/>
    <xdr:sp macro="" textlink="">
      <xdr:nvSpPr>
        <xdr:cNvPr id="268" name="テキスト ボックス 267"/>
        <xdr:cNvSpPr txBox="1"/>
      </xdr:nvSpPr>
      <xdr:spPr>
        <a:xfrm>
          <a:off x="13131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4" name="円/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5"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41804</xdr:rowOff>
    </xdr:from>
    <xdr:to>
      <xdr:col>23</xdr:col>
      <xdr:colOff>457200</xdr:colOff>
      <xdr:row>84</xdr:row>
      <xdr:rowOff>143404</xdr:rowOff>
    </xdr:to>
    <xdr:sp macro="" textlink="">
      <xdr:nvSpPr>
        <xdr:cNvPr id="276" name="円/楕円 275"/>
        <xdr:cNvSpPr/>
      </xdr:nvSpPr>
      <xdr:spPr>
        <a:xfrm>
          <a:off x="16129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128181</xdr:rowOff>
    </xdr:from>
    <xdr:ext cx="736600" cy="259045"/>
    <xdr:sp macro="" textlink="">
      <xdr:nvSpPr>
        <xdr:cNvPr id="277" name="テキスト ボックス 276"/>
        <xdr:cNvSpPr txBox="1"/>
      </xdr:nvSpPr>
      <xdr:spPr>
        <a:xfrm>
          <a:off x="15798800" y="1452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160338</xdr:rowOff>
    </xdr:from>
    <xdr:to>
      <xdr:col>22</xdr:col>
      <xdr:colOff>254000</xdr:colOff>
      <xdr:row>89</xdr:row>
      <xdr:rowOff>90488</xdr:rowOff>
    </xdr:to>
    <xdr:sp macro="" textlink="">
      <xdr:nvSpPr>
        <xdr:cNvPr id="278" name="円/楕円 277"/>
        <xdr:cNvSpPr/>
      </xdr:nvSpPr>
      <xdr:spPr>
        <a:xfrm>
          <a:off x="15240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75265</xdr:rowOff>
    </xdr:from>
    <xdr:ext cx="762000" cy="259045"/>
    <xdr:sp macro="" textlink="">
      <xdr:nvSpPr>
        <xdr:cNvPr id="279" name="テキスト ボックス 278"/>
        <xdr:cNvSpPr txBox="1"/>
      </xdr:nvSpPr>
      <xdr:spPr>
        <a:xfrm>
          <a:off x="14909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0" name="円/楕円 279"/>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1" name="テキスト ボックス 280"/>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11641</xdr:rowOff>
    </xdr:from>
    <xdr:to>
      <xdr:col>19</xdr:col>
      <xdr:colOff>533400</xdr:colOff>
      <xdr:row>84</xdr:row>
      <xdr:rowOff>113241</xdr:rowOff>
    </xdr:to>
    <xdr:sp macro="" textlink="">
      <xdr:nvSpPr>
        <xdr:cNvPr id="282" name="円/楕円 281"/>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98018</xdr:rowOff>
    </xdr:from>
    <xdr:ext cx="762000" cy="259045"/>
    <xdr:sp macro="" textlink="">
      <xdr:nvSpPr>
        <xdr:cNvPr id="283" name="テキスト ボックス 282"/>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集中改革プランに基づき職員数の計画的削減に取り組んでいる。Ｈ１５期首３３０人からＨ２７期首２７６人となり、この間で５４人、１６％減少した。</a:t>
          </a:r>
          <a:endParaRPr kumimoji="1" lang="en-US" altLang="ja-JP" sz="1300">
            <a:latin typeface="ＭＳ Ｐゴシック"/>
          </a:endParaRPr>
        </a:p>
        <a:p>
          <a:r>
            <a:rPr kumimoji="1" lang="ja-JP" altLang="en-US" sz="1300">
              <a:latin typeface="ＭＳ Ｐゴシック"/>
            </a:rPr>
            <a:t>　引き続き定員管理と効率的な行政運営に努める。</a:t>
          </a:r>
          <a:endParaRPr kumimoji="1" lang="en-US" altLang="ja-JP" sz="1300">
            <a:latin typeface="ＭＳ Ｐゴシック"/>
          </a:endParaRPr>
        </a:p>
        <a:p>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市においては基幹業務のうち消防事務、病院事務、ごみ処理事務、行政情報処理事務などを広域行政で執行しているため、類似団体と比較して、人件費・物件費等は低く、補助費等（広域行政負担金）は高くなる傾向があ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0" name="直線コネクタ 29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1" name="テキスト ボックス 30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4" name="直線コネクタ 30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5" name="テキスト ボックス 30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8" name="直線コネクタ 30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9" name="テキスト ボックス 30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0" name="直線コネクタ 30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1" name="テキスト ボックス 31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2" name="直線コネクタ 31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3" name="テキスト ボックス 31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7" name="直線コネクタ 316"/>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8"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9" name="直線コネクタ 318"/>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0"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1" name="直線コネクタ 320"/>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96282</xdr:rowOff>
    </xdr:from>
    <xdr:to>
      <xdr:col>24</xdr:col>
      <xdr:colOff>558800</xdr:colOff>
      <xdr:row>60</xdr:row>
      <xdr:rowOff>106838</xdr:rowOff>
    </xdr:to>
    <xdr:cxnSp macro="">
      <xdr:nvCxnSpPr>
        <xdr:cNvPr id="322" name="直線コネクタ 321"/>
        <xdr:cNvCxnSpPr/>
      </xdr:nvCxnSpPr>
      <xdr:spPr>
        <a:xfrm flipV="1">
          <a:off x="16179800" y="10383282"/>
          <a:ext cx="8382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3"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4" name="フローチャート : 判断 323"/>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106838</xdr:rowOff>
    </xdr:from>
    <xdr:to>
      <xdr:col>23</xdr:col>
      <xdr:colOff>406400</xdr:colOff>
      <xdr:row>60</xdr:row>
      <xdr:rowOff>108347</xdr:rowOff>
    </xdr:to>
    <xdr:cxnSp macro="">
      <xdr:nvCxnSpPr>
        <xdr:cNvPr id="325" name="直線コネクタ 324"/>
        <xdr:cNvCxnSpPr/>
      </xdr:nvCxnSpPr>
      <xdr:spPr>
        <a:xfrm flipV="1">
          <a:off x="15290800" y="1039383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6" name="フローチャート : 判断 325"/>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7" name="テキスト ボックス 326"/>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108347</xdr:rowOff>
    </xdr:from>
    <xdr:to>
      <xdr:col>22</xdr:col>
      <xdr:colOff>203200</xdr:colOff>
      <xdr:row>60</xdr:row>
      <xdr:rowOff>109855</xdr:rowOff>
    </xdr:to>
    <xdr:cxnSp macro="">
      <xdr:nvCxnSpPr>
        <xdr:cNvPr id="328" name="直線コネクタ 327"/>
        <xdr:cNvCxnSpPr/>
      </xdr:nvCxnSpPr>
      <xdr:spPr>
        <a:xfrm flipV="1">
          <a:off x="14401800" y="1039534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9" name="フローチャート : 判断 328"/>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30" name="テキスト ボックス 329"/>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106838</xdr:rowOff>
    </xdr:from>
    <xdr:to>
      <xdr:col>21</xdr:col>
      <xdr:colOff>0</xdr:colOff>
      <xdr:row>60</xdr:row>
      <xdr:rowOff>109855</xdr:rowOff>
    </xdr:to>
    <xdr:cxnSp macro="">
      <xdr:nvCxnSpPr>
        <xdr:cNvPr id="331" name="直線コネクタ 330"/>
        <xdr:cNvCxnSpPr/>
      </xdr:nvCxnSpPr>
      <xdr:spPr>
        <a:xfrm>
          <a:off x="13512800" y="10393838"/>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2" name="フローチャート : 判断 331"/>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3" name="テキスト ボックス 332"/>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4" name="フローチャート : 判断 333"/>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5" name="テキスト ボックス 334"/>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45482</xdr:rowOff>
    </xdr:from>
    <xdr:to>
      <xdr:col>24</xdr:col>
      <xdr:colOff>609600</xdr:colOff>
      <xdr:row>60</xdr:row>
      <xdr:rowOff>147082</xdr:rowOff>
    </xdr:to>
    <xdr:sp macro="" textlink="">
      <xdr:nvSpPr>
        <xdr:cNvPr id="341" name="円/楕円 340"/>
        <xdr:cNvSpPr/>
      </xdr:nvSpPr>
      <xdr:spPr>
        <a:xfrm>
          <a:off x="16967200" y="1033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62009</xdr:rowOff>
    </xdr:from>
    <xdr:ext cx="762000" cy="259045"/>
    <xdr:sp macro="" textlink="">
      <xdr:nvSpPr>
        <xdr:cNvPr id="342" name="定員管理の状況該当値テキスト"/>
        <xdr:cNvSpPr txBox="1"/>
      </xdr:nvSpPr>
      <xdr:spPr>
        <a:xfrm>
          <a:off x="17106900" y="1017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56038</xdr:rowOff>
    </xdr:from>
    <xdr:to>
      <xdr:col>23</xdr:col>
      <xdr:colOff>457200</xdr:colOff>
      <xdr:row>60</xdr:row>
      <xdr:rowOff>157638</xdr:rowOff>
    </xdr:to>
    <xdr:sp macro="" textlink="">
      <xdr:nvSpPr>
        <xdr:cNvPr id="343" name="円/楕円 342"/>
        <xdr:cNvSpPr/>
      </xdr:nvSpPr>
      <xdr:spPr>
        <a:xfrm>
          <a:off x="16129000" y="10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167815</xdr:rowOff>
    </xdr:from>
    <xdr:ext cx="736600" cy="259045"/>
    <xdr:sp macro="" textlink="">
      <xdr:nvSpPr>
        <xdr:cNvPr id="344" name="テキスト ボックス 343"/>
        <xdr:cNvSpPr txBox="1"/>
      </xdr:nvSpPr>
      <xdr:spPr>
        <a:xfrm>
          <a:off x="15798800" y="1011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57547</xdr:rowOff>
    </xdr:from>
    <xdr:to>
      <xdr:col>22</xdr:col>
      <xdr:colOff>254000</xdr:colOff>
      <xdr:row>60</xdr:row>
      <xdr:rowOff>159147</xdr:rowOff>
    </xdr:to>
    <xdr:sp macro="" textlink="">
      <xdr:nvSpPr>
        <xdr:cNvPr id="345" name="円/楕円 344"/>
        <xdr:cNvSpPr/>
      </xdr:nvSpPr>
      <xdr:spPr>
        <a:xfrm>
          <a:off x="15240000" y="103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169324</xdr:rowOff>
    </xdr:from>
    <xdr:ext cx="762000" cy="259045"/>
    <xdr:sp macro="" textlink="">
      <xdr:nvSpPr>
        <xdr:cNvPr id="346" name="テキスト ボックス 345"/>
        <xdr:cNvSpPr txBox="1"/>
      </xdr:nvSpPr>
      <xdr:spPr>
        <a:xfrm>
          <a:off x="14909800" y="101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59055</xdr:rowOff>
    </xdr:from>
    <xdr:to>
      <xdr:col>21</xdr:col>
      <xdr:colOff>50800</xdr:colOff>
      <xdr:row>60</xdr:row>
      <xdr:rowOff>160655</xdr:rowOff>
    </xdr:to>
    <xdr:sp macro="" textlink="">
      <xdr:nvSpPr>
        <xdr:cNvPr id="347" name="円/楕円 346"/>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170832</xdr:rowOff>
    </xdr:from>
    <xdr:ext cx="762000" cy="259045"/>
    <xdr:sp macro="" textlink="">
      <xdr:nvSpPr>
        <xdr:cNvPr id="348" name="テキスト ボックス 347"/>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56038</xdr:rowOff>
    </xdr:from>
    <xdr:to>
      <xdr:col>19</xdr:col>
      <xdr:colOff>533400</xdr:colOff>
      <xdr:row>60</xdr:row>
      <xdr:rowOff>157638</xdr:rowOff>
    </xdr:to>
    <xdr:sp macro="" textlink="">
      <xdr:nvSpPr>
        <xdr:cNvPr id="349" name="円/楕円 348"/>
        <xdr:cNvSpPr/>
      </xdr:nvSpPr>
      <xdr:spPr>
        <a:xfrm>
          <a:off x="13462000" y="10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167815</xdr:rowOff>
    </xdr:from>
    <xdr:ext cx="762000" cy="259045"/>
    <xdr:sp macro="" textlink="">
      <xdr:nvSpPr>
        <xdr:cNvPr id="350" name="テキスト ボックス 349"/>
        <xdr:cNvSpPr txBox="1"/>
      </xdr:nvSpPr>
      <xdr:spPr>
        <a:xfrm>
          <a:off x="13131800" y="101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一般会計の公債費は増加したものの、公営企業及び組合等に対する償還負担が減少したため２年連続して低下した。ただし、類似団体平均と比較して高い水準である。</a:t>
          </a:r>
          <a:endParaRPr kumimoji="1" lang="en-US" altLang="ja-JP" sz="1300">
            <a:latin typeface="ＭＳ Ｐゴシック"/>
          </a:endParaRPr>
        </a:p>
        <a:p>
          <a:r>
            <a:rPr kumimoji="1" lang="ja-JP" altLang="en-US" sz="1300">
              <a:latin typeface="ＭＳ Ｐゴシック"/>
            </a:rPr>
            <a:t>　過去の積極的な都市基盤整備による大型の借入金が完済の時期を迎えていることや、これまでの市債発行抑制の効果により、一般会計の公債費はＨ２６をピークとして以降低下していく見通しである。引き続き計画的な投資による公債費負担の低減と財政健全化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9" name="直線コネクタ 378"/>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80"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1" name="直線コネクタ 380"/>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2"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3" name="直線コネクタ 382"/>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30904</xdr:rowOff>
    </xdr:from>
    <xdr:to>
      <xdr:col>24</xdr:col>
      <xdr:colOff>558800</xdr:colOff>
      <xdr:row>43</xdr:row>
      <xdr:rowOff>143510</xdr:rowOff>
    </xdr:to>
    <xdr:cxnSp macro="">
      <xdr:nvCxnSpPr>
        <xdr:cNvPr id="384" name="直線コネクタ 383"/>
        <xdr:cNvCxnSpPr/>
      </xdr:nvCxnSpPr>
      <xdr:spPr>
        <a:xfrm flipV="1">
          <a:off x="16179800" y="740325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5"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6" name="フローチャート : 判断 385"/>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20320</xdr:rowOff>
    </xdr:to>
    <xdr:cxnSp macro="">
      <xdr:nvCxnSpPr>
        <xdr:cNvPr id="387" name="直線コネクタ 386"/>
        <xdr:cNvCxnSpPr/>
      </xdr:nvCxnSpPr>
      <xdr:spPr>
        <a:xfrm flipV="1">
          <a:off x="15290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8" name="フローチャート : 判断 387"/>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9" name="テキスト ボックス 388"/>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20320</xdr:rowOff>
    </xdr:to>
    <xdr:cxnSp macro="">
      <xdr:nvCxnSpPr>
        <xdr:cNvPr id="390" name="直線コネクタ 389"/>
        <xdr:cNvCxnSpPr/>
      </xdr:nvCxnSpPr>
      <xdr:spPr>
        <a:xfrm>
          <a:off x="14401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91" name="フローチャート : 判断 390"/>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2" name="テキスト ボックス 391"/>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44</xdr:row>
      <xdr:rowOff>4233</xdr:rowOff>
    </xdr:to>
    <xdr:cxnSp macro="">
      <xdr:nvCxnSpPr>
        <xdr:cNvPr id="393" name="直線コネクタ 392"/>
        <xdr:cNvCxnSpPr/>
      </xdr:nvCxnSpPr>
      <xdr:spPr>
        <a:xfrm>
          <a:off x="13512800" y="74756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4" name="フローチャート : 判断 393"/>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5" name="テキスト ボックス 394"/>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6" name="フローチャート : 判断 395"/>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7" name="テキスト ボックス 396"/>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151554</xdr:rowOff>
    </xdr:from>
    <xdr:to>
      <xdr:col>24</xdr:col>
      <xdr:colOff>609600</xdr:colOff>
      <xdr:row>43</xdr:row>
      <xdr:rowOff>81704</xdr:rowOff>
    </xdr:to>
    <xdr:sp macro="" textlink="">
      <xdr:nvSpPr>
        <xdr:cNvPr id="403" name="円/楕円 402"/>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123631</xdr:rowOff>
    </xdr:from>
    <xdr:ext cx="762000" cy="259045"/>
    <xdr:sp macro="" textlink="">
      <xdr:nvSpPr>
        <xdr:cNvPr id="404" name="公債費負担の状況該当値テキスト"/>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405" name="円/楕円 404"/>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406" name="テキスト ボックス 405"/>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7" name="円/楕円 406"/>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8" name="テキスト ボックス 407"/>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9" name="円/楕円 408"/>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10" name="テキスト ボックス 409"/>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411" name="円/楕円 410"/>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412" name="テキスト ボックス 411"/>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市債残高や退職手当負担見込額の減少等により２年連続して低下した。ただし、類似団体内で最も高く、平均と比較しても依然大きな開きがある。</a:t>
          </a:r>
          <a:endParaRPr kumimoji="1" lang="en-US" altLang="ja-JP" sz="1300">
            <a:latin typeface="ＭＳ Ｐゴシック"/>
          </a:endParaRPr>
        </a:p>
        <a:p>
          <a:r>
            <a:rPr kumimoji="1" lang="ja-JP" altLang="en-US" sz="1300">
              <a:latin typeface="ＭＳ Ｐゴシック"/>
            </a:rPr>
            <a:t>　市債借入れの抑制に努めておりその効果は表れつつあるが、引き続き公営企業を含む市債残高を計画的に削減するとともに基金残高の拡充による将来財源の充実を図り、将来負担比率の低減と財政健全化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1" name="直線コネクタ 440"/>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2"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3" name="直線コネクタ 442"/>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40132</xdr:rowOff>
    </xdr:from>
    <xdr:to>
      <xdr:col>24</xdr:col>
      <xdr:colOff>558800</xdr:colOff>
      <xdr:row>22</xdr:row>
      <xdr:rowOff>98044</xdr:rowOff>
    </xdr:to>
    <xdr:cxnSp macro="">
      <xdr:nvCxnSpPr>
        <xdr:cNvPr id="446" name="直線コネクタ 445"/>
        <xdr:cNvCxnSpPr/>
      </xdr:nvCxnSpPr>
      <xdr:spPr>
        <a:xfrm flipV="1">
          <a:off x="16179800" y="38120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7"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8" name="フローチャート : 判断 447"/>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98044</xdr:rowOff>
    </xdr:from>
    <xdr:to>
      <xdr:col>23</xdr:col>
      <xdr:colOff>406400</xdr:colOff>
      <xdr:row>22</xdr:row>
      <xdr:rowOff>119761</xdr:rowOff>
    </xdr:to>
    <xdr:cxnSp macro="">
      <xdr:nvCxnSpPr>
        <xdr:cNvPr id="449" name="直線コネクタ 448"/>
        <xdr:cNvCxnSpPr/>
      </xdr:nvCxnSpPr>
      <xdr:spPr>
        <a:xfrm flipV="1">
          <a:off x="15290800" y="38699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50" name="フローチャート : 判断 449"/>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51" name="テキスト ボックス 450"/>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71501</xdr:rowOff>
    </xdr:from>
    <xdr:to>
      <xdr:col>22</xdr:col>
      <xdr:colOff>203200</xdr:colOff>
      <xdr:row>22</xdr:row>
      <xdr:rowOff>119761</xdr:rowOff>
    </xdr:to>
    <xdr:cxnSp macro="">
      <xdr:nvCxnSpPr>
        <xdr:cNvPr id="452" name="直線コネクタ 451"/>
        <xdr:cNvCxnSpPr/>
      </xdr:nvCxnSpPr>
      <xdr:spPr>
        <a:xfrm>
          <a:off x="14401800" y="384340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3" name="フローチャート : 判断 452"/>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4" name="テキスト ボックス 453"/>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119084</xdr:rowOff>
    </xdr:from>
    <xdr:to>
      <xdr:col>21</xdr:col>
      <xdr:colOff>0</xdr:colOff>
      <xdr:row>22</xdr:row>
      <xdr:rowOff>71501</xdr:rowOff>
    </xdr:to>
    <xdr:cxnSp macro="">
      <xdr:nvCxnSpPr>
        <xdr:cNvPr id="455" name="直線コネクタ 454"/>
        <xdr:cNvCxnSpPr/>
      </xdr:nvCxnSpPr>
      <xdr:spPr>
        <a:xfrm>
          <a:off x="13512800" y="3719534"/>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6" name="フローチャート : 判断 455"/>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7" name="テキスト ボックス 456"/>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8" name="フローチャート : 判断 457"/>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9" name="テキスト ボックス 458"/>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160782</xdr:rowOff>
    </xdr:from>
    <xdr:to>
      <xdr:col>24</xdr:col>
      <xdr:colOff>609600</xdr:colOff>
      <xdr:row>22</xdr:row>
      <xdr:rowOff>90932</xdr:rowOff>
    </xdr:to>
    <xdr:sp macro="" textlink="">
      <xdr:nvSpPr>
        <xdr:cNvPr id="465" name="円/楕円 464"/>
        <xdr:cNvSpPr/>
      </xdr:nvSpPr>
      <xdr:spPr>
        <a:xfrm>
          <a:off x="16967200" y="37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56659</xdr:rowOff>
    </xdr:from>
    <xdr:ext cx="762000" cy="259045"/>
    <xdr:sp macro="" textlink="">
      <xdr:nvSpPr>
        <xdr:cNvPr id="466" name="将来負担の状況該当値テキスト"/>
        <xdr:cNvSpPr txBox="1"/>
      </xdr:nvSpPr>
      <xdr:spPr>
        <a:xfrm>
          <a:off x="17106900" y="365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47244</xdr:rowOff>
    </xdr:from>
    <xdr:to>
      <xdr:col>23</xdr:col>
      <xdr:colOff>457200</xdr:colOff>
      <xdr:row>22</xdr:row>
      <xdr:rowOff>148844</xdr:rowOff>
    </xdr:to>
    <xdr:sp macro="" textlink="">
      <xdr:nvSpPr>
        <xdr:cNvPr id="467" name="円/楕円 466"/>
        <xdr:cNvSpPr/>
      </xdr:nvSpPr>
      <xdr:spPr>
        <a:xfrm>
          <a:off x="16129000" y="3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133621</xdr:rowOff>
    </xdr:from>
    <xdr:ext cx="736600" cy="259045"/>
    <xdr:sp macro="" textlink="">
      <xdr:nvSpPr>
        <xdr:cNvPr id="468" name="テキスト ボックス 467"/>
        <xdr:cNvSpPr txBox="1"/>
      </xdr:nvSpPr>
      <xdr:spPr>
        <a:xfrm>
          <a:off x="15798800" y="390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68961</xdr:rowOff>
    </xdr:from>
    <xdr:to>
      <xdr:col>22</xdr:col>
      <xdr:colOff>254000</xdr:colOff>
      <xdr:row>22</xdr:row>
      <xdr:rowOff>170561</xdr:rowOff>
    </xdr:to>
    <xdr:sp macro="" textlink="">
      <xdr:nvSpPr>
        <xdr:cNvPr id="469" name="円/楕円 468"/>
        <xdr:cNvSpPr/>
      </xdr:nvSpPr>
      <xdr:spPr>
        <a:xfrm>
          <a:off x="15240000" y="38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155338</xdr:rowOff>
    </xdr:from>
    <xdr:ext cx="762000" cy="259045"/>
    <xdr:sp macro="" textlink="">
      <xdr:nvSpPr>
        <xdr:cNvPr id="470" name="テキスト ボックス 469"/>
        <xdr:cNvSpPr txBox="1"/>
      </xdr:nvSpPr>
      <xdr:spPr>
        <a:xfrm>
          <a:off x="14909800" y="392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20701</xdr:rowOff>
    </xdr:from>
    <xdr:to>
      <xdr:col>21</xdr:col>
      <xdr:colOff>50800</xdr:colOff>
      <xdr:row>22</xdr:row>
      <xdr:rowOff>122301</xdr:rowOff>
    </xdr:to>
    <xdr:sp macro="" textlink="">
      <xdr:nvSpPr>
        <xdr:cNvPr id="471" name="円/楕円 470"/>
        <xdr:cNvSpPr/>
      </xdr:nvSpPr>
      <xdr:spPr>
        <a:xfrm>
          <a:off x="14351000" y="37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107078</xdr:rowOff>
    </xdr:from>
    <xdr:ext cx="762000" cy="259045"/>
    <xdr:sp macro="" textlink="">
      <xdr:nvSpPr>
        <xdr:cNvPr id="472" name="テキスト ボックス 471"/>
        <xdr:cNvSpPr txBox="1"/>
      </xdr:nvSpPr>
      <xdr:spPr>
        <a:xfrm>
          <a:off x="14020800" y="387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68284</xdr:rowOff>
    </xdr:from>
    <xdr:to>
      <xdr:col>19</xdr:col>
      <xdr:colOff>533400</xdr:colOff>
      <xdr:row>21</xdr:row>
      <xdr:rowOff>169884</xdr:rowOff>
    </xdr:to>
    <xdr:sp macro="" textlink="">
      <xdr:nvSpPr>
        <xdr:cNvPr id="473" name="円/楕円 472"/>
        <xdr:cNvSpPr/>
      </xdr:nvSpPr>
      <xdr:spPr>
        <a:xfrm>
          <a:off x="13462000" y="36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154661</xdr:rowOff>
    </xdr:from>
    <xdr:ext cx="762000" cy="259045"/>
    <xdr:sp macro="" textlink="">
      <xdr:nvSpPr>
        <xdr:cNvPr id="474" name="テキスト ボックス 473"/>
        <xdr:cNvSpPr txBox="1"/>
      </xdr:nvSpPr>
      <xdr:spPr>
        <a:xfrm>
          <a:off x="13131800" y="375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33,553
33,017
165.86
14,643,123
14,423,126
183,786
9,079,870
18,871,502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179.2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集中改革プランに基づき職員数の計画的削減に取り組んでいる。Ｈ１５期首３３０人からＨ２７期首２７６人となり、この間で５４人、１６％減少した。</a:t>
          </a:r>
          <a:r>
            <a:rPr kumimoji="1" lang="ja-JP" altLang="en-US" sz="1300">
              <a:solidFill>
                <a:schemeClr val="dk1"/>
              </a:solidFill>
              <a:effectLst/>
              <a:latin typeface="+mn-lt"/>
              <a:ea typeface="+mn-ea"/>
              <a:cs typeface="+mn-cs"/>
            </a:rPr>
            <a:t>総人件費（退職手当を除く。）は、Ｈ２５に実施した給与特例減額の復元により支出額ベースでは対前年度５．６％増加、経常収支比率（左のグラフ）は同０．６ポイント上昇した。</a:t>
          </a:r>
          <a:endParaRPr lang="ja-JP" altLang="ja-JP" sz="1300">
            <a:effectLst/>
          </a:endParaRPr>
        </a:p>
        <a:p>
          <a:r>
            <a:rPr kumimoji="1" lang="ja-JP" altLang="en-US" sz="1300">
              <a:latin typeface="ＭＳ Ｐゴシック"/>
            </a:rPr>
            <a:t>　引き続き計画的に総人件費の抑制に努める。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45357</xdr:rowOff>
    </xdr:from>
    <xdr:to>
      <xdr:col>7</xdr:col>
      <xdr:colOff>15875</xdr:colOff>
      <xdr:row>36</xdr:row>
      <xdr:rowOff>110672</xdr:rowOff>
    </xdr:to>
    <xdr:cxnSp macro="">
      <xdr:nvCxnSpPr>
        <xdr:cNvPr id="66" name="直線コネクタ 65"/>
        <xdr:cNvCxnSpPr/>
      </xdr:nvCxnSpPr>
      <xdr:spPr>
        <a:xfrm>
          <a:off x="3987800" y="6217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36</xdr:row>
      <xdr:rowOff>88900</xdr:rowOff>
    </xdr:to>
    <xdr:cxnSp macro="">
      <xdr:nvCxnSpPr>
        <xdr:cNvPr id="69" name="直線コネクタ 68"/>
        <xdr:cNvCxnSpPr/>
      </xdr:nvCxnSpPr>
      <xdr:spPr>
        <a:xfrm flipV="1">
          <a:off x="3098800" y="621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37</xdr:row>
      <xdr:rowOff>4536</xdr:rowOff>
    </xdr:to>
    <xdr:cxnSp macro="">
      <xdr:nvCxnSpPr>
        <xdr:cNvPr id="72" name="直線コネクタ 71"/>
        <xdr:cNvCxnSpPr/>
      </xdr:nvCxnSpPr>
      <xdr:spPr>
        <a:xfrm flipV="1">
          <a:off x="2209800" y="6261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110672</xdr:rowOff>
    </xdr:from>
    <xdr:to>
      <xdr:col>3</xdr:col>
      <xdr:colOff>142875</xdr:colOff>
      <xdr:row>37</xdr:row>
      <xdr:rowOff>4536</xdr:rowOff>
    </xdr:to>
    <xdr:cxnSp macro="">
      <xdr:nvCxnSpPr>
        <xdr:cNvPr id="75" name="直線コネクタ 74"/>
        <xdr:cNvCxnSpPr/>
      </xdr:nvCxnSpPr>
      <xdr:spPr>
        <a:xfrm>
          <a:off x="1320800" y="62828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5" name="円/楕円 84"/>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76399</xdr:rowOff>
    </xdr:from>
    <xdr:ext cx="762000" cy="259045"/>
    <xdr:sp macro="" textlink="">
      <xdr:nvSpPr>
        <xdr:cNvPr id="86"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7" name="円/楕円 86"/>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88" name="テキスト ボックス 87"/>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1" name="円/楕円 90"/>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65513</xdr:rowOff>
    </xdr:from>
    <xdr:ext cx="762000" cy="259045"/>
    <xdr:sp macro="" textlink="">
      <xdr:nvSpPr>
        <xdr:cNvPr id="92" name="テキスト ボックス 91"/>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3" name="円/楕円 92"/>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94" name="テキスト ボックス 93"/>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支出額ベースでは対前年度０．１％増加、経常収支比率（左のグラフ）においても０．１ポイント上昇した。ただし類似団体内では低い水準となっている。引き続き一般行政経費等の効率化に努める。　　</a:t>
          </a:r>
          <a:endParaRPr kumimoji="1" lang="en-US" altLang="ja-JP" sz="1300">
            <a:latin typeface="ＭＳ Ｐゴシック"/>
          </a:endParaRPr>
        </a:p>
        <a:p>
          <a:endParaRPr kumimoji="1" lang="en-US" altLang="ja-JP" sz="1300">
            <a:solidFill>
              <a:schemeClr val="dk1"/>
            </a:solidFill>
            <a:effectLst/>
            <a:latin typeface="ＭＳ Ｐゴシック"/>
            <a:ea typeface="+mn-ea"/>
            <a:cs typeface="+mn-cs"/>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当市においては基幹業務のうち消防事務、病院事務、ごみ処理事務、行政情報処理事務などを広域行政で執行しているため、類似団体と比較して、人件費・物件費等は低く、補助費等（広域行政負担金）は高くなる傾向がある。</a:t>
          </a:r>
          <a:endParaRPr lang="ja-JP" altLang="ja-JP" sz="10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14</xdr:row>
      <xdr:rowOff>127000</xdr:rowOff>
    </xdr:to>
    <xdr:cxnSp macro="">
      <xdr:nvCxnSpPr>
        <xdr:cNvPr id="129" name="直線コネクタ 128"/>
        <xdr:cNvCxnSpPr/>
      </xdr:nvCxnSpPr>
      <xdr:spPr>
        <a:xfrm>
          <a:off x="15671800" y="25164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116114</xdr:rowOff>
    </xdr:to>
    <xdr:cxnSp macro="">
      <xdr:nvCxnSpPr>
        <xdr:cNvPr id="132" name="直線コネクタ 131"/>
        <xdr:cNvCxnSpPr/>
      </xdr:nvCxnSpPr>
      <xdr:spPr>
        <a:xfrm>
          <a:off x="14782800" y="246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61686</xdr:rowOff>
    </xdr:to>
    <xdr:cxnSp macro="">
      <xdr:nvCxnSpPr>
        <xdr:cNvPr id="135" name="直線コネクタ 134"/>
        <xdr:cNvCxnSpPr/>
      </xdr:nvCxnSpPr>
      <xdr:spPr>
        <a:xfrm>
          <a:off x="13893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167821</xdr:rowOff>
    </xdr:from>
    <xdr:to>
      <xdr:col>20</xdr:col>
      <xdr:colOff>158750</xdr:colOff>
      <xdr:row>14</xdr:row>
      <xdr:rowOff>50800</xdr:rowOff>
    </xdr:to>
    <xdr:cxnSp macro="">
      <xdr:nvCxnSpPr>
        <xdr:cNvPr id="138" name="直線コネクタ 137"/>
        <xdr:cNvCxnSpPr/>
      </xdr:nvCxnSpPr>
      <xdr:spPr>
        <a:xfrm>
          <a:off x="13004800" y="2396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8" name="円/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0" name="円/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2" name="円/楕円 151"/>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3" name="テキスト ボックス 152"/>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4" name="円/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117021</xdr:rowOff>
    </xdr:from>
    <xdr:to>
      <xdr:col>19</xdr:col>
      <xdr:colOff>6350</xdr:colOff>
      <xdr:row>14</xdr:row>
      <xdr:rowOff>47171</xdr:rowOff>
    </xdr:to>
    <xdr:sp macro="" textlink="">
      <xdr:nvSpPr>
        <xdr:cNvPr id="156" name="円/楕円 155"/>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57348</xdr:rowOff>
    </xdr:from>
    <xdr:ext cx="762000" cy="259045"/>
    <xdr:sp macro="" textlink="">
      <xdr:nvSpPr>
        <xdr:cNvPr id="157" name="テキスト ボックス 156"/>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社会保障関係費は増加し続けており、うち扶助費についてもＨ２６は臨時福祉給付金及び子育て世帯臨時特例給付金の新設により支出額ベースで対前年度７．４％増加した。</a:t>
          </a:r>
          <a:endParaRPr kumimoji="1" lang="en-US" altLang="ja-JP" sz="1300">
            <a:latin typeface="ＭＳ Ｐゴシック"/>
          </a:endParaRPr>
        </a:p>
        <a:p>
          <a:r>
            <a:rPr kumimoji="1" lang="ja-JP" altLang="en-US" sz="1300">
              <a:latin typeface="ＭＳ Ｐゴシック"/>
            </a:rPr>
            <a:t>　経常収支比率（左のグラフ）は、障がい者介護・訓練給付費の増加等に伴い同０．１ポイント上昇した。</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37193</xdr:rowOff>
    </xdr:to>
    <xdr:cxnSp macro="">
      <xdr:nvCxnSpPr>
        <xdr:cNvPr id="192" name="直線コネクタ 191"/>
        <xdr:cNvCxnSpPr/>
      </xdr:nvCxnSpPr>
      <xdr:spPr>
        <a:xfrm>
          <a:off x="3987800" y="94506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20865</xdr:rowOff>
    </xdr:to>
    <xdr:cxnSp macro="">
      <xdr:nvCxnSpPr>
        <xdr:cNvPr id="195" name="直線コネクタ 194"/>
        <xdr:cNvCxnSpPr/>
      </xdr:nvCxnSpPr>
      <xdr:spPr>
        <a:xfrm>
          <a:off x="3098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143328</xdr:rowOff>
    </xdr:to>
    <xdr:cxnSp macro="">
      <xdr:nvCxnSpPr>
        <xdr:cNvPr id="198" name="直線コネクタ 197"/>
        <xdr:cNvCxnSpPr/>
      </xdr:nvCxnSpPr>
      <xdr:spPr>
        <a:xfrm>
          <a:off x="2209800" y="9254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55</xdr:row>
      <xdr:rowOff>20865</xdr:rowOff>
    </xdr:to>
    <xdr:cxnSp macro="">
      <xdr:nvCxnSpPr>
        <xdr:cNvPr id="201" name="直線コネクタ 200"/>
        <xdr:cNvCxnSpPr/>
      </xdr:nvCxnSpPr>
      <xdr:spPr>
        <a:xfrm flipV="1">
          <a:off x="1320800" y="9254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11" name="円/楕円 210"/>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2"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3" name="円/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5" name="円/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7" name="円/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9" name="円/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20" name="テキスト ボックス 219"/>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「その他」の内訳は維持補修費及び繰出金である。</a:t>
          </a:r>
          <a:endParaRPr kumimoji="1" lang="en-US" altLang="ja-JP" sz="1300">
            <a:latin typeface="ＭＳ Ｐゴシック"/>
          </a:endParaRPr>
        </a:p>
        <a:p>
          <a:r>
            <a:rPr kumimoji="1" lang="ja-JP" altLang="en-US" sz="1300">
              <a:latin typeface="ＭＳ Ｐゴシック"/>
            </a:rPr>
            <a:t>　維持補修費は道路補修費が増加し、繰出金は保険３会計（国保、介護、後期高齢）に対する一般会計負担が増加した。</a:t>
          </a:r>
          <a:endParaRPr kumimoji="1" lang="en-US" altLang="ja-JP" sz="1300">
            <a:latin typeface="ＭＳ Ｐゴシック"/>
          </a:endParaRPr>
        </a:p>
        <a:p>
          <a:r>
            <a:rPr kumimoji="1" lang="ja-JP" altLang="en-US" sz="1300">
              <a:latin typeface="ＭＳ Ｐゴシック"/>
            </a:rPr>
            <a:t>　当面、インフラ・公共施設の老朽化対策費や、社会保障関係費については、年々増加すると見込んでいる。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50800</xdr:rowOff>
    </xdr:to>
    <xdr:cxnSp macro="">
      <xdr:nvCxnSpPr>
        <xdr:cNvPr id="253" name="直線コネクタ 252"/>
        <xdr:cNvCxnSpPr/>
      </xdr:nvCxnSpPr>
      <xdr:spPr>
        <a:xfrm>
          <a:off x="15671800" y="9598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168910</xdr:rowOff>
    </xdr:to>
    <xdr:cxnSp macro="">
      <xdr:nvCxnSpPr>
        <xdr:cNvPr id="256" name="直線コネクタ 255"/>
        <xdr:cNvCxnSpPr/>
      </xdr:nvCxnSpPr>
      <xdr:spPr>
        <a:xfrm>
          <a:off x="14782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153670</xdr:rowOff>
    </xdr:to>
    <xdr:cxnSp macro="">
      <xdr:nvCxnSpPr>
        <xdr:cNvPr id="259" name="直線コネクタ 258"/>
        <xdr:cNvCxnSpPr/>
      </xdr:nvCxnSpPr>
      <xdr:spPr>
        <a:xfrm flipV="1">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153670</xdr:rowOff>
    </xdr:to>
    <xdr:cxnSp macro="">
      <xdr:nvCxnSpPr>
        <xdr:cNvPr id="262" name="直線コネクタ 261"/>
        <xdr:cNvCxnSpPr/>
      </xdr:nvCxnSpPr>
      <xdr:spPr>
        <a:xfrm>
          <a:off x="13004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2" name="円/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4" name="円/楕円 273"/>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5" name="テキスト ボックス 274"/>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6" name="円/楕円 275"/>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7" name="テキスト ボックス 276"/>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8" name="円/楕円 277"/>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9" name="テキスト ボックス 278"/>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80" name="円/楕円 27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81" name="テキスト ボックス 280"/>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５の財団法人駒ヶ根市開発公社解散に伴う経費補助の皆減などにより、補助費等の支出額ベースでは対前年度４．８％減少し、経常収支比率（左のグラフ）は同０．８ポイント低下した。引き続き公営企業の経営改善や広域行政の運営効率化に努める。</a:t>
          </a:r>
          <a:endParaRPr kumimoji="1" lang="en-US" altLang="ja-JP" sz="1300">
            <a:latin typeface="ＭＳ Ｐゴシック"/>
          </a:endParaRPr>
        </a:p>
        <a:p>
          <a:endParaRPr kumimoji="1" lang="en-US" altLang="ja-JP" sz="1000">
            <a:latin typeface="ＭＳ Ｐゴシック"/>
          </a:endParaRPr>
        </a:p>
        <a:p>
          <a:r>
            <a:rPr kumimoji="1" lang="en-US" altLang="ja-JP" sz="1000">
              <a:latin typeface="ＭＳ Ｐゴシック"/>
            </a:rPr>
            <a:t>※</a:t>
          </a:r>
          <a:r>
            <a:rPr kumimoji="1" lang="ja-JP" altLang="ja-JP" sz="1000">
              <a:solidFill>
                <a:schemeClr val="dk1"/>
              </a:solidFill>
              <a:effectLst/>
              <a:latin typeface="+mn-lt"/>
              <a:ea typeface="+mn-ea"/>
              <a:cs typeface="+mn-cs"/>
            </a:rPr>
            <a:t>当市においては基幹業務のうち消防事務、病院事務、ごみ処理事務、行政情報処理事務などを広域行政で執行しているため、類似団体と比較して、人件費・物件費等は低く、補助費等（広域行政負担金）は高くなる傾向がある。</a:t>
          </a:r>
          <a:endParaRPr lang="ja-JP" altLang="ja-JP" sz="10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88900</xdr:rowOff>
    </xdr:from>
    <xdr:to>
      <xdr:col>24</xdr:col>
      <xdr:colOff>31750</xdr:colOff>
      <xdr:row>38</xdr:row>
      <xdr:rowOff>149860</xdr:rowOff>
    </xdr:to>
    <xdr:cxnSp macro="">
      <xdr:nvCxnSpPr>
        <xdr:cNvPr id="314" name="直線コネクタ 313"/>
        <xdr:cNvCxnSpPr/>
      </xdr:nvCxnSpPr>
      <xdr:spPr>
        <a:xfrm flipV="1">
          <a:off x="15671800" y="6604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39</xdr:row>
      <xdr:rowOff>85090</xdr:rowOff>
    </xdr:to>
    <xdr:cxnSp macro="">
      <xdr:nvCxnSpPr>
        <xdr:cNvPr id="317" name="直線コネクタ 316"/>
        <xdr:cNvCxnSpPr/>
      </xdr:nvCxnSpPr>
      <xdr:spPr>
        <a:xfrm flipV="1">
          <a:off x="14782800" y="6664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157480</xdr:rowOff>
    </xdr:from>
    <xdr:to>
      <xdr:col>21</xdr:col>
      <xdr:colOff>361950</xdr:colOff>
      <xdr:row>39</xdr:row>
      <xdr:rowOff>85090</xdr:rowOff>
    </xdr:to>
    <xdr:cxnSp macro="">
      <xdr:nvCxnSpPr>
        <xdr:cNvPr id="320" name="直線コネクタ 319"/>
        <xdr:cNvCxnSpPr/>
      </xdr:nvCxnSpPr>
      <xdr:spPr>
        <a:xfrm>
          <a:off x="13893800" y="6672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157480</xdr:rowOff>
    </xdr:to>
    <xdr:cxnSp macro="">
      <xdr:nvCxnSpPr>
        <xdr:cNvPr id="323" name="直線コネクタ 322"/>
        <xdr:cNvCxnSpPr/>
      </xdr:nvCxnSpPr>
      <xdr:spPr>
        <a:xfrm>
          <a:off x="13004800" y="661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38100</xdr:rowOff>
    </xdr:from>
    <xdr:to>
      <xdr:col>24</xdr:col>
      <xdr:colOff>82550</xdr:colOff>
      <xdr:row>38</xdr:row>
      <xdr:rowOff>139700</xdr:rowOff>
    </xdr:to>
    <xdr:sp macro="" textlink="">
      <xdr:nvSpPr>
        <xdr:cNvPr id="333" name="円/楕円 332"/>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10177</xdr:rowOff>
    </xdr:from>
    <xdr:ext cx="762000" cy="259045"/>
    <xdr:sp macro="" textlink="">
      <xdr:nvSpPr>
        <xdr:cNvPr id="334" name="補助費等該当値テキスト"/>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35" name="円/楕円 334"/>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36" name="テキスト ボックス 335"/>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34290</xdr:rowOff>
    </xdr:from>
    <xdr:to>
      <xdr:col>21</xdr:col>
      <xdr:colOff>412750</xdr:colOff>
      <xdr:row>39</xdr:row>
      <xdr:rowOff>135890</xdr:rowOff>
    </xdr:to>
    <xdr:sp macro="" textlink="">
      <xdr:nvSpPr>
        <xdr:cNvPr id="337" name="円/楕円 336"/>
        <xdr:cNvSpPr/>
      </xdr:nvSpPr>
      <xdr:spPr>
        <a:xfrm>
          <a:off x="14732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120667</xdr:rowOff>
    </xdr:from>
    <xdr:ext cx="762000" cy="259045"/>
    <xdr:sp macro="" textlink="">
      <xdr:nvSpPr>
        <xdr:cNvPr id="338" name="テキスト ボックス 337"/>
        <xdr:cNvSpPr txBox="1"/>
      </xdr:nvSpPr>
      <xdr:spPr>
        <a:xfrm>
          <a:off x="14401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106680</xdr:rowOff>
    </xdr:from>
    <xdr:to>
      <xdr:col>20</xdr:col>
      <xdr:colOff>209550</xdr:colOff>
      <xdr:row>39</xdr:row>
      <xdr:rowOff>36830</xdr:rowOff>
    </xdr:to>
    <xdr:sp macro="" textlink="">
      <xdr:nvSpPr>
        <xdr:cNvPr id="339" name="円/楕円 338"/>
        <xdr:cNvSpPr/>
      </xdr:nvSpPr>
      <xdr:spPr>
        <a:xfrm>
          <a:off x="13843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21607</xdr:rowOff>
    </xdr:from>
    <xdr:ext cx="762000" cy="259045"/>
    <xdr:sp macro="" textlink="">
      <xdr:nvSpPr>
        <xdr:cNvPr id="340" name="テキスト ボックス 339"/>
        <xdr:cNvSpPr txBox="1"/>
      </xdr:nvSpPr>
      <xdr:spPr>
        <a:xfrm>
          <a:off x="13512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41" name="円/楕円 340"/>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42" name="テキスト ボックス 341"/>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過去の積極的な都市基盤整備による大型の</a:t>
          </a:r>
          <a:r>
            <a:rPr kumimoji="1" lang="ja-JP" altLang="en-US" sz="1300">
              <a:solidFill>
                <a:schemeClr val="dk1"/>
              </a:solidFill>
              <a:effectLst/>
              <a:latin typeface="+mn-lt"/>
              <a:ea typeface="+mn-ea"/>
              <a:cs typeface="+mn-cs"/>
            </a:rPr>
            <a:t>市債の償還が進み、公債費は過去１０年で最大となり経常収支比率（左のグラフ）は０．１ポイント上昇した。ただし</a:t>
          </a:r>
          <a:r>
            <a:rPr kumimoji="1" lang="ja-JP" altLang="ja-JP" sz="1300">
              <a:solidFill>
                <a:schemeClr val="dk1"/>
              </a:solidFill>
              <a:effectLst/>
              <a:latin typeface="+mn-lt"/>
              <a:ea typeface="+mn-ea"/>
              <a:cs typeface="+mn-cs"/>
            </a:rPr>
            <a:t>公債費はＨ２６をピークとして以降低下していく見通しであ</a:t>
          </a:r>
          <a:r>
            <a:rPr kumimoji="1" lang="ja-JP" altLang="en-US" sz="1300">
              <a:solidFill>
                <a:schemeClr val="dk1"/>
              </a:solidFill>
              <a:effectLst/>
              <a:latin typeface="+mn-lt"/>
              <a:ea typeface="+mn-ea"/>
              <a:cs typeface="+mn-cs"/>
            </a:rPr>
            <a:t>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引き続き計画的な投資による</a:t>
          </a:r>
          <a:r>
            <a:rPr kumimoji="1" lang="ja-JP" altLang="en-US" sz="1300">
              <a:solidFill>
                <a:schemeClr val="dk1"/>
              </a:solidFill>
              <a:effectLst/>
              <a:latin typeface="+mn-lt"/>
              <a:ea typeface="+mn-ea"/>
              <a:cs typeface="+mn-cs"/>
            </a:rPr>
            <a:t>市債残高・</a:t>
          </a:r>
          <a:r>
            <a:rPr kumimoji="1" lang="ja-JP" altLang="ja-JP" sz="1300">
              <a:solidFill>
                <a:schemeClr val="dk1"/>
              </a:solidFill>
              <a:effectLst/>
              <a:latin typeface="+mn-lt"/>
              <a:ea typeface="+mn-ea"/>
              <a:cs typeface="+mn-cs"/>
            </a:rPr>
            <a:t>公債費負担の低減</a:t>
          </a:r>
          <a:r>
            <a:rPr kumimoji="1" lang="ja-JP" altLang="en-US" sz="1300">
              <a:solidFill>
                <a:schemeClr val="dk1"/>
              </a:solidFill>
              <a:effectLst/>
              <a:latin typeface="+mn-lt"/>
              <a:ea typeface="+mn-ea"/>
              <a:cs typeface="+mn-cs"/>
            </a:rPr>
            <a:t>を図り、</a:t>
          </a:r>
          <a:r>
            <a:rPr kumimoji="1" lang="ja-JP" altLang="ja-JP" sz="1300">
              <a:solidFill>
                <a:schemeClr val="dk1"/>
              </a:solidFill>
              <a:effectLst/>
              <a:latin typeface="+mn-lt"/>
              <a:ea typeface="+mn-ea"/>
              <a:cs typeface="+mn-cs"/>
            </a:rPr>
            <a:t>財政健全化に努める。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79</xdr:row>
      <xdr:rowOff>60706</xdr:rowOff>
    </xdr:to>
    <xdr:cxnSp macro="">
      <xdr:nvCxnSpPr>
        <xdr:cNvPr id="372" name="直線コネクタ 371"/>
        <xdr:cNvCxnSpPr/>
      </xdr:nvCxnSpPr>
      <xdr:spPr>
        <a:xfrm>
          <a:off x="3987800" y="136006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51563</xdr:rowOff>
    </xdr:from>
    <xdr:to>
      <xdr:col>5</xdr:col>
      <xdr:colOff>549275</xdr:colOff>
      <xdr:row>79</xdr:row>
      <xdr:rowOff>56135</xdr:rowOff>
    </xdr:to>
    <xdr:cxnSp macro="">
      <xdr:nvCxnSpPr>
        <xdr:cNvPr id="375" name="直線コネクタ 374"/>
        <xdr:cNvCxnSpPr/>
      </xdr:nvCxnSpPr>
      <xdr:spPr>
        <a:xfrm>
          <a:off x="3098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51563</xdr:rowOff>
    </xdr:from>
    <xdr:to>
      <xdr:col>4</xdr:col>
      <xdr:colOff>346075</xdr:colOff>
      <xdr:row>79</xdr:row>
      <xdr:rowOff>51563</xdr:rowOff>
    </xdr:to>
    <xdr:cxnSp macro="">
      <xdr:nvCxnSpPr>
        <xdr:cNvPr id="378" name="直線コネクタ 377"/>
        <xdr:cNvCxnSpPr/>
      </xdr:nvCxnSpPr>
      <xdr:spPr>
        <a:xfrm>
          <a:off x="2209800" y="13596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51563</xdr:rowOff>
    </xdr:from>
    <xdr:to>
      <xdr:col>3</xdr:col>
      <xdr:colOff>142875</xdr:colOff>
      <xdr:row>79</xdr:row>
      <xdr:rowOff>56135</xdr:rowOff>
    </xdr:to>
    <xdr:cxnSp macro="">
      <xdr:nvCxnSpPr>
        <xdr:cNvPr id="381" name="直線コネクタ 380"/>
        <xdr:cNvCxnSpPr/>
      </xdr:nvCxnSpPr>
      <xdr:spPr>
        <a:xfrm flipV="1">
          <a:off x="1320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9906</xdr:rowOff>
    </xdr:from>
    <xdr:to>
      <xdr:col>7</xdr:col>
      <xdr:colOff>66675</xdr:colOff>
      <xdr:row>79</xdr:row>
      <xdr:rowOff>111506</xdr:rowOff>
    </xdr:to>
    <xdr:sp macro="" textlink="">
      <xdr:nvSpPr>
        <xdr:cNvPr id="391" name="円/楕円 390"/>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153433</xdr:rowOff>
    </xdr:from>
    <xdr:ext cx="762000" cy="259045"/>
    <xdr:sp macro="" textlink="">
      <xdr:nvSpPr>
        <xdr:cNvPr id="392"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5335</xdr:rowOff>
    </xdr:from>
    <xdr:to>
      <xdr:col>5</xdr:col>
      <xdr:colOff>600075</xdr:colOff>
      <xdr:row>79</xdr:row>
      <xdr:rowOff>106935</xdr:rowOff>
    </xdr:to>
    <xdr:sp macro="" textlink="">
      <xdr:nvSpPr>
        <xdr:cNvPr id="393" name="円/楕円 392"/>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91712</xdr:rowOff>
    </xdr:from>
    <xdr:ext cx="736600" cy="259045"/>
    <xdr:sp macro="" textlink="">
      <xdr:nvSpPr>
        <xdr:cNvPr id="394" name="テキスト ボックス 393"/>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763</xdr:rowOff>
    </xdr:from>
    <xdr:to>
      <xdr:col>4</xdr:col>
      <xdr:colOff>396875</xdr:colOff>
      <xdr:row>79</xdr:row>
      <xdr:rowOff>102363</xdr:rowOff>
    </xdr:to>
    <xdr:sp macro="" textlink="">
      <xdr:nvSpPr>
        <xdr:cNvPr id="395" name="円/楕円 394"/>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87140</xdr:rowOff>
    </xdr:from>
    <xdr:ext cx="762000" cy="259045"/>
    <xdr:sp macro="" textlink="">
      <xdr:nvSpPr>
        <xdr:cNvPr id="396" name="テキスト ボックス 395"/>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763</xdr:rowOff>
    </xdr:from>
    <xdr:to>
      <xdr:col>3</xdr:col>
      <xdr:colOff>193675</xdr:colOff>
      <xdr:row>79</xdr:row>
      <xdr:rowOff>102363</xdr:rowOff>
    </xdr:to>
    <xdr:sp macro="" textlink="">
      <xdr:nvSpPr>
        <xdr:cNvPr id="397" name="円/楕円 396"/>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87140</xdr:rowOff>
    </xdr:from>
    <xdr:ext cx="762000" cy="259045"/>
    <xdr:sp macro="" textlink="">
      <xdr:nvSpPr>
        <xdr:cNvPr id="398" name="テキスト ボックス 397"/>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9" name="円/楕円 398"/>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400" name="テキスト ボックス 399"/>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０．７ポイント上昇し、おおむね類似団体平均と同数で推移している。</a:t>
          </a:r>
          <a:endParaRPr kumimoji="1" lang="en-US" altLang="ja-JP" sz="1300">
            <a:latin typeface="ＭＳ Ｐゴシック"/>
          </a:endParaRPr>
        </a:p>
        <a:p>
          <a:r>
            <a:rPr kumimoji="1" lang="ja-JP" altLang="en-US" sz="1300">
              <a:latin typeface="ＭＳ Ｐゴシック"/>
            </a:rPr>
            <a:t>　引き続き総人件費の抑制や一般行政経費の縮減を図るとともに、地域経済の活性化や人口減少・少子化の克服に向けた施策を推進し、経常収支の改善と財政の柔軟化に努める。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76</xdr:row>
      <xdr:rowOff>138430</xdr:rowOff>
    </xdr:to>
    <xdr:cxnSp macro="">
      <xdr:nvCxnSpPr>
        <xdr:cNvPr id="433" name="直線コネクタ 432"/>
        <xdr:cNvCxnSpPr/>
      </xdr:nvCxnSpPr>
      <xdr:spPr>
        <a:xfrm>
          <a:off x="15671800" y="131419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76</xdr:row>
      <xdr:rowOff>134620</xdr:rowOff>
    </xdr:to>
    <xdr:cxnSp macro="">
      <xdr:nvCxnSpPr>
        <xdr:cNvPr id="436" name="直線コネクタ 435"/>
        <xdr:cNvCxnSpPr/>
      </xdr:nvCxnSpPr>
      <xdr:spPr>
        <a:xfrm flipV="1">
          <a:off x="14782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134620</xdr:rowOff>
    </xdr:to>
    <xdr:cxnSp macro="">
      <xdr:nvCxnSpPr>
        <xdr:cNvPr id="439" name="直線コネクタ 438"/>
        <xdr:cNvCxnSpPr/>
      </xdr:nvCxnSpPr>
      <xdr:spPr>
        <a:xfrm>
          <a:off x="13893800" y="131152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31750</xdr:rowOff>
    </xdr:from>
    <xdr:to>
      <xdr:col>20</xdr:col>
      <xdr:colOff>158750</xdr:colOff>
      <xdr:row>76</xdr:row>
      <xdr:rowOff>85089</xdr:rowOff>
    </xdr:to>
    <xdr:cxnSp macro="">
      <xdr:nvCxnSpPr>
        <xdr:cNvPr id="442" name="直線コネクタ 441"/>
        <xdr:cNvCxnSpPr/>
      </xdr:nvCxnSpPr>
      <xdr:spPr>
        <a:xfrm>
          <a:off x="13004800" y="130619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52" name="円/楕円 451"/>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104157</xdr:rowOff>
    </xdr:from>
    <xdr:ext cx="762000" cy="259045"/>
    <xdr:sp macro="" textlink="">
      <xdr:nvSpPr>
        <xdr:cNvPr id="453" name="公債費以外該当値テキスト"/>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54" name="円/楕円 453"/>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55" name="テキスト ボックス 454"/>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6" name="円/楕円 455"/>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57" name="テキスト ボックス 456"/>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58" name="円/楕円 457"/>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59" name="テキスト ボックス 458"/>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60" name="円/楕円 459"/>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61" name="テキスト ボックス 460"/>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長野県駒ケ根市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101273</xdr:rowOff>
    </xdr:from>
    <xdr:to>
      <xdr:col>4</xdr:col>
      <xdr:colOff>1117600</xdr:colOff>
      <xdr:row>17</xdr:row>
      <xdr:rowOff>153708</xdr:rowOff>
    </xdr:to>
    <xdr:cxnSp macro="">
      <xdr:nvCxnSpPr>
        <xdr:cNvPr id="54" name="直線コネクタ 53"/>
        <xdr:cNvCxnSpPr/>
      </xdr:nvCxnSpPr>
      <xdr:spPr bwMode="auto">
        <a:xfrm flipV="1">
          <a:off x="5003800" y="3063548"/>
          <a:ext cx="647700" cy="5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126619</xdr:rowOff>
    </xdr:from>
    <xdr:to>
      <xdr:col>4</xdr:col>
      <xdr:colOff>469900</xdr:colOff>
      <xdr:row>17</xdr:row>
      <xdr:rowOff>153708</xdr:rowOff>
    </xdr:to>
    <xdr:cxnSp macro="">
      <xdr:nvCxnSpPr>
        <xdr:cNvPr id="57" name="直線コネクタ 56"/>
        <xdr:cNvCxnSpPr/>
      </xdr:nvCxnSpPr>
      <xdr:spPr bwMode="auto">
        <a:xfrm>
          <a:off x="4305300" y="3088894"/>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66111</xdr:rowOff>
    </xdr:from>
    <xdr:to>
      <xdr:col>3</xdr:col>
      <xdr:colOff>904875</xdr:colOff>
      <xdr:row>17</xdr:row>
      <xdr:rowOff>126619</xdr:rowOff>
    </xdr:to>
    <xdr:cxnSp macro="">
      <xdr:nvCxnSpPr>
        <xdr:cNvPr id="60" name="直線コネクタ 59"/>
        <xdr:cNvCxnSpPr/>
      </xdr:nvCxnSpPr>
      <xdr:spPr bwMode="auto">
        <a:xfrm>
          <a:off x="3606800" y="3028386"/>
          <a:ext cx="698500" cy="6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66111</xdr:rowOff>
    </xdr:from>
    <xdr:to>
      <xdr:col>3</xdr:col>
      <xdr:colOff>206375</xdr:colOff>
      <xdr:row>17</xdr:row>
      <xdr:rowOff>72655</xdr:rowOff>
    </xdr:to>
    <xdr:cxnSp macro="">
      <xdr:nvCxnSpPr>
        <xdr:cNvPr id="63" name="直線コネクタ 62"/>
        <xdr:cNvCxnSpPr/>
      </xdr:nvCxnSpPr>
      <xdr:spPr bwMode="auto">
        <a:xfrm flipV="1">
          <a:off x="2908300" y="3028386"/>
          <a:ext cx="698500" cy="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50473</xdr:rowOff>
    </xdr:from>
    <xdr:to>
      <xdr:col>5</xdr:col>
      <xdr:colOff>34925</xdr:colOff>
      <xdr:row>17</xdr:row>
      <xdr:rowOff>152073</xdr:rowOff>
    </xdr:to>
    <xdr:sp macro="" textlink="">
      <xdr:nvSpPr>
        <xdr:cNvPr id="73" name="円/楕円 72"/>
        <xdr:cNvSpPr/>
      </xdr:nvSpPr>
      <xdr:spPr bwMode="auto">
        <a:xfrm>
          <a:off x="5600700" y="3012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22550</xdr:rowOff>
    </xdr:from>
    <xdr:ext cx="762000" cy="259045"/>
    <xdr:sp macro="" textlink="">
      <xdr:nvSpPr>
        <xdr:cNvPr id="74" name="人口1人当たり決算額の推移該当値テキスト130"/>
        <xdr:cNvSpPr txBox="1"/>
      </xdr:nvSpPr>
      <xdr:spPr>
        <a:xfrm>
          <a:off x="5740400" y="29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102908</xdr:rowOff>
    </xdr:from>
    <xdr:to>
      <xdr:col>4</xdr:col>
      <xdr:colOff>520700</xdr:colOff>
      <xdr:row>18</xdr:row>
      <xdr:rowOff>33058</xdr:rowOff>
    </xdr:to>
    <xdr:sp macro="" textlink="">
      <xdr:nvSpPr>
        <xdr:cNvPr id="75" name="円/楕円 74"/>
        <xdr:cNvSpPr/>
      </xdr:nvSpPr>
      <xdr:spPr bwMode="auto">
        <a:xfrm>
          <a:off x="4953000" y="306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17835</xdr:rowOff>
    </xdr:from>
    <xdr:ext cx="736600" cy="259045"/>
    <xdr:sp macro="" textlink="">
      <xdr:nvSpPr>
        <xdr:cNvPr id="76" name="テキスト ボックス 75"/>
        <xdr:cNvSpPr txBox="1"/>
      </xdr:nvSpPr>
      <xdr:spPr>
        <a:xfrm>
          <a:off x="4622800" y="315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75819</xdr:rowOff>
    </xdr:from>
    <xdr:to>
      <xdr:col>3</xdr:col>
      <xdr:colOff>955675</xdr:colOff>
      <xdr:row>18</xdr:row>
      <xdr:rowOff>5969</xdr:rowOff>
    </xdr:to>
    <xdr:sp macro="" textlink="">
      <xdr:nvSpPr>
        <xdr:cNvPr id="77" name="円/楕円 76"/>
        <xdr:cNvSpPr/>
      </xdr:nvSpPr>
      <xdr:spPr bwMode="auto">
        <a:xfrm>
          <a:off x="4254500" y="3038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162196</xdr:rowOff>
    </xdr:from>
    <xdr:ext cx="762000" cy="259045"/>
    <xdr:sp macro="" textlink="">
      <xdr:nvSpPr>
        <xdr:cNvPr id="78" name="テキスト ボックス 77"/>
        <xdr:cNvSpPr txBox="1"/>
      </xdr:nvSpPr>
      <xdr:spPr>
        <a:xfrm>
          <a:off x="3924300" y="312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15311</xdr:rowOff>
    </xdr:from>
    <xdr:to>
      <xdr:col>3</xdr:col>
      <xdr:colOff>257175</xdr:colOff>
      <xdr:row>17</xdr:row>
      <xdr:rowOff>116911</xdr:rowOff>
    </xdr:to>
    <xdr:sp macro="" textlink="">
      <xdr:nvSpPr>
        <xdr:cNvPr id="79" name="円/楕円 78"/>
        <xdr:cNvSpPr/>
      </xdr:nvSpPr>
      <xdr:spPr bwMode="auto">
        <a:xfrm>
          <a:off x="3556000" y="2977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101688</xdr:rowOff>
    </xdr:from>
    <xdr:ext cx="762000" cy="259045"/>
    <xdr:sp macro="" textlink="">
      <xdr:nvSpPr>
        <xdr:cNvPr id="80" name="テキスト ボックス 79"/>
        <xdr:cNvSpPr txBox="1"/>
      </xdr:nvSpPr>
      <xdr:spPr>
        <a:xfrm>
          <a:off x="3225800" y="306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21855</xdr:rowOff>
    </xdr:from>
    <xdr:to>
      <xdr:col>2</xdr:col>
      <xdr:colOff>692150</xdr:colOff>
      <xdr:row>17</xdr:row>
      <xdr:rowOff>123455</xdr:rowOff>
    </xdr:to>
    <xdr:sp macro="" textlink="">
      <xdr:nvSpPr>
        <xdr:cNvPr id="81" name="円/楕円 80"/>
        <xdr:cNvSpPr/>
      </xdr:nvSpPr>
      <xdr:spPr bwMode="auto">
        <a:xfrm>
          <a:off x="2857500" y="298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108232</xdr:rowOff>
    </xdr:from>
    <xdr:ext cx="762000" cy="259045"/>
    <xdr:sp macro="" textlink="">
      <xdr:nvSpPr>
        <xdr:cNvPr id="82" name="テキスト ボックス 81"/>
        <xdr:cNvSpPr txBox="1"/>
      </xdr:nvSpPr>
      <xdr:spPr>
        <a:xfrm>
          <a:off x="2527300" y="307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289633</xdr:rowOff>
    </xdr:from>
    <xdr:to>
      <xdr:col>4</xdr:col>
      <xdr:colOff>1117600</xdr:colOff>
      <xdr:row>35</xdr:row>
      <xdr:rowOff>34221</xdr:rowOff>
    </xdr:to>
    <xdr:cxnSp macro="">
      <xdr:nvCxnSpPr>
        <xdr:cNvPr id="118" name="直線コネクタ 117"/>
        <xdr:cNvCxnSpPr/>
      </xdr:nvCxnSpPr>
      <xdr:spPr bwMode="auto">
        <a:xfrm>
          <a:off x="5003800" y="6557083"/>
          <a:ext cx="647700" cy="8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143897</xdr:rowOff>
    </xdr:from>
    <xdr:ext cx="762000" cy="259045"/>
    <xdr:sp macro="" textlink="">
      <xdr:nvSpPr>
        <xdr:cNvPr id="119" name="人口1人当たり決算額の推移平均値テキスト445"/>
        <xdr:cNvSpPr txBox="1"/>
      </xdr:nvSpPr>
      <xdr:spPr>
        <a:xfrm>
          <a:off x="5740400" y="675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150121</xdr:rowOff>
    </xdr:from>
    <xdr:to>
      <xdr:col>4</xdr:col>
      <xdr:colOff>469900</xdr:colOff>
      <xdr:row>34</xdr:row>
      <xdr:rowOff>289633</xdr:rowOff>
    </xdr:to>
    <xdr:cxnSp macro="">
      <xdr:nvCxnSpPr>
        <xdr:cNvPr id="121" name="直線コネクタ 120"/>
        <xdr:cNvCxnSpPr/>
      </xdr:nvCxnSpPr>
      <xdr:spPr bwMode="auto">
        <a:xfrm>
          <a:off x="4305300" y="6417571"/>
          <a:ext cx="698500" cy="13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69197</xdr:rowOff>
    </xdr:from>
    <xdr:to>
      <xdr:col>3</xdr:col>
      <xdr:colOff>904875</xdr:colOff>
      <xdr:row>34</xdr:row>
      <xdr:rowOff>150121</xdr:rowOff>
    </xdr:to>
    <xdr:cxnSp macro="">
      <xdr:nvCxnSpPr>
        <xdr:cNvPr id="124" name="直線コネクタ 123"/>
        <xdr:cNvCxnSpPr/>
      </xdr:nvCxnSpPr>
      <xdr:spPr bwMode="auto">
        <a:xfrm>
          <a:off x="3606800" y="6336647"/>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69197</xdr:rowOff>
    </xdr:from>
    <xdr:to>
      <xdr:col>3</xdr:col>
      <xdr:colOff>206375</xdr:colOff>
      <xdr:row>34</xdr:row>
      <xdr:rowOff>164033</xdr:rowOff>
    </xdr:to>
    <xdr:cxnSp macro="">
      <xdr:nvCxnSpPr>
        <xdr:cNvPr id="127" name="直線コネクタ 126"/>
        <xdr:cNvCxnSpPr/>
      </xdr:nvCxnSpPr>
      <xdr:spPr bwMode="auto">
        <a:xfrm flipV="1">
          <a:off x="2908300" y="6336647"/>
          <a:ext cx="698500" cy="9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326321</xdr:rowOff>
    </xdr:from>
    <xdr:to>
      <xdr:col>5</xdr:col>
      <xdr:colOff>34925</xdr:colOff>
      <xdr:row>35</xdr:row>
      <xdr:rowOff>85021</xdr:rowOff>
    </xdr:to>
    <xdr:sp macro="" textlink="">
      <xdr:nvSpPr>
        <xdr:cNvPr id="137" name="円/楕円 136"/>
        <xdr:cNvSpPr/>
      </xdr:nvSpPr>
      <xdr:spPr bwMode="auto">
        <a:xfrm>
          <a:off x="5600700" y="659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171398</xdr:rowOff>
    </xdr:from>
    <xdr:ext cx="762000" cy="259045"/>
    <xdr:sp macro="" textlink="">
      <xdr:nvSpPr>
        <xdr:cNvPr id="138" name="人口1人当たり決算額の推移該当値テキスト445"/>
        <xdr:cNvSpPr txBox="1"/>
      </xdr:nvSpPr>
      <xdr:spPr>
        <a:xfrm>
          <a:off x="5740400" y="643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29,591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238833</xdr:rowOff>
    </xdr:from>
    <xdr:to>
      <xdr:col>4</xdr:col>
      <xdr:colOff>520700</xdr:colOff>
      <xdr:row>34</xdr:row>
      <xdr:rowOff>340433</xdr:rowOff>
    </xdr:to>
    <xdr:sp macro="" textlink="">
      <xdr:nvSpPr>
        <xdr:cNvPr id="139" name="円/楕円 138"/>
        <xdr:cNvSpPr/>
      </xdr:nvSpPr>
      <xdr:spPr bwMode="auto">
        <a:xfrm>
          <a:off x="4953000" y="650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7710</xdr:rowOff>
    </xdr:from>
    <xdr:ext cx="736600" cy="259045"/>
    <xdr:sp macro="" textlink="">
      <xdr:nvSpPr>
        <xdr:cNvPr id="140" name="テキスト ボックス 139"/>
        <xdr:cNvSpPr txBox="1"/>
      </xdr:nvSpPr>
      <xdr:spPr>
        <a:xfrm>
          <a:off x="4622800" y="6275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99321</xdr:rowOff>
    </xdr:from>
    <xdr:to>
      <xdr:col>3</xdr:col>
      <xdr:colOff>955675</xdr:colOff>
      <xdr:row>34</xdr:row>
      <xdr:rowOff>200921</xdr:rowOff>
    </xdr:to>
    <xdr:sp macro="" textlink="">
      <xdr:nvSpPr>
        <xdr:cNvPr id="141" name="円/楕円 140"/>
        <xdr:cNvSpPr/>
      </xdr:nvSpPr>
      <xdr:spPr bwMode="auto">
        <a:xfrm>
          <a:off x="4254500" y="636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211098</xdr:rowOff>
    </xdr:from>
    <xdr:ext cx="762000" cy="259045"/>
    <xdr:sp macro="" textlink="">
      <xdr:nvSpPr>
        <xdr:cNvPr id="142" name="テキスト ボックス 141"/>
        <xdr:cNvSpPr txBox="1"/>
      </xdr:nvSpPr>
      <xdr:spPr>
        <a:xfrm>
          <a:off x="3924300" y="61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18397</xdr:rowOff>
    </xdr:from>
    <xdr:to>
      <xdr:col>3</xdr:col>
      <xdr:colOff>257175</xdr:colOff>
      <xdr:row>34</xdr:row>
      <xdr:rowOff>119997</xdr:rowOff>
    </xdr:to>
    <xdr:sp macro="" textlink="">
      <xdr:nvSpPr>
        <xdr:cNvPr id="143" name="円/楕円 142"/>
        <xdr:cNvSpPr/>
      </xdr:nvSpPr>
      <xdr:spPr bwMode="auto">
        <a:xfrm>
          <a:off x="3556000" y="628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130174</xdr:rowOff>
    </xdr:from>
    <xdr:ext cx="762000" cy="259045"/>
    <xdr:sp macro="" textlink="">
      <xdr:nvSpPr>
        <xdr:cNvPr id="144" name="テキスト ボックス 143"/>
        <xdr:cNvSpPr txBox="1"/>
      </xdr:nvSpPr>
      <xdr:spPr>
        <a:xfrm>
          <a:off x="3225800" y="605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113233</xdr:rowOff>
    </xdr:from>
    <xdr:to>
      <xdr:col>2</xdr:col>
      <xdr:colOff>692150</xdr:colOff>
      <xdr:row>34</xdr:row>
      <xdr:rowOff>214833</xdr:rowOff>
    </xdr:to>
    <xdr:sp macro="" textlink="">
      <xdr:nvSpPr>
        <xdr:cNvPr id="145" name="円/楕円 144"/>
        <xdr:cNvSpPr/>
      </xdr:nvSpPr>
      <xdr:spPr bwMode="auto">
        <a:xfrm>
          <a:off x="2857500" y="638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199610</xdr:rowOff>
    </xdr:from>
    <xdr:ext cx="762000" cy="259045"/>
    <xdr:sp macro="" textlink="">
      <xdr:nvSpPr>
        <xdr:cNvPr id="146" name="テキスト ボックス 145"/>
        <xdr:cNvSpPr txBox="1"/>
      </xdr:nvSpPr>
      <xdr:spPr>
        <a:xfrm>
          <a:off x="2527300" y="646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財政調整基金残高は標準財政規模に対し横ばいで推移している。実質収支額は決算において基金繰入れを抑制したことなどから減少し、実質単年度収支は３年連続のマイナスとなった。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財政収支を改善するとともに基金の充実による将来財源の確保を図り、財政の安定化とさらなる健全化に努める。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２６の連結実質黒字額の構成は、法適用公営企業２会計が全体の８割強を占め、一般会計が２割弱となっている。一般会計の実質収支額と公共下水道事業会計の実質黒字額が減少したため連結黒字額は２年連続して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一般会計の収支改善及び公営企業の経営安定化を図り、一定の連結黒字額の確保・維持に努める。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は微増で推移しＨ２６は過去１０年で最大となった一方、公営企業及び組合等に対する償還負担は減少が続いている。算入公債費は臨時財政対策債の残高増加に伴い増加傾向となっている。その結果、実質公債費は３年連続して減少し改善が進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一般会計の元利償還金はＨ２６をピークとして以降減少していく見通しであるが、引き続き公営企業を含む地方債の発行抑制により実質的な公債費負担の減少に努め、さらなる財政健全化を図る。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将来負担額の総額はＨ２５から２年連続して減少しているが、充当可能財源の総額もこの５年間は減少が続いているため、将来負担比率の分子は緩やかな減少幅にとどまっている。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引き続き公営企業を含む市債残高の削減に努めると同時に、基金残高の拡充による将来財源の確保を一体的に進め、将来負担比率の分子構造の改善と財政健全化を推進する。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14643123</v>
      </c>
      <c r="BO4" s="349"/>
      <c r="BP4" s="349"/>
      <c r="BQ4" s="349"/>
      <c r="BR4" s="349"/>
      <c r="BS4" s="349"/>
      <c r="BT4" s="349"/>
      <c r="BU4" s="350"/>
      <c r="BV4" s="348">
        <v>15089856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14423126</v>
      </c>
      <c r="BO5" s="386"/>
      <c r="BP5" s="386"/>
      <c r="BQ5" s="386"/>
      <c r="BR5" s="386"/>
      <c r="BS5" s="386"/>
      <c r="BT5" s="386"/>
      <c r="BU5" s="387"/>
      <c r="BV5" s="385">
        <v>14765555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88.8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219997</v>
      </c>
      <c r="BO6" s="386"/>
      <c r="BP6" s="386"/>
      <c r="BQ6" s="386"/>
      <c r="BR6" s="386"/>
      <c r="BS6" s="386"/>
      <c r="BT6" s="386"/>
      <c r="BU6" s="387"/>
      <c r="BV6" s="385">
        <v>324301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97.6</v>
      </c>
      <c r="CU6" s="423"/>
      <c r="CV6" s="423"/>
      <c r="CW6" s="423"/>
      <c r="CX6" s="423"/>
      <c r="CY6" s="423"/>
      <c r="CZ6" s="423"/>
      <c r="DA6" s="424"/>
      <c r="DB6" s="422">
        <v>97.5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36211</v>
      </c>
      <c r="BO7" s="386"/>
      <c r="BP7" s="386"/>
      <c r="BQ7" s="386"/>
      <c r="BR7" s="386"/>
      <c r="BS7" s="386"/>
      <c r="BT7" s="386"/>
      <c r="BU7" s="387"/>
      <c r="BV7" s="385">
        <v>22111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9079870</v>
      </c>
      <c r="CU7" s="386"/>
      <c r="CV7" s="386"/>
      <c r="CW7" s="386"/>
      <c r="CX7" s="386"/>
      <c r="CY7" s="386"/>
      <c r="CZ7" s="386"/>
      <c r="DA7" s="387"/>
      <c r="DB7" s="385">
        <v>9150020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183786</v>
      </c>
      <c r="BO8" s="386"/>
      <c r="BP8" s="386"/>
      <c r="BQ8" s="386"/>
      <c r="BR8" s="386"/>
      <c r="BS8" s="386"/>
      <c r="BT8" s="386"/>
      <c r="BU8" s="387"/>
      <c r="BV8" s="385">
        <v>302190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0.56000000000000005</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33693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-118404</v>
      </c>
      <c r="BO9" s="386"/>
      <c r="BP9" s="386"/>
      <c r="BQ9" s="386"/>
      <c r="BR9" s="386"/>
      <c r="BS9" s="386"/>
      <c r="BT9" s="386"/>
      <c r="BU9" s="387"/>
      <c r="BV9" s="385">
        <v>-8002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20.399999999999999</v>
      </c>
      <c r="CU9" s="383"/>
      <c r="CV9" s="383"/>
      <c r="CW9" s="383"/>
      <c r="CX9" s="383"/>
      <c r="CY9" s="383"/>
      <c r="CZ9" s="383"/>
      <c r="DA9" s="384"/>
      <c r="DB9" s="382">
        <v>19.899999999999999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34417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1495</v>
      </c>
      <c r="BO10" s="386"/>
      <c r="BP10" s="386"/>
      <c r="BQ10" s="386"/>
      <c r="BR10" s="386"/>
      <c r="BS10" s="386"/>
      <c r="BT10" s="386"/>
      <c r="BU10" s="387"/>
      <c r="BV10" s="385">
        <v>1338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33553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33017</v>
      </c>
      <c r="S13" s="467"/>
      <c r="T13" s="467"/>
      <c r="U13" s="467"/>
      <c r="V13" s="468"/>
      <c r="W13" s="401" t="s">
        <v>124</v>
      </c>
      <c r="X13" s="402"/>
      <c r="Y13" s="402"/>
      <c r="Z13" s="402"/>
      <c r="AA13" s="402"/>
      <c r="AB13" s="392"/>
      <c r="AC13" s="436">
        <v>1279</v>
      </c>
      <c r="AD13" s="437"/>
      <c r="AE13" s="437"/>
      <c r="AF13" s="437"/>
      <c r="AG13" s="476"/>
      <c r="AH13" s="436">
        <v>1612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-116909</v>
      </c>
      <c r="BO13" s="386"/>
      <c r="BP13" s="386"/>
      <c r="BQ13" s="386"/>
      <c r="BR13" s="386"/>
      <c r="BS13" s="386"/>
      <c r="BT13" s="386"/>
      <c r="BU13" s="387"/>
      <c r="BV13" s="385">
        <v>-6664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15.2</v>
      </c>
      <c r="CU13" s="383"/>
      <c r="CV13" s="383"/>
      <c r="CW13" s="383"/>
      <c r="CX13" s="383"/>
      <c r="CY13" s="383"/>
      <c r="CZ13" s="383"/>
      <c r="DA13" s="384"/>
      <c r="DB13" s="382">
        <v>16.600000000000001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33658</v>
      </c>
      <c r="S14" s="467"/>
      <c r="T14" s="467"/>
      <c r="U14" s="467"/>
      <c r="V14" s="468"/>
      <c r="W14" s="375"/>
      <c r="X14" s="376"/>
      <c r="Y14" s="376"/>
      <c r="Z14" s="376"/>
      <c r="AA14" s="376"/>
      <c r="AB14" s="365"/>
      <c r="AC14" s="469">
        <v>7.6</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179.2</v>
      </c>
      <c r="CU14" s="481"/>
      <c r="CV14" s="481"/>
      <c r="CW14" s="481"/>
      <c r="CX14" s="481"/>
      <c r="CY14" s="481"/>
      <c r="CZ14" s="481"/>
      <c r="DA14" s="482"/>
      <c r="DB14" s="480">
        <v>186.4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33094</v>
      </c>
      <c r="S15" s="467"/>
      <c r="T15" s="467"/>
      <c r="U15" s="467"/>
      <c r="V15" s="468"/>
      <c r="W15" s="401" t="s">
        <v>131</v>
      </c>
      <c r="X15" s="402"/>
      <c r="Y15" s="402"/>
      <c r="Z15" s="402"/>
      <c r="AA15" s="402"/>
      <c r="AB15" s="392"/>
      <c r="AC15" s="436">
        <v>6623</v>
      </c>
      <c r="AD15" s="437"/>
      <c r="AE15" s="437"/>
      <c r="AF15" s="437"/>
      <c r="AG15" s="476"/>
      <c r="AH15" s="436">
        <v>7382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4047164</v>
      </c>
      <c r="BO15" s="349"/>
      <c r="BP15" s="349"/>
      <c r="BQ15" s="349"/>
      <c r="BR15" s="349"/>
      <c r="BS15" s="349"/>
      <c r="BT15" s="349"/>
      <c r="BU15" s="350"/>
      <c r="BV15" s="348">
        <v>4059650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39.200000000000003</v>
      </c>
      <c r="AD16" s="470"/>
      <c r="AE16" s="470"/>
      <c r="AF16" s="470"/>
      <c r="AG16" s="471"/>
      <c r="AH16" s="469">
        <v>40.4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7195838</v>
      </c>
      <c r="BO16" s="386"/>
      <c r="BP16" s="386"/>
      <c r="BQ16" s="386"/>
      <c r="BR16" s="386"/>
      <c r="BS16" s="386"/>
      <c r="BT16" s="386"/>
      <c r="BU16" s="387"/>
      <c r="BV16" s="385">
        <v>7155961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9001</v>
      </c>
      <c r="AD17" s="437"/>
      <c r="AE17" s="437"/>
      <c r="AF17" s="437"/>
      <c r="AG17" s="476"/>
      <c r="AH17" s="436">
        <v>9257</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5179912</v>
      </c>
      <c r="BO17" s="386"/>
      <c r="BP17" s="386"/>
      <c r="BQ17" s="386"/>
      <c r="BR17" s="386"/>
      <c r="BS17" s="386"/>
      <c r="BT17" s="386"/>
      <c r="BU17" s="387"/>
      <c r="BV17" s="385">
        <v>5228149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165.86</v>
      </c>
      <c r="M18" s="498"/>
      <c r="N18" s="498"/>
      <c r="O18" s="498"/>
      <c r="P18" s="498"/>
      <c r="Q18" s="498"/>
      <c r="R18" s="499"/>
      <c r="S18" s="499"/>
      <c r="T18" s="499"/>
      <c r="U18" s="499"/>
      <c r="V18" s="500"/>
      <c r="W18" s="403"/>
      <c r="X18" s="404"/>
      <c r="Y18" s="404"/>
      <c r="Z18" s="404"/>
      <c r="AA18" s="404"/>
      <c r="AB18" s="395"/>
      <c r="AC18" s="501">
        <v>53.3</v>
      </c>
      <c r="AD18" s="502"/>
      <c r="AE18" s="502"/>
      <c r="AF18" s="502"/>
      <c r="AG18" s="503"/>
      <c r="AH18" s="501">
        <v>50.6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8322388</v>
      </c>
      <c r="BO18" s="386"/>
      <c r="BP18" s="386"/>
      <c r="BQ18" s="386"/>
      <c r="BR18" s="386"/>
      <c r="BS18" s="386"/>
      <c r="BT18" s="386"/>
      <c r="BU18" s="387"/>
      <c r="BV18" s="385">
        <v>8186576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203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10175702</v>
      </c>
      <c r="BO19" s="386"/>
      <c r="BP19" s="386"/>
      <c r="BQ19" s="386"/>
      <c r="BR19" s="386"/>
      <c r="BS19" s="386"/>
      <c r="BT19" s="386"/>
      <c r="BU19" s="387"/>
      <c r="BV19" s="385">
        <v>10291114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12161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18871502</v>
      </c>
      <c r="BO23" s="386"/>
      <c r="BP23" s="386"/>
      <c r="BQ23" s="386"/>
      <c r="BR23" s="386"/>
      <c r="BS23" s="386"/>
      <c r="BT23" s="386"/>
      <c r="BU23" s="387"/>
      <c r="BV23" s="385">
        <v>19397934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7840</v>
      </c>
      <c r="R24" s="437"/>
      <c r="S24" s="437"/>
      <c r="T24" s="437"/>
      <c r="U24" s="437"/>
      <c r="V24" s="476"/>
      <c r="W24" s="531"/>
      <c r="X24" s="519"/>
      <c r="Y24" s="520"/>
      <c r="Z24" s="435" t="s">
        <v>155</v>
      </c>
      <c r="AA24" s="415"/>
      <c r="AB24" s="415"/>
      <c r="AC24" s="415"/>
      <c r="AD24" s="415"/>
      <c r="AE24" s="415"/>
      <c r="AF24" s="415"/>
      <c r="AG24" s="416"/>
      <c r="AH24" s="436">
        <v>234</v>
      </c>
      <c r="AI24" s="437"/>
      <c r="AJ24" s="437"/>
      <c r="AK24" s="437"/>
      <c r="AL24" s="476"/>
      <c r="AM24" s="436">
        <v>727272</v>
      </c>
      <c r="AN24" s="437"/>
      <c r="AO24" s="437"/>
      <c r="AP24" s="437"/>
      <c r="AQ24" s="437"/>
      <c r="AR24" s="476"/>
      <c r="AS24" s="436">
        <v>3108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12731181</v>
      </c>
      <c r="BO24" s="386"/>
      <c r="BP24" s="386"/>
      <c r="BQ24" s="386"/>
      <c r="BR24" s="386"/>
      <c r="BS24" s="386"/>
      <c r="BT24" s="386"/>
      <c r="BU24" s="387"/>
      <c r="BV24" s="385">
        <v>13521107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6600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336803</v>
      </c>
      <c r="BO25" s="349"/>
      <c r="BP25" s="349"/>
      <c r="BQ25" s="349"/>
      <c r="BR25" s="349"/>
      <c r="BS25" s="349"/>
      <c r="BT25" s="349"/>
      <c r="BU25" s="350"/>
      <c r="BV25" s="348">
        <v>462656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5760</v>
      </c>
      <c r="R26" s="437"/>
      <c r="S26" s="437"/>
      <c r="T26" s="437"/>
      <c r="U26" s="437"/>
      <c r="V26" s="476"/>
      <c r="W26" s="531"/>
      <c r="X26" s="519"/>
      <c r="Y26" s="520"/>
      <c r="Z26" s="435" t="s">
        <v>161</v>
      </c>
      <c r="AA26" s="541"/>
      <c r="AB26" s="541"/>
      <c r="AC26" s="541"/>
      <c r="AD26" s="541"/>
      <c r="AE26" s="541"/>
      <c r="AF26" s="541"/>
      <c r="AG26" s="542"/>
      <c r="AH26" s="436">
        <v>10</v>
      </c>
      <c r="AI26" s="437"/>
      <c r="AJ26" s="437"/>
      <c r="AK26" s="437"/>
      <c r="AL26" s="476"/>
      <c r="AM26" s="436">
        <v>34080</v>
      </c>
      <c r="AN26" s="437"/>
      <c r="AO26" s="437"/>
      <c r="AP26" s="437"/>
      <c r="AQ26" s="437"/>
      <c r="AR26" s="476"/>
      <c r="AS26" s="436">
        <v>3408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4040</v>
      </c>
      <c r="R27" s="437"/>
      <c r="S27" s="437"/>
      <c r="T27" s="437"/>
      <c r="U27" s="437"/>
      <c r="V27" s="476"/>
      <c r="W27" s="531"/>
      <c r="X27" s="519"/>
      <c r="Y27" s="520"/>
      <c r="Z27" s="435" t="s">
        <v>164</v>
      </c>
      <c r="AA27" s="415"/>
      <c r="AB27" s="415"/>
      <c r="AC27" s="415"/>
      <c r="AD27" s="415"/>
      <c r="AE27" s="415"/>
      <c r="AF27" s="415"/>
      <c r="AG27" s="416"/>
      <c r="AH27" s="436">
        <v>10</v>
      </c>
      <c r="AI27" s="437"/>
      <c r="AJ27" s="437"/>
      <c r="AK27" s="437"/>
      <c r="AL27" s="476"/>
      <c r="AM27" s="436">
        <v>31418</v>
      </c>
      <c r="AN27" s="437"/>
      <c r="AO27" s="437"/>
      <c r="AP27" s="437"/>
      <c r="AQ27" s="437"/>
      <c r="AR27" s="476"/>
      <c r="AS27" s="436">
        <v>3142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82123</v>
      </c>
      <c r="BO27" s="555"/>
      <c r="BP27" s="555"/>
      <c r="BQ27" s="555"/>
      <c r="BR27" s="555"/>
      <c r="BS27" s="555"/>
      <c r="BT27" s="555"/>
      <c r="BU27" s="556"/>
      <c r="BV27" s="554">
        <v>76959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3380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701069</v>
      </c>
      <c r="BO28" s="349"/>
      <c r="BP28" s="349"/>
      <c r="BQ28" s="349"/>
      <c r="BR28" s="349"/>
      <c r="BS28" s="349"/>
      <c r="BT28" s="349"/>
      <c r="BU28" s="350"/>
      <c r="BV28" s="348">
        <v>699574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13</v>
      </c>
      <c r="M29" s="437"/>
      <c r="N29" s="437"/>
      <c r="O29" s="437"/>
      <c r="P29" s="476"/>
      <c r="Q29" s="436">
        <v>3130</v>
      </c>
      <c r="R29" s="437"/>
      <c r="S29" s="437"/>
      <c r="T29" s="437"/>
      <c r="U29" s="437"/>
      <c r="V29" s="476"/>
      <c r="W29" s="532"/>
      <c r="X29" s="533"/>
      <c r="Y29" s="534"/>
      <c r="Z29" s="435" t="s">
        <v>171</v>
      </c>
      <c r="AA29" s="415"/>
      <c r="AB29" s="415"/>
      <c r="AC29" s="415"/>
      <c r="AD29" s="415"/>
      <c r="AE29" s="415"/>
      <c r="AF29" s="415"/>
      <c r="AG29" s="416"/>
      <c r="AH29" s="436">
        <v>244</v>
      </c>
      <c r="AI29" s="437"/>
      <c r="AJ29" s="437"/>
      <c r="AK29" s="437"/>
      <c r="AL29" s="476"/>
      <c r="AM29" s="436">
        <v>758690</v>
      </c>
      <c r="AN29" s="437"/>
      <c r="AO29" s="437"/>
      <c r="AP29" s="437"/>
      <c r="AQ29" s="437"/>
      <c r="AR29" s="476"/>
      <c r="AS29" s="436">
        <v>3109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1596</v>
      </c>
      <c r="BO29" s="386"/>
      <c r="BP29" s="386"/>
      <c r="BQ29" s="386"/>
      <c r="BR29" s="386"/>
      <c r="BS29" s="386"/>
      <c r="BT29" s="386"/>
      <c r="BU29" s="387"/>
      <c r="BV29" s="385">
        <v>1596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787120</v>
      </c>
      <c r="BO30" s="555"/>
      <c r="BP30" s="555"/>
      <c r="BQ30" s="555"/>
      <c r="BR30" s="555"/>
      <c r="BS30" s="555"/>
      <c r="BT30" s="555"/>
      <c r="BU30" s="556"/>
      <c r="BV30" s="554">
        <v>822398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上伊那広域連合（一般会計）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駒ヶ根市土地開発公社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用地取得事業特別会計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公共下水道事業会計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公設地方卸売市場特別会計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長野県上伊那広域水道用水企業団（水道用水供給事業会計）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公益財団法人駒ヶ根市文化財団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駒ヶ根高原別荘地特別会計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伊南行政組合（一般会計）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一般財団法人駒ヶ根市給食財団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伊南行政組合（病院事業会計）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駒ヶ根観光開発株式会社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長野県後期高齢者医療広域連合（一般会計）</v>
      </c>
      <c r="BZ38" s="567"/>
      <c r="CA38" s="567"/>
      <c r="CB38" s="567"/>
      <c r="CC38" s="567"/>
      <c r="CD38" s="567"/>
      <c r="CE38" s="567"/>
      <c r="CF38" s="567"/>
      <c r="CG38" s="567"/>
      <c r="CH38" s="567"/>
      <c r="CI38" s="567"/>
      <c r="CJ38" s="567"/>
      <c r="CK38" s="567"/>
      <c r="CL38" s="567"/>
      <c r="CM38" s="567"/>
      <c r="CN38" s="165"/>
      <c r="CO38" s="566">
        <f t="shared" si="3"/>
        <v>24</v>
      </c>
      <c r="CP38" s="566"/>
      <c r="CQ38" s="567" t="str">
        <f>IF('各会計、関係団体の財政状況及び健全化判断比率'!BS11="","",'各会計、関係団体の財政状況及び健全化判断比率'!BS11)</f>
        <v>駒ヶ根高原温泉開発株式会社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長野県後期高齢者医療広域連合（後期高齢者医療特別会計）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f t="shared" si="3"/>
        <v>25</v>
      </c>
      <c r="CP39" s="566"/>
      <c r="CQ39" s="567" t="str">
        <f>IF('各会計、関係団体の財政状況及び健全化判断比率'!BS12="","",'各会計、関係団体の財政状況及び健全化判断比率'!BS12)</f>
        <v>南信州ビール株式会社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長野県市町村自治振興組合（一般会計）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長野県民交通災害共済組合（一般会計）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長野県地方税滞納整理機構（一般会計）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9" t="s">
        <v>24</v>
      </c>
      <c r="C41" s="1170"/>
      <c r="D41" s="81"/>
      <c r="E41" s="1175" t="s">
        <v>25</v>
      </c>
      <c r="F41" s="1175"/>
      <c r="G41" s="1175"/>
      <c r="H41" s="1176"/>
      <c r="I41" s="82">
        <v>19753</v>
      </c>
      <c r="J41" s="83">
        <v>19713</v>
      </c>
      <c r="K41" s="83">
        <v>19799</v>
      </c>
      <c r="L41" s="83">
        <v>19398</v>
      </c>
      <c r="M41" s="84">
        <v>18872</v>
      </c>
    </row>
    <row r="42" spans="2:13" ht="27.75" customHeight="1">
      <c r="B42" s="1171"/>
      <c r="C42" s="1172"/>
      <c r="D42" s="85"/>
      <c r="E42" s="1177" t="s">
        <v>26</v>
      </c>
      <c r="F42" s="1177"/>
      <c r="G42" s="1177"/>
      <c r="H42" s="1178"/>
      <c r="I42" s="86">
        <v>357</v>
      </c>
      <c r="J42" s="87">
        <v>301</v>
      </c>
      <c r="K42" s="87">
        <v>221</v>
      </c>
      <c r="L42" s="87">
        <v>220</v>
      </c>
      <c r="M42" s="88">
        <v>169</v>
      </c>
    </row>
    <row r="43" spans="2:13" ht="27.75" customHeight="1">
      <c r="B43" s="1171"/>
      <c r="C43" s="1172"/>
      <c r="D43" s="85"/>
      <c r="E43" s="1177" t="s">
        <v>27</v>
      </c>
      <c r="F43" s="1177"/>
      <c r="G43" s="1177"/>
      <c r="H43" s="1178"/>
      <c r="I43" s="86">
        <v>11410</v>
      </c>
      <c r="J43" s="87">
        <v>12882</v>
      </c>
      <c r="K43" s="87">
        <v>13266</v>
      </c>
      <c r="L43" s="87">
        <v>13013</v>
      </c>
      <c r="M43" s="88">
        <v>12370</v>
      </c>
    </row>
    <row r="44" spans="2:13" ht="27.75" customHeight="1">
      <c r="B44" s="1171"/>
      <c r="C44" s="1172"/>
      <c r="D44" s="85"/>
      <c r="E44" s="1177" t="s">
        <v>28</v>
      </c>
      <c r="F44" s="1177"/>
      <c r="G44" s="1177"/>
      <c r="H44" s="1178"/>
      <c r="I44" s="86">
        <v>2211</v>
      </c>
      <c r="J44" s="87">
        <v>1941</v>
      </c>
      <c r="K44" s="87">
        <v>1855</v>
      </c>
      <c r="L44" s="87">
        <v>1625</v>
      </c>
      <c r="M44" s="88">
        <v>1478</v>
      </c>
    </row>
    <row r="45" spans="2:13" ht="27.75" customHeight="1">
      <c r="B45" s="1171"/>
      <c r="C45" s="1172"/>
      <c r="D45" s="85"/>
      <c r="E45" s="1177" t="s">
        <v>29</v>
      </c>
      <c r="F45" s="1177"/>
      <c r="G45" s="1177"/>
      <c r="H45" s="1178"/>
      <c r="I45" s="86">
        <v>2811</v>
      </c>
      <c r="J45" s="87">
        <v>2556</v>
      </c>
      <c r="K45" s="87">
        <v>2569</v>
      </c>
      <c r="L45" s="87">
        <v>2388</v>
      </c>
      <c r="M45" s="88">
        <v>2006</v>
      </c>
    </row>
    <row r="46" spans="2:13" ht="27.75" customHeight="1">
      <c r="B46" s="1171"/>
      <c r="C46" s="1172"/>
      <c r="D46" s="85"/>
      <c r="E46" s="1177" t="s">
        <v>30</v>
      </c>
      <c r="F46" s="1177"/>
      <c r="G46" s="1177"/>
      <c r="H46" s="1178"/>
      <c r="I46" s="86">
        <v>818</v>
      </c>
      <c r="J46" s="87">
        <v>725</v>
      </c>
      <c r="K46" s="87">
        <v>753</v>
      </c>
      <c r="L46" s="87">
        <v>716</v>
      </c>
      <c r="M46" s="88">
        <v>770</v>
      </c>
    </row>
    <row r="47" spans="2:13" ht="27.75" customHeight="1">
      <c r="B47" s="1171"/>
      <c r="C47" s="1172"/>
      <c r="D47" s="85"/>
      <c r="E47" s="1177" t="s">
        <v>31</v>
      </c>
      <c r="F47" s="1177"/>
      <c r="G47" s="1177"/>
      <c r="H47" s="1178"/>
      <c r="I47" s="86" t="s">
        <v>489</v>
      </c>
      <c r="J47" s="87" t="s">
        <v>489</v>
      </c>
      <c r="K47" s="87" t="s">
        <v>489</v>
      </c>
      <c r="L47" s="87" t="s">
        <v>489</v>
      </c>
      <c r="M47" s="88" t="s">
        <v>489</v>
      </c>
    </row>
    <row r="48" spans="2:13" ht="27.75" customHeight="1">
      <c r="B48" s="1173"/>
      <c r="C48" s="1174"/>
      <c r="D48" s="85"/>
      <c r="E48" s="1177" t="s">
        <v>32</v>
      </c>
      <c r="F48" s="1177"/>
      <c r="G48" s="1177"/>
      <c r="H48" s="1178"/>
      <c r="I48" s="86" t="s">
        <v>489</v>
      </c>
      <c r="J48" s="87" t="s">
        <v>489</v>
      </c>
      <c r="K48" s="87" t="s">
        <v>489</v>
      </c>
      <c r="L48" s="87" t="s">
        <v>489</v>
      </c>
      <c r="M48" s="88" t="s">
        <v>489</v>
      </c>
    </row>
    <row r="49" spans="2:13" ht="27.75" customHeight="1">
      <c r="B49" s="1179" t="s">
        <v>33</v>
      </c>
      <c r="C49" s="1180"/>
      <c r="D49" s="89"/>
      <c r="E49" s="1177" t="s">
        <v>34</v>
      </c>
      <c r="F49" s="1177"/>
      <c r="G49" s="1177"/>
      <c r="H49" s="1178"/>
      <c r="I49" s="86">
        <v>2233</v>
      </c>
      <c r="J49" s="87">
        <v>2111</v>
      </c>
      <c r="K49" s="87">
        <v>1971</v>
      </c>
      <c r="L49" s="87">
        <v>1682</v>
      </c>
      <c r="M49" s="88">
        <v>1642</v>
      </c>
    </row>
    <row r="50" spans="2:13" ht="27.75" customHeight="1">
      <c r="B50" s="1171"/>
      <c r="C50" s="1172"/>
      <c r="D50" s="85"/>
      <c r="E50" s="1177" t="s">
        <v>35</v>
      </c>
      <c r="F50" s="1177"/>
      <c r="G50" s="1177"/>
      <c r="H50" s="1178"/>
      <c r="I50" s="86">
        <v>1888</v>
      </c>
      <c r="J50" s="87">
        <v>2153</v>
      </c>
      <c r="K50" s="87">
        <v>2142</v>
      </c>
      <c r="L50" s="87">
        <v>1981</v>
      </c>
      <c r="M50" s="88">
        <v>1770</v>
      </c>
    </row>
    <row r="51" spans="2:13" ht="27.75" customHeight="1">
      <c r="B51" s="1173"/>
      <c r="C51" s="1174"/>
      <c r="D51" s="85"/>
      <c r="E51" s="1177" t="s">
        <v>36</v>
      </c>
      <c r="F51" s="1177"/>
      <c r="G51" s="1177"/>
      <c r="H51" s="1178"/>
      <c r="I51" s="86">
        <v>20975</v>
      </c>
      <c r="J51" s="87">
        <v>20597</v>
      </c>
      <c r="K51" s="87">
        <v>20529</v>
      </c>
      <c r="L51" s="87">
        <v>20065</v>
      </c>
      <c r="M51" s="88">
        <v>19417</v>
      </c>
    </row>
    <row r="52" spans="2:13" ht="27.75" customHeight="1" thickBot="1">
      <c r="B52" s="1181" t="s">
        <v>37</v>
      </c>
      <c r="C52" s="1182"/>
      <c r="D52" s="90"/>
      <c r="E52" s="1183" t="s">
        <v>38</v>
      </c>
      <c r="F52" s="1183"/>
      <c r="G52" s="1183"/>
      <c r="H52" s="1184"/>
      <c r="I52" s="91">
        <v>12264</v>
      </c>
      <c r="J52" s="92">
        <v>13257</v>
      </c>
      <c r="K52" s="92">
        <v>13820</v>
      </c>
      <c r="L52" s="92">
        <v>13634</v>
      </c>
      <c r="M52" s="93">
        <v>12837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71016</v>
      </c>
      <c r="E3" s="116"/>
      <c r="F3" s="117">
        <v>86381</v>
      </c>
      <c r="G3" s="118"/>
      <c r="H3" s="119"/>
    </row>
    <row r="4" spans="1:8">
      <c r="A4" s="120"/>
      <c r="B4" s="121"/>
      <c r="C4" s="122"/>
      <c r="D4" s="123">
        <v>29978</v>
      </c>
      <c r="E4" s="124"/>
      <c r="F4" s="125">
        <v>41242</v>
      </c>
      <c r="G4" s="126"/>
      <c r="H4" s="127"/>
    </row>
    <row r="5" spans="1:8">
      <c r="A5" s="108" t="s">
        <v>521</v>
      </c>
      <c r="B5" s="113"/>
      <c r="C5" s="114"/>
      <c r="D5" s="115">
        <v>72375</v>
      </c>
      <c r="E5" s="116"/>
      <c r="F5" s="117">
        <v>67088</v>
      </c>
      <c r="G5" s="118"/>
      <c r="H5" s="119"/>
    </row>
    <row r="6" spans="1:8">
      <c r="A6" s="120"/>
      <c r="B6" s="121"/>
      <c r="C6" s="122"/>
      <c r="D6" s="123">
        <v>19206</v>
      </c>
      <c r="E6" s="124"/>
      <c r="F6" s="125">
        <v>37146</v>
      </c>
      <c r="G6" s="126"/>
      <c r="H6" s="127"/>
    </row>
    <row r="7" spans="1:8">
      <c r="A7" s="108" t="s">
        <v>522</v>
      </c>
      <c r="B7" s="113"/>
      <c r="C7" s="114"/>
      <c r="D7" s="115">
        <v>77934</v>
      </c>
      <c r="E7" s="116"/>
      <c r="F7" s="117">
        <v>70489</v>
      </c>
      <c r="G7" s="118"/>
      <c r="H7" s="119"/>
    </row>
    <row r="8" spans="1:8">
      <c r="A8" s="120"/>
      <c r="B8" s="121"/>
      <c r="C8" s="122"/>
      <c r="D8" s="123">
        <v>20617</v>
      </c>
      <c r="E8" s="124"/>
      <c r="F8" s="125">
        <v>37817</v>
      </c>
      <c r="G8" s="126"/>
      <c r="H8" s="127"/>
    </row>
    <row r="9" spans="1:8">
      <c r="A9" s="108" t="s">
        <v>523</v>
      </c>
      <c r="B9" s="113"/>
      <c r="C9" s="114"/>
      <c r="D9" s="115">
        <v>47952</v>
      </c>
      <c r="E9" s="116"/>
      <c r="F9" s="117">
        <v>84389</v>
      </c>
      <c r="G9" s="118"/>
      <c r="H9" s="119"/>
    </row>
    <row r="10" spans="1:8">
      <c r="A10" s="120"/>
      <c r="B10" s="121"/>
      <c r="C10" s="122"/>
      <c r="D10" s="123">
        <v>20152</v>
      </c>
      <c r="E10" s="124"/>
      <c r="F10" s="125">
        <v>44339</v>
      </c>
      <c r="G10" s="126"/>
      <c r="H10" s="127"/>
    </row>
    <row r="11" spans="1:8">
      <c r="A11" s="108" t="s">
        <v>524</v>
      </c>
      <c r="B11" s="113"/>
      <c r="C11" s="114"/>
      <c r="D11" s="115">
        <v>33041</v>
      </c>
      <c r="E11" s="116"/>
      <c r="F11" s="117">
        <v>83623</v>
      </c>
      <c r="G11" s="118"/>
      <c r="H11" s="119"/>
    </row>
    <row r="12" spans="1:8">
      <c r="A12" s="120"/>
      <c r="B12" s="121"/>
      <c r="C12" s="128"/>
      <c r="D12" s="123">
        <v>13021</v>
      </c>
      <c r="E12" s="124"/>
      <c r="F12" s="125">
        <v>48787</v>
      </c>
      <c r="G12" s="126"/>
      <c r="H12" s="127"/>
    </row>
    <row r="13" spans="1:8">
      <c r="A13" s="108"/>
      <c r="B13" s="113"/>
      <c r="C13" s="129"/>
      <c r="D13" s="130">
        <v>60464</v>
      </c>
      <c r="E13" s="131"/>
      <c r="F13" s="132">
        <v>78394</v>
      </c>
      <c r="G13" s="133"/>
      <c r="H13" s="119"/>
    </row>
    <row r="14" spans="1:8">
      <c r="A14" s="120"/>
      <c r="B14" s="121"/>
      <c r="C14" s="122"/>
      <c r="D14" s="123">
        <v>20595</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3.67</v>
      </c>
      <c r="C19" s="134">
        <f>ROUND(VALUE(SUBSTITUTE(実質収支比率等に係る経年分析!G$48,"▲","-")),2)</f>
        <v>3.8</v>
      </c>
      <c r="D19" s="134">
        <f>ROUND(VALUE(SUBSTITUTE(実質収支比率等に係る経年分析!H$48,"▲","-")),2)</f>
        <v>3.39</v>
      </c>
      <c r="E19" s="134">
        <f>ROUND(VALUE(SUBSTITUTE(実質収支比率等に係る経年分析!I$48,"▲","-")),2)</f>
        <v>3.3</v>
      </c>
      <c r="F19" s="134">
        <f>ROUND(VALUE(SUBSTITUTE(実質収支比率等に係る経年分析!J$48,"▲","-")),2)</f>
        <v>2.02</v>
      </c>
    </row>
    <row r="20" spans="1:11">
      <c r="A20" s="134" t="s">
        <v>43</v>
      </c>
      <c r="B20" s="134">
        <f>ROUND(VALUE(SUBSTITUTE(実質収支比率等に係る経年分析!F$47,"▲","-")),2)</f>
        <v>7.61</v>
      </c>
      <c r="C20" s="134">
        <f>ROUND(VALUE(SUBSTITUTE(実質収支比率等に係る経年分析!G$47,"▲","-")),2)</f>
        <v>7.69</v>
      </c>
      <c r="D20" s="134">
        <f>ROUND(VALUE(SUBSTITUTE(実質収支比率等に係る経年分析!H$47,"▲","-")),2)</f>
        <v>7.62</v>
      </c>
      <c r="E20" s="134">
        <f>ROUND(VALUE(SUBSTITUTE(実質収支比率等に係る経年分析!I$47,"▲","-")),2)</f>
        <v>7.65</v>
      </c>
      <c r="F20" s="134">
        <f>ROUND(VALUE(SUBSTITUTE(実質収支比率等に係る経年分析!J$47,"▲","-")),2)</f>
        <v>7.72</v>
      </c>
    </row>
    <row r="21" spans="1:11">
      <c r="A21" s="134" t="s">
        <v>44</v>
      </c>
      <c r="B21" s="134">
        <f>IF(ISNUMBER(VALUE(SUBSTITUTE(実質収支比率等に係る経年分析!F$49,"▲","-"))),ROUND(VALUE(SUBSTITUTE(実質収支比率等に係る経年分析!F$49,"▲","-")),2),NA())</f>
        <v>0.69</v>
      </c>
      <c r="C21" s="134">
        <f>IF(ISNUMBER(VALUE(SUBSTITUTE(実質収支比率等に係る経年分析!G$49,"▲","-"))),ROUND(VALUE(SUBSTITUTE(実質収支比率等に係る経年分析!G$49,"▲","-")),2),NA())</f>
        <v>0.12</v>
      </c>
      <c r="D21" s="134">
        <f>IF(ISNUMBER(VALUE(SUBSTITUTE(実質収支比率等に係る経年分析!H$49,"▲","-"))),ROUND(VALUE(SUBSTITUTE(実質収支比率等に係る経年分析!H$49,"▲","-")),2),NA())</f>
        <v>-0.35</v>
      </c>
      <c r="E21" s="134">
        <f>IF(ISNUMBER(VALUE(SUBSTITUTE(実質収支比率等に係る経年分析!I$49,"▲","-"))),ROUND(VALUE(SUBSTITUTE(実質収支比率等に係る経年分析!I$49,"▲","-")),2),NA())</f>
        <v>-7.0000000000000007E-2</v>
      </c>
      <c r="F21" s="134">
        <f>IF(ISNUMBER(VALUE(SUBSTITUTE(実質収支比率等に係る経年分析!J$49,"▲","-"))),ROUND(VALUE(SUBSTITUTE(実質収支比率等に係る経年分析!J$49,"▲","-")),2),NA())</f>
        <v>-1.29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用地取得事業特別会計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駒ヶ根高原別荘地特別会計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5.47</v>
      </c>
    </row>
    <row r="36" spans="1:16">
      <c r="A36" s="135" t="str">
        <f>IF(連結実質赤字比率に係る赤字・黒字の構成分析!C$34="",NA(),連結実質赤字比率に係る赤字・黒字の構成分析!C$34)</f>
        <v>公共下水道事業会計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8.2100000000000009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1972</v>
      </c>
      <c r="E42" s="136"/>
      <c r="F42" s="136"/>
      <c r="G42" s="136">
        <f>'実質公債費比率（分子）の構造'!L$52</f>
        <v>1972</v>
      </c>
      <c r="H42" s="136"/>
      <c r="I42" s="136"/>
      <c r="J42" s="136">
        <f>'実質公債費比率（分子）の構造'!M$52</f>
        <v>2025</v>
      </c>
      <c r="K42" s="136"/>
      <c r="L42" s="136"/>
      <c r="M42" s="136">
        <f>'実質公債費比率（分子）の構造'!N$52</f>
        <v>2009</v>
      </c>
      <c r="N42" s="136"/>
      <c r="O42" s="136"/>
      <c r="P42" s="136">
        <f>'実質公債費比率（分子）の構造'!O$52</f>
        <v>2085</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93</v>
      </c>
      <c r="C44" s="136"/>
      <c r="D44" s="136"/>
      <c r="E44" s="136">
        <f>'実質公債費比率（分子）の構造'!L$50</f>
        <v>86</v>
      </c>
      <c r="F44" s="136"/>
      <c r="G44" s="136"/>
      <c r="H44" s="136">
        <f>'実質公債費比率（分子）の構造'!M$50</f>
        <v>80</v>
      </c>
      <c r="I44" s="136"/>
      <c r="J44" s="136"/>
      <c r="K44" s="136">
        <f>'実質公債費比率（分子）の構造'!N$50</f>
        <v>52</v>
      </c>
      <c r="L44" s="136"/>
      <c r="M44" s="136"/>
      <c r="N44" s="136">
        <f>'実質公債費比率（分子）の構造'!O$50</f>
        <v>52</v>
      </c>
      <c r="O44" s="136"/>
      <c r="P44" s="136"/>
    </row>
    <row r="45" spans="1:16">
      <c r="A45" s="136" t="s">
        <v>54</v>
      </c>
      <c r="B45" s="136">
        <f>'実質公債費比率（分子）の構造'!K$49</f>
        <v>354</v>
      </c>
      <c r="C45" s="136"/>
      <c r="D45" s="136"/>
      <c r="E45" s="136">
        <f>'実質公債費比率（分子）の構造'!L$49</f>
        <v>443</v>
      </c>
      <c r="F45" s="136"/>
      <c r="G45" s="136"/>
      <c r="H45" s="136">
        <f>'実質公債費比率（分子）の構造'!M$49</f>
        <v>432</v>
      </c>
      <c r="I45" s="136"/>
      <c r="J45" s="136"/>
      <c r="K45" s="136">
        <f>'実質公債費比率（分子）の構造'!N$49</f>
        <v>335</v>
      </c>
      <c r="L45" s="136"/>
      <c r="M45" s="136"/>
      <c r="N45" s="136">
        <f>'実質公債費比率（分子）の構造'!O$49</f>
        <v>316</v>
      </c>
      <c r="O45" s="136"/>
      <c r="P45" s="136"/>
    </row>
    <row r="46" spans="1:16">
      <c r="A46" s="136" t="s">
        <v>55</v>
      </c>
      <c r="B46" s="136">
        <f>'実質公債費比率（分子）の構造'!K$48</f>
        <v>637</v>
      </c>
      <c r="C46" s="136"/>
      <c r="D46" s="136"/>
      <c r="E46" s="136">
        <f>'実質公債費比率（分子）の構造'!L$48</f>
        <v>640</v>
      </c>
      <c r="F46" s="136"/>
      <c r="G46" s="136"/>
      <c r="H46" s="136">
        <f>'実質公債費比率（分子）の構造'!M$48</f>
        <v>645</v>
      </c>
      <c r="I46" s="136"/>
      <c r="J46" s="136"/>
      <c r="K46" s="136">
        <f>'実質公債費比率（分子）の構造'!N$48</f>
        <v>592</v>
      </c>
      <c r="L46" s="136"/>
      <c r="M46" s="136"/>
      <c r="N46" s="136">
        <f>'実質公債費比率（分子）の構造'!O$48</f>
        <v>571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2110</v>
      </c>
      <c r="C49" s="136"/>
      <c r="D49" s="136"/>
      <c r="E49" s="136">
        <f>'実質公債費比率（分子）の構造'!L$45</f>
        <v>2111</v>
      </c>
      <c r="F49" s="136"/>
      <c r="G49" s="136"/>
      <c r="H49" s="136">
        <f>'実質公債費比率（分子）の構造'!M$45</f>
        <v>2105</v>
      </c>
      <c r="I49" s="136"/>
      <c r="J49" s="136"/>
      <c r="K49" s="136">
        <f>'実質公債費比率（分子）の構造'!N$45</f>
        <v>2116</v>
      </c>
      <c r="L49" s="136"/>
      <c r="M49" s="136"/>
      <c r="N49" s="136">
        <f>'実質公債費比率（分子）の構造'!O$45</f>
        <v>2138</v>
      </c>
      <c r="O49" s="136"/>
      <c r="P49" s="136"/>
    </row>
    <row r="50" spans="1:16">
      <c r="A50" s="136" t="s">
        <v>59</v>
      </c>
      <c r="B50" s="136" t="e">
        <f>NA()</f>
        <v>#N/A</v>
      </c>
      <c r="C50" s="136">
        <f>IF(ISNUMBER('実質公債費比率（分子）の構造'!K$53),'実質公債費比率（分子）の構造'!K$53,NA())</f>
        <v>1222</v>
      </c>
      <c r="D50" s="136" t="e">
        <f>NA()</f>
        <v>#N/A</v>
      </c>
      <c r="E50" s="136" t="e">
        <f>NA()</f>
        <v>#N/A</v>
      </c>
      <c r="F50" s="136">
        <f>IF(ISNUMBER('実質公債費比率（分子）の構造'!L$53),'実質公債費比率（分子）の構造'!L$53,NA())</f>
        <v>1308</v>
      </c>
      <c r="G50" s="136" t="e">
        <f>NA()</f>
        <v>#N/A</v>
      </c>
      <c r="H50" s="136" t="e">
        <f>NA()</f>
        <v>#N/A</v>
      </c>
      <c r="I50" s="136">
        <f>IF(ISNUMBER('実質公債費比率（分子）の構造'!M$53),'実質公債費比率（分子）の構造'!M$53,NA())</f>
        <v>1237</v>
      </c>
      <c r="J50" s="136" t="e">
        <f>NA()</f>
        <v>#N/A</v>
      </c>
      <c r="K50" s="136" t="e">
        <f>NA()</f>
        <v>#N/A</v>
      </c>
      <c r="L50" s="136">
        <f>IF(ISNUMBER('実質公債費比率（分子）の構造'!N$53),'実質公債費比率（分子）の構造'!N$53,NA())</f>
        <v>1086</v>
      </c>
      <c r="M50" s="136" t="e">
        <f>NA()</f>
        <v>#N/A</v>
      </c>
      <c r="N50" s="136" t="e">
        <f>NA()</f>
        <v>#N/A</v>
      </c>
      <c r="O50" s="136">
        <f>IF(ISNUMBER('実質公債費比率（分子）の構造'!O$53),'実質公債費比率（分子）の構造'!O$53,NA())</f>
        <v>992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20975</v>
      </c>
      <c r="E56" s="135"/>
      <c r="F56" s="135"/>
      <c r="G56" s="135">
        <f>'将来負担比率（分子）の構造'!J$51</f>
        <v>20597</v>
      </c>
      <c r="H56" s="135"/>
      <c r="I56" s="135"/>
      <c r="J56" s="135">
        <f>'将来負担比率（分子）の構造'!K$51</f>
        <v>20529</v>
      </c>
      <c r="K56" s="135"/>
      <c r="L56" s="135"/>
      <c r="M56" s="135">
        <f>'将来負担比率（分子）の構造'!L$51</f>
        <v>20065</v>
      </c>
      <c r="N56" s="135"/>
      <c r="O56" s="135"/>
      <c r="P56" s="135">
        <f>'将来負担比率（分子）の構造'!M$51</f>
        <v>19417</v>
      </c>
    </row>
    <row r="57" spans="1:16">
      <c r="A57" s="135" t="s">
        <v>35</v>
      </c>
      <c r="B57" s="135"/>
      <c r="C57" s="135"/>
      <c r="D57" s="135">
        <f>'将来負担比率（分子）の構造'!I$50</f>
        <v>1888</v>
      </c>
      <c r="E57" s="135"/>
      <c r="F57" s="135"/>
      <c r="G57" s="135">
        <f>'将来負担比率（分子）の構造'!J$50</f>
        <v>2153</v>
      </c>
      <c r="H57" s="135"/>
      <c r="I57" s="135"/>
      <c r="J57" s="135">
        <f>'将来負担比率（分子）の構造'!K$50</f>
        <v>2142</v>
      </c>
      <c r="K57" s="135"/>
      <c r="L57" s="135"/>
      <c r="M57" s="135">
        <f>'将来負担比率（分子）の構造'!L$50</f>
        <v>1981</v>
      </c>
      <c r="N57" s="135"/>
      <c r="O57" s="135"/>
      <c r="P57" s="135">
        <f>'将来負担比率（分子）の構造'!M$50</f>
        <v>1770</v>
      </c>
    </row>
    <row r="58" spans="1:16">
      <c r="A58" s="135" t="s">
        <v>34</v>
      </c>
      <c r="B58" s="135"/>
      <c r="C58" s="135"/>
      <c r="D58" s="135">
        <f>'将来負担比率（分子）の構造'!I$49</f>
        <v>2233</v>
      </c>
      <c r="E58" s="135"/>
      <c r="F58" s="135"/>
      <c r="G58" s="135">
        <f>'将来負担比率（分子）の構造'!J$49</f>
        <v>2111</v>
      </c>
      <c r="H58" s="135"/>
      <c r="I58" s="135"/>
      <c r="J58" s="135">
        <f>'将来負担比率（分子）の構造'!K$49</f>
        <v>1971</v>
      </c>
      <c r="K58" s="135"/>
      <c r="L58" s="135"/>
      <c r="M58" s="135">
        <f>'将来負担比率（分子）の構造'!L$49</f>
        <v>1682</v>
      </c>
      <c r="N58" s="135"/>
      <c r="O58" s="135"/>
      <c r="P58" s="135">
        <f>'将来負担比率（分子）の構造'!M$49</f>
        <v>1642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818</v>
      </c>
      <c r="C61" s="135"/>
      <c r="D61" s="135"/>
      <c r="E61" s="135">
        <f>'将来負担比率（分子）の構造'!J$46</f>
        <v>725</v>
      </c>
      <c r="F61" s="135"/>
      <c r="G61" s="135"/>
      <c r="H61" s="135">
        <f>'将来負担比率（分子）の構造'!K$46</f>
        <v>753</v>
      </c>
      <c r="I61" s="135"/>
      <c r="J61" s="135"/>
      <c r="K61" s="135">
        <f>'将来負担比率（分子）の構造'!L$46</f>
        <v>716</v>
      </c>
      <c r="L61" s="135"/>
      <c r="M61" s="135"/>
      <c r="N61" s="135">
        <f>'将来負担比率（分子）の構造'!M$46</f>
        <v>770</v>
      </c>
      <c r="O61" s="135"/>
      <c r="P61" s="135"/>
    </row>
    <row r="62" spans="1:16">
      <c r="A62" s="135" t="s">
        <v>29</v>
      </c>
      <c r="B62" s="135">
        <f>'将来負担比率（分子）の構造'!I$45</f>
        <v>2811</v>
      </c>
      <c r="C62" s="135"/>
      <c r="D62" s="135"/>
      <c r="E62" s="135">
        <f>'将来負担比率（分子）の構造'!J$45</f>
        <v>2556</v>
      </c>
      <c r="F62" s="135"/>
      <c r="G62" s="135"/>
      <c r="H62" s="135">
        <f>'将来負担比率（分子）の構造'!K$45</f>
        <v>2569</v>
      </c>
      <c r="I62" s="135"/>
      <c r="J62" s="135"/>
      <c r="K62" s="135">
        <f>'将来負担比率（分子）の構造'!L$45</f>
        <v>2388</v>
      </c>
      <c r="L62" s="135"/>
      <c r="M62" s="135"/>
      <c r="N62" s="135">
        <f>'将来負担比率（分子）の構造'!M$45</f>
        <v>2006</v>
      </c>
      <c r="O62" s="135"/>
      <c r="P62" s="135"/>
    </row>
    <row r="63" spans="1:16">
      <c r="A63" s="135" t="s">
        <v>28</v>
      </c>
      <c r="B63" s="135">
        <f>'将来負担比率（分子）の構造'!I$44</f>
        <v>2211</v>
      </c>
      <c r="C63" s="135"/>
      <c r="D63" s="135"/>
      <c r="E63" s="135">
        <f>'将来負担比率（分子）の構造'!J$44</f>
        <v>1941</v>
      </c>
      <c r="F63" s="135"/>
      <c r="G63" s="135"/>
      <c r="H63" s="135">
        <f>'将来負担比率（分子）の構造'!K$44</f>
        <v>1855</v>
      </c>
      <c r="I63" s="135"/>
      <c r="J63" s="135"/>
      <c r="K63" s="135">
        <f>'将来負担比率（分子）の構造'!L$44</f>
        <v>1625</v>
      </c>
      <c r="L63" s="135"/>
      <c r="M63" s="135"/>
      <c r="N63" s="135">
        <f>'将来負担比率（分子）の構造'!M$44</f>
        <v>1478</v>
      </c>
      <c r="O63" s="135"/>
      <c r="P63" s="135"/>
    </row>
    <row r="64" spans="1:16">
      <c r="A64" s="135" t="s">
        <v>27</v>
      </c>
      <c r="B64" s="135">
        <f>'将来負担比率（分子）の構造'!I$43</f>
        <v>11410</v>
      </c>
      <c r="C64" s="135"/>
      <c r="D64" s="135"/>
      <c r="E64" s="135">
        <f>'将来負担比率（分子）の構造'!J$43</f>
        <v>12882</v>
      </c>
      <c r="F64" s="135"/>
      <c r="G64" s="135"/>
      <c r="H64" s="135">
        <f>'将来負担比率（分子）の構造'!K$43</f>
        <v>13266</v>
      </c>
      <c r="I64" s="135"/>
      <c r="J64" s="135"/>
      <c r="K64" s="135">
        <f>'将来負担比率（分子）の構造'!L$43</f>
        <v>13013</v>
      </c>
      <c r="L64" s="135"/>
      <c r="M64" s="135"/>
      <c r="N64" s="135">
        <f>'将来負担比率（分子）の構造'!M$43</f>
        <v>12370</v>
      </c>
      <c r="O64" s="135"/>
      <c r="P64" s="135"/>
    </row>
    <row r="65" spans="1:16">
      <c r="A65" s="135" t="s">
        <v>26</v>
      </c>
      <c r="B65" s="135">
        <f>'将来負担比率（分子）の構造'!I$42</f>
        <v>357</v>
      </c>
      <c r="C65" s="135"/>
      <c r="D65" s="135"/>
      <c r="E65" s="135">
        <f>'将来負担比率（分子）の構造'!J$42</f>
        <v>301</v>
      </c>
      <c r="F65" s="135"/>
      <c r="G65" s="135"/>
      <c r="H65" s="135">
        <f>'将来負担比率（分子）の構造'!K$42</f>
        <v>221</v>
      </c>
      <c r="I65" s="135"/>
      <c r="J65" s="135"/>
      <c r="K65" s="135">
        <f>'将来負担比率（分子）の構造'!L$42</f>
        <v>220</v>
      </c>
      <c r="L65" s="135"/>
      <c r="M65" s="135"/>
      <c r="N65" s="135">
        <f>'将来負担比率（分子）の構造'!M$42</f>
        <v>169</v>
      </c>
      <c r="O65" s="135"/>
      <c r="P65" s="135"/>
    </row>
    <row r="66" spans="1:16">
      <c r="A66" s="135" t="s">
        <v>25</v>
      </c>
      <c r="B66" s="135">
        <f>'将来負担比率（分子）の構造'!I$41</f>
        <v>19753</v>
      </c>
      <c r="C66" s="135"/>
      <c r="D66" s="135"/>
      <c r="E66" s="135">
        <f>'将来負担比率（分子）の構造'!J$41</f>
        <v>19713</v>
      </c>
      <c r="F66" s="135"/>
      <c r="G66" s="135"/>
      <c r="H66" s="135">
        <f>'将来負担比率（分子）の構造'!K$41</f>
        <v>19799</v>
      </c>
      <c r="I66" s="135"/>
      <c r="J66" s="135"/>
      <c r="K66" s="135">
        <f>'将来負担比率（分子）の構造'!L$41</f>
        <v>19398</v>
      </c>
      <c r="L66" s="135"/>
      <c r="M66" s="135"/>
      <c r="N66" s="135">
        <f>'将来負担比率（分子）の構造'!M$41</f>
        <v>18872</v>
      </c>
      <c r="O66" s="135"/>
      <c r="P66" s="135"/>
    </row>
    <row r="67" spans="1:16">
      <c r="A67" s="135" t="s">
        <v>63</v>
      </c>
      <c r="B67" s="135" t="e">
        <f>NA()</f>
        <v>#N/A</v>
      </c>
      <c r="C67" s="135">
        <f>IF(ISNUMBER('将来負担比率（分子）の構造'!I$52), IF('将来負担比率（分子）の構造'!I$52 &lt; 0, 0, '将来負担比率（分子）の構造'!I$52), NA())</f>
        <v>12264</v>
      </c>
      <c r="D67" s="135" t="e">
        <f>NA()</f>
        <v>#N/A</v>
      </c>
      <c r="E67" s="135" t="e">
        <f>NA()</f>
        <v>#N/A</v>
      </c>
      <c r="F67" s="135">
        <f>IF(ISNUMBER('将来負担比率（分子）の構造'!J$52), IF('将来負担比率（分子）の構造'!J$52 &lt; 0, 0, '将来負担比率（分子）の構造'!J$52), NA())</f>
        <v>13257</v>
      </c>
      <c r="G67" s="135" t="e">
        <f>NA()</f>
        <v>#N/A</v>
      </c>
      <c r="H67" s="135" t="e">
        <f>NA()</f>
        <v>#N/A</v>
      </c>
      <c r="I67" s="135">
        <f>IF(ISNUMBER('将来負担比率（分子）の構造'!K$52), IF('将来負担比率（分子）の構造'!K$52 &lt; 0, 0, '将来負担比率（分子）の構造'!K$52), NA())</f>
        <v>13820</v>
      </c>
      <c r="J67" s="135" t="e">
        <f>NA()</f>
        <v>#N/A</v>
      </c>
      <c r="K67" s="135" t="e">
        <f>NA()</f>
        <v>#N/A</v>
      </c>
      <c r="L67" s="135">
        <f>IF(ISNUMBER('将来負担比率（分子）の構造'!L$52), IF('将来負担比率（分子）の構造'!L$52 &lt; 0, 0, '将来負担比率（分子）の構造'!L$52), NA())</f>
        <v>13634</v>
      </c>
      <c r="M67" s="135" t="e">
        <f>NA()</f>
        <v>#N/A</v>
      </c>
      <c r="N67" s="135" t="e">
        <f>NA()</f>
        <v>#N/A</v>
      </c>
      <c r="O67" s="135">
        <f>IF(ISNUMBER('将来負担比率（分子）の構造'!M$52), IF('将来負担比率（分子）の構造'!M$52 &lt; 0, 0, '将来負担比率（分子）の構造'!M$52), NA())</f>
        <v>12837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4747696</v>
      </c>
      <c r="S5" s="583"/>
      <c r="T5" s="583"/>
      <c r="U5" s="583"/>
      <c r="V5" s="583"/>
      <c r="W5" s="583"/>
      <c r="X5" s="583"/>
      <c r="Y5" s="584"/>
      <c r="Z5" s="585">
        <v>32.4</v>
      </c>
      <c r="AA5" s="585"/>
      <c r="AB5" s="585"/>
      <c r="AC5" s="585"/>
      <c r="AD5" s="586">
        <v>4645173</v>
      </c>
      <c r="AE5" s="586"/>
      <c r="AF5" s="586"/>
      <c r="AG5" s="586"/>
      <c r="AH5" s="586"/>
      <c r="AI5" s="586"/>
      <c r="AJ5" s="586"/>
      <c r="AK5" s="586"/>
      <c r="AL5" s="587">
        <v>54.5</v>
      </c>
      <c r="AM5" s="588"/>
      <c r="AN5" s="588"/>
      <c r="AO5" s="589"/>
      <c r="AP5" s="579" t="s">
        <v>209</v>
      </c>
      <c r="AQ5" s="580"/>
      <c r="AR5" s="580"/>
      <c r="AS5" s="580"/>
      <c r="AT5" s="580"/>
      <c r="AU5" s="580"/>
      <c r="AV5" s="580"/>
      <c r="AW5" s="580"/>
      <c r="AX5" s="580"/>
      <c r="AY5" s="580"/>
      <c r="AZ5" s="580"/>
      <c r="BA5" s="580"/>
      <c r="BB5" s="580"/>
      <c r="BC5" s="580"/>
      <c r="BD5" s="580"/>
      <c r="BE5" s="580"/>
      <c r="BF5" s="581"/>
      <c r="BG5" s="593">
        <v>4605536</v>
      </c>
      <c r="BH5" s="594"/>
      <c r="BI5" s="594"/>
      <c r="BJ5" s="594"/>
      <c r="BK5" s="594"/>
      <c r="BL5" s="594"/>
      <c r="BM5" s="594"/>
      <c r="BN5" s="595"/>
      <c r="BO5" s="596">
        <v>97</v>
      </c>
      <c r="BP5" s="596"/>
      <c r="BQ5" s="596"/>
      <c r="BR5" s="596"/>
      <c r="BS5" s="597">
        <v>35400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180715</v>
      </c>
      <c r="S6" s="594"/>
      <c r="T6" s="594"/>
      <c r="U6" s="594"/>
      <c r="V6" s="594"/>
      <c r="W6" s="594"/>
      <c r="X6" s="594"/>
      <c r="Y6" s="595"/>
      <c r="Z6" s="596">
        <v>1.2</v>
      </c>
      <c r="AA6" s="596"/>
      <c r="AB6" s="596"/>
      <c r="AC6" s="596"/>
      <c r="AD6" s="597">
        <v>180715</v>
      </c>
      <c r="AE6" s="597"/>
      <c r="AF6" s="597"/>
      <c r="AG6" s="597"/>
      <c r="AH6" s="597"/>
      <c r="AI6" s="597"/>
      <c r="AJ6" s="597"/>
      <c r="AK6" s="597"/>
      <c r="AL6" s="598">
        <v>2.1</v>
      </c>
      <c r="AM6" s="599"/>
      <c r="AN6" s="599"/>
      <c r="AO6" s="600"/>
      <c r="AP6" s="590" t="s">
        <v>214</v>
      </c>
      <c r="AQ6" s="591"/>
      <c r="AR6" s="591"/>
      <c r="AS6" s="591"/>
      <c r="AT6" s="591"/>
      <c r="AU6" s="591"/>
      <c r="AV6" s="591"/>
      <c r="AW6" s="591"/>
      <c r="AX6" s="591"/>
      <c r="AY6" s="591"/>
      <c r="AZ6" s="591"/>
      <c r="BA6" s="591"/>
      <c r="BB6" s="591"/>
      <c r="BC6" s="591"/>
      <c r="BD6" s="591"/>
      <c r="BE6" s="591"/>
      <c r="BF6" s="592"/>
      <c r="BG6" s="593">
        <v>4605536</v>
      </c>
      <c r="BH6" s="594"/>
      <c r="BI6" s="594"/>
      <c r="BJ6" s="594"/>
      <c r="BK6" s="594"/>
      <c r="BL6" s="594"/>
      <c r="BM6" s="594"/>
      <c r="BN6" s="595"/>
      <c r="BO6" s="596">
        <v>97</v>
      </c>
      <c r="BP6" s="596"/>
      <c r="BQ6" s="596"/>
      <c r="BR6" s="596"/>
      <c r="BS6" s="597">
        <v>35400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132002</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132002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7945</v>
      </c>
      <c r="S7" s="594"/>
      <c r="T7" s="594"/>
      <c r="U7" s="594"/>
      <c r="V7" s="594"/>
      <c r="W7" s="594"/>
      <c r="X7" s="594"/>
      <c r="Y7" s="595"/>
      <c r="Z7" s="596">
        <v>0.1</v>
      </c>
      <c r="AA7" s="596"/>
      <c r="AB7" s="596"/>
      <c r="AC7" s="596"/>
      <c r="AD7" s="597">
        <v>7945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2018474</v>
      </c>
      <c r="BH7" s="594"/>
      <c r="BI7" s="594"/>
      <c r="BJ7" s="594"/>
      <c r="BK7" s="594"/>
      <c r="BL7" s="594"/>
      <c r="BM7" s="594"/>
      <c r="BN7" s="595"/>
      <c r="BO7" s="596">
        <v>42.5</v>
      </c>
      <c r="BP7" s="596"/>
      <c r="BQ7" s="596"/>
      <c r="BR7" s="596"/>
      <c r="BS7" s="597">
        <v>35400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1424463</v>
      </c>
      <c r="CS7" s="594"/>
      <c r="CT7" s="594"/>
      <c r="CU7" s="594"/>
      <c r="CV7" s="594"/>
      <c r="CW7" s="594"/>
      <c r="CX7" s="594"/>
      <c r="CY7" s="595"/>
      <c r="CZ7" s="596">
        <v>9.9</v>
      </c>
      <c r="DA7" s="596"/>
      <c r="DB7" s="596"/>
      <c r="DC7" s="596"/>
      <c r="DD7" s="602">
        <v>11711</v>
      </c>
      <c r="DE7" s="594"/>
      <c r="DF7" s="594"/>
      <c r="DG7" s="594"/>
      <c r="DH7" s="594"/>
      <c r="DI7" s="594"/>
      <c r="DJ7" s="594"/>
      <c r="DK7" s="594"/>
      <c r="DL7" s="594"/>
      <c r="DM7" s="594"/>
      <c r="DN7" s="594"/>
      <c r="DO7" s="594"/>
      <c r="DP7" s="595"/>
      <c r="DQ7" s="602">
        <v>1010518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22567</v>
      </c>
      <c r="S8" s="594"/>
      <c r="T8" s="594"/>
      <c r="U8" s="594"/>
      <c r="V8" s="594"/>
      <c r="W8" s="594"/>
      <c r="X8" s="594"/>
      <c r="Y8" s="595"/>
      <c r="Z8" s="596">
        <v>0.2</v>
      </c>
      <c r="AA8" s="596"/>
      <c r="AB8" s="596"/>
      <c r="AC8" s="596"/>
      <c r="AD8" s="597">
        <v>22567</v>
      </c>
      <c r="AE8" s="597"/>
      <c r="AF8" s="597"/>
      <c r="AG8" s="597"/>
      <c r="AH8" s="597"/>
      <c r="AI8" s="597"/>
      <c r="AJ8" s="597"/>
      <c r="AK8" s="597"/>
      <c r="AL8" s="598">
        <v>0.3</v>
      </c>
      <c r="AM8" s="599"/>
      <c r="AN8" s="599"/>
      <c r="AO8" s="600"/>
      <c r="AP8" s="590" t="s">
        <v>221</v>
      </c>
      <c r="AQ8" s="591"/>
      <c r="AR8" s="591"/>
      <c r="AS8" s="591"/>
      <c r="AT8" s="591"/>
      <c r="AU8" s="591"/>
      <c r="AV8" s="591"/>
      <c r="AW8" s="591"/>
      <c r="AX8" s="591"/>
      <c r="AY8" s="591"/>
      <c r="AZ8" s="591"/>
      <c r="BA8" s="591"/>
      <c r="BB8" s="591"/>
      <c r="BC8" s="591"/>
      <c r="BD8" s="591"/>
      <c r="BE8" s="591"/>
      <c r="BF8" s="592"/>
      <c r="BG8" s="593">
        <v>59634</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4060090</v>
      </c>
      <c r="CS8" s="594"/>
      <c r="CT8" s="594"/>
      <c r="CU8" s="594"/>
      <c r="CV8" s="594"/>
      <c r="CW8" s="594"/>
      <c r="CX8" s="594"/>
      <c r="CY8" s="595"/>
      <c r="CZ8" s="596">
        <v>28.1</v>
      </c>
      <c r="DA8" s="596"/>
      <c r="DB8" s="596"/>
      <c r="DC8" s="596"/>
      <c r="DD8" s="602">
        <v>109395</v>
      </c>
      <c r="DE8" s="594"/>
      <c r="DF8" s="594"/>
      <c r="DG8" s="594"/>
      <c r="DH8" s="594"/>
      <c r="DI8" s="594"/>
      <c r="DJ8" s="594"/>
      <c r="DK8" s="594"/>
      <c r="DL8" s="594"/>
      <c r="DM8" s="594"/>
      <c r="DN8" s="594"/>
      <c r="DO8" s="594"/>
      <c r="DP8" s="595"/>
      <c r="DQ8" s="602">
        <v>2204065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17149</v>
      </c>
      <c r="S9" s="594"/>
      <c r="T9" s="594"/>
      <c r="U9" s="594"/>
      <c r="V9" s="594"/>
      <c r="W9" s="594"/>
      <c r="X9" s="594"/>
      <c r="Y9" s="595"/>
      <c r="Z9" s="596">
        <v>0.1</v>
      </c>
      <c r="AA9" s="596"/>
      <c r="AB9" s="596"/>
      <c r="AC9" s="596"/>
      <c r="AD9" s="597">
        <v>17149</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1457768</v>
      </c>
      <c r="BH9" s="594"/>
      <c r="BI9" s="594"/>
      <c r="BJ9" s="594"/>
      <c r="BK9" s="594"/>
      <c r="BL9" s="594"/>
      <c r="BM9" s="594"/>
      <c r="BN9" s="595"/>
      <c r="BO9" s="596">
        <v>30.7</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1497740</v>
      </c>
      <c r="CS9" s="594"/>
      <c r="CT9" s="594"/>
      <c r="CU9" s="594"/>
      <c r="CV9" s="594"/>
      <c r="CW9" s="594"/>
      <c r="CX9" s="594"/>
      <c r="CY9" s="595"/>
      <c r="CZ9" s="596">
        <v>10.4</v>
      </c>
      <c r="DA9" s="596"/>
      <c r="DB9" s="596"/>
      <c r="DC9" s="596"/>
      <c r="DD9" s="602">
        <v>37594</v>
      </c>
      <c r="DE9" s="594"/>
      <c r="DF9" s="594"/>
      <c r="DG9" s="594"/>
      <c r="DH9" s="594"/>
      <c r="DI9" s="594"/>
      <c r="DJ9" s="594"/>
      <c r="DK9" s="594"/>
      <c r="DL9" s="594"/>
      <c r="DM9" s="594"/>
      <c r="DN9" s="594"/>
      <c r="DO9" s="594"/>
      <c r="DP9" s="595"/>
      <c r="DQ9" s="602">
        <v>1438114</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431147</v>
      </c>
      <c r="S10" s="594"/>
      <c r="T10" s="594"/>
      <c r="U10" s="594"/>
      <c r="V10" s="594"/>
      <c r="W10" s="594"/>
      <c r="X10" s="594"/>
      <c r="Y10" s="595"/>
      <c r="Z10" s="596">
        <v>2.9</v>
      </c>
      <c r="AA10" s="596"/>
      <c r="AB10" s="596"/>
      <c r="AC10" s="596"/>
      <c r="AD10" s="597">
        <v>431147</v>
      </c>
      <c r="AE10" s="597"/>
      <c r="AF10" s="597"/>
      <c r="AG10" s="597"/>
      <c r="AH10" s="597"/>
      <c r="AI10" s="597"/>
      <c r="AJ10" s="597"/>
      <c r="AK10" s="597"/>
      <c r="AL10" s="598">
        <v>5.0999999999999996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102825</v>
      </c>
      <c r="BH10" s="594"/>
      <c r="BI10" s="594"/>
      <c r="BJ10" s="594"/>
      <c r="BK10" s="594"/>
      <c r="BL10" s="594"/>
      <c r="BM10" s="594"/>
      <c r="BN10" s="595"/>
      <c r="BO10" s="596">
        <v>2.2000000000000002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13670</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11170</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1315</v>
      </c>
      <c r="S11" s="594"/>
      <c r="T11" s="594"/>
      <c r="U11" s="594"/>
      <c r="V11" s="594"/>
      <c r="W11" s="594"/>
      <c r="X11" s="594"/>
      <c r="Y11" s="595"/>
      <c r="Z11" s="596">
        <v>0</v>
      </c>
      <c r="AA11" s="596"/>
      <c r="AB11" s="596"/>
      <c r="AC11" s="596"/>
      <c r="AD11" s="597">
        <v>1315</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398247</v>
      </c>
      <c r="BH11" s="594"/>
      <c r="BI11" s="594"/>
      <c r="BJ11" s="594"/>
      <c r="BK11" s="594"/>
      <c r="BL11" s="594"/>
      <c r="BM11" s="594"/>
      <c r="BN11" s="595"/>
      <c r="BO11" s="596">
        <v>8.4</v>
      </c>
      <c r="BP11" s="596"/>
      <c r="BQ11" s="596"/>
      <c r="BR11" s="596"/>
      <c r="BS11" s="602">
        <v>35400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830667</v>
      </c>
      <c r="CS11" s="594"/>
      <c r="CT11" s="594"/>
      <c r="CU11" s="594"/>
      <c r="CV11" s="594"/>
      <c r="CW11" s="594"/>
      <c r="CX11" s="594"/>
      <c r="CY11" s="595"/>
      <c r="CZ11" s="596">
        <v>5.8</v>
      </c>
      <c r="DA11" s="596"/>
      <c r="DB11" s="596"/>
      <c r="DC11" s="596"/>
      <c r="DD11" s="602">
        <v>191076</v>
      </c>
      <c r="DE11" s="594"/>
      <c r="DF11" s="594"/>
      <c r="DG11" s="594"/>
      <c r="DH11" s="594"/>
      <c r="DI11" s="594"/>
      <c r="DJ11" s="594"/>
      <c r="DK11" s="594"/>
      <c r="DL11" s="594"/>
      <c r="DM11" s="594"/>
      <c r="DN11" s="594"/>
      <c r="DO11" s="594"/>
      <c r="DP11" s="595"/>
      <c r="DQ11" s="602">
        <v>626749</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2289852</v>
      </c>
      <c r="BH12" s="594"/>
      <c r="BI12" s="594"/>
      <c r="BJ12" s="594"/>
      <c r="BK12" s="594"/>
      <c r="BL12" s="594"/>
      <c r="BM12" s="594"/>
      <c r="BN12" s="595"/>
      <c r="BO12" s="596">
        <v>48.2</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1220856</v>
      </c>
      <c r="CS12" s="594"/>
      <c r="CT12" s="594"/>
      <c r="CU12" s="594"/>
      <c r="CV12" s="594"/>
      <c r="CW12" s="594"/>
      <c r="CX12" s="594"/>
      <c r="CY12" s="595"/>
      <c r="CZ12" s="596">
        <v>8.5</v>
      </c>
      <c r="DA12" s="596"/>
      <c r="DB12" s="596"/>
      <c r="DC12" s="596"/>
      <c r="DD12" s="602">
        <v>22194</v>
      </c>
      <c r="DE12" s="594"/>
      <c r="DF12" s="594"/>
      <c r="DG12" s="594"/>
      <c r="DH12" s="594"/>
      <c r="DI12" s="594"/>
      <c r="DJ12" s="594"/>
      <c r="DK12" s="594"/>
      <c r="DL12" s="594"/>
      <c r="DM12" s="594"/>
      <c r="DN12" s="594"/>
      <c r="DO12" s="594"/>
      <c r="DP12" s="595"/>
      <c r="DQ12" s="602">
        <v>288750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19148</v>
      </c>
      <c r="S13" s="594"/>
      <c r="T13" s="594"/>
      <c r="U13" s="594"/>
      <c r="V13" s="594"/>
      <c r="W13" s="594"/>
      <c r="X13" s="594"/>
      <c r="Y13" s="595"/>
      <c r="Z13" s="596">
        <v>0.1</v>
      </c>
      <c r="AA13" s="596"/>
      <c r="AB13" s="596"/>
      <c r="AC13" s="596"/>
      <c r="AD13" s="597">
        <v>19148</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2276318</v>
      </c>
      <c r="BH13" s="594"/>
      <c r="BI13" s="594"/>
      <c r="BJ13" s="594"/>
      <c r="BK13" s="594"/>
      <c r="BL13" s="594"/>
      <c r="BM13" s="594"/>
      <c r="BN13" s="595"/>
      <c r="BO13" s="596">
        <v>47.9</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1274870</v>
      </c>
      <c r="CS13" s="594"/>
      <c r="CT13" s="594"/>
      <c r="CU13" s="594"/>
      <c r="CV13" s="594"/>
      <c r="CW13" s="594"/>
      <c r="CX13" s="594"/>
      <c r="CY13" s="595"/>
      <c r="CZ13" s="596">
        <v>8.8000000000000007</v>
      </c>
      <c r="DA13" s="596"/>
      <c r="DB13" s="596"/>
      <c r="DC13" s="596"/>
      <c r="DD13" s="602">
        <v>630906</v>
      </c>
      <c r="DE13" s="594"/>
      <c r="DF13" s="594"/>
      <c r="DG13" s="594"/>
      <c r="DH13" s="594"/>
      <c r="DI13" s="594"/>
      <c r="DJ13" s="594"/>
      <c r="DK13" s="594"/>
      <c r="DL13" s="594"/>
      <c r="DM13" s="594"/>
      <c r="DN13" s="594"/>
      <c r="DO13" s="594"/>
      <c r="DP13" s="595"/>
      <c r="DQ13" s="602">
        <v>737316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86875</v>
      </c>
      <c r="BH14" s="594"/>
      <c r="BI14" s="594"/>
      <c r="BJ14" s="594"/>
      <c r="BK14" s="594"/>
      <c r="BL14" s="594"/>
      <c r="BM14" s="594"/>
      <c r="BN14" s="595"/>
      <c r="BO14" s="596">
        <v>1.8</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559101</v>
      </c>
      <c r="CS14" s="594"/>
      <c r="CT14" s="594"/>
      <c r="CU14" s="594"/>
      <c r="CV14" s="594"/>
      <c r="CW14" s="594"/>
      <c r="CX14" s="594"/>
      <c r="CY14" s="595"/>
      <c r="CZ14" s="596">
        <v>3.9</v>
      </c>
      <c r="DA14" s="596"/>
      <c r="DB14" s="596"/>
      <c r="DC14" s="596"/>
      <c r="DD14" s="602">
        <v>5524</v>
      </c>
      <c r="DE14" s="594"/>
      <c r="DF14" s="594"/>
      <c r="DG14" s="594"/>
      <c r="DH14" s="594"/>
      <c r="DI14" s="594"/>
      <c r="DJ14" s="594"/>
      <c r="DK14" s="594"/>
      <c r="DL14" s="594"/>
      <c r="DM14" s="594"/>
      <c r="DN14" s="594"/>
      <c r="DO14" s="594"/>
      <c r="DP14" s="595"/>
      <c r="DQ14" s="602">
        <v>424639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17211</v>
      </c>
      <c r="S15" s="594"/>
      <c r="T15" s="594"/>
      <c r="U15" s="594"/>
      <c r="V15" s="594"/>
      <c r="W15" s="594"/>
      <c r="X15" s="594"/>
      <c r="Y15" s="595"/>
      <c r="Z15" s="596">
        <v>0.1</v>
      </c>
      <c r="AA15" s="596"/>
      <c r="AB15" s="596"/>
      <c r="AC15" s="596"/>
      <c r="AD15" s="597">
        <v>17211</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210335</v>
      </c>
      <c r="BH15" s="594"/>
      <c r="BI15" s="594"/>
      <c r="BJ15" s="594"/>
      <c r="BK15" s="594"/>
      <c r="BL15" s="594"/>
      <c r="BM15" s="594"/>
      <c r="BN15" s="595"/>
      <c r="BO15" s="596">
        <v>4.4000000000000004</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1270095</v>
      </c>
      <c r="CS15" s="594"/>
      <c r="CT15" s="594"/>
      <c r="CU15" s="594"/>
      <c r="CV15" s="594"/>
      <c r="CW15" s="594"/>
      <c r="CX15" s="594"/>
      <c r="CY15" s="595"/>
      <c r="CZ15" s="596">
        <v>8.8000000000000007</v>
      </c>
      <c r="DA15" s="596"/>
      <c r="DB15" s="596"/>
      <c r="DC15" s="596"/>
      <c r="DD15" s="602">
        <v>100224</v>
      </c>
      <c r="DE15" s="594"/>
      <c r="DF15" s="594"/>
      <c r="DG15" s="594"/>
      <c r="DH15" s="594"/>
      <c r="DI15" s="594"/>
      <c r="DJ15" s="594"/>
      <c r="DK15" s="594"/>
      <c r="DL15" s="594"/>
      <c r="DM15" s="594"/>
      <c r="DN15" s="594"/>
      <c r="DO15" s="594"/>
      <c r="DP15" s="595"/>
      <c r="DQ15" s="602">
        <v>1010491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3568707</v>
      </c>
      <c r="S16" s="594"/>
      <c r="T16" s="594"/>
      <c r="U16" s="594"/>
      <c r="V16" s="594"/>
      <c r="W16" s="594"/>
      <c r="X16" s="594"/>
      <c r="Y16" s="595"/>
      <c r="Z16" s="596">
        <v>24.4</v>
      </c>
      <c r="AA16" s="596"/>
      <c r="AB16" s="596"/>
      <c r="AC16" s="596"/>
      <c r="AD16" s="597">
        <v>3140607</v>
      </c>
      <c r="AE16" s="597"/>
      <c r="AF16" s="597"/>
      <c r="AG16" s="597"/>
      <c r="AH16" s="597"/>
      <c r="AI16" s="597"/>
      <c r="AJ16" s="597"/>
      <c r="AK16" s="597"/>
      <c r="AL16" s="598">
        <v>36.799999999999997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3140607</v>
      </c>
      <c r="S17" s="594"/>
      <c r="T17" s="594"/>
      <c r="U17" s="594"/>
      <c r="V17" s="594"/>
      <c r="W17" s="594"/>
      <c r="X17" s="594"/>
      <c r="Y17" s="595"/>
      <c r="Z17" s="596">
        <v>21.4</v>
      </c>
      <c r="AA17" s="596"/>
      <c r="AB17" s="596"/>
      <c r="AC17" s="596"/>
      <c r="AD17" s="597">
        <v>3140607</v>
      </c>
      <c r="AE17" s="597"/>
      <c r="AF17" s="597"/>
      <c r="AG17" s="597"/>
      <c r="AH17" s="597"/>
      <c r="AI17" s="597"/>
      <c r="AJ17" s="597"/>
      <c r="AK17" s="597"/>
      <c r="AL17" s="598">
        <v>36.799999999999997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2139572</v>
      </c>
      <c r="CS17" s="594"/>
      <c r="CT17" s="594"/>
      <c r="CU17" s="594"/>
      <c r="CV17" s="594"/>
      <c r="CW17" s="594"/>
      <c r="CX17" s="594"/>
      <c r="CY17" s="595"/>
      <c r="CZ17" s="596">
        <v>14.8</v>
      </c>
      <c r="DA17" s="596"/>
      <c r="DB17" s="596"/>
      <c r="DC17" s="596"/>
      <c r="DD17" s="602" t="s">
        <v>112</v>
      </c>
      <c r="DE17" s="594"/>
      <c r="DF17" s="594"/>
      <c r="DG17" s="594"/>
      <c r="DH17" s="594"/>
      <c r="DI17" s="594"/>
      <c r="DJ17" s="594"/>
      <c r="DK17" s="594"/>
      <c r="DL17" s="594"/>
      <c r="DM17" s="594"/>
      <c r="DN17" s="594"/>
      <c r="DO17" s="594"/>
      <c r="DP17" s="595"/>
      <c r="DQ17" s="602">
        <v>2071891</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427988</v>
      </c>
      <c r="S18" s="594"/>
      <c r="T18" s="594"/>
      <c r="U18" s="594"/>
      <c r="V18" s="594"/>
      <c r="W18" s="594"/>
      <c r="X18" s="594"/>
      <c r="Y18" s="595"/>
      <c r="Z18" s="596">
        <v>2.9</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112</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142160</v>
      </c>
      <c r="BH19" s="594"/>
      <c r="BI19" s="594"/>
      <c r="BJ19" s="594"/>
      <c r="BK19" s="594"/>
      <c r="BL19" s="594"/>
      <c r="BM19" s="594"/>
      <c r="BN19" s="595"/>
      <c r="BO19" s="596">
        <v>3</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9013600</v>
      </c>
      <c r="S20" s="594"/>
      <c r="T20" s="594"/>
      <c r="U20" s="594"/>
      <c r="V20" s="594"/>
      <c r="W20" s="594"/>
      <c r="X20" s="594"/>
      <c r="Y20" s="595"/>
      <c r="Z20" s="596">
        <v>61.6</v>
      </c>
      <c r="AA20" s="596"/>
      <c r="AB20" s="596"/>
      <c r="AC20" s="596"/>
      <c r="AD20" s="597">
        <v>8482977</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142160</v>
      </c>
      <c r="BH20" s="594"/>
      <c r="BI20" s="594"/>
      <c r="BJ20" s="594"/>
      <c r="BK20" s="594"/>
      <c r="BL20" s="594"/>
      <c r="BM20" s="594"/>
      <c r="BN20" s="595"/>
      <c r="BO20" s="596">
        <v>3</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14423126</v>
      </c>
      <c r="CS20" s="594"/>
      <c r="CT20" s="594"/>
      <c r="CU20" s="594"/>
      <c r="CV20" s="594"/>
      <c r="CW20" s="594"/>
      <c r="CX20" s="594"/>
      <c r="CY20" s="595"/>
      <c r="CZ20" s="596">
        <v>100</v>
      </c>
      <c r="DA20" s="596"/>
      <c r="DB20" s="596"/>
      <c r="DC20" s="596"/>
      <c r="DD20" s="602">
        <v>1108624</v>
      </c>
      <c r="DE20" s="594"/>
      <c r="DF20" s="594"/>
      <c r="DG20" s="594"/>
      <c r="DH20" s="594"/>
      <c r="DI20" s="594"/>
      <c r="DJ20" s="594"/>
      <c r="DK20" s="594"/>
      <c r="DL20" s="594"/>
      <c r="DM20" s="594"/>
      <c r="DN20" s="594"/>
      <c r="DO20" s="594"/>
      <c r="DP20" s="595"/>
      <c r="DQ20" s="602">
        <v>9955705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3457</v>
      </c>
      <c r="S21" s="594"/>
      <c r="T21" s="594"/>
      <c r="U21" s="594"/>
      <c r="V21" s="594"/>
      <c r="W21" s="594"/>
      <c r="X21" s="594"/>
      <c r="Y21" s="595"/>
      <c r="Z21" s="596">
        <v>0</v>
      </c>
      <c r="AA21" s="596"/>
      <c r="AB21" s="596"/>
      <c r="AC21" s="596"/>
      <c r="AD21" s="597">
        <v>3457</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39637</v>
      </c>
      <c r="BH21" s="594"/>
      <c r="BI21" s="594"/>
      <c r="BJ21" s="594"/>
      <c r="BK21" s="594"/>
      <c r="BL21" s="594"/>
      <c r="BM21" s="594"/>
      <c r="BN21" s="595"/>
      <c r="BO21" s="596">
        <v>0.8</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150882</v>
      </c>
      <c r="S22" s="594"/>
      <c r="T22" s="594"/>
      <c r="U22" s="594"/>
      <c r="V22" s="594"/>
      <c r="W22" s="594"/>
      <c r="X22" s="594"/>
      <c r="Y22" s="595"/>
      <c r="Z22" s="596">
        <v>1</v>
      </c>
      <c r="AA22" s="596"/>
      <c r="AB22" s="596"/>
      <c r="AC22" s="596"/>
      <c r="AD22" s="597">
        <v>613</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257618</v>
      </c>
      <c r="S23" s="594"/>
      <c r="T23" s="594"/>
      <c r="U23" s="594"/>
      <c r="V23" s="594"/>
      <c r="W23" s="594"/>
      <c r="X23" s="594"/>
      <c r="Y23" s="595"/>
      <c r="Z23" s="596">
        <v>1.8</v>
      </c>
      <c r="AA23" s="596"/>
      <c r="AB23" s="596"/>
      <c r="AC23" s="596"/>
      <c r="AD23" s="597">
        <v>13611</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102523</v>
      </c>
      <c r="BH23" s="594"/>
      <c r="BI23" s="594"/>
      <c r="BJ23" s="594"/>
      <c r="BK23" s="594"/>
      <c r="BL23" s="594"/>
      <c r="BM23" s="594"/>
      <c r="BN23" s="595"/>
      <c r="BO23" s="596">
        <v>2.2000000000000002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48367</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6712048</v>
      </c>
      <c r="CS24" s="583"/>
      <c r="CT24" s="583"/>
      <c r="CU24" s="583"/>
      <c r="CV24" s="583"/>
      <c r="CW24" s="583"/>
      <c r="CX24" s="583"/>
      <c r="CY24" s="584"/>
      <c r="CZ24" s="622">
        <v>46.5</v>
      </c>
      <c r="DA24" s="623"/>
      <c r="DB24" s="623"/>
      <c r="DC24" s="624"/>
      <c r="DD24" s="621">
        <v>4733829</v>
      </c>
      <c r="DE24" s="583"/>
      <c r="DF24" s="583"/>
      <c r="DG24" s="583"/>
      <c r="DH24" s="583"/>
      <c r="DI24" s="583"/>
      <c r="DJ24" s="583"/>
      <c r="DK24" s="584"/>
      <c r="DL24" s="621">
        <v>4672125</v>
      </c>
      <c r="DM24" s="583"/>
      <c r="DN24" s="583"/>
      <c r="DO24" s="583"/>
      <c r="DP24" s="583"/>
      <c r="DQ24" s="583"/>
      <c r="DR24" s="583"/>
      <c r="DS24" s="583"/>
      <c r="DT24" s="583"/>
      <c r="DU24" s="583"/>
      <c r="DV24" s="584"/>
      <c r="DW24" s="587">
        <v>50.3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1398529</v>
      </c>
      <c r="S25" s="594"/>
      <c r="T25" s="594"/>
      <c r="U25" s="594"/>
      <c r="V25" s="594"/>
      <c r="W25" s="594"/>
      <c r="X25" s="594"/>
      <c r="Y25" s="595"/>
      <c r="Z25" s="596">
        <v>9.6</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2499949</v>
      </c>
      <c r="CS25" s="625"/>
      <c r="CT25" s="625"/>
      <c r="CU25" s="625"/>
      <c r="CV25" s="625"/>
      <c r="CW25" s="625"/>
      <c r="CX25" s="625"/>
      <c r="CY25" s="626"/>
      <c r="CZ25" s="627">
        <v>17.3</v>
      </c>
      <c r="DA25" s="628"/>
      <c r="DB25" s="628"/>
      <c r="DC25" s="629"/>
      <c r="DD25" s="602">
        <v>2043931</v>
      </c>
      <c r="DE25" s="625"/>
      <c r="DF25" s="625"/>
      <c r="DG25" s="625"/>
      <c r="DH25" s="625"/>
      <c r="DI25" s="625"/>
      <c r="DJ25" s="625"/>
      <c r="DK25" s="626"/>
      <c r="DL25" s="602">
        <v>1982230</v>
      </c>
      <c r="DM25" s="625"/>
      <c r="DN25" s="625"/>
      <c r="DO25" s="625"/>
      <c r="DP25" s="625"/>
      <c r="DQ25" s="625"/>
      <c r="DR25" s="625"/>
      <c r="DS25" s="625"/>
      <c r="DT25" s="625"/>
      <c r="DU25" s="625"/>
      <c r="DV25" s="626"/>
      <c r="DW25" s="598">
        <v>21.3</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1364015</v>
      </c>
      <c r="CS26" s="594"/>
      <c r="CT26" s="594"/>
      <c r="CU26" s="594"/>
      <c r="CV26" s="594"/>
      <c r="CW26" s="594"/>
      <c r="CX26" s="594"/>
      <c r="CY26" s="595"/>
      <c r="CZ26" s="627">
        <v>9.5</v>
      </c>
      <c r="DA26" s="628"/>
      <c r="DB26" s="628"/>
      <c r="DC26" s="629"/>
      <c r="DD26" s="602">
        <v>1258433</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680365</v>
      </c>
      <c r="S27" s="594"/>
      <c r="T27" s="594"/>
      <c r="U27" s="594"/>
      <c r="V27" s="594"/>
      <c r="W27" s="594"/>
      <c r="X27" s="594"/>
      <c r="Y27" s="595"/>
      <c r="Z27" s="596">
        <v>4.5999999999999996</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4747696</v>
      </c>
      <c r="BH27" s="594"/>
      <c r="BI27" s="594"/>
      <c r="BJ27" s="594"/>
      <c r="BK27" s="594"/>
      <c r="BL27" s="594"/>
      <c r="BM27" s="594"/>
      <c r="BN27" s="595"/>
      <c r="BO27" s="596">
        <v>100</v>
      </c>
      <c r="BP27" s="596"/>
      <c r="BQ27" s="596"/>
      <c r="BR27" s="596"/>
      <c r="BS27" s="602">
        <v>35400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2072527</v>
      </c>
      <c r="CS27" s="625"/>
      <c r="CT27" s="625"/>
      <c r="CU27" s="625"/>
      <c r="CV27" s="625"/>
      <c r="CW27" s="625"/>
      <c r="CX27" s="625"/>
      <c r="CY27" s="626"/>
      <c r="CZ27" s="627">
        <v>14.4</v>
      </c>
      <c r="DA27" s="628"/>
      <c r="DB27" s="628"/>
      <c r="DC27" s="629"/>
      <c r="DD27" s="602">
        <v>618007</v>
      </c>
      <c r="DE27" s="625"/>
      <c r="DF27" s="625"/>
      <c r="DG27" s="625"/>
      <c r="DH27" s="625"/>
      <c r="DI27" s="625"/>
      <c r="DJ27" s="625"/>
      <c r="DK27" s="626"/>
      <c r="DL27" s="602">
        <v>618007</v>
      </c>
      <c r="DM27" s="625"/>
      <c r="DN27" s="625"/>
      <c r="DO27" s="625"/>
      <c r="DP27" s="625"/>
      <c r="DQ27" s="625"/>
      <c r="DR27" s="625"/>
      <c r="DS27" s="625"/>
      <c r="DT27" s="625"/>
      <c r="DU27" s="625"/>
      <c r="DV27" s="626"/>
      <c r="DW27" s="598">
        <v>6.7</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31646</v>
      </c>
      <c r="S28" s="594"/>
      <c r="T28" s="594"/>
      <c r="U28" s="594"/>
      <c r="V28" s="594"/>
      <c r="W28" s="594"/>
      <c r="X28" s="594"/>
      <c r="Y28" s="595"/>
      <c r="Z28" s="596">
        <v>0.2</v>
      </c>
      <c r="AA28" s="596"/>
      <c r="AB28" s="596"/>
      <c r="AC28" s="596"/>
      <c r="AD28" s="597">
        <v>26475</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2139572</v>
      </c>
      <c r="CS28" s="594"/>
      <c r="CT28" s="594"/>
      <c r="CU28" s="594"/>
      <c r="CV28" s="594"/>
      <c r="CW28" s="594"/>
      <c r="CX28" s="594"/>
      <c r="CY28" s="595"/>
      <c r="CZ28" s="627">
        <v>14.8</v>
      </c>
      <c r="DA28" s="628"/>
      <c r="DB28" s="628"/>
      <c r="DC28" s="629"/>
      <c r="DD28" s="602">
        <v>2071891</v>
      </c>
      <c r="DE28" s="594"/>
      <c r="DF28" s="594"/>
      <c r="DG28" s="594"/>
      <c r="DH28" s="594"/>
      <c r="DI28" s="594"/>
      <c r="DJ28" s="594"/>
      <c r="DK28" s="595"/>
      <c r="DL28" s="602">
        <v>2071888</v>
      </c>
      <c r="DM28" s="594"/>
      <c r="DN28" s="594"/>
      <c r="DO28" s="594"/>
      <c r="DP28" s="594"/>
      <c r="DQ28" s="594"/>
      <c r="DR28" s="594"/>
      <c r="DS28" s="594"/>
      <c r="DT28" s="594"/>
      <c r="DU28" s="594"/>
      <c r="DV28" s="595"/>
      <c r="DW28" s="598">
        <v>22.3</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17338</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2138470</v>
      </c>
      <c r="CS29" s="625"/>
      <c r="CT29" s="625"/>
      <c r="CU29" s="625"/>
      <c r="CV29" s="625"/>
      <c r="CW29" s="625"/>
      <c r="CX29" s="625"/>
      <c r="CY29" s="626"/>
      <c r="CZ29" s="627">
        <v>14.8</v>
      </c>
      <c r="DA29" s="628"/>
      <c r="DB29" s="628"/>
      <c r="DC29" s="629"/>
      <c r="DD29" s="602">
        <v>2070789</v>
      </c>
      <c r="DE29" s="625"/>
      <c r="DF29" s="625"/>
      <c r="DG29" s="625"/>
      <c r="DH29" s="625"/>
      <c r="DI29" s="625"/>
      <c r="DJ29" s="625"/>
      <c r="DK29" s="626"/>
      <c r="DL29" s="602">
        <v>2070786</v>
      </c>
      <c r="DM29" s="625"/>
      <c r="DN29" s="625"/>
      <c r="DO29" s="625"/>
      <c r="DP29" s="625"/>
      <c r="DQ29" s="625"/>
      <c r="DR29" s="625"/>
      <c r="DS29" s="625"/>
      <c r="DT29" s="625"/>
      <c r="DU29" s="625"/>
      <c r="DV29" s="626"/>
      <c r="DW29" s="598">
        <v>22.3</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72045</v>
      </c>
      <c r="S30" s="594"/>
      <c r="T30" s="594"/>
      <c r="U30" s="594"/>
      <c r="V30" s="594"/>
      <c r="W30" s="594"/>
      <c r="X30" s="594"/>
      <c r="Y30" s="595"/>
      <c r="Z30" s="596">
        <v>0.5</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98.9</v>
      </c>
      <c r="BH30" s="652"/>
      <c r="BI30" s="652"/>
      <c r="BJ30" s="652"/>
      <c r="BK30" s="652"/>
      <c r="BL30" s="652"/>
      <c r="BM30" s="588">
        <v>96.7</v>
      </c>
      <c r="BN30" s="652"/>
      <c r="BO30" s="652"/>
      <c r="BP30" s="652"/>
      <c r="BQ30" s="653"/>
      <c r="BR30" s="651">
        <v>98.7</v>
      </c>
      <c r="BS30" s="652"/>
      <c r="BT30" s="652"/>
      <c r="BU30" s="652"/>
      <c r="BV30" s="652"/>
      <c r="BW30" s="652"/>
      <c r="BX30" s="588">
        <v>95.3</v>
      </c>
      <c r="BY30" s="652"/>
      <c r="BZ30" s="652"/>
      <c r="CA30" s="652"/>
      <c r="CB30" s="653"/>
      <c r="CD30" s="656"/>
      <c r="CE30" s="657"/>
      <c r="CF30" s="607" t="s">
        <v>293</v>
      </c>
      <c r="CG30" s="608"/>
      <c r="CH30" s="608"/>
      <c r="CI30" s="608"/>
      <c r="CJ30" s="608"/>
      <c r="CK30" s="608"/>
      <c r="CL30" s="608"/>
      <c r="CM30" s="608"/>
      <c r="CN30" s="608"/>
      <c r="CO30" s="608"/>
      <c r="CP30" s="608"/>
      <c r="CQ30" s="609"/>
      <c r="CR30" s="593">
        <v>1953883</v>
      </c>
      <c r="CS30" s="594"/>
      <c r="CT30" s="594"/>
      <c r="CU30" s="594"/>
      <c r="CV30" s="594"/>
      <c r="CW30" s="594"/>
      <c r="CX30" s="594"/>
      <c r="CY30" s="595"/>
      <c r="CZ30" s="627">
        <v>13.5</v>
      </c>
      <c r="DA30" s="628"/>
      <c r="DB30" s="628"/>
      <c r="DC30" s="629"/>
      <c r="DD30" s="602">
        <v>1886202</v>
      </c>
      <c r="DE30" s="594"/>
      <c r="DF30" s="594"/>
      <c r="DG30" s="594"/>
      <c r="DH30" s="594"/>
      <c r="DI30" s="594"/>
      <c r="DJ30" s="594"/>
      <c r="DK30" s="595"/>
      <c r="DL30" s="602">
        <v>1886202</v>
      </c>
      <c r="DM30" s="594"/>
      <c r="DN30" s="594"/>
      <c r="DO30" s="594"/>
      <c r="DP30" s="594"/>
      <c r="DQ30" s="594"/>
      <c r="DR30" s="594"/>
      <c r="DS30" s="594"/>
      <c r="DT30" s="594"/>
      <c r="DU30" s="594"/>
      <c r="DV30" s="595"/>
      <c r="DW30" s="598">
        <v>20.3</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324301</v>
      </c>
      <c r="S31" s="594"/>
      <c r="T31" s="594"/>
      <c r="U31" s="594"/>
      <c r="V31" s="594"/>
      <c r="W31" s="594"/>
      <c r="X31" s="594"/>
      <c r="Y31" s="595"/>
      <c r="Z31" s="596">
        <v>2.2000000000000002</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99.1</v>
      </c>
      <c r="BH31" s="625"/>
      <c r="BI31" s="625"/>
      <c r="BJ31" s="625"/>
      <c r="BK31" s="625"/>
      <c r="BL31" s="625"/>
      <c r="BM31" s="599">
        <v>97.4</v>
      </c>
      <c r="BN31" s="649"/>
      <c r="BO31" s="649"/>
      <c r="BP31" s="649"/>
      <c r="BQ31" s="650"/>
      <c r="BR31" s="648">
        <v>99.1</v>
      </c>
      <c r="BS31" s="625"/>
      <c r="BT31" s="625"/>
      <c r="BU31" s="625"/>
      <c r="BV31" s="625"/>
      <c r="BW31" s="625"/>
      <c r="BX31" s="599">
        <v>97.1</v>
      </c>
      <c r="BY31" s="649"/>
      <c r="BZ31" s="649"/>
      <c r="CA31" s="649"/>
      <c r="CB31" s="650"/>
      <c r="CD31" s="656"/>
      <c r="CE31" s="657"/>
      <c r="CF31" s="607" t="s">
        <v>297</v>
      </c>
      <c r="CG31" s="608"/>
      <c r="CH31" s="608"/>
      <c r="CI31" s="608"/>
      <c r="CJ31" s="608"/>
      <c r="CK31" s="608"/>
      <c r="CL31" s="608"/>
      <c r="CM31" s="608"/>
      <c r="CN31" s="608"/>
      <c r="CO31" s="608"/>
      <c r="CP31" s="608"/>
      <c r="CQ31" s="609"/>
      <c r="CR31" s="593">
        <v>184587</v>
      </c>
      <c r="CS31" s="625"/>
      <c r="CT31" s="625"/>
      <c r="CU31" s="625"/>
      <c r="CV31" s="625"/>
      <c r="CW31" s="625"/>
      <c r="CX31" s="625"/>
      <c r="CY31" s="626"/>
      <c r="CZ31" s="627">
        <v>1.3</v>
      </c>
      <c r="DA31" s="628"/>
      <c r="DB31" s="628"/>
      <c r="DC31" s="629"/>
      <c r="DD31" s="602">
        <v>184587</v>
      </c>
      <c r="DE31" s="625"/>
      <c r="DF31" s="625"/>
      <c r="DG31" s="625"/>
      <c r="DH31" s="625"/>
      <c r="DI31" s="625"/>
      <c r="DJ31" s="625"/>
      <c r="DK31" s="626"/>
      <c r="DL31" s="602">
        <v>184584</v>
      </c>
      <c r="DM31" s="625"/>
      <c r="DN31" s="625"/>
      <c r="DO31" s="625"/>
      <c r="DP31" s="625"/>
      <c r="DQ31" s="625"/>
      <c r="DR31" s="625"/>
      <c r="DS31" s="625"/>
      <c r="DT31" s="625"/>
      <c r="DU31" s="625"/>
      <c r="DV31" s="626"/>
      <c r="DW31" s="598">
        <v>2</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1217524</v>
      </c>
      <c r="S32" s="594"/>
      <c r="T32" s="594"/>
      <c r="U32" s="594"/>
      <c r="V32" s="594"/>
      <c r="W32" s="594"/>
      <c r="X32" s="594"/>
      <c r="Y32" s="595"/>
      <c r="Z32" s="596">
        <v>8.3000000000000007</v>
      </c>
      <c r="AA32" s="596"/>
      <c r="AB32" s="596"/>
      <c r="AC32" s="596"/>
      <c r="AD32" s="597">
        <v>85</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98.6</v>
      </c>
      <c r="BH32" s="661"/>
      <c r="BI32" s="661"/>
      <c r="BJ32" s="661"/>
      <c r="BK32" s="661"/>
      <c r="BL32" s="661"/>
      <c r="BM32" s="662">
        <v>95.8</v>
      </c>
      <c r="BN32" s="661"/>
      <c r="BO32" s="661"/>
      <c r="BP32" s="661"/>
      <c r="BQ32" s="663"/>
      <c r="BR32" s="660">
        <v>98.2</v>
      </c>
      <c r="BS32" s="661"/>
      <c r="BT32" s="661"/>
      <c r="BU32" s="661"/>
      <c r="BV32" s="661"/>
      <c r="BW32" s="661"/>
      <c r="BX32" s="662">
        <v>93.4</v>
      </c>
      <c r="BY32" s="661"/>
      <c r="BZ32" s="661"/>
      <c r="CA32" s="661"/>
      <c r="CB32" s="663"/>
      <c r="CD32" s="658"/>
      <c r="CE32" s="659"/>
      <c r="CF32" s="607" t="s">
        <v>300</v>
      </c>
      <c r="CG32" s="608"/>
      <c r="CH32" s="608"/>
      <c r="CI32" s="608"/>
      <c r="CJ32" s="608"/>
      <c r="CK32" s="608"/>
      <c r="CL32" s="608"/>
      <c r="CM32" s="608"/>
      <c r="CN32" s="608"/>
      <c r="CO32" s="608"/>
      <c r="CP32" s="608"/>
      <c r="CQ32" s="609"/>
      <c r="CR32" s="593">
        <v>1102</v>
      </c>
      <c r="CS32" s="594"/>
      <c r="CT32" s="594"/>
      <c r="CU32" s="594"/>
      <c r="CV32" s="594"/>
      <c r="CW32" s="594"/>
      <c r="CX32" s="594"/>
      <c r="CY32" s="595"/>
      <c r="CZ32" s="627">
        <v>0</v>
      </c>
      <c r="DA32" s="628"/>
      <c r="DB32" s="628"/>
      <c r="DC32" s="629"/>
      <c r="DD32" s="602">
        <v>1102</v>
      </c>
      <c r="DE32" s="594"/>
      <c r="DF32" s="594"/>
      <c r="DG32" s="594"/>
      <c r="DH32" s="594"/>
      <c r="DI32" s="594"/>
      <c r="DJ32" s="594"/>
      <c r="DK32" s="595"/>
      <c r="DL32" s="602">
        <v>1102</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1427451</v>
      </c>
      <c r="S33" s="594"/>
      <c r="T33" s="594"/>
      <c r="U33" s="594"/>
      <c r="V33" s="594"/>
      <c r="W33" s="594"/>
      <c r="X33" s="594"/>
      <c r="Y33" s="595"/>
      <c r="Z33" s="596">
        <v>9.6999999999999993</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6602454</v>
      </c>
      <c r="CS33" s="625"/>
      <c r="CT33" s="625"/>
      <c r="CU33" s="625"/>
      <c r="CV33" s="625"/>
      <c r="CW33" s="625"/>
      <c r="CX33" s="625"/>
      <c r="CY33" s="626"/>
      <c r="CZ33" s="627">
        <v>45.8</v>
      </c>
      <c r="DA33" s="628"/>
      <c r="DB33" s="628"/>
      <c r="DC33" s="629"/>
      <c r="DD33" s="602">
        <v>4867072</v>
      </c>
      <c r="DE33" s="625"/>
      <c r="DF33" s="625"/>
      <c r="DG33" s="625"/>
      <c r="DH33" s="625"/>
      <c r="DI33" s="625"/>
      <c r="DJ33" s="625"/>
      <c r="DK33" s="626"/>
      <c r="DL33" s="602">
        <v>3650263</v>
      </c>
      <c r="DM33" s="625"/>
      <c r="DN33" s="625"/>
      <c r="DO33" s="625"/>
      <c r="DP33" s="625"/>
      <c r="DQ33" s="625"/>
      <c r="DR33" s="625"/>
      <c r="DS33" s="625"/>
      <c r="DT33" s="625"/>
      <c r="DU33" s="625"/>
      <c r="DV33" s="626"/>
      <c r="DW33" s="598">
        <v>39.299999999999997</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1490056</v>
      </c>
      <c r="CS34" s="594"/>
      <c r="CT34" s="594"/>
      <c r="CU34" s="594"/>
      <c r="CV34" s="594"/>
      <c r="CW34" s="594"/>
      <c r="CX34" s="594"/>
      <c r="CY34" s="595"/>
      <c r="CZ34" s="627">
        <v>10.3</v>
      </c>
      <c r="DA34" s="628"/>
      <c r="DB34" s="628"/>
      <c r="DC34" s="629"/>
      <c r="DD34" s="602">
        <v>1160416</v>
      </c>
      <c r="DE34" s="594"/>
      <c r="DF34" s="594"/>
      <c r="DG34" s="594"/>
      <c r="DH34" s="594"/>
      <c r="DI34" s="594"/>
      <c r="DJ34" s="594"/>
      <c r="DK34" s="595"/>
      <c r="DL34" s="602">
        <v>860998</v>
      </c>
      <c r="DM34" s="594"/>
      <c r="DN34" s="594"/>
      <c r="DO34" s="594"/>
      <c r="DP34" s="594"/>
      <c r="DQ34" s="594"/>
      <c r="DR34" s="594"/>
      <c r="DS34" s="594"/>
      <c r="DT34" s="594"/>
      <c r="DU34" s="594"/>
      <c r="DV34" s="595"/>
      <c r="DW34" s="598">
        <v>9.3000000000000007</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759351</v>
      </c>
      <c r="S35" s="594"/>
      <c r="T35" s="594"/>
      <c r="U35" s="594"/>
      <c r="V35" s="594"/>
      <c r="W35" s="594"/>
      <c r="X35" s="594"/>
      <c r="Y35" s="595"/>
      <c r="Z35" s="596">
        <v>5.2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2337336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18270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67899</v>
      </c>
      <c r="CS35" s="625"/>
      <c r="CT35" s="625"/>
      <c r="CU35" s="625"/>
      <c r="CV35" s="625"/>
      <c r="CW35" s="625"/>
      <c r="CX35" s="625"/>
      <c r="CY35" s="626"/>
      <c r="CZ35" s="627">
        <v>0.5</v>
      </c>
      <c r="DA35" s="628"/>
      <c r="DB35" s="628"/>
      <c r="DC35" s="629"/>
      <c r="DD35" s="602">
        <v>57668</v>
      </c>
      <c r="DE35" s="625"/>
      <c r="DF35" s="625"/>
      <c r="DG35" s="625"/>
      <c r="DH35" s="625"/>
      <c r="DI35" s="625"/>
      <c r="DJ35" s="625"/>
      <c r="DK35" s="626"/>
      <c r="DL35" s="602">
        <v>57668</v>
      </c>
      <c r="DM35" s="625"/>
      <c r="DN35" s="625"/>
      <c r="DO35" s="625"/>
      <c r="DP35" s="625"/>
      <c r="DQ35" s="625"/>
      <c r="DR35" s="625"/>
      <c r="DS35" s="625"/>
      <c r="DT35" s="625"/>
      <c r="DU35" s="625"/>
      <c r="DV35" s="626"/>
      <c r="DW35" s="598">
        <v>0.6</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14643123</v>
      </c>
      <c r="S36" s="666"/>
      <c r="T36" s="666"/>
      <c r="U36" s="666"/>
      <c r="V36" s="666"/>
      <c r="W36" s="666"/>
      <c r="X36" s="666"/>
      <c r="Y36" s="667"/>
      <c r="Z36" s="668">
        <v>100</v>
      </c>
      <c r="AA36" s="668"/>
      <c r="AB36" s="668"/>
      <c r="AC36" s="668"/>
      <c r="AD36" s="669">
        <v>8527218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716879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-40802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2814854</v>
      </c>
      <c r="CS36" s="594"/>
      <c r="CT36" s="594"/>
      <c r="CU36" s="594"/>
      <c r="CV36" s="594"/>
      <c r="CW36" s="594"/>
      <c r="CX36" s="594"/>
      <c r="CY36" s="595"/>
      <c r="CZ36" s="627">
        <v>19.5</v>
      </c>
      <c r="DA36" s="628"/>
      <c r="DB36" s="628"/>
      <c r="DC36" s="629"/>
      <c r="DD36" s="602">
        <v>2453994</v>
      </c>
      <c r="DE36" s="594"/>
      <c r="DF36" s="594"/>
      <c r="DG36" s="594"/>
      <c r="DH36" s="594"/>
      <c r="DI36" s="594"/>
      <c r="DJ36" s="594"/>
      <c r="DK36" s="595"/>
      <c r="DL36" s="602">
        <v>1627283</v>
      </c>
      <c r="DM36" s="594"/>
      <c r="DN36" s="594"/>
      <c r="DO36" s="594"/>
      <c r="DP36" s="594"/>
      <c r="DQ36" s="594"/>
      <c r="DR36" s="594"/>
      <c r="DS36" s="594"/>
      <c r="DT36" s="594"/>
      <c r="DU36" s="594"/>
      <c r="DV36" s="595"/>
      <c r="DW36" s="598">
        <v>17.5</v>
      </c>
      <c r="DX36" s="619"/>
      <c r="DY36" s="619"/>
      <c r="DZ36" s="619"/>
      <c r="EA36" s="619"/>
      <c r="EB36" s="619"/>
      <c r="EC36" s="620"/>
    </row>
    <row r="37" spans="2:133" ht="11.25" customHeight="1">
      <c r="AQ37" s="672" t="s">
        <v>315</v>
      </c>
      <c r="AR37" s="673"/>
      <c r="AS37" s="673"/>
      <c r="AT37" s="673"/>
      <c r="AU37" s="673"/>
      <c r="AV37" s="673"/>
      <c r="AW37" s="673"/>
      <c r="AX37" s="673"/>
      <c r="AY37" s="674"/>
      <c r="AZ37" s="593">
        <v>599602</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4625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892955</v>
      </c>
      <c r="CS37" s="625"/>
      <c r="CT37" s="625"/>
      <c r="CU37" s="625"/>
      <c r="CV37" s="625"/>
      <c r="CW37" s="625"/>
      <c r="CX37" s="625"/>
      <c r="CY37" s="626"/>
      <c r="CZ37" s="627">
        <v>6.2</v>
      </c>
      <c r="DA37" s="628"/>
      <c r="DB37" s="628"/>
      <c r="DC37" s="629"/>
      <c r="DD37" s="602">
        <v>702399</v>
      </c>
      <c r="DE37" s="625"/>
      <c r="DF37" s="625"/>
      <c r="DG37" s="625"/>
      <c r="DH37" s="625"/>
      <c r="DI37" s="625"/>
      <c r="DJ37" s="625"/>
      <c r="DK37" s="626"/>
      <c r="DL37" s="602">
        <v>623324</v>
      </c>
      <c r="DM37" s="625"/>
      <c r="DN37" s="625"/>
      <c r="DO37" s="625"/>
      <c r="DP37" s="625"/>
      <c r="DQ37" s="625"/>
      <c r="DR37" s="625"/>
      <c r="DS37" s="625"/>
      <c r="DT37" s="625"/>
      <c r="DU37" s="625"/>
      <c r="DV37" s="626"/>
      <c r="DW37" s="598">
        <v>6.7</v>
      </c>
      <c r="DX37" s="619"/>
      <c r="DY37" s="619"/>
      <c r="DZ37" s="619"/>
      <c r="EA37" s="619"/>
      <c r="EB37" s="619"/>
      <c r="EC37" s="620"/>
    </row>
    <row r="38" spans="2:133" ht="11.25" customHeight="1">
      <c r="AQ38" s="672" t="s">
        <v>318</v>
      </c>
      <c r="AR38" s="673"/>
      <c r="AS38" s="673"/>
      <c r="AT38" s="673"/>
      <c r="AU38" s="673"/>
      <c r="AV38" s="673"/>
      <c r="AW38" s="673"/>
      <c r="AX38" s="673"/>
      <c r="AY38" s="674"/>
      <c r="AZ38" s="593">
        <v>33298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7868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1301129</v>
      </c>
      <c r="CS38" s="594"/>
      <c r="CT38" s="594"/>
      <c r="CU38" s="594"/>
      <c r="CV38" s="594"/>
      <c r="CW38" s="594"/>
      <c r="CX38" s="594"/>
      <c r="CY38" s="595"/>
      <c r="CZ38" s="627">
        <v>9</v>
      </c>
      <c r="DA38" s="628"/>
      <c r="DB38" s="628"/>
      <c r="DC38" s="629"/>
      <c r="DD38" s="602">
        <v>1186645</v>
      </c>
      <c r="DE38" s="594"/>
      <c r="DF38" s="594"/>
      <c r="DG38" s="594"/>
      <c r="DH38" s="594"/>
      <c r="DI38" s="594"/>
      <c r="DJ38" s="594"/>
      <c r="DK38" s="595"/>
      <c r="DL38" s="602">
        <v>1104314</v>
      </c>
      <c r="DM38" s="594"/>
      <c r="DN38" s="594"/>
      <c r="DO38" s="594"/>
      <c r="DP38" s="594"/>
      <c r="DQ38" s="594"/>
      <c r="DR38" s="594"/>
      <c r="DS38" s="594"/>
      <c r="DT38" s="594"/>
      <c r="DU38" s="594"/>
      <c r="DV38" s="595"/>
      <c r="DW38" s="598">
        <v>11.9</v>
      </c>
      <c r="DX38" s="619"/>
      <c r="DY38" s="619"/>
      <c r="DZ38" s="619"/>
      <c r="EA38" s="619"/>
      <c r="EB38" s="619"/>
      <c r="EC38" s="620"/>
    </row>
    <row r="39" spans="2:133" ht="11.25" customHeight="1">
      <c r="AQ39" s="672" t="s">
        <v>321</v>
      </c>
      <c r="AR39" s="673"/>
      <c r="AS39" s="673"/>
      <c r="AT39" s="673"/>
      <c r="AU39" s="673"/>
      <c r="AV39" s="673"/>
      <c r="AW39" s="673"/>
      <c r="AX39" s="673"/>
      <c r="AY39" s="674"/>
      <c r="AZ39" s="593">
        <v>3078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81</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13917</v>
      </c>
      <c r="CS39" s="625"/>
      <c r="CT39" s="625"/>
      <c r="CU39" s="625"/>
      <c r="CV39" s="625"/>
      <c r="CW39" s="625"/>
      <c r="CX39" s="625"/>
      <c r="CY39" s="626"/>
      <c r="CZ39" s="627">
        <v>0.1</v>
      </c>
      <c r="DA39" s="628"/>
      <c r="DB39" s="628"/>
      <c r="DC39" s="629"/>
      <c r="DD39" s="602">
        <v>8170</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187711</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84</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914599</v>
      </c>
      <c r="CS40" s="594"/>
      <c r="CT40" s="594"/>
      <c r="CU40" s="594"/>
      <c r="CV40" s="594"/>
      <c r="CW40" s="594"/>
      <c r="CX40" s="594"/>
      <c r="CY40" s="595"/>
      <c r="CZ40" s="627">
        <v>6.3</v>
      </c>
      <c r="DA40" s="628"/>
      <c r="DB40" s="628"/>
      <c r="DC40" s="629"/>
      <c r="DD40" s="602">
        <v>179</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796768</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253</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1108624</v>
      </c>
      <c r="CS42" s="594"/>
      <c r="CT42" s="594"/>
      <c r="CU42" s="594"/>
      <c r="CV42" s="594"/>
      <c r="CW42" s="594"/>
      <c r="CX42" s="594"/>
      <c r="CY42" s="595"/>
      <c r="CZ42" s="627">
        <v>7.7</v>
      </c>
      <c r="DA42" s="676"/>
      <c r="DB42" s="676"/>
      <c r="DC42" s="677"/>
      <c r="DD42" s="602">
        <v>354804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28728</v>
      </c>
      <c r="CS43" s="625"/>
      <c r="CT43" s="625"/>
      <c r="CU43" s="625"/>
      <c r="CV43" s="625"/>
      <c r="CW43" s="625"/>
      <c r="CX43" s="625"/>
      <c r="CY43" s="626"/>
      <c r="CZ43" s="627">
        <v>0.2</v>
      </c>
      <c r="DA43" s="628"/>
      <c r="DB43" s="628"/>
      <c r="DC43" s="629"/>
      <c r="DD43" s="602">
        <v>28728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1108624</v>
      </c>
      <c r="CS44" s="594"/>
      <c r="CT44" s="594"/>
      <c r="CU44" s="594"/>
      <c r="CV44" s="594"/>
      <c r="CW44" s="594"/>
      <c r="CX44" s="594"/>
      <c r="CY44" s="595"/>
      <c r="CZ44" s="627">
        <v>7.7</v>
      </c>
      <c r="DA44" s="676"/>
      <c r="DB44" s="676"/>
      <c r="DC44" s="677"/>
      <c r="DD44" s="602">
        <v>354804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654649</v>
      </c>
      <c r="CS45" s="625"/>
      <c r="CT45" s="625"/>
      <c r="CU45" s="625"/>
      <c r="CV45" s="625"/>
      <c r="CW45" s="625"/>
      <c r="CX45" s="625"/>
      <c r="CY45" s="626"/>
      <c r="CZ45" s="627">
        <v>4.5</v>
      </c>
      <c r="DA45" s="628"/>
      <c r="DB45" s="628"/>
      <c r="DC45" s="629"/>
      <c r="DD45" s="602">
        <v>52448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436901</v>
      </c>
      <c r="CS46" s="594"/>
      <c r="CT46" s="594"/>
      <c r="CU46" s="594"/>
      <c r="CV46" s="594"/>
      <c r="CW46" s="594"/>
      <c r="CX46" s="594"/>
      <c r="CY46" s="595"/>
      <c r="CZ46" s="627">
        <v>3</v>
      </c>
      <c r="DA46" s="676"/>
      <c r="DB46" s="676"/>
      <c r="DC46" s="677"/>
      <c r="DD46" s="602">
        <v>300164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342</v>
      </c>
      <c r="CS47" s="625"/>
      <c r="CT47" s="625"/>
      <c r="CU47" s="625"/>
      <c r="CV47" s="625"/>
      <c r="CW47" s="625"/>
      <c r="CX47" s="625"/>
      <c r="CY47" s="626"/>
      <c r="CZ47" s="627" t="s">
        <v>342</v>
      </c>
      <c r="DA47" s="628"/>
      <c r="DB47" s="628"/>
      <c r="DC47" s="629"/>
      <c r="DD47" s="602" t="s">
        <v>342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14423126</v>
      </c>
      <c r="CS49" s="661"/>
      <c r="CT49" s="661"/>
      <c r="CU49" s="661"/>
      <c r="CV49" s="661"/>
      <c r="CW49" s="661"/>
      <c r="CX49" s="661"/>
      <c r="CY49" s="688"/>
      <c r="CZ49" s="689">
        <v>100</v>
      </c>
      <c r="DA49" s="690"/>
      <c r="DB49" s="690"/>
      <c r="DC49" s="691"/>
      <c r="DD49" s="692">
        <v>9955705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14649</v>
      </c>
      <c r="R7" s="723"/>
      <c r="S7" s="723"/>
      <c r="T7" s="723"/>
      <c r="U7" s="723"/>
      <c r="V7" s="723">
        <v>14429</v>
      </c>
      <c r="W7" s="723"/>
      <c r="X7" s="723"/>
      <c r="Y7" s="723"/>
      <c r="Z7" s="723"/>
      <c r="AA7" s="723">
        <v>220</v>
      </c>
      <c r="AB7" s="723"/>
      <c r="AC7" s="723"/>
      <c r="AD7" s="723"/>
      <c r="AE7" s="724"/>
      <c r="AF7" s="725">
        <v>184</v>
      </c>
      <c r="AG7" s="726"/>
      <c r="AH7" s="726"/>
      <c r="AI7" s="726"/>
      <c r="AJ7" s="727"/>
      <c r="AK7" s="762">
        <v>72</v>
      </c>
      <c r="AL7" s="763"/>
      <c r="AM7" s="763"/>
      <c r="AN7" s="763"/>
      <c r="AO7" s="763"/>
      <c r="AP7" s="763">
        <v>18872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558</v>
      </c>
      <c r="BS7" s="766" t="s">
        <v>559</v>
      </c>
      <c r="BT7" s="767"/>
      <c r="BU7" s="767"/>
      <c r="BV7" s="767"/>
      <c r="BW7" s="767"/>
      <c r="BX7" s="767"/>
      <c r="BY7" s="767"/>
      <c r="BZ7" s="767"/>
      <c r="CA7" s="767"/>
      <c r="CB7" s="767"/>
      <c r="CC7" s="767"/>
      <c r="CD7" s="767"/>
      <c r="CE7" s="767"/>
      <c r="CF7" s="767"/>
      <c r="CG7" s="768"/>
      <c r="CH7" s="759">
        <v>-1</v>
      </c>
      <c r="CI7" s="760"/>
      <c r="CJ7" s="760"/>
      <c r="CK7" s="760"/>
      <c r="CL7" s="761"/>
      <c r="CM7" s="759">
        <v>45</v>
      </c>
      <c r="CN7" s="760"/>
      <c r="CO7" s="760"/>
      <c r="CP7" s="760"/>
      <c r="CQ7" s="761"/>
      <c r="CR7" s="759">
        <v>3</v>
      </c>
      <c r="CS7" s="760"/>
      <c r="CT7" s="760"/>
      <c r="CU7" s="760"/>
      <c r="CV7" s="761"/>
      <c r="CW7" s="759">
        <v>32</v>
      </c>
      <c r="CX7" s="760"/>
      <c r="CY7" s="760"/>
      <c r="CZ7" s="760"/>
      <c r="DA7" s="761"/>
      <c r="DB7" s="759" t="s">
        <v>547</v>
      </c>
      <c r="DC7" s="760"/>
      <c r="DD7" s="760"/>
      <c r="DE7" s="760"/>
      <c r="DF7" s="761"/>
      <c r="DG7" s="759">
        <v>2358</v>
      </c>
      <c r="DH7" s="760"/>
      <c r="DI7" s="760"/>
      <c r="DJ7" s="760"/>
      <c r="DK7" s="761"/>
      <c r="DL7" s="759" t="s">
        <v>547</v>
      </c>
      <c r="DM7" s="760"/>
      <c r="DN7" s="760"/>
      <c r="DO7" s="760"/>
      <c r="DP7" s="761"/>
      <c r="DQ7" s="759">
        <v>383</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5</v>
      </c>
      <c r="R8" s="747"/>
      <c r="S8" s="747"/>
      <c r="T8" s="747"/>
      <c r="U8" s="747"/>
      <c r="V8" s="747">
        <v>5</v>
      </c>
      <c r="W8" s="747"/>
      <c r="X8" s="747"/>
      <c r="Y8" s="747"/>
      <c r="Z8" s="747"/>
      <c r="AA8" s="747" t="s">
        <v>545</v>
      </c>
      <c r="AB8" s="747"/>
      <c r="AC8" s="747"/>
      <c r="AD8" s="747"/>
      <c r="AE8" s="748"/>
      <c r="AF8" s="749" t="s">
        <v>112</v>
      </c>
      <c r="AG8" s="750"/>
      <c r="AH8" s="750"/>
      <c r="AI8" s="750"/>
      <c r="AJ8" s="751"/>
      <c r="AK8" s="752" t="s">
        <v>546</v>
      </c>
      <c r="AL8" s="753"/>
      <c r="AM8" s="753"/>
      <c r="AN8" s="753"/>
      <c r="AO8" s="753"/>
      <c r="AP8" s="753" t="s">
        <v>547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560</v>
      </c>
      <c r="BT8" s="757"/>
      <c r="BU8" s="757"/>
      <c r="BV8" s="757"/>
      <c r="BW8" s="757"/>
      <c r="BX8" s="757"/>
      <c r="BY8" s="757"/>
      <c r="BZ8" s="757"/>
      <c r="CA8" s="757"/>
      <c r="CB8" s="757"/>
      <c r="CC8" s="757"/>
      <c r="CD8" s="757"/>
      <c r="CE8" s="757"/>
      <c r="CF8" s="757"/>
      <c r="CG8" s="758"/>
      <c r="CH8" s="769" t="s">
        <v>547</v>
      </c>
      <c r="CI8" s="770"/>
      <c r="CJ8" s="770"/>
      <c r="CK8" s="770"/>
      <c r="CL8" s="771"/>
      <c r="CM8" s="769">
        <v>62</v>
      </c>
      <c r="CN8" s="770"/>
      <c r="CO8" s="770"/>
      <c r="CP8" s="770"/>
      <c r="CQ8" s="771"/>
      <c r="CR8" s="769">
        <v>10</v>
      </c>
      <c r="CS8" s="770"/>
      <c r="CT8" s="770"/>
      <c r="CU8" s="770"/>
      <c r="CV8" s="771"/>
      <c r="CW8" s="769">
        <v>110</v>
      </c>
      <c r="CX8" s="770"/>
      <c r="CY8" s="770"/>
      <c r="CZ8" s="770"/>
      <c r="DA8" s="771"/>
      <c r="DB8" s="769" t="s">
        <v>547</v>
      </c>
      <c r="DC8" s="770"/>
      <c r="DD8" s="770"/>
      <c r="DE8" s="770"/>
      <c r="DF8" s="771"/>
      <c r="DG8" s="769" t="s">
        <v>547</v>
      </c>
      <c r="DH8" s="770"/>
      <c r="DI8" s="770"/>
      <c r="DJ8" s="770"/>
      <c r="DK8" s="771"/>
      <c r="DL8" s="769" t="s">
        <v>547</v>
      </c>
      <c r="DM8" s="770"/>
      <c r="DN8" s="770"/>
      <c r="DO8" s="770"/>
      <c r="DP8" s="771"/>
      <c r="DQ8" s="769" t="s">
        <v>547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561</v>
      </c>
      <c r="BT9" s="757"/>
      <c r="BU9" s="757"/>
      <c r="BV9" s="757"/>
      <c r="BW9" s="757"/>
      <c r="BX9" s="757"/>
      <c r="BY9" s="757"/>
      <c r="BZ9" s="757"/>
      <c r="CA9" s="757"/>
      <c r="CB9" s="757"/>
      <c r="CC9" s="757"/>
      <c r="CD9" s="757"/>
      <c r="CE9" s="757"/>
      <c r="CF9" s="757"/>
      <c r="CG9" s="758"/>
      <c r="CH9" s="769">
        <v>0</v>
      </c>
      <c r="CI9" s="770"/>
      <c r="CJ9" s="770"/>
      <c r="CK9" s="770"/>
      <c r="CL9" s="771"/>
      <c r="CM9" s="769">
        <v>3</v>
      </c>
      <c r="CN9" s="770"/>
      <c r="CO9" s="770"/>
      <c r="CP9" s="770"/>
      <c r="CQ9" s="771"/>
      <c r="CR9" s="769">
        <v>3</v>
      </c>
      <c r="CS9" s="770"/>
      <c r="CT9" s="770"/>
      <c r="CU9" s="770"/>
      <c r="CV9" s="771"/>
      <c r="CW9" s="769">
        <v>93</v>
      </c>
      <c r="CX9" s="770"/>
      <c r="CY9" s="770"/>
      <c r="CZ9" s="770"/>
      <c r="DA9" s="771"/>
      <c r="DB9" s="769" t="s">
        <v>547</v>
      </c>
      <c r="DC9" s="770"/>
      <c r="DD9" s="770"/>
      <c r="DE9" s="770"/>
      <c r="DF9" s="771"/>
      <c r="DG9" s="769" t="s">
        <v>547</v>
      </c>
      <c r="DH9" s="770"/>
      <c r="DI9" s="770"/>
      <c r="DJ9" s="770"/>
      <c r="DK9" s="771"/>
      <c r="DL9" s="769" t="s">
        <v>547</v>
      </c>
      <c r="DM9" s="770"/>
      <c r="DN9" s="770"/>
      <c r="DO9" s="770"/>
      <c r="DP9" s="771"/>
      <c r="DQ9" s="769" t="s">
        <v>547</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562</v>
      </c>
      <c r="BS10" s="756" t="s">
        <v>563</v>
      </c>
      <c r="BT10" s="757"/>
      <c r="BU10" s="757"/>
      <c r="BV10" s="757"/>
      <c r="BW10" s="757"/>
      <c r="BX10" s="757"/>
      <c r="BY10" s="757"/>
      <c r="BZ10" s="757"/>
      <c r="CA10" s="757"/>
      <c r="CB10" s="757"/>
      <c r="CC10" s="757"/>
      <c r="CD10" s="757"/>
      <c r="CE10" s="757"/>
      <c r="CF10" s="757"/>
      <c r="CG10" s="758"/>
      <c r="CH10" s="769">
        <v>-46</v>
      </c>
      <c r="CI10" s="770"/>
      <c r="CJ10" s="770"/>
      <c r="CK10" s="770"/>
      <c r="CL10" s="771"/>
      <c r="CM10" s="769">
        <v>-87</v>
      </c>
      <c r="CN10" s="770"/>
      <c r="CO10" s="770"/>
      <c r="CP10" s="770"/>
      <c r="CQ10" s="771"/>
      <c r="CR10" s="769">
        <v>16</v>
      </c>
      <c r="CS10" s="770"/>
      <c r="CT10" s="770"/>
      <c r="CU10" s="770"/>
      <c r="CV10" s="771"/>
      <c r="CW10" s="769" t="s">
        <v>547</v>
      </c>
      <c r="CX10" s="770"/>
      <c r="CY10" s="770"/>
      <c r="CZ10" s="770"/>
      <c r="DA10" s="771"/>
      <c r="DB10" s="769" t="s">
        <v>547</v>
      </c>
      <c r="DC10" s="770"/>
      <c r="DD10" s="770"/>
      <c r="DE10" s="770"/>
      <c r="DF10" s="771"/>
      <c r="DG10" s="769" t="s">
        <v>547</v>
      </c>
      <c r="DH10" s="770"/>
      <c r="DI10" s="770"/>
      <c r="DJ10" s="770"/>
      <c r="DK10" s="771"/>
      <c r="DL10" s="769">
        <v>550</v>
      </c>
      <c r="DM10" s="770"/>
      <c r="DN10" s="770"/>
      <c r="DO10" s="770"/>
      <c r="DP10" s="771"/>
      <c r="DQ10" s="769">
        <v>275</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t="s">
        <v>562</v>
      </c>
      <c r="BS11" s="756" t="s">
        <v>564</v>
      </c>
      <c r="BT11" s="757"/>
      <c r="BU11" s="757"/>
      <c r="BV11" s="757"/>
      <c r="BW11" s="757"/>
      <c r="BX11" s="757"/>
      <c r="BY11" s="757"/>
      <c r="BZ11" s="757"/>
      <c r="CA11" s="757"/>
      <c r="CB11" s="757"/>
      <c r="CC11" s="757"/>
      <c r="CD11" s="757"/>
      <c r="CE11" s="757"/>
      <c r="CF11" s="757"/>
      <c r="CG11" s="758"/>
      <c r="CH11" s="769">
        <v>4</v>
      </c>
      <c r="CI11" s="770"/>
      <c r="CJ11" s="770"/>
      <c r="CK11" s="770"/>
      <c r="CL11" s="771"/>
      <c r="CM11" s="769">
        <v>12</v>
      </c>
      <c r="CN11" s="770"/>
      <c r="CO11" s="770"/>
      <c r="CP11" s="770"/>
      <c r="CQ11" s="771"/>
      <c r="CR11" s="769">
        <v>30</v>
      </c>
      <c r="CS11" s="770"/>
      <c r="CT11" s="770"/>
      <c r="CU11" s="770"/>
      <c r="CV11" s="771"/>
      <c r="CW11" s="769">
        <v>40</v>
      </c>
      <c r="CX11" s="770"/>
      <c r="CY11" s="770"/>
      <c r="CZ11" s="770"/>
      <c r="DA11" s="771"/>
      <c r="DB11" s="769" t="s">
        <v>547</v>
      </c>
      <c r="DC11" s="770"/>
      <c r="DD11" s="770"/>
      <c r="DE11" s="770"/>
      <c r="DF11" s="771"/>
      <c r="DG11" s="769" t="s">
        <v>547</v>
      </c>
      <c r="DH11" s="770"/>
      <c r="DI11" s="770"/>
      <c r="DJ11" s="770"/>
      <c r="DK11" s="771"/>
      <c r="DL11" s="769">
        <v>125</v>
      </c>
      <c r="DM11" s="770"/>
      <c r="DN11" s="770"/>
      <c r="DO11" s="770"/>
      <c r="DP11" s="771"/>
      <c r="DQ11" s="769">
        <v>112</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565</v>
      </c>
      <c r="BT12" s="757"/>
      <c r="BU12" s="757"/>
      <c r="BV12" s="757"/>
      <c r="BW12" s="757"/>
      <c r="BX12" s="757"/>
      <c r="BY12" s="757"/>
      <c r="BZ12" s="757"/>
      <c r="CA12" s="757"/>
      <c r="CB12" s="757"/>
      <c r="CC12" s="757"/>
      <c r="CD12" s="757"/>
      <c r="CE12" s="757"/>
      <c r="CF12" s="757"/>
      <c r="CG12" s="758"/>
      <c r="CH12" s="769">
        <v>9</v>
      </c>
      <c r="CI12" s="770"/>
      <c r="CJ12" s="770"/>
      <c r="CK12" s="770"/>
      <c r="CL12" s="771"/>
      <c r="CM12" s="769">
        <v>52</v>
      </c>
      <c r="CN12" s="770"/>
      <c r="CO12" s="770"/>
      <c r="CP12" s="770"/>
      <c r="CQ12" s="771"/>
      <c r="CR12" s="769">
        <v>13</v>
      </c>
      <c r="CS12" s="770"/>
      <c r="CT12" s="770"/>
      <c r="CU12" s="770"/>
      <c r="CV12" s="771"/>
      <c r="CW12" s="769" t="s">
        <v>547</v>
      </c>
      <c r="CX12" s="770"/>
      <c r="CY12" s="770"/>
      <c r="CZ12" s="770"/>
      <c r="DA12" s="771"/>
      <c r="DB12" s="769" t="s">
        <v>547</v>
      </c>
      <c r="DC12" s="770"/>
      <c r="DD12" s="770"/>
      <c r="DE12" s="770"/>
      <c r="DF12" s="771"/>
      <c r="DG12" s="769" t="s">
        <v>547</v>
      </c>
      <c r="DH12" s="770"/>
      <c r="DI12" s="770"/>
      <c r="DJ12" s="770"/>
      <c r="DK12" s="771"/>
      <c r="DL12" s="769" t="s">
        <v>547</v>
      </c>
      <c r="DM12" s="770"/>
      <c r="DN12" s="770"/>
      <c r="DO12" s="770"/>
      <c r="DP12" s="771"/>
      <c r="DQ12" s="769" t="s">
        <v>547</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14643</v>
      </c>
      <c r="R23" s="782"/>
      <c r="S23" s="782"/>
      <c r="T23" s="782"/>
      <c r="U23" s="782"/>
      <c r="V23" s="782">
        <v>14423</v>
      </c>
      <c r="W23" s="782"/>
      <c r="X23" s="782"/>
      <c r="Y23" s="782"/>
      <c r="Z23" s="782"/>
      <c r="AA23" s="782">
        <v>220</v>
      </c>
      <c r="AB23" s="782"/>
      <c r="AC23" s="782"/>
      <c r="AD23" s="782"/>
      <c r="AE23" s="783"/>
      <c r="AF23" s="784">
        <v>184</v>
      </c>
      <c r="AG23" s="782"/>
      <c r="AH23" s="782"/>
      <c r="AI23" s="782"/>
      <c r="AJ23" s="785"/>
      <c r="AK23" s="786"/>
      <c r="AL23" s="787"/>
      <c r="AM23" s="787"/>
      <c r="AN23" s="787"/>
      <c r="AO23" s="787"/>
      <c r="AP23" s="782">
        <v>18872</v>
      </c>
      <c r="AQ23" s="782"/>
      <c r="AR23" s="782"/>
      <c r="AS23" s="782"/>
      <c r="AT23" s="782"/>
      <c r="AU23" s="788"/>
      <c r="AV23" s="788"/>
      <c r="AW23" s="788"/>
      <c r="AX23" s="788"/>
      <c r="AY23" s="789"/>
      <c r="AZ23" s="797" t="s">
        <v>342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3004</v>
      </c>
      <c r="R28" s="811"/>
      <c r="S28" s="811"/>
      <c r="T28" s="811"/>
      <c r="U28" s="811"/>
      <c r="V28" s="811">
        <v>2986</v>
      </c>
      <c r="W28" s="811"/>
      <c r="X28" s="811"/>
      <c r="Y28" s="811"/>
      <c r="Z28" s="811"/>
      <c r="AA28" s="811">
        <v>18</v>
      </c>
      <c r="AB28" s="811"/>
      <c r="AC28" s="811"/>
      <c r="AD28" s="811"/>
      <c r="AE28" s="812"/>
      <c r="AF28" s="813">
        <v>18</v>
      </c>
      <c r="AG28" s="811"/>
      <c r="AH28" s="811"/>
      <c r="AI28" s="811"/>
      <c r="AJ28" s="814"/>
      <c r="AK28" s="815">
        <v>235</v>
      </c>
      <c r="AL28" s="806"/>
      <c r="AM28" s="806"/>
      <c r="AN28" s="806"/>
      <c r="AO28" s="806"/>
      <c r="AP28" s="806" t="s">
        <v>547</v>
      </c>
      <c r="AQ28" s="806"/>
      <c r="AR28" s="806"/>
      <c r="AS28" s="806"/>
      <c r="AT28" s="806"/>
      <c r="AU28" s="806" t="s">
        <v>547</v>
      </c>
      <c r="AV28" s="806"/>
      <c r="AW28" s="806"/>
      <c r="AX28" s="806"/>
      <c r="AY28" s="806"/>
      <c r="AZ28" s="807" t="s">
        <v>547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3084</v>
      </c>
      <c r="R29" s="747"/>
      <c r="S29" s="747"/>
      <c r="T29" s="747"/>
      <c r="U29" s="747"/>
      <c r="V29" s="747">
        <v>3074</v>
      </c>
      <c r="W29" s="747"/>
      <c r="X29" s="747"/>
      <c r="Y29" s="747"/>
      <c r="Z29" s="747"/>
      <c r="AA29" s="747">
        <v>10</v>
      </c>
      <c r="AB29" s="747"/>
      <c r="AC29" s="747"/>
      <c r="AD29" s="747"/>
      <c r="AE29" s="748"/>
      <c r="AF29" s="749">
        <v>9</v>
      </c>
      <c r="AG29" s="750"/>
      <c r="AH29" s="750"/>
      <c r="AI29" s="750"/>
      <c r="AJ29" s="751"/>
      <c r="AK29" s="818">
        <v>437</v>
      </c>
      <c r="AL29" s="819"/>
      <c r="AM29" s="819"/>
      <c r="AN29" s="819"/>
      <c r="AO29" s="819"/>
      <c r="AP29" s="819" t="s">
        <v>547</v>
      </c>
      <c r="AQ29" s="819"/>
      <c r="AR29" s="819"/>
      <c r="AS29" s="819"/>
      <c r="AT29" s="819"/>
      <c r="AU29" s="819" t="s">
        <v>547</v>
      </c>
      <c r="AV29" s="819"/>
      <c r="AW29" s="819"/>
      <c r="AX29" s="819"/>
      <c r="AY29" s="819"/>
      <c r="AZ29" s="820" t="s">
        <v>547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337</v>
      </c>
      <c r="R30" s="747"/>
      <c r="S30" s="747"/>
      <c r="T30" s="747"/>
      <c r="U30" s="747"/>
      <c r="V30" s="747">
        <v>337</v>
      </c>
      <c r="W30" s="747"/>
      <c r="X30" s="747"/>
      <c r="Y30" s="747"/>
      <c r="Z30" s="747"/>
      <c r="AA30" s="747">
        <v>0</v>
      </c>
      <c r="AB30" s="747"/>
      <c r="AC30" s="747"/>
      <c r="AD30" s="747"/>
      <c r="AE30" s="748"/>
      <c r="AF30" s="749">
        <v>0</v>
      </c>
      <c r="AG30" s="750"/>
      <c r="AH30" s="750"/>
      <c r="AI30" s="750"/>
      <c r="AJ30" s="751"/>
      <c r="AK30" s="818">
        <v>74</v>
      </c>
      <c r="AL30" s="819"/>
      <c r="AM30" s="819"/>
      <c r="AN30" s="819"/>
      <c r="AO30" s="819"/>
      <c r="AP30" s="819" t="s">
        <v>547</v>
      </c>
      <c r="AQ30" s="819"/>
      <c r="AR30" s="819"/>
      <c r="AS30" s="819"/>
      <c r="AT30" s="819"/>
      <c r="AU30" s="819" t="s">
        <v>547</v>
      </c>
      <c r="AV30" s="819"/>
      <c r="AW30" s="819"/>
      <c r="AX30" s="819"/>
      <c r="AY30" s="819"/>
      <c r="AZ30" s="820" t="s">
        <v>547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938</v>
      </c>
      <c r="R31" s="747"/>
      <c r="S31" s="747"/>
      <c r="T31" s="747"/>
      <c r="U31" s="747"/>
      <c r="V31" s="747">
        <v>701</v>
      </c>
      <c r="W31" s="747"/>
      <c r="X31" s="747"/>
      <c r="Y31" s="747"/>
      <c r="Z31" s="747"/>
      <c r="AA31" s="747">
        <v>237</v>
      </c>
      <c r="AB31" s="747"/>
      <c r="AC31" s="747"/>
      <c r="AD31" s="747"/>
      <c r="AE31" s="748"/>
      <c r="AF31" s="749">
        <v>497</v>
      </c>
      <c r="AG31" s="750"/>
      <c r="AH31" s="750"/>
      <c r="AI31" s="750"/>
      <c r="AJ31" s="751"/>
      <c r="AK31" s="818">
        <v>13</v>
      </c>
      <c r="AL31" s="819"/>
      <c r="AM31" s="819"/>
      <c r="AN31" s="819"/>
      <c r="AO31" s="819"/>
      <c r="AP31" s="819">
        <v>3024</v>
      </c>
      <c r="AQ31" s="819"/>
      <c r="AR31" s="819"/>
      <c r="AS31" s="819"/>
      <c r="AT31" s="819"/>
      <c r="AU31" s="819">
        <v>121</v>
      </c>
      <c r="AV31" s="819"/>
      <c r="AW31" s="819"/>
      <c r="AX31" s="819"/>
      <c r="AY31" s="819"/>
      <c r="AZ31" s="820" t="s">
        <v>547</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877</v>
      </c>
      <c r="R32" s="747"/>
      <c r="S32" s="747"/>
      <c r="T32" s="747"/>
      <c r="U32" s="747"/>
      <c r="V32" s="747">
        <v>903</v>
      </c>
      <c r="W32" s="747"/>
      <c r="X32" s="747"/>
      <c r="Y32" s="747"/>
      <c r="Z32" s="747"/>
      <c r="AA32" s="747">
        <v>-26</v>
      </c>
      <c r="AB32" s="747"/>
      <c r="AC32" s="747"/>
      <c r="AD32" s="747"/>
      <c r="AE32" s="748"/>
      <c r="AF32" s="749">
        <v>513</v>
      </c>
      <c r="AG32" s="750"/>
      <c r="AH32" s="750"/>
      <c r="AI32" s="750"/>
      <c r="AJ32" s="751"/>
      <c r="AK32" s="818">
        <v>286</v>
      </c>
      <c r="AL32" s="819"/>
      <c r="AM32" s="819"/>
      <c r="AN32" s="819"/>
      <c r="AO32" s="819"/>
      <c r="AP32" s="819">
        <v>9406</v>
      </c>
      <c r="AQ32" s="819"/>
      <c r="AR32" s="819"/>
      <c r="AS32" s="819"/>
      <c r="AT32" s="819"/>
      <c r="AU32" s="819">
        <v>6614</v>
      </c>
      <c r="AV32" s="819"/>
      <c r="AW32" s="819"/>
      <c r="AX32" s="819"/>
      <c r="AY32" s="819"/>
      <c r="AZ32" s="820" t="s">
        <v>547</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663</v>
      </c>
      <c r="R33" s="747"/>
      <c r="S33" s="747"/>
      <c r="T33" s="747"/>
      <c r="U33" s="747"/>
      <c r="V33" s="747">
        <v>663</v>
      </c>
      <c r="W33" s="747"/>
      <c r="X33" s="747"/>
      <c r="Y33" s="747"/>
      <c r="Z33" s="747"/>
      <c r="AA33" s="747" t="s">
        <v>547</v>
      </c>
      <c r="AB33" s="747"/>
      <c r="AC33" s="747"/>
      <c r="AD33" s="747"/>
      <c r="AE33" s="748"/>
      <c r="AF33" s="749" t="s">
        <v>112</v>
      </c>
      <c r="AG33" s="750"/>
      <c r="AH33" s="750"/>
      <c r="AI33" s="750"/>
      <c r="AJ33" s="751"/>
      <c r="AK33" s="818">
        <v>314</v>
      </c>
      <c r="AL33" s="819"/>
      <c r="AM33" s="819"/>
      <c r="AN33" s="819"/>
      <c r="AO33" s="819"/>
      <c r="AP33" s="819">
        <v>5635</v>
      </c>
      <c r="AQ33" s="819"/>
      <c r="AR33" s="819"/>
      <c r="AS33" s="819"/>
      <c r="AT33" s="819"/>
      <c r="AU33" s="819">
        <v>5635</v>
      </c>
      <c r="AV33" s="819"/>
      <c r="AW33" s="819"/>
      <c r="AX33" s="819"/>
      <c r="AY33" s="819"/>
      <c r="AZ33" s="820" t="s">
        <v>547</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74</v>
      </c>
      <c r="R34" s="747"/>
      <c r="S34" s="747"/>
      <c r="T34" s="747"/>
      <c r="U34" s="747"/>
      <c r="V34" s="747">
        <v>74</v>
      </c>
      <c r="W34" s="747"/>
      <c r="X34" s="747"/>
      <c r="Y34" s="747"/>
      <c r="Z34" s="747"/>
      <c r="AA34" s="747" t="s">
        <v>547</v>
      </c>
      <c r="AB34" s="747"/>
      <c r="AC34" s="747"/>
      <c r="AD34" s="747"/>
      <c r="AE34" s="748"/>
      <c r="AF34" s="749" t="s">
        <v>112</v>
      </c>
      <c r="AG34" s="750"/>
      <c r="AH34" s="750"/>
      <c r="AI34" s="750"/>
      <c r="AJ34" s="751"/>
      <c r="AK34" s="818">
        <v>3</v>
      </c>
      <c r="AL34" s="819"/>
      <c r="AM34" s="819"/>
      <c r="AN34" s="819"/>
      <c r="AO34" s="819"/>
      <c r="AP34" s="819" t="s">
        <v>547</v>
      </c>
      <c r="AQ34" s="819"/>
      <c r="AR34" s="819"/>
      <c r="AS34" s="819"/>
      <c r="AT34" s="819"/>
      <c r="AU34" s="819" t="s">
        <v>547</v>
      </c>
      <c r="AV34" s="819"/>
      <c r="AW34" s="819"/>
      <c r="AX34" s="819"/>
      <c r="AY34" s="819"/>
      <c r="AZ34" s="820" t="s">
        <v>547</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15</v>
      </c>
      <c r="R35" s="747"/>
      <c r="S35" s="747"/>
      <c r="T35" s="747"/>
      <c r="U35" s="747"/>
      <c r="V35" s="747">
        <v>14</v>
      </c>
      <c r="W35" s="747"/>
      <c r="X35" s="747"/>
      <c r="Y35" s="747"/>
      <c r="Z35" s="747"/>
      <c r="AA35" s="747">
        <v>1</v>
      </c>
      <c r="AB35" s="747"/>
      <c r="AC35" s="747"/>
      <c r="AD35" s="747"/>
      <c r="AE35" s="748"/>
      <c r="AF35" s="749">
        <v>1</v>
      </c>
      <c r="AG35" s="750"/>
      <c r="AH35" s="750"/>
      <c r="AI35" s="750"/>
      <c r="AJ35" s="751"/>
      <c r="AK35" s="818" t="s">
        <v>547</v>
      </c>
      <c r="AL35" s="819"/>
      <c r="AM35" s="819"/>
      <c r="AN35" s="819"/>
      <c r="AO35" s="819"/>
      <c r="AP35" s="819" t="s">
        <v>547</v>
      </c>
      <c r="AQ35" s="819"/>
      <c r="AR35" s="819"/>
      <c r="AS35" s="819"/>
      <c r="AT35" s="819"/>
      <c r="AU35" s="819" t="s">
        <v>547</v>
      </c>
      <c r="AV35" s="819"/>
      <c r="AW35" s="819"/>
      <c r="AX35" s="819"/>
      <c r="AY35" s="819"/>
      <c r="AZ35" s="820" t="s">
        <v>547</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1039</v>
      </c>
      <c r="AG63" s="830"/>
      <c r="AH63" s="830"/>
      <c r="AI63" s="830"/>
      <c r="AJ63" s="831"/>
      <c r="AK63" s="832"/>
      <c r="AL63" s="827"/>
      <c r="AM63" s="827"/>
      <c r="AN63" s="827"/>
      <c r="AO63" s="827"/>
      <c r="AP63" s="830">
        <v>18065</v>
      </c>
      <c r="AQ63" s="830"/>
      <c r="AR63" s="830"/>
      <c r="AS63" s="830"/>
      <c r="AT63" s="830"/>
      <c r="AU63" s="830">
        <v>12370</v>
      </c>
      <c r="AV63" s="830"/>
      <c r="AW63" s="830"/>
      <c r="AX63" s="830"/>
      <c r="AY63" s="830"/>
      <c r="AZ63" s="834"/>
      <c r="BA63" s="834"/>
      <c r="BB63" s="834"/>
      <c r="BC63" s="834"/>
      <c r="BD63" s="834"/>
      <c r="BE63" s="835"/>
      <c r="BF63" s="835"/>
      <c r="BG63" s="835"/>
      <c r="BH63" s="835"/>
      <c r="BI63" s="836"/>
      <c r="BJ63" s="837" t="s">
        <v>394</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397</v>
      </c>
      <c r="R66" s="706"/>
      <c r="S66" s="706"/>
      <c r="T66" s="706"/>
      <c r="U66" s="707"/>
      <c r="V66" s="705" t="s">
        <v>398</v>
      </c>
      <c r="W66" s="706"/>
      <c r="X66" s="706"/>
      <c r="Y66" s="706"/>
      <c r="Z66" s="707"/>
      <c r="AA66" s="705" t="s">
        <v>399</v>
      </c>
      <c r="AB66" s="706"/>
      <c r="AC66" s="706"/>
      <c r="AD66" s="706"/>
      <c r="AE66" s="707"/>
      <c r="AF66" s="840" t="s">
        <v>400</v>
      </c>
      <c r="AG66" s="801"/>
      <c r="AH66" s="801"/>
      <c r="AI66" s="801"/>
      <c r="AJ66" s="841"/>
      <c r="AK66" s="705" t="s">
        <v>401</v>
      </c>
      <c r="AL66" s="729"/>
      <c r="AM66" s="729"/>
      <c r="AN66" s="729"/>
      <c r="AO66" s="730"/>
      <c r="AP66" s="705" t="s">
        <v>402</v>
      </c>
      <c r="AQ66" s="706"/>
      <c r="AR66" s="706"/>
      <c r="AS66" s="706"/>
      <c r="AT66" s="707"/>
      <c r="AU66" s="705" t="s">
        <v>403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548</v>
      </c>
      <c r="C68" s="858"/>
      <c r="D68" s="858"/>
      <c r="E68" s="858"/>
      <c r="F68" s="858"/>
      <c r="G68" s="858"/>
      <c r="H68" s="858"/>
      <c r="I68" s="858"/>
      <c r="J68" s="858"/>
      <c r="K68" s="858"/>
      <c r="L68" s="858"/>
      <c r="M68" s="858"/>
      <c r="N68" s="858"/>
      <c r="O68" s="858"/>
      <c r="P68" s="859"/>
      <c r="Q68" s="860">
        <v>2264</v>
      </c>
      <c r="R68" s="854"/>
      <c r="S68" s="854"/>
      <c r="T68" s="854"/>
      <c r="U68" s="854"/>
      <c r="V68" s="854">
        <v>2189</v>
      </c>
      <c r="W68" s="854"/>
      <c r="X68" s="854"/>
      <c r="Y68" s="854"/>
      <c r="Z68" s="854"/>
      <c r="AA68" s="854">
        <v>75</v>
      </c>
      <c r="AB68" s="854"/>
      <c r="AC68" s="854"/>
      <c r="AD68" s="854"/>
      <c r="AE68" s="854"/>
      <c r="AF68" s="854">
        <v>257</v>
      </c>
      <c r="AG68" s="854"/>
      <c r="AH68" s="854"/>
      <c r="AI68" s="854"/>
      <c r="AJ68" s="854"/>
      <c r="AK68" s="854" t="s">
        <v>566</v>
      </c>
      <c r="AL68" s="854"/>
      <c r="AM68" s="854"/>
      <c r="AN68" s="854"/>
      <c r="AO68" s="854"/>
      <c r="AP68" s="854">
        <v>911</v>
      </c>
      <c r="AQ68" s="854"/>
      <c r="AR68" s="854"/>
      <c r="AS68" s="854"/>
      <c r="AT68" s="854"/>
      <c r="AU68" s="854">
        <v>158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549</v>
      </c>
      <c r="C69" s="862"/>
      <c r="D69" s="862"/>
      <c r="E69" s="862"/>
      <c r="F69" s="862"/>
      <c r="G69" s="862"/>
      <c r="H69" s="862"/>
      <c r="I69" s="862"/>
      <c r="J69" s="862"/>
      <c r="K69" s="862"/>
      <c r="L69" s="862"/>
      <c r="M69" s="862"/>
      <c r="N69" s="862"/>
      <c r="O69" s="862"/>
      <c r="P69" s="863"/>
      <c r="Q69" s="864">
        <v>1074</v>
      </c>
      <c r="R69" s="819"/>
      <c r="S69" s="819"/>
      <c r="T69" s="819"/>
      <c r="U69" s="819"/>
      <c r="V69" s="819">
        <v>727</v>
      </c>
      <c r="W69" s="819"/>
      <c r="X69" s="819"/>
      <c r="Y69" s="819"/>
      <c r="Z69" s="819"/>
      <c r="AA69" s="819">
        <v>347</v>
      </c>
      <c r="AB69" s="819"/>
      <c r="AC69" s="819"/>
      <c r="AD69" s="819"/>
      <c r="AE69" s="819"/>
      <c r="AF69" s="819">
        <v>1544</v>
      </c>
      <c r="AG69" s="819"/>
      <c r="AH69" s="819"/>
      <c r="AI69" s="819"/>
      <c r="AJ69" s="819"/>
      <c r="AK69" s="819">
        <v>9</v>
      </c>
      <c r="AL69" s="819"/>
      <c r="AM69" s="819"/>
      <c r="AN69" s="819"/>
      <c r="AO69" s="819"/>
      <c r="AP69" s="819">
        <v>1880</v>
      </c>
      <c r="AQ69" s="819"/>
      <c r="AR69" s="819"/>
      <c r="AS69" s="819"/>
      <c r="AT69" s="819"/>
      <c r="AU69" s="819">
        <v>45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550</v>
      </c>
      <c r="C70" s="862"/>
      <c r="D70" s="862"/>
      <c r="E70" s="862"/>
      <c r="F70" s="862"/>
      <c r="G70" s="862"/>
      <c r="H70" s="862"/>
      <c r="I70" s="862"/>
      <c r="J70" s="862"/>
      <c r="K70" s="862"/>
      <c r="L70" s="862"/>
      <c r="M70" s="862"/>
      <c r="N70" s="862"/>
      <c r="O70" s="862"/>
      <c r="P70" s="863"/>
      <c r="Q70" s="864">
        <v>1392</v>
      </c>
      <c r="R70" s="819"/>
      <c r="S70" s="819"/>
      <c r="T70" s="819"/>
      <c r="U70" s="819"/>
      <c r="V70" s="819">
        <v>1335</v>
      </c>
      <c r="W70" s="819"/>
      <c r="X70" s="819"/>
      <c r="Y70" s="819"/>
      <c r="Z70" s="819"/>
      <c r="AA70" s="819">
        <v>57</v>
      </c>
      <c r="AB70" s="819"/>
      <c r="AC70" s="819"/>
      <c r="AD70" s="819"/>
      <c r="AE70" s="819"/>
      <c r="AF70" s="819">
        <v>57</v>
      </c>
      <c r="AG70" s="819"/>
      <c r="AH70" s="819"/>
      <c r="AI70" s="819"/>
      <c r="AJ70" s="819"/>
      <c r="AK70" s="819">
        <v>1</v>
      </c>
      <c r="AL70" s="819"/>
      <c r="AM70" s="819"/>
      <c r="AN70" s="819"/>
      <c r="AO70" s="819"/>
      <c r="AP70" s="819">
        <v>708</v>
      </c>
      <c r="AQ70" s="819"/>
      <c r="AR70" s="819"/>
      <c r="AS70" s="819"/>
      <c r="AT70" s="819"/>
      <c r="AU70" s="819">
        <v>433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551</v>
      </c>
      <c r="C71" s="862"/>
      <c r="D71" s="862"/>
      <c r="E71" s="862"/>
      <c r="F71" s="862"/>
      <c r="G71" s="862"/>
      <c r="H71" s="862"/>
      <c r="I71" s="862"/>
      <c r="J71" s="862"/>
      <c r="K71" s="862"/>
      <c r="L71" s="862"/>
      <c r="M71" s="862"/>
      <c r="N71" s="862"/>
      <c r="O71" s="862"/>
      <c r="P71" s="863"/>
      <c r="Q71" s="864">
        <v>5928</v>
      </c>
      <c r="R71" s="819"/>
      <c r="S71" s="819"/>
      <c r="T71" s="819"/>
      <c r="U71" s="819"/>
      <c r="V71" s="819">
        <v>5964</v>
      </c>
      <c r="W71" s="819"/>
      <c r="X71" s="819"/>
      <c r="Y71" s="819"/>
      <c r="Z71" s="819"/>
      <c r="AA71" s="819">
        <v>-36</v>
      </c>
      <c r="AB71" s="819"/>
      <c r="AC71" s="819"/>
      <c r="AD71" s="819"/>
      <c r="AE71" s="819"/>
      <c r="AF71" s="819">
        <v>1415</v>
      </c>
      <c r="AG71" s="819"/>
      <c r="AH71" s="819"/>
      <c r="AI71" s="819"/>
      <c r="AJ71" s="819"/>
      <c r="AK71" s="819">
        <v>875</v>
      </c>
      <c r="AL71" s="819"/>
      <c r="AM71" s="819"/>
      <c r="AN71" s="819"/>
      <c r="AO71" s="819"/>
      <c r="AP71" s="819">
        <v>1880</v>
      </c>
      <c r="AQ71" s="819"/>
      <c r="AR71" s="819"/>
      <c r="AS71" s="819"/>
      <c r="AT71" s="819"/>
      <c r="AU71" s="819">
        <v>842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552</v>
      </c>
      <c r="C72" s="862"/>
      <c r="D72" s="862"/>
      <c r="E72" s="862"/>
      <c r="F72" s="862"/>
      <c r="G72" s="862"/>
      <c r="H72" s="862"/>
      <c r="I72" s="862"/>
      <c r="J72" s="862"/>
      <c r="K72" s="862"/>
      <c r="L72" s="862"/>
      <c r="M72" s="862"/>
      <c r="N72" s="862"/>
      <c r="O72" s="862"/>
      <c r="P72" s="863"/>
      <c r="Q72" s="864">
        <v>1945</v>
      </c>
      <c r="R72" s="819"/>
      <c r="S72" s="819"/>
      <c r="T72" s="819"/>
      <c r="U72" s="819"/>
      <c r="V72" s="819">
        <v>1877</v>
      </c>
      <c r="W72" s="819"/>
      <c r="X72" s="819"/>
      <c r="Y72" s="819"/>
      <c r="Z72" s="819"/>
      <c r="AA72" s="819">
        <v>67</v>
      </c>
      <c r="AB72" s="819"/>
      <c r="AC72" s="819"/>
      <c r="AD72" s="819"/>
      <c r="AE72" s="819"/>
      <c r="AF72" s="819">
        <v>67</v>
      </c>
      <c r="AG72" s="819"/>
      <c r="AH72" s="819"/>
      <c r="AI72" s="819"/>
      <c r="AJ72" s="819"/>
      <c r="AK72" s="819">
        <v>130</v>
      </c>
      <c r="AL72" s="819"/>
      <c r="AM72" s="819"/>
      <c r="AN72" s="819"/>
      <c r="AO72" s="819"/>
      <c r="AP72" s="819" t="s">
        <v>547</v>
      </c>
      <c r="AQ72" s="819"/>
      <c r="AR72" s="819"/>
      <c r="AS72" s="819"/>
      <c r="AT72" s="819"/>
      <c r="AU72" s="819" t="s">
        <v>547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553</v>
      </c>
      <c r="C73" s="862"/>
      <c r="D73" s="862"/>
      <c r="E73" s="862"/>
      <c r="F73" s="862"/>
      <c r="G73" s="862"/>
      <c r="H73" s="862"/>
      <c r="I73" s="862"/>
      <c r="J73" s="862"/>
      <c r="K73" s="862"/>
      <c r="L73" s="862"/>
      <c r="M73" s="862"/>
      <c r="N73" s="862"/>
      <c r="O73" s="862"/>
      <c r="P73" s="863"/>
      <c r="Q73" s="864">
        <v>265354</v>
      </c>
      <c r="R73" s="819"/>
      <c r="S73" s="819"/>
      <c r="T73" s="819"/>
      <c r="U73" s="819"/>
      <c r="V73" s="819">
        <v>251109</v>
      </c>
      <c r="W73" s="819"/>
      <c r="X73" s="819"/>
      <c r="Y73" s="819"/>
      <c r="Z73" s="819"/>
      <c r="AA73" s="819">
        <v>14245</v>
      </c>
      <c r="AB73" s="819"/>
      <c r="AC73" s="819"/>
      <c r="AD73" s="819"/>
      <c r="AE73" s="819"/>
      <c r="AF73" s="819">
        <v>14245</v>
      </c>
      <c r="AG73" s="819"/>
      <c r="AH73" s="819"/>
      <c r="AI73" s="819"/>
      <c r="AJ73" s="819"/>
      <c r="AK73" s="819">
        <v>3299</v>
      </c>
      <c r="AL73" s="819"/>
      <c r="AM73" s="819"/>
      <c r="AN73" s="819"/>
      <c r="AO73" s="819"/>
      <c r="AP73" s="819" t="s">
        <v>547</v>
      </c>
      <c r="AQ73" s="819"/>
      <c r="AR73" s="819"/>
      <c r="AS73" s="819"/>
      <c r="AT73" s="819"/>
      <c r="AU73" s="819" t="s">
        <v>557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554</v>
      </c>
      <c r="C74" s="862"/>
      <c r="D74" s="862"/>
      <c r="E74" s="862"/>
      <c r="F74" s="862"/>
      <c r="G74" s="862"/>
      <c r="H74" s="862"/>
      <c r="I74" s="862"/>
      <c r="J74" s="862"/>
      <c r="K74" s="862"/>
      <c r="L74" s="862"/>
      <c r="M74" s="862"/>
      <c r="N74" s="862"/>
      <c r="O74" s="862"/>
      <c r="P74" s="863"/>
      <c r="Q74" s="864">
        <v>229</v>
      </c>
      <c r="R74" s="819"/>
      <c r="S74" s="819"/>
      <c r="T74" s="819"/>
      <c r="U74" s="819"/>
      <c r="V74" s="819">
        <v>223</v>
      </c>
      <c r="W74" s="819"/>
      <c r="X74" s="819"/>
      <c r="Y74" s="819"/>
      <c r="Z74" s="819"/>
      <c r="AA74" s="819">
        <v>6</v>
      </c>
      <c r="AB74" s="819"/>
      <c r="AC74" s="819"/>
      <c r="AD74" s="819"/>
      <c r="AE74" s="819"/>
      <c r="AF74" s="819">
        <v>6</v>
      </c>
      <c r="AG74" s="819"/>
      <c r="AH74" s="819"/>
      <c r="AI74" s="819"/>
      <c r="AJ74" s="819"/>
      <c r="AK74" s="819" t="s">
        <v>566</v>
      </c>
      <c r="AL74" s="819"/>
      <c r="AM74" s="819"/>
      <c r="AN74" s="819"/>
      <c r="AO74" s="819"/>
      <c r="AP74" s="819" t="s">
        <v>547</v>
      </c>
      <c r="AQ74" s="819"/>
      <c r="AR74" s="819"/>
      <c r="AS74" s="819"/>
      <c r="AT74" s="819"/>
      <c r="AU74" s="819" t="s">
        <v>557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555</v>
      </c>
      <c r="C75" s="862"/>
      <c r="D75" s="862"/>
      <c r="E75" s="862"/>
      <c r="F75" s="862"/>
      <c r="G75" s="862"/>
      <c r="H75" s="862"/>
      <c r="I75" s="862"/>
      <c r="J75" s="862"/>
      <c r="K75" s="862"/>
      <c r="L75" s="862"/>
      <c r="M75" s="862"/>
      <c r="N75" s="862"/>
      <c r="O75" s="862"/>
      <c r="P75" s="863"/>
      <c r="Q75" s="867">
        <v>351</v>
      </c>
      <c r="R75" s="868"/>
      <c r="S75" s="868"/>
      <c r="T75" s="868"/>
      <c r="U75" s="818"/>
      <c r="V75" s="869">
        <v>229</v>
      </c>
      <c r="W75" s="868"/>
      <c r="X75" s="868"/>
      <c r="Y75" s="868"/>
      <c r="Z75" s="818"/>
      <c r="AA75" s="869">
        <v>122</v>
      </c>
      <c r="AB75" s="868"/>
      <c r="AC75" s="868"/>
      <c r="AD75" s="868"/>
      <c r="AE75" s="818"/>
      <c r="AF75" s="869">
        <v>123</v>
      </c>
      <c r="AG75" s="868"/>
      <c r="AH75" s="868"/>
      <c r="AI75" s="868"/>
      <c r="AJ75" s="818"/>
      <c r="AK75" s="869">
        <v>6</v>
      </c>
      <c r="AL75" s="868"/>
      <c r="AM75" s="868"/>
      <c r="AN75" s="868"/>
      <c r="AO75" s="818"/>
      <c r="AP75" s="869" t="s">
        <v>557</v>
      </c>
      <c r="AQ75" s="868"/>
      <c r="AR75" s="868"/>
      <c r="AS75" s="868"/>
      <c r="AT75" s="818"/>
      <c r="AU75" s="869" t="s">
        <v>557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556</v>
      </c>
      <c r="C76" s="862"/>
      <c r="D76" s="862"/>
      <c r="E76" s="862"/>
      <c r="F76" s="862"/>
      <c r="G76" s="862"/>
      <c r="H76" s="862"/>
      <c r="I76" s="862"/>
      <c r="J76" s="862"/>
      <c r="K76" s="862"/>
      <c r="L76" s="862"/>
      <c r="M76" s="862"/>
      <c r="N76" s="862"/>
      <c r="O76" s="862"/>
      <c r="P76" s="863"/>
      <c r="Q76" s="867">
        <v>190</v>
      </c>
      <c r="R76" s="868"/>
      <c r="S76" s="868"/>
      <c r="T76" s="868"/>
      <c r="U76" s="818"/>
      <c r="V76" s="869">
        <v>187</v>
      </c>
      <c r="W76" s="868"/>
      <c r="X76" s="868"/>
      <c r="Y76" s="868"/>
      <c r="Z76" s="818"/>
      <c r="AA76" s="869">
        <v>4</v>
      </c>
      <c r="AB76" s="868"/>
      <c r="AC76" s="868"/>
      <c r="AD76" s="868"/>
      <c r="AE76" s="818"/>
      <c r="AF76" s="869">
        <v>4</v>
      </c>
      <c r="AG76" s="868"/>
      <c r="AH76" s="868"/>
      <c r="AI76" s="868"/>
      <c r="AJ76" s="818"/>
      <c r="AK76" s="869" t="s">
        <v>566</v>
      </c>
      <c r="AL76" s="868"/>
      <c r="AM76" s="868"/>
      <c r="AN76" s="868"/>
      <c r="AO76" s="818"/>
      <c r="AP76" s="869" t="s">
        <v>557</v>
      </c>
      <c r="AQ76" s="868"/>
      <c r="AR76" s="868"/>
      <c r="AS76" s="868"/>
      <c r="AT76" s="818"/>
      <c r="AU76" s="869" t="s">
        <v>557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404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17717</v>
      </c>
      <c r="AG88" s="830"/>
      <c r="AH88" s="830"/>
      <c r="AI88" s="830"/>
      <c r="AJ88" s="830"/>
      <c r="AK88" s="827"/>
      <c r="AL88" s="827"/>
      <c r="AM88" s="827"/>
      <c r="AN88" s="827"/>
      <c r="AO88" s="827"/>
      <c r="AP88" s="830">
        <v>5378</v>
      </c>
      <c r="AQ88" s="830"/>
      <c r="AR88" s="830"/>
      <c r="AS88" s="830"/>
      <c r="AT88" s="830"/>
      <c r="AU88" s="830">
        <v>1478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74</v>
      </c>
      <c r="CS102" s="838"/>
      <c r="CT102" s="838"/>
      <c r="CU102" s="838"/>
      <c r="CV102" s="881"/>
      <c r="CW102" s="880">
        <v>275</v>
      </c>
      <c r="CX102" s="838"/>
      <c r="CY102" s="838"/>
      <c r="CZ102" s="838"/>
      <c r="DA102" s="881"/>
      <c r="DB102" s="880" t="s">
        <v>547</v>
      </c>
      <c r="DC102" s="838"/>
      <c r="DD102" s="838"/>
      <c r="DE102" s="838"/>
      <c r="DF102" s="881"/>
      <c r="DG102" s="880">
        <v>2358</v>
      </c>
      <c r="DH102" s="838"/>
      <c r="DI102" s="838"/>
      <c r="DJ102" s="838"/>
      <c r="DK102" s="881"/>
      <c r="DL102" s="880">
        <v>675</v>
      </c>
      <c r="DM102" s="838"/>
      <c r="DN102" s="838"/>
      <c r="DO102" s="838"/>
      <c r="DP102" s="881"/>
      <c r="DQ102" s="880">
        <v>770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413</v>
      </c>
      <c r="AB109" s="883"/>
      <c r="AC109" s="883"/>
      <c r="AD109" s="883"/>
      <c r="AE109" s="884"/>
      <c r="AF109" s="882" t="s">
        <v>287</v>
      </c>
      <c r="AG109" s="883"/>
      <c r="AH109" s="883"/>
      <c r="AI109" s="883"/>
      <c r="AJ109" s="884"/>
      <c r="AK109" s="882" t="s">
        <v>286</v>
      </c>
      <c r="AL109" s="883"/>
      <c r="AM109" s="883"/>
      <c r="AN109" s="883"/>
      <c r="AO109" s="884"/>
      <c r="AP109" s="882" t="s">
        <v>414</v>
      </c>
      <c r="AQ109" s="883"/>
      <c r="AR109" s="883"/>
      <c r="AS109" s="883"/>
      <c r="AT109" s="885"/>
      <c r="AU109" s="904" t="s">
        <v>412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413</v>
      </c>
      <c r="BR109" s="883"/>
      <c r="BS109" s="883"/>
      <c r="BT109" s="883"/>
      <c r="BU109" s="884"/>
      <c r="BV109" s="882" t="s">
        <v>287</v>
      </c>
      <c r="BW109" s="883"/>
      <c r="BX109" s="883"/>
      <c r="BY109" s="883"/>
      <c r="BZ109" s="884"/>
      <c r="CA109" s="882" t="s">
        <v>286</v>
      </c>
      <c r="CB109" s="883"/>
      <c r="CC109" s="883"/>
      <c r="CD109" s="883"/>
      <c r="CE109" s="884"/>
      <c r="CF109" s="905" t="s">
        <v>414</v>
      </c>
      <c r="CG109" s="905"/>
      <c r="CH109" s="905"/>
      <c r="CI109" s="905"/>
      <c r="CJ109" s="905"/>
      <c r="CK109" s="882" t="s">
        <v>415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413</v>
      </c>
      <c r="DH109" s="883"/>
      <c r="DI109" s="883"/>
      <c r="DJ109" s="883"/>
      <c r="DK109" s="884"/>
      <c r="DL109" s="882" t="s">
        <v>287</v>
      </c>
      <c r="DM109" s="883"/>
      <c r="DN109" s="883"/>
      <c r="DO109" s="883"/>
      <c r="DP109" s="884"/>
      <c r="DQ109" s="882" t="s">
        <v>286</v>
      </c>
      <c r="DR109" s="883"/>
      <c r="DS109" s="883"/>
      <c r="DT109" s="883"/>
      <c r="DU109" s="884"/>
      <c r="DV109" s="882" t="s">
        <v>414</v>
      </c>
      <c r="DW109" s="883"/>
      <c r="DX109" s="883"/>
      <c r="DY109" s="883"/>
      <c r="DZ109" s="885"/>
    </row>
    <row r="110" spans="1:131" s="197" customFormat="1" ht="26.25" customHeight="1">
      <c r="A110" s="886" t="s">
        <v>416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2105364</v>
      </c>
      <c r="AB110" s="890"/>
      <c r="AC110" s="890"/>
      <c r="AD110" s="890"/>
      <c r="AE110" s="891"/>
      <c r="AF110" s="892">
        <v>2116025</v>
      </c>
      <c r="AG110" s="890"/>
      <c r="AH110" s="890"/>
      <c r="AI110" s="890"/>
      <c r="AJ110" s="891"/>
      <c r="AK110" s="892">
        <v>2138470</v>
      </c>
      <c r="AL110" s="890"/>
      <c r="AM110" s="890"/>
      <c r="AN110" s="890"/>
      <c r="AO110" s="891"/>
      <c r="AP110" s="893">
        <v>29.9</v>
      </c>
      <c r="AQ110" s="894"/>
      <c r="AR110" s="894"/>
      <c r="AS110" s="894"/>
      <c r="AT110" s="895"/>
      <c r="AU110" s="896" t="s">
        <v>61</v>
      </c>
      <c r="AV110" s="897"/>
      <c r="AW110" s="897"/>
      <c r="AX110" s="897"/>
      <c r="AY110" s="898"/>
      <c r="AZ110" s="940" t="s">
        <v>417</v>
      </c>
      <c r="BA110" s="887"/>
      <c r="BB110" s="887"/>
      <c r="BC110" s="887"/>
      <c r="BD110" s="887"/>
      <c r="BE110" s="887"/>
      <c r="BF110" s="887"/>
      <c r="BG110" s="887"/>
      <c r="BH110" s="887"/>
      <c r="BI110" s="887"/>
      <c r="BJ110" s="887"/>
      <c r="BK110" s="887"/>
      <c r="BL110" s="887"/>
      <c r="BM110" s="887"/>
      <c r="BN110" s="887"/>
      <c r="BO110" s="887"/>
      <c r="BP110" s="888"/>
      <c r="BQ110" s="926">
        <v>19798958</v>
      </c>
      <c r="BR110" s="927"/>
      <c r="BS110" s="927"/>
      <c r="BT110" s="927"/>
      <c r="BU110" s="927"/>
      <c r="BV110" s="927">
        <v>19397934</v>
      </c>
      <c r="BW110" s="927"/>
      <c r="BX110" s="927"/>
      <c r="BY110" s="927"/>
      <c r="BZ110" s="927"/>
      <c r="CA110" s="927">
        <v>18871502</v>
      </c>
      <c r="CB110" s="927"/>
      <c r="CC110" s="927"/>
      <c r="CD110" s="927"/>
      <c r="CE110" s="927"/>
      <c r="CF110" s="941">
        <v>263.5</v>
      </c>
      <c r="CG110" s="942"/>
      <c r="CH110" s="942"/>
      <c r="CI110" s="942"/>
      <c r="CJ110" s="942"/>
      <c r="CK110" s="943" t="s">
        <v>418</v>
      </c>
      <c r="CL110" s="944"/>
      <c r="CM110" s="923" t="s">
        <v>419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420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421</v>
      </c>
      <c r="BA111" s="950"/>
      <c r="BB111" s="950"/>
      <c r="BC111" s="950"/>
      <c r="BD111" s="950"/>
      <c r="BE111" s="950"/>
      <c r="BF111" s="950"/>
      <c r="BG111" s="950"/>
      <c r="BH111" s="950"/>
      <c r="BI111" s="950"/>
      <c r="BJ111" s="950"/>
      <c r="BK111" s="950"/>
      <c r="BL111" s="950"/>
      <c r="BM111" s="950"/>
      <c r="BN111" s="950"/>
      <c r="BO111" s="950"/>
      <c r="BP111" s="951"/>
      <c r="BQ111" s="919">
        <v>221357</v>
      </c>
      <c r="BR111" s="920"/>
      <c r="BS111" s="920"/>
      <c r="BT111" s="920"/>
      <c r="BU111" s="920"/>
      <c r="BV111" s="920">
        <v>220378</v>
      </c>
      <c r="BW111" s="920"/>
      <c r="BX111" s="920"/>
      <c r="BY111" s="920"/>
      <c r="BZ111" s="920"/>
      <c r="CA111" s="920">
        <v>168819</v>
      </c>
      <c r="CB111" s="920"/>
      <c r="CC111" s="920"/>
      <c r="CD111" s="920"/>
      <c r="CE111" s="920"/>
      <c r="CF111" s="914">
        <v>2.4</v>
      </c>
      <c r="CG111" s="915"/>
      <c r="CH111" s="915"/>
      <c r="CI111" s="915"/>
      <c r="CJ111" s="915"/>
      <c r="CK111" s="945"/>
      <c r="CL111" s="946"/>
      <c r="CM111" s="916" t="s">
        <v>422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423</v>
      </c>
      <c r="B112" s="953"/>
      <c r="C112" s="950" t="s">
        <v>424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425</v>
      </c>
      <c r="BA112" s="950"/>
      <c r="BB112" s="950"/>
      <c r="BC112" s="950"/>
      <c r="BD112" s="950"/>
      <c r="BE112" s="950"/>
      <c r="BF112" s="950"/>
      <c r="BG112" s="950"/>
      <c r="BH112" s="950"/>
      <c r="BI112" s="950"/>
      <c r="BJ112" s="950"/>
      <c r="BK112" s="950"/>
      <c r="BL112" s="950"/>
      <c r="BM112" s="950"/>
      <c r="BN112" s="950"/>
      <c r="BO112" s="950"/>
      <c r="BP112" s="951"/>
      <c r="BQ112" s="919">
        <v>13266038</v>
      </c>
      <c r="BR112" s="920"/>
      <c r="BS112" s="920"/>
      <c r="BT112" s="920"/>
      <c r="BU112" s="920"/>
      <c r="BV112" s="920">
        <v>13013007</v>
      </c>
      <c r="BW112" s="920"/>
      <c r="BX112" s="920"/>
      <c r="BY112" s="920"/>
      <c r="BZ112" s="920"/>
      <c r="CA112" s="920">
        <v>12370444</v>
      </c>
      <c r="CB112" s="920"/>
      <c r="CC112" s="920"/>
      <c r="CD112" s="920"/>
      <c r="CE112" s="920"/>
      <c r="CF112" s="914">
        <v>172.7</v>
      </c>
      <c r="CG112" s="915"/>
      <c r="CH112" s="915"/>
      <c r="CI112" s="915"/>
      <c r="CJ112" s="915"/>
      <c r="CK112" s="945"/>
      <c r="CL112" s="946"/>
      <c r="CM112" s="916" t="s">
        <v>426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645108</v>
      </c>
      <c r="AB113" s="934"/>
      <c r="AC113" s="934"/>
      <c r="AD113" s="934"/>
      <c r="AE113" s="935"/>
      <c r="AF113" s="936">
        <v>592166</v>
      </c>
      <c r="AG113" s="934"/>
      <c r="AH113" s="934"/>
      <c r="AI113" s="934"/>
      <c r="AJ113" s="935"/>
      <c r="AK113" s="936">
        <v>571058</v>
      </c>
      <c r="AL113" s="934"/>
      <c r="AM113" s="934"/>
      <c r="AN113" s="934"/>
      <c r="AO113" s="935"/>
      <c r="AP113" s="937">
        <v>8</v>
      </c>
      <c r="AQ113" s="938"/>
      <c r="AR113" s="938"/>
      <c r="AS113" s="938"/>
      <c r="AT113" s="939"/>
      <c r="AU113" s="899"/>
      <c r="AV113" s="900"/>
      <c r="AW113" s="900"/>
      <c r="AX113" s="900"/>
      <c r="AY113" s="901"/>
      <c r="AZ113" s="949" t="s">
        <v>428</v>
      </c>
      <c r="BA113" s="950"/>
      <c r="BB113" s="950"/>
      <c r="BC113" s="950"/>
      <c r="BD113" s="950"/>
      <c r="BE113" s="950"/>
      <c r="BF113" s="950"/>
      <c r="BG113" s="950"/>
      <c r="BH113" s="950"/>
      <c r="BI113" s="950"/>
      <c r="BJ113" s="950"/>
      <c r="BK113" s="950"/>
      <c r="BL113" s="950"/>
      <c r="BM113" s="950"/>
      <c r="BN113" s="950"/>
      <c r="BO113" s="950"/>
      <c r="BP113" s="951"/>
      <c r="BQ113" s="919">
        <v>1854568</v>
      </c>
      <c r="BR113" s="920"/>
      <c r="BS113" s="920"/>
      <c r="BT113" s="920"/>
      <c r="BU113" s="920"/>
      <c r="BV113" s="920">
        <v>1625310</v>
      </c>
      <c r="BW113" s="920"/>
      <c r="BX113" s="920"/>
      <c r="BY113" s="920"/>
      <c r="BZ113" s="920"/>
      <c r="CA113" s="920">
        <v>1477750</v>
      </c>
      <c r="CB113" s="920"/>
      <c r="CC113" s="920"/>
      <c r="CD113" s="920"/>
      <c r="CE113" s="920"/>
      <c r="CF113" s="914">
        <v>20.6</v>
      </c>
      <c r="CG113" s="915"/>
      <c r="CH113" s="915"/>
      <c r="CI113" s="915"/>
      <c r="CJ113" s="915"/>
      <c r="CK113" s="945"/>
      <c r="CL113" s="946"/>
      <c r="CM113" s="916" t="s">
        <v>429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430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432456</v>
      </c>
      <c r="AB114" s="959"/>
      <c r="AC114" s="959"/>
      <c r="AD114" s="959"/>
      <c r="AE114" s="960"/>
      <c r="AF114" s="961">
        <v>335399</v>
      </c>
      <c r="AG114" s="959"/>
      <c r="AH114" s="959"/>
      <c r="AI114" s="959"/>
      <c r="AJ114" s="960"/>
      <c r="AK114" s="961">
        <v>316269</v>
      </c>
      <c r="AL114" s="959"/>
      <c r="AM114" s="959"/>
      <c r="AN114" s="959"/>
      <c r="AO114" s="960"/>
      <c r="AP114" s="962">
        <v>4.4000000000000004</v>
      </c>
      <c r="AQ114" s="963"/>
      <c r="AR114" s="963"/>
      <c r="AS114" s="963"/>
      <c r="AT114" s="964"/>
      <c r="AU114" s="899"/>
      <c r="AV114" s="900"/>
      <c r="AW114" s="900"/>
      <c r="AX114" s="900"/>
      <c r="AY114" s="901"/>
      <c r="AZ114" s="949" t="s">
        <v>431</v>
      </c>
      <c r="BA114" s="950"/>
      <c r="BB114" s="950"/>
      <c r="BC114" s="950"/>
      <c r="BD114" s="950"/>
      <c r="BE114" s="950"/>
      <c r="BF114" s="950"/>
      <c r="BG114" s="950"/>
      <c r="BH114" s="950"/>
      <c r="BI114" s="950"/>
      <c r="BJ114" s="950"/>
      <c r="BK114" s="950"/>
      <c r="BL114" s="950"/>
      <c r="BM114" s="950"/>
      <c r="BN114" s="950"/>
      <c r="BO114" s="950"/>
      <c r="BP114" s="951"/>
      <c r="BQ114" s="919">
        <v>2568541</v>
      </c>
      <c r="BR114" s="920"/>
      <c r="BS114" s="920"/>
      <c r="BT114" s="920"/>
      <c r="BU114" s="920"/>
      <c r="BV114" s="920">
        <v>2388405</v>
      </c>
      <c r="BW114" s="920"/>
      <c r="BX114" s="920"/>
      <c r="BY114" s="920"/>
      <c r="BZ114" s="920"/>
      <c r="CA114" s="920">
        <v>2006339</v>
      </c>
      <c r="CB114" s="920"/>
      <c r="CC114" s="920"/>
      <c r="CD114" s="920"/>
      <c r="CE114" s="920"/>
      <c r="CF114" s="914">
        <v>28</v>
      </c>
      <c r="CG114" s="915"/>
      <c r="CH114" s="915"/>
      <c r="CI114" s="915"/>
      <c r="CJ114" s="915"/>
      <c r="CK114" s="945"/>
      <c r="CL114" s="946"/>
      <c r="CM114" s="916" t="s">
        <v>432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24053</v>
      </c>
      <c r="DH114" s="959"/>
      <c r="DI114" s="959"/>
      <c r="DJ114" s="959"/>
      <c r="DK114" s="960"/>
      <c r="DL114" s="961">
        <v>9803</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433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79802</v>
      </c>
      <c r="AB115" s="934"/>
      <c r="AC115" s="934"/>
      <c r="AD115" s="934"/>
      <c r="AE115" s="935"/>
      <c r="AF115" s="936">
        <v>51943</v>
      </c>
      <c r="AG115" s="934"/>
      <c r="AH115" s="934"/>
      <c r="AI115" s="934"/>
      <c r="AJ115" s="935"/>
      <c r="AK115" s="936">
        <v>51647</v>
      </c>
      <c r="AL115" s="934"/>
      <c r="AM115" s="934"/>
      <c r="AN115" s="934"/>
      <c r="AO115" s="935"/>
      <c r="AP115" s="937">
        <v>0.7</v>
      </c>
      <c r="AQ115" s="938"/>
      <c r="AR115" s="938"/>
      <c r="AS115" s="938"/>
      <c r="AT115" s="939"/>
      <c r="AU115" s="899"/>
      <c r="AV115" s="900"/>
      <c r="AW115" s="900"/>
      <c r="AX115" s="900"/>
      <c r="AY115" s="901"/>
      <c r="AZ115" s="949" t="s">
        <v>434</v>
      </c>
      <c r="BA115" s="950"/>
      <c r="BB115" s="950"/>
      <c r="BC115" s="950"/>
      <c r="BD115" s="950"/>
      <c r="BE115" s="950"/>
      <c r="BF115" s="950"/>
      <c r="BG115" s="950"/>
      <c r="BH115" s="950"/>
      <c r="BI115" s="950"/>
      <c r="BJ115" s="950"/>
      <c r="BK115" s="950"/>
      <c r="BL115" s="950"/>
      <c r="BM115" s="950"/>
      <c r="BN115" s="950"/>
      <c r="BO115" s="950"/>
      <c r="BP115" s="951"/>
      <c r="BQ115" s="919">
        <v>753307</v>
      </c>
      <c r="BR115" s="920"/>
      <c r="BS115" s="920"/>
      <c r="BT115" s="920"/>
      <c r="BU115" s="920"/>
      <c r="BV115" s="920">
        <v>716277</v>
      </c>
      <c r="BW115" s="920"/>
      <c r="BX115" s="920"/>
      <c r="BY115" s="920"/>
      <c r="BZ115" s="920"/>
      <c r="CA115" s="920">
        <v>770471</v>
      </c>
      <c r="CB115" s="920"/>
      <c r="CC115" s="920"/>
      <c r="CD115" s="920"/>
      <c r="CE115" s="920"/>
      <c r="CF115" s="914">
        <v>10.8</v>
      </c>
      <c r="CG115" s="915"/>
      <c r="CH115" s="915"/>
      <c r="CI115" s="915"/>
      <c r="CJ115" s="915"/>
      <c r="CK115" s="945"/>
      <c r="CL115" s="946"/>
      <c r="CM115" s="949" t="s">
        <v>435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132</v>
      </c>
      <c r="AB116" s="959"/>
      <c r="AC116" s="959"/>
      <c r="AD116" s="959"/>
      <c r="AE116" s="960"/>
      <c r="AF116" s="961">
        <v>72</v>
      </c>
      <c r="AG116" s="959"/>
      <c r="AH116" s="959"/>
      <c r="AI116" s="959"/>
      <c r="AJ116" s="960"/>
      <c r="AK116" s="961">
        <v>77</v>
      </c>
      <c r="AL116" s="959"/>
      <c r="AM116" s="959"/>
      <c r="AN116" s="959"/>
      <c r="AO116" s="960"/>
      <c r="AP116" s="962">
        <v>0</v>
      </c>
      <c r="AQ116" s="963"/>
      <c r="AR116" s="963"/>
      <c r="AS116" s="963"/>
      <c r="AT116" s="964"/>
      <c r="AU116" s="899"/>
      <c r="AV116" s="900"/>
      <c r="AW116" s="900"/>
      <c r="AX116" s="900"/>
      <c r="AY116" s="901"/>
      <c r="AZ116" s="949" t="s">
        <v>437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145197</v>
      </c>
      <c r="DH116" s="959"/>
      <c r="DI116" s="959"/>
      <c r="DJ116" s="959"/>
      <c r="DK116" s="960"/>
      <c r="DL116" s="961">
        <v>155707</v>
      </c>
      <c r="DM116" s="959"/>
      <c r="DN116" s="959"/>
      <c r="DO116" s="959"/>
      <c r="DP116" s="960"/>
      <c r="DQ116" s="961">
        <v>132290</v>
      </c>
      <c r="DR116" s="959"/>
      <c r="DS116" s="959"/>
      <c r="DT116" s="959"/>
      <c r="DU116" s="960"/>
      <c r="DV116" s="962">
        <v>1.8</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439</v>
      </c>
      <c r="Z117" s="884"/>
      <c r="AA117" s="996">
        <v>3262862</v>
      </c>
      <c r="AB117" s="966"/>
      <c r="AC117" s="966"/>
      <c r="AD117" s="966"/>
      <c r="AE117" s="967"/>
      <c r="AF117" s="965">
        <v>3095605</v>
      </c>
      <c r="AG117" s="966"/>
      <c r="AH117" s="966"/>
      <c r="AI117" s="966"/>
      <c r="AJ117" s="967"/>
      <c r="AK117" s="965">
        <v>3077521</v>
      </c>
      <c r="AL117" s="966"/>
      <c r="AM117" s="966"/>
      <c r="AN117" s="966"/>
      <c r="AO117" s="967"/>
      <c r="AP117" s="968"/>
      <c r="AQ117" s="969"/>
      <c r="AR117" s="969"/>
      <c r="AS117" s="969"/>
      <c r="AT117" s="970"/>
      <c r="AU117" s="899"/>
      <c r="AV117" s="900"/>
      <c r="AW117" s="900"/>
      <c r="AX117" s="900"/>
      <c r="AY117" s="901"/>
      <c r="AZ117" s="995" t="s">
        <v>440</v>
      </c>
      <c r="BA117" s="971"/>
      <c r="BB117" s="971"/>
      <c r="BC117" s="971"/>
      <c r="BD117" s="971"/>
      <c r="BE117" s="971"/>
      <c r="BF117" s="971"/>
      <c r="BG117" s="971"/>
      <c r="BH117" s="971"/>
      <c r="BI117" s="971"/>
      <c r="BJ117" s="971"/>
      <c r="BK117" s="971"/>
      <c r="BL117" s="971"/>
      <c r="BM117" s="971"/>
      <c r="BN117" s="971"/>
      <c r="BO117" s="971"/>
      <c r="BP117" s="972"/>
      <c r="BQ117" s="985" t="s">
        <v>342</v>
      </c>
      <c r="BR117" s="986"/>
      <c r="BS117" s="986"/>
      <c r="BT117" s="986"/>
      <c r="BU117" s="986"/>
      <c r="BV117" s="986" t="s">
        <v>342</v>
      </c>
      <c r="BW117" s="986"/>
      <c r="BX117" s="986"/>
      <c r="BY117" s="986"/>
      <c r="BZ117" s="986"/>
      <c r="CA117" s="986" t="s">
        <v>342</v>
      </c>
      <c r="CB117" s="986"/>
      <c r="CC117" s="986"/>
      <c r="CD117" s="986"/>
      <c r="CE117" s="986"/>
      <c r="CF117" s="914" t="s">
        <v>342</v>
      </c>
      <c r="CG117" s="915"/>
      <c r="CH117" s="915"/>
      <c r="CI117" s="915"/>
      <c r="CJ117" s="915"/>
      <c r="CK117" s="945"/>
      <c r="CL117" s="946"/>
      <c r="CM117" s="916" t="s">
        <v>441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342</v>
      </c>
      <c r="DH117" s="959"/>
      <c r="DI117" s="959"/>
      <c r="DJ117" s="959"/>
      <c r="DK117" s="960"/>
      <c r="DL117" s="961" t="s">
        <v>342</v>
      </c>
      <c r="DM117" s="959"/>
      <c r="DN117" s="959"/>
      <c r="DO117" s="959"/>
      <c r="DP117" s="960"/>
      <c r="DQ117" s="961" t="s">
        <v>342</v>
      </c>
      <c r="DR117" s="959"/>
      <c r="DS117" s="959"/>
      <c r="DT117" s="959"/>
      <c r="DU117" s="960"/>
      <c r="DV117" s="962" t="s">
        <v>342</v>
      </c>
      <c r="DW117" s="963"/>
      <c r="DX117" s="963"/>
      <c r="DY117" s="963"/>
      <c r="DZ117" s="964"/>
    </row>
    <row r="118" spans="1:130" s="197" customFormat="1" ht="26.25" customHeight="1">
      <c r="A118" s="904" t="s">
        <v>415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413</v>
      </c>
      <c r="AB118" s="883"/>
      <c r="AC118" s="883"/>
      <c r="AD118" s="883"/>
      <c r="AE118" s="884"/>
      <c r="AF118" s="882" t="s">
        <v>287</v>
      </c>
      <c r="AG118" s="883"/>
      <c r="AH118" s="883"/>
      <c r="AI118" s="883"/>
      <c r="AJ118" s="884"/>
      <c r="AK118" s="882" t="s">
        <v>286</v>
      </c>
      <c r="AL118" s="883"/>
      <c r="AM118" s="883"/>
      <c r="AN118" s="883"/>
      <c r="AO118" s="884"/>
      <c r="AP118" s="990" t="s">
        <v>414</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442</v>
      </c>
      <c r="BP118" s="994"/>
      <c r="BQ118" s="985">
        <v>38462769</v>
      </c>
      <c r="BR118" s="986"/>
      <c r="BS118" s="986"/>
      <c r="BT118" s="986"/>
      <c r="BU118" s="986"/>
      <c r="BV118" s="986">
        <v>37361311</v>
      </c>
      <c r="BW118" s="986"/>
      <c r="BX118" s="986"/>
      <c r="BY118" s="986"/>
      <c r="BZ118" s="986"/>
      <c r="CA118" s="986">
        <v>35665325</v>
      </c>
      <c r="CB118" s="986"/>
      <c r="CC118" s="986"/>
      <c r="CD118" s="986"/>
      <c r="CE118" s="986"/>
      <c r="CF118" s="987"/>
      <c r="CG118" s="988"/>
      <c r="CH118" s="988"/>
      <c r="CI118" s="988"/>
      <c r="CJ118" s="989"/>
      <c r="CK118" s="945"/>
      <c r="CL118" s="946"/>
      <c r="CM118" s="916" t="s">
        <v>443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394</v>
      </c>
      <c r="DH118" s="959"/>
      <c r="DI118" s="959"/>
      <c r="DJ118" s="959"/>
      <c r="DK118" s="960"/>
      <c r="DL118" s="961" t="s">
        <v>394</v>
      </c>
      <c r="DM118" s="959"/>
      <c r="DN118" s="959"/>
      <c r="DO118" s="959"/>
      <c r="DP118" s="960"/>
      <c r="DQ118" s="961" t="s">
        <v>394</v>
      </c>
      <c r="DR118" s="959"/>
      <c r="DS118" s="959"/>
      <c r="DT118" s="959"/>
      <c r="DU118" s="960"/>
      <c r="DV118" s="962" t="s">
        <v>394</v>
      </c>
      <c r="DW118" s="963"/>
      <c r="DX118" s="963"/>
      <c r="DY118" s="963"/>
      <c r="DZ118" s="964"/>
    </row>
    <row r="119" spans="1:130" s="197" customFormat="1" ht="26.25" customHeight="1">
      <c r="A119" s="974" t="s">
        <v>418</v>
      </c>
      <c r="B119" s="944"/>
      <c r="C119" s="923" t="s">
        <v>419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394</v>
      </c>
      <c r="AB119" s="890"/>
      <c r="AC119" s="890"/>
      <c r="AD119" s="890"/>
      <c r="AE119" s="891"/>
      <c r="AF119" s="892" t="s">
        <v>394</v>
      </c>
      <c r="AG119" s="890"/>
      <c r="AH119" s="890"/>
      <c r="AI119" s="890"/>
      <c r="AJ119" s="891"/>
      <c r="AK119" s="892" t="s">
        <v>394</v>
      </c>
      <c r="AL119" s="890"/>
      <c r="AM119" s="890"/>
      <c r="AN119" s="890"/>
      <c r="AO119" s="891"/>
      <c r="AP119" s="893" t="s">
        <v>394</v>
      </c>
      <c r="AQ119" s="894"/>
      <c r="AR119" s="894"/>
      <c r="AS119" s="894"/>
      <c r="AT119" s="895"/>
      <c r="AU119" s="977" t="s">
        <v>444</v>
      </c>
      <c r="AV119" s="978"/>
      <c r="AW119" s="978"/>
      <c r="AX119" s="978"/>
      <c r="AY119" s="979"/>
      <c r="AZ119" s="940" t="s">
        <v>445</v>
      </c>
      <c r="BA119" s="887"/>
      <c r="BB119" s="887"/>
      <c r="BC119" s="887"/>
      <c r="BD119" s="887"/>
      <c r="BE119" s="887"/>
      <c r="BF119" s="887"/>
      <c r="BG119" s="887"/>
      <c r="BH119" s="887"/>
      <c r="BI119" s="887"/>
      <c r="BJ119" s="887"/>
      <c r="BK119" s="887"/>
      <c r="BL119" s="887"/>
      <c r="BM119" s="887"/>
      <c r="BN119" s="887"/>
      <c r="BO119" s="887"/>
      <c r="BP119" s="888"/>
      <c r="BQ119" s="926">
        <v>1971291</v>
      </c>
      <c r="BR119" s="927"/>
      <c r="BS119" s="927"/>
      <c r="BT119" s="927"/>
      <c r="BU119" s="927"/>
      <c r="BV119" s="927">
        <v>1681603</v>
      </c>
      <c r="BW119" s="927"/>
      <c r="BX119" s="927"/>
      <c r="BY119" s="927"/>
      <c r="BZ119" s="927"/>
      <c r="CA119" s="927">
        <v>1641520</v>
      </c>
      <c r="CB119" s="927"/>
      <c r="CC119" s="927"/>
      <c r="CD119" s="927"/>
      <c r="CE119" s="927"/>
      <c r="CF119" s="941">
        <v>22.9</v>
      </c>
      <c r="CG119" s="942"/>
      <c r="CH119" s="942"/>
      <c r="CI119" s="942"/>
      <c r="CJ119" s="942"/>
      <c r="CK119" s="947"/>
      <c r="CL119" s="948"/>
      <c r="CM119" s="1004" t="s">
        <v>446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52107</v>
      </c>
      <c r="DH119" s="998"/>
      <c r="DI119" s="998"/>
      <c r="DJ119" s="998"/>
      <c r="DK119" s="999"/>
      <c r="DL119" s="1000">
        <v>54868</v>
      </c>
      <c r="DM119" s="998"/>
      <c r="DN119" s="998"/>
      <c r="DO119" s="998"/>
      <c r="DP119" s="999"/>
      <c r="DQ119" s="1000">
        <v>36529</v>
      </c>
      <c r="DR119" s="998"/>
      <c r="DS119" s="998"/>
      <c r="DT119" s="998"/>
      <c r="DU119" s="999"/>
      <c r="DV119" s="1001">
        <v>0.5</v>
      </c>
      <c r="DW119" s="1002"/>
      <c r="DX119" s="1002"/>
      <c r="DY119" s="1002"/>
      <c r="DZ119" s="1003"/>
    </row>
    <row r="120" spans="1:130" s="197" customFormat="1" ht="26.25" customHeight="1">
      <c r="A120" s="975"/>
      <c r="B120" s="946"/>
      <c r="C120" s="916" t="s">
        <v>422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394</v>
      </c>
      <c r="AB120" s="959"/>
      <c r="AC120" s="959"/>
      <c r="AD120" s="959"/>
      <c r="AE120" s="960"/>
      <c r="AF120" s="961" t="s">
        <v>394</v>
      </c>
      <c r="AG120" s="959"/>
      <c r="AH120" s="959"/>
      <c r="AI120" s="959"/>
      <c r="AJ120" s="960"/>
      <c r="AK120" s="961" t="s">
        <v>394</v>
      </c>
      <c r="AL120" s="959"/>
      <c r="AM120" s="959"/>
      <c r="AN120" s="959"/>
      <c r="AO120" s="960"/>
      <c r="AP120" s="962" t="s">
        <v>394</v>
      </c>
      <c r="AQ120" s="963"/>
      <c r="AR120" s="963"/>
      <c r="AS120" s="963"/>
      <c r="AT120" s="964"/>
      <c r="AU120" s="980"/>
      <c r="AV120" s="981"/>
      <c r="AW120" s="981"/>
      <c r="AX120" s="981"/>
      <c r="AY120" s="982"/>
      <c r="AZ120" s="949" t="s">
        <v>447</v>
      </c>
      <c r="BA120" s="950"/>
      <c r="BB120" s="950"/>
      <c r="BC120" s="950"/>
      <c r="BD120" s="950"/>
      <c r="BE120" s="950"/>
      <c r="BF120" s="950"/>
      <c r="BG120" s="950"/>
      <c r="BH120" s="950"/>
      <c r="BI120" s="950"/>
      <c r="BJ120" s="950"/>
      <c r="BK120" s="950"/>
      <c r="BL120" s="950"/>
      <c r="BM120" s="950"/>
      <c r="BN120" s="950"/>
      <c r="BO120" s="950"/>
      <c r="BP120" s="951"/>
      <c r="BQ120" s="919">
        <v>2141984</v>
      </c>
      <c r="BR120" s="920"/>
      <c r="BS120" s="920"/>
      <c r="BT120" s="920"/>
      <c r="BU120" s="920"/>
      <c r="BV120" s="920">
        <v>1980707</v>
      </c>
      <c r="BW120" s="920"/>
      <c r="BX120" s="920"/>
      <c r="BY120" s="920"/>
      <c r="BZ120" s="920"/>
      <c r="CA120" s="920">
        <v>1769728</v>
      </c>
      <c r="CB120" s="920"/>
      <c r="CC120" s="920"/>
      <c r="CD120" s="920"/>
      <c r="CE120" s="920"/>
      <c r="CF120" s="914">
        <v>24.7</v>
      </c>
      <c r="CG120" s="915"/>
      <c r="CH120" s="915"/>
      <c r="CI120" s="915"/>
      <c r="CJ120" s="915"/>
      <c r="CK120" s="1013" t="s">
        <v>448</v>
      </c>
      <c r="CL120" s="1014"/>
      <c r="CM120" s="1014"/>
      <c r="CN120" s="1014"/>
      <c r="CO120" s="1015"/>
      <c r="CP120" s="1021" t="s">
        <v>449</v>
      </c>
      <c r="CQ120" s="1022"/>
      <c r="CR120" s="1022"/>
      <c r="CS120" s="1022"/>
      <c r="CT120" s="1022"/>
      <c r="CU120" s="1022"/>
      <c r="CV120" s="1022"/>
      <c r="CW120" s="1022"/>
      <c r="CX120" s="1022"/>
      <c r="CY120" s="1022"/>
      <c r="CZ120" s="1022"/>
      <c r="DA120" s="1022"/>
      <c r="DB120" s="1022"/>
      <c r="DC120" s="1022"/>
      <c r="DD120" s="1022"/>
      <c r="DE120" s="1022"/>
      <c r="DF120" s="1023"/>
      <c r="DG120" s="926">
        <v>7200035</v>
      </c>
      <c r="DH120" s="927"/>
      <c r="DI120" s="927"/>
      <c r="DJ120" s="927"/>
      <c r="DK120" s="927"/>
      <c r="DL120" s="927">
        <v>7088568</v>
      </c>
      <c r="DM120" s="927"/>
      <c r="DN120" s="927"/>
      <c r="DO120" s="927"/>
      <c r="DP120" s="927"/>
      <c r="DQ120" s="927">
        <v>6614434</v>
      </c>
      <c r="DR120" s="927"/>
      <c r="DS120" s="927"/>
      <c r="DT120" s="927"/>
      <c r="DU120" s="927"/>
      <c r="DV120" s="928">
        <v>92.4</v>
      </c>
      <c r="DW120" s="928"/>
      <c r="DX120" s="928"/>
      <c r="DY120" s="928"/>
      <c r="DZ120" s="929"/>
    </row>
    <row r="121" spans="1:130" s="197" customFormat="1" ht="26.25" customHeight="1">
      <c r="A121" s="975"/>
      <c r="B121" s="946"/>
      <c r="C121" s="1010" t="s">
        <v>450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394</v>
      </c>
      <c r="AB121" s="959"/>
      <c r="AC121" s="959"/>
      <c r="AD121" s="959"/>
      <c r="AE121" s="960"/>
      <c r="AF121" s="961" t="s">
        <v>394</v>
      </c>
      <c r="AG121" s="959"/>
      <c r="AH121" s="959"/>
      <c r="AI121" s="959"/>
      <c r="AJ121" s="960"/>
      <c r="AK121" s="961" t="s">
        <v>394</v>
      </c>
      <c r="AL121" s="959"/>
      <c r="AM121" s="959"/>
      <c r="AN121" s="959"/>
      <c r="AO121" s="960"/>
      <c r="AP121" s="962" t="s">
        <v>394</v>
      </c>
      <c r="AQ121" s="963"/>
      <c r="AR121" s="963"/>
      <c r="AS121" s="963"/>
      <c r="AT121" s="964"/>
      <c r="AU121" s="980"/>
      <c r="AV121" s="981"/>
      <c r="AW121" s="981"/>
      <c r="AX121" s="981"/>
      <c r="AY121" s="982"/>
      <c r="AZ121" s="995" t="s">
        <v>451</v>
      </c>
      <c r="BA121" s="971"/>
      <c r="BB121" s="971"/>
      <c r="BC121" s="971"/>
      <c r="BD121" s="971"/>
      <c r="BE121" s="971"/>
      <c r="BF121" s="971"/>
      <c r="BG121" s="971"/>
      <c r="BH121" s="971"/>
      <c r="BI121" s="971"/>
      <c r="BJ121" s="971"/>
      <c r="BK121" s="971"/>
      <c r="BL121" s="971"/>
      <c r="BM121" s="971"/>
      <c r="BN121" s="971"/>
      <c r="BO121" s="971"/>
      <c r="BP121" s="972"/>
      <c r="BQ121" s="985">
        <v>20529280</v>
      </c>
      <c r="BR121" s="986"/>
      <c r="BS121" s="986"/>
      <c r="BT121" s="986"/>
      <c r="BU121" s="986"/>
      <c r="BV121" s="986">
        <v>20065154</v>
      </c>
      <c r="BW121" s="986"/>
      <c r="BX121" s="986"/>
      <c r="BY121" s="986"/>
      <c r="BZ121" s="986"/>
      <c r="CA121" s="986">
        <v>19417143</v>
      </c>
      <c r="CB121" s="986"/>
      <c r="CC121" s="986"/>
      <c r="CD121" s="986"/>
      <c r="CE121" s="986"/>
      <c r="CF121" s="1024">
        <v>271.10000000000002</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6013324</v>
      </c>
      <c r="DH121" s="920"/>
      <c r="DI121" s="920"/>
      <c r="DJ121" s="920"/>
      <c r="DK121" s="920"/>
      <c r="DL121" s="920">
        <v>5833052</v>
      </c>
      <c r="DM121" s="920"/>
      <c r="DN121" s="920"/>
      <c r="DO121" s="920"/>
      <c r="DP121" s="920"/>
      <c r="DQ121" s="920">
        <v>5635062</v>
      </c>
      <c r="DR121" s="920"/>
      <c r="DS121" s="920"/>
      <c r="DT121" s="920"/>
      <c r="DU121" s="920"/>
      <c r="DV121" s="921">
        <v>78.7</v>
      </c>
      <c r="DW121" s="921"/>
      <c r="DX121" s="921"/>
      <c r="DY121" s="921"/>
      <c r="DZ121" s="922"/>
    </row>
    <row r="122" spans="1:130" s="197" customFormat="1" ht="26.25" customHeight="1">
      <c r="A122" s="975"/>
      <c r="B122" s="946"/>
      <c r="C122" s="916" t="s">
        <v>432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452</v>
      </c>
      <c r="BP122" s="994"/>
      <c r="BQ122" s="1034">
        <v>24642555</v>
      </c>
      <c r="BR122" s="1035"/>
      <c r="BS122" s="1035"/>
      <c r="BT122" s="1035"/>
      <c r="BU122" s="1035"/>
      <c r="BV122" s="1035">
        <v>23727464</v>
      </c>
      <c r="BW122" s="1035"/>
      <c r="BX122" s="1035"/>
      <c r="BY122" s="1035"/>
      <c r="BZ122" s="1035"/>
      <c r="CA122" s="1035">
        <v>22828391</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52679</v>
      </c>
      <c r="DH122" s="920"/>
      <c r="DI122" s="920"/>
      <c r="DJ122" s="920"/>
      <c r="DK122" s="920"/>
      <c r="DL122" s="920">
        <v>91387</v>
      </c>
      <c r="DM122" s="920"/>
      <c r="DN122" s="920"/>
      <c r="DO122" s="920"/>
      <c r="DP122" s="920"/>
      <c r="DQ122" s="920">
        <v>120948</v>
      </c>
      <c r="DR122" s="920"/>
      <c r="DS122" s="920"/>
      <c r="DT122" s="920"/>
      <c r="DU122" s="920"/>
      <c r="DV122" s="921">
        <v>1.7</v>
      </c>
      <c r="DW122" s="921"/>
      <c r="DX122" s="921"/>
      <c r="DY122" s="921"/>
      <c r="DZ122" s="922"/>
    </row>
    <row r="123" spans="1:130" s="197" customFormat="1" ht="26.25" customHeight="1" thickBot="1">
      <c r="A123" s="975"/>
      <c r="B123" s="946"/>
      <c r="C123" s="916" t="s">
        <v>438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21238</v>
      </c>
      <c r="AB123" s="959"/>
      <c r="AC123" s="959"/>
      <c r="AD123" s="959"/>
      <c r="AE123" s="960"/>
      <c r="AF123" s="961">
        <v>20908</v>
      </c>
      <c r="AG123" s="959"/>
      <c r="AH123" s="959"/>
      <c r="AI123" s="959"/>
      <c r="AJ123" s="960"/>
      <c r="AK123" s="961">
        <v>23505</v>
      </c>
      <c r="AL123" s="959"/>
      <c r="AM123" s="959"/>
      <c r="AN123" s="959"/>
      <c r="AO123" s="960"/>
      <c r="AP123" s="962">
        <v>0.3</v>
      </c>
      <c r="AQ123" s="963"/>
      <c r="AR123" s="963"/>
      <c r="AS123" s="963"/>
      <c r="AT123" s="964"/>
      <c r="AU123" s="1031" t="s">
        <v>453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189.1</v>
      </c>
      <c r="BR123" s="1027"/>
      <c r="BS123" s="1027"/>
      <c r="BT123" s="1027"/>
      <c r="BU123" s="1027"/>
      <c r="BV123" s="1027">
        <v>186.4</v>
      </c>
      <c r="BW123" s="1027"/>
      <c r="BX123" s="1027"/>
      <c r="BY123" s="1027"/>
      <c r="BZ123" s="1027"/>
      <c r="CA123" s="1027">
        <v>179.2</v>
      </c>
      <c r="CB123" s="1027"/>
      <c r="CC123" s="1027"/>
      <c r="CD123" s="1027"/>
      <c r="CE123" s="1027"/>
      <c r="CF123" s="1028"/>
      <c r="CG123" s="1029"/>
      <c r="CH123" s="1029"/>
      <c r="CI123" s="1029"/>
      <c r="CJ123" s="1030"/>
      <c r="CK123" s="1016"/>
      <c r="CL123" s="1017"/>
      <c r="CM123" s="1017"/>
      <c r="CN123" s="1017"/>
      <c r="CO123" s="1018"/>
      <c r="CP123" s="1007" t="s">
        <v>391</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441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443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455</v>
      </c>
      <c r="CL125" s="1014"/>
      <c r="CM125" s="1014"/>
      <c r="CN125" s="1014"/>
      <c r="CO125" s="1015"/>
      <c r="CP125" s="940" t="s">
        <v>456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58564</v>
      </c>
      <c r="AB126" s="959"/>
      <c r="AC126" s="959"/>
      <c r="AD126" s="959"/>
      <c r="AE126" s="960"/>
      <c r="AF126" s="961">
        <v>31035</v>
      </c>
      <c r="AG126" s="959"/>
      <c r="AH126" s="959"/>
      <c r="AI126" s="959"/>
      <c r="AJ126" s="960"/>
      <c r="AK126" s="961">
        <v>28142</v>
      </c>
      <c r="AL126" s="959"/>
      <c r="AM126" s="959"/>
      <c r="AN126" s="959"/>
      <c r="AO126" s="960"/>
      <c r="AP126" s="962">
        <v>0.4</v>
      </c>
      <c r="AQ126" s="963"/>
      <c r="AR126" s="963"/>
      <c r="AS126" s="963"/>
      <c r="AT126" s="964"/>
      <c r="AU126" s="233"/>
      <c r="AV126" s="233"/>
      <c r="AW126" s="233"/>
      <c r="AX126" s="1036" t="s">
        <v>457</v>
      </c>
      <c r="AY126" s="1037"/>
      <c r="AZ126" s="1037"/>
      <c r="BA126" s="1037"/>
      <c r="BB126" s="1037"/>
      <c r="BC126" s="1037"/>
      <c r="BD126" s="1037"/>
      <c r="BE126" s="1038"/>
      <c r="BF126" s="1052" t="s">
        <v>458</v>
      </c>
      <c r="BG126" s="1037"/>
      <c r="BH126" s="1037"/>
      <c r="BI126" s="1037"/>
      <c r="BJ126" s="1037"/>
      <c r="BK126" s="1037"/>
      <c r="BL126" s="1038"/>
      <c r="BM126" s="1052" t="s">
        <v>459</v>
      </c>
      <c r="BN126" s="1037"/>
      <c r="BO126" s="1037"/>
      <c r="BP126" s="1037"/>
      <c r="BQ126" s="1037"/>
      <c r="BR126" s="1037"/>
      <c r="BS126" s="1038"/>
      <c r="BT126" s="1052" t="s">
        <v>460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461</v>
      </c>
      <c r="CQ126" s="950"/>
      <c r="CR126" s="950"/>
      <c r="CS126" s="950"/>
      <c r="CT126" s="950"/>
      <c r="CU126" s="950"/>
      <c r="CV126" s="950"/>
      <c r="CW126" s="950"/>
      <c r="CX126" s="950"/>
      <c r="CY126" s="950"/>
      <c r="CZ126" s="950"/>
      <c r="DA126" s="950"/>
      <c r="DB126" s="950"/>
      <c r="DC126" s="950"/>
      <c r="DD126" s="950"/>
      <c r="DE126" s="950"/>
      <c r="DF126" s="951"/>
      <c r="DG126" s="919">
        <v>279134</v>
      </c>
      <c r="DH126" s="920"/>
      <c r="DI126" s="920"/>
      <c r="DJ126" s="920"/>
      <c r="DK126" s="920"/>
      <c r="DL126" s="920">
        <v>287745</v>
      </c>
      <c r="DM126" s="920"/>
      <c r="DN126" s="920"/>
      <c r="DO126" s="920"/>
      <c r="DP126" s="920"/>
      <c r="DQ126" s="920">
        <v>383366</v>
      </c>
      <c r="DR126" s="920"/>
      <c r="DS126" s="920"/>
      <c r="DT126" s="920"/>
      <c r="DU126" s="920"/>
      <c r="DV126" s="921">
        <v>5.4</v>
      </c>
      <c r="DW126" s="921"/>
      <c r="DX126" s="921"/>
      <c r="DY126" s="921"/>
      <c r="DZ126" s="922"/>
    </row>
    <row r="127" spans="1:130" s="197" customFormat="1" ht="26.25" customHeight="1" thickBot="1">
      <c r="A127" s="976"/>
      <c r="B127" s="948"/>
      <c r="C127" s="1004" t="s">
        <v>462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463</v>
      </c>
      <c r="AY127" s="887"/>
      <c r="AZ127" s="887"/>
      <c r="BA127" s="887"/>
      <c r="BB127" s="887"/>
      <c r="BC127" s="887"/>
      <c r="BD127" s="887"/>
      <c r="BE127" s="888"/>
      <c r="BF127" s="1041" t="s">
        <v>112</v>
      </c>
      <c r="BG127" s="1042"/>
      <c r="BH127" s="1042"/>
      <c r="BI127" s="1042"/>
      <c r="BJ127" s="1042"/>
      <c r="BK127" s="1042"/>
      <c r="BL127" s="1051"/>
      <c r="BM127" s="1041">
        <v>13.5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464</v>
      </c>
      <c r="CQ127" s="1045"/>
      <c r="CR127" s="1045"/>
      <c r="CS127" s="1045"/>
      <c r="CT127" s="1045"/>
      <c r="CU127" s="1045"/>
      <c r="CV127" s="1045"/>
      <c r="CW127" s="1045"/>
      <c r="CX127" s="1045"/>
      <c r="CY127" s="1045"/>
      <c r="CZ127" s="1045"/>
      <c r="DA127" s="1045"/>
      <c r="DB127" s="1045"/>
      <c r="DC127" s="1045"/>
      <c r="DD127" s="1045"/>
      <c r="DE127" s="1045"/>
      <c r="DF127" s="1046"/>
      <c r="DG127" s="1047">
        <v>474173</v>
      </c>
      <c r="DH127" s="1048"/>
      <c r="DI127" s="1048"/>
      <c r="DJ127" s="1048"/>
      <c r="DK127" s="1048"/>
      <c r="DL127" s="1048">
        <v>428532</v>
      </c>
      <c r="DM127" s="1048"/>
      <c r="DN127" s="1048"/>
      <c r="DO127" s="1048"/>
      <c r="DP127" s="1048"/>
      <c r="DQ127" s="1048">
        <v>387105</v>
      </c>
      <c r="DR127" s="1048"/>
      <c r="DS127" s="1048"/>
      <c r="DT127" s="1048"/>
      <c r="DU127" s="1048"/>
      <c r="DV127" s="1049">
        <v>5.4</v>
      </c>
      <c r="DW127" s="1049"/>
      <c r="DX127" s="1049"/>
      <c r="DY127" s="1049"/>
      <c r="DZ127" s="1050"/>
    </row>
    <row r="128" spans="1:130" s="197" customFormat="1" ht="26.25" customHeight="1">
      <c r="A128" s="1071" t="s">
        <v>465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466</v>
      </c>
      <c r="X128" s="1073"/>
      <c r="Y128" s="1073"/>
      <c r="Z128" s="1074"/>
      <c r="AA128" s="1089">
        <v>172383</v>
      </c>
      <c r="AB128" s="1090"/>
      <c r="AC128" s="1090"/>
      <c r="AD128" s="1090"/>
      <c r="AE128" s="1091"/>
      <c r="AF128" s="1092">
        <v>172476</v>
      </c>
      <c r="AG128" s="1090"/>
      <c r="AH128" s="1090"/>
      <c r="AI128" s="1090"/>
      <c r="AJ128" s="1091"/>
      <c r="AK128" s="1092">
        <v>166156</v>
      </c>
      <c r="AL128" s="1090"/>
      <c r="AM128" s="1090"/>
      <c r="AN128" s="1090"/>
      <c r="AO128" s="1091"/>
      <c r="AP128" s="1093"/>
      <c r="AQ128" s="1094"/>
      <c r="AR128" s="1094"/>
      <c r="AS128" s="1094"/>
      <c r="AT128" s="1095"/>
      <c r="AU128" s="235"/>
      <c r="AV128" s="235"/>
      <c r="AW128" s="235"/>
      <c r="AX128" s="1054" t="s">
        <v>467</v>
      </c>
      <c r="AY128" s="950"/>
      <c r="AZ128" s="950"/>
      <c r="BA128" s="950"/>
      <c r="BB128" s="950"/>
      <c r="BC128" s="950"/>
      <c r="BD128" s="950"/>
      <c r="BE128" s="951"/>
      <c r="BF128" s="1066" t="s">
        <v>112</v>
      </c>
      <c r="BG128" s="1067"/>
      <c r="BH128" s="1067"/>
      <c r="BI128" s="1067"/>
      <c r="BJ128" s="1067"/>
      <c r="BK128" s="1067"/>
      <c r="BL128" s="1068"/>
      <c r="BM128" s="1066">
        <v>18.5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468</v>
      </c>
      <c r="X129" s="1061"/>
      <c r="Y129" s="1061"/>
      <c r="Z129" s="1062"/>
      <c r="AA129" s="958">
        <v>9157852</v>
      </c>
      <c r="AB129" s="959"/>
      <c r="AC129" s="959"/>
      <c r="AD129" s="959"/>
      <c r="AE129" s="960"/>
      <c r="AF129" s="961">
        <v>9150020</v>
      </c>
      <c r="AG129" s="959"/>
      <c r="AH129" s="959"/>
      <c r="AI129" s="959"/>
      <c r="AJ129" s="960"/>
      <c r="AK129" s="961">
        <v>9079870</v>
      </c>
      <c r="AL129" s="959"/>
      <c r="AM129" s="959"/>
      <c r="AN129" s="959"/>
      <c r="AO129" s="960"/>
      <c r="AP129" s="1063"/>
      <c r="AQ129" s="1064"/>
      <c r="AR129" s="1064"/>
      <c r="AS129" s="1064"/>
      <c r="AT129" s="1065"/>
      <c r="AU129" s="235"/>
      <c r="AV129" s="235"/>
      <c r="AW129" s="235"/>
      <c r="AX129" s="1054" t="s">
        <v>469</v>
      </c>
      <c r="AY129" s="950"/>
      <c r="AZ129" s="950"/>
      <c r="BA129" s="950"/>
      <c r="BB129" s="950"/>
      <c r="BC129" s="950"/>
      <c r="BD129" s="950"/>
      <c r="BE129" s="951"/>
      <c r="BF129" s="1055">
        <v>15.2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471</v>
      </c>
      <c r="X130" s="1061"/>
      <c r="Y130" s="1061"/>
      <c r="Z130" s="1062"/>
      <c r="AA130" s="958">
        <v>1853051</v>
      </c>
      <c r="AB130" s="959"/>
      <c r="AC130" s="959"/>
      <c r="AD130" s="959"/>
      <c r="AE130" s="960"/>
      <c r="AF130" s="961">
        <v>1836994</v>
      </c>
      <c r="AG130" s="959"/>
      <c r="AH130" s="959"/>
      <c r="AI130" s="959"/>
      <c r="AJ130" s="960"/>
      <c r="AK130" s="961">
        <v>1918505</v>
      </c>
      <c r="AL130" s="959"/>
      <c r="AM130" s="959"/>
      <c r="AN130" s="959"/>
      <c r="AO130" s="960"/>
      <c r="AP130" s="1063"/>
      <c r="AQ130" s="1064"/>
      <c r="AR130" s="1064"/>
      <c r="AS130" s="1064"/>
      <c r="AT130" s="1065"/>
      <c r="AU130" s="235"/>
      <c r="AV130" s="235"/>
      <c r="AW130" s="235"/>
      <c r="AX130" s="1113" t="s">
        <v>472</v>
      </c>
      <c r="AY130" s="1045"/>
      <c r="AZ130" s="1045"/>
      <c r="BA130" s="1045"/>
      <c r="BB130" s="1045"/>
      <c r="BC130" s="1045"/>
      <c r="BD130" s="1045"/>
      <c r="BE130" s="1046"/>
      <c r="BF130" s="1075">
        <v>179.2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473</v>
      </c>
      <c r="X131" s="1084"/>
      <c r="Y131" s="1084"/>
      <c r="Z131" s="1085"/>
      <c r="AA131" s="997">
        <v>7304801</v>
      </c>
      <c r="AB131" s="998"/>
      <c r="AC131" s="998"/>
      <c r="AD131" s="998"/>
      <c r="AE131" s="999"/>
      <c r="AF131" s="1000">
        <v>7313026</v>
      </c>
      <c r="AG131" s="998"/>
      <c r="AH131" s="998"/>
      <c r="AI131" s="998"/>
      <c r="AJ131" s="999"/>
      <c r="AK131" s="1000">
        <v>7161365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475</v>
      </c>
      <c r="W132" s="1101"/>
      <c r="X132" s="1101"/>
      <c r="Y132" s="1101"/>
      <c r="Z132" s="1102"/>
      <c r="AA132" s="1103">
        <v>16.93992759</v>
      </c>
      <c r="AB132" s="1104"/>
      <c r="AC132" s="1104"/>
      <c r="AD132" s="1104"/>
      <c r="AE132" s="1105"/>
      <c r="AF132" s="1106">
        <v>14.85205987</v>
      </c>
      <c r="AG132" s="1104"/>
      <c r="AH132" s="1104"/>
      <c r="AI132" s="1104"/>
      <c r="AJ132" s="1105"/>
      <c r="AK132" s="1106">
        <v>13.864116689999999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476</v>
      </c>
      <c r="W133" s="1108"/>
      <c r="X133" s="1108"/>
      <c r="Y133" s="1108"/>
      <c r="Z133" s="1109"/>
      <c r="AA133" s="1110">
        <v>17.2</v>
      </c>
      <c r="AB133" s="1111"/>
      <c r="AC133" s="1111"/>
      <c r="AD133" s="1111"/>
      <c r="AE133" s="1112"/>
      <c r="AF133" s="1110">
        <v>16.600000000000001</v>
      </c>
      <c r="AG133" s="1111"/>
      <c r="AH133" s="1111"/>
      <c r="AI133" s="1111"/>
      <c r="AJ133" s="1112"/>
      <c r="AK133" s="1110">
        <v>15.2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7" t="s">
        <v>479</v>
      </c>
      <c r="L7" s="254"/>
      <c r="M7" s="255" t="s">
        <v>480</v>
      </c>
      <c r="N7" s="256"/>
    </row>
    <row r="8" spans="1:16">
      <c r="A8" s="248"/>
      <c r="B8" s="244"/>
      <c r="C8" s="244"/>
      <c r="D8" s="244"/>
      <c r="E8" s="244"/>
      <c r="F8" s="244"/>
      <c r="G8" s="257"/>
      <c r="H8" s="258"/>
      <c r="I8" s="258"/>
      <c r="J8" s="259"/>
      <c r="K8" s="1118"/>
      <c r="L8" s="260" t="s">
        <v>481</v>
      </c>
      <c r="M8" s="261" t="s">
        <v>482</v>
      </c>
      <c r="N8" s="262" t="s">
        <v>483</v>
      </c>
    </row>
    <row r="9" spans="1:16">
      <c r="A9" s="248"/>
      <c r="B9" s="244"/>
      <c r="C9" s="244"/>
      <c r="D9" s="244"/>
      <c r="E9" s="244"/>
      <c r="F9" s="244"/>
      <c r="G9" s="1119" t="s">
        <v>484</v>
      </c>
      <c r="H9" s="1120"/>
      <c r="I9" s="1120"/>
      <c r="J9" s="1121"/>
      <c r="K9" s="263">
        <v>2499949</v>
      </c>
      <c r="L9" s="264">
        <v>74507</v>
      </c>
      <c r="M9" s="265">
        <v>80825</v>
      </c>
      <c r="N9" s="266">
        <v>-7.8</v>
      </c>
    </row>
    <row r="10" spans="1:16">
      <c r="A10" s="248"/>
      <c r="B10" s="244"/>
      <c r="C10" s="244"/>
      <c r="D10" s="244"/>
      <c r="E10" s="244"/>
      <c r="F10" s="244"/>
      <c r="G10" s="1119" t="s">
        <v>485</v>
      </c>
      <c r="H10" s="1120"/>
      <c r="I10" s="1120"/>
      <c r="J10" s="1121"/>
      <c r="K10" s="267">
        <v>116555</v>
      </c>
      <c r="L10" s="268">
        <v>3474</v>
      </c>
      <c r="M10" s="269">
        <v>6342</v>
      </c>
      <c r="N10" s="270">
        <v>-45.2</v>
      </c>
    </row>
    <row r="11" spans="1:16" ht="13.5" customHeight="1">
      <c r="A11" s="248"/>
      <c r="B11" s="244"/>
      <c r="C11" s="244"/>
      <c r="D11" s="244"/>
      <c r="E11" s="244"/>
      <c r="F11" s="244"/>
      <c r="G11" s="1119" t="s">
        <v>486</v>
      </c>
      <c r="H11" s="1120"/>
      <c r="I11" s="1120"/>
      <c r="J11" s="1121"/>
      <c r="K11" s="267">
        <v>328622</v>
      </c>
      <c r="L11" s="268">
        <v>9794</v>
      </c>
      <c r="M11" s="269">
        <v>8139</v>
      </c>
      <c r="N11" s="270">
        <v>20.3</v>
      </c>
    </row>
    <row r="12" spans="1:16" ht="13.5" customHeight="1">
      <c r="A12" s="248"/>
      <c r="B12" s="244"/>
      <c r="C12" s="244"/>
      <c r="D12" s="244"/>
      <c r="E12" s="244"/>
      <c r="F12" s="244"/>
      <c r="G12" s="1119" t="s">
        <v>487</v>
      </c>
      <c r="H12" s="1120"/>
      <c r="I12" s="1120"/>
      <c r="J12" s="1121"/>
      <c r="K12" s="267">
        <v>1755</v>
      </c>
      <c r="L12" s="268">
        <v>52</v>
      </c>
      <c r="M12" s="269">
        <v>1344</v>
      </c>
      <c r="N12" s="270">
        <v>-96.1</v>
      </c>
    </row>
    <row r="13" spans="1:16" ht="13.5" customHeight="1">
      <c r="A13" s="248"/>
      <c r="B13" s="244"/>
      <c r="C13" s="244"/>
      <c r="D13" s="244"/>
      <c r="E13" s="244"/>
      <c r="F13" s="244"/>
      <c r="G13" s="1119" t="s">
        <v>488</v>
      </c>
      <c r="H13" s="1120"/>
      <c r="I13" s="1120"/>
      <c r="J13" s="1121"/>
      <c r="K13" s="267" t="s">
        <v>489</v>
      </c>
      <c r="L13" s="268" t="s">
        <v>489</v>
      </c>
      <c r="M13" s="269" t="s">
        <v>489</v>
      </c>
      <c r="N13" s="270" t="s">
        <v>489</v>
      </c>
    </row>
    <row r="14" spans="1:16" ht="13.5" customHeight="1">
      <c r="A14" s="248"/>
      <c r="B14" s="244"/>
      <c r="C14" s="244"/>
      <c r="D14" s="244"/>
      <c r="E14" s="244"/>
      <c r="F14" s="244"/>
      <c r="G14" s="1119" t="s">
        <v>490</v>
      </c>
      <c r="H14" s="1120"/>
      <c r="I14" s="1120"/>
      <c r="J14" s="1121"/>
      <c r="K14" s="267">
        <v>81847</v>
      </c>
      <c r="L14" s="268">
        <v>2439</v>
      </c>
      <c r="M14" s="269">
        <v>3637</v>
      </c>
      <c r="N14" s="270">
        <v>-32.9</v>
      </c>
    </row>
    <row r="15" spans="1:16" ht="13.5" customHeight="1">
      <c r="A15" s="248"/>
      <c r="B15" s="244"/>
      <c r="C15" s="244"/>
      <c r="D15" s="244"/>
      <c r="E15" s="244"/>
      <c r="F15" s="244"/>
      <c r="G15" s="1119" t="s">
        <v>491</v>
      </c>
      <c r="H15" s="1120"/>
      <c r="I15" s="1120"/>
      <c r="J15" s="1121"/>
      <c r="K15" s="267">
        <v>28728</v>
      </c>
      <c r="L15" s="268">
        <v>856</v>
      </c>
      <c r="M15" s="269">
        <v>1906</v>
      </c>
      <c r="N15" s="270">
        <v>-55.1</v>
      </c>
    </row>
    <row r="16" spans="1:16">
      <c r="A16" s="248"/>
      <c r="B16" s="244"/>
      <c r="C16" s="244"/>
      <c r="D16" s="244"/>
      <c r="E16" s="244"/>
      <c r="F16" s="244"/>
      <c r="G16" s="1122" t="s">
        <v>492</v>
      </c>
      <c r="H16" s="1123"/>
      <c r="I16" s="1123"/>
      <c r="J16" s="1124"/>
      <c r="K16" s="268">
        <v>-335175</v>
      </c>
      <c r="L16" s="268">
        <v>-9989</v>
      </c>
      <c r="M16" s="269">
        <v>-8599</v>
      </c>
      <c r="N16" s="270">
        <v>16.2</v>
      </c>
    </row>
    <row r="17" spans="1:16">
      <c r="A17" s="248"/>
      <c r="B17" s="244"/>
      <c r="C17" s="244"/>
      <c r="D17" s="244"/>
      <c r="E17" s="244"/>
      <c r="F17" s="244"/>
      <c r="G17" s="1122" t="s">
        <v>171</v>
      </c>
      <c r="H17" s="1123"/>
      <c r="I17" s="1123"/>
      <c r="J17" s="1124"/>
      <c r="K17" s="268">
        <v>2722281</v>
      </c>
      <c r="L17" s="268">
        <v>81134</v>
      </c>
      <c r="M17" s="269">
        <v>93595</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14" t="s">
        <v>497</v>
      </c>
      <c r="H21" s="1115"/>
      <c r="I21" s="1115"/>
      <c r="J21" s="1116"/>
      <c r="K21" s="280">
        <v>7.27</v>
      </c>
      <c r="L21" s="281">
        <v>9.1300000000000008</v>
      </c>
      <c r="M21" s="282">
        <v>-1.86</v>
      </c>
      <c r="N21" s="249"/>
      <c r="O21" s="283"/>
      <c r="P21" s="279"/>
    </row>
    <row r="22" spans="1:16" s="284" customFormat="1">
      <c r="A22" s="279"/>
      <c r="B22" s="249"/>
      <c r="C22" s="249"/>
      <c r="D22" s="249"/>
      <c r="E22" s="249"/>
      <c r="F22" s="249"/>
      <c r="G22" s="1114" t="s">
        <v>498</v>
      </c>
      <c r="H22" s="1115"/>
      <c r="I22" s="1115"/>
      <c r="J22" s="1116"/>
      <c r="K22" s="285">
        <v>97.8</v>
      </c>
      <c r="L22" s="286">
        <v>96.9</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479</v>
      </c>
      <c r="L30" s="254"/>
      <c r="M30" s="255" t="s">
        <v>480</v>
      </c>
      <c r="N30" s="256"/>
    </row>
    <row r="31" spans="1:16">
      <c r="A31" s="248"/>
      <c r="B31" s="244"/>
      <c r="C31" s="244"/>
      <c r="D31" s="244"/>
      <c r="E31" s="244"/>
      <c r="F31" s="244"/>
      <c r="G31" s="257"/>
      <c r="H31" s="258"/>
      <c r="I31" s="258"/>
      <c r="J31" s="259"/>
      <c r="K31" s="1118"/>
      <c r="L31" s="260" t="s">
        <v>481</v>
      </c>
      <c r="M31" s="261" t="s">
        <v>482</v>
      </c>
      <c r="N31" s="262" t="s">
        <v>483</v>
      </c>
    </row>
    <row r="32" spans="1:16" ht="27" customHeight="1">
      <c r="A32" s="248"/>
      <c r="B32" s="244"/>
      <c r="C32" s="244"/>
      <c r="D32" s="244"/>
      <c r="E32" s="244"/>
      <c r="F32" s="244"/>
      <c r="G32" s="1130" t="s">
        <v>501</v>
      </c>
      <c r="H32" s="1131"/>
      <c r="I32" s="1131"/>
      <c r="J32" s="1132"/>
      <c r="K32" s="294">
        <v>2138470</v>
      </c>
      <c r="L32" s="294">
        <v>63734</v>
      </c>
      <c r="M32" s="295">
        <v>60757</v>
      </c>
      <c r="N32" s="296">
        <v>4.9000000000000004</v>
      </c>
    </row>
    <row r="33" spans="1:16" ht="13.5" customHeight="1">
      <c r="A33" s="248"/>
      <c r="B33" s="244"/>
      <c r="C33" s="244"/>
      <c r="D33" s="244"/>
      <c r="E33" s="244"/>
      <c r="F33" s="244"/>
      <c r="G33" s="1130" t="s">
        <v>502</v>
      </c>
      <c r="H33" s="1131"/>
      <c r="I33" s="1131"/>
      <c r="J33" s="1132"/>
      <c r="K33" s="294" t="s">
        <v>489</v>
      </c>
      <c r="L33" s="294" t="s">
        <v>489</v>
      </c>
      <c r="M33" s="295" t="s">
        <v>489</v>
      </c>
      <c r="N33" s="296" t="s">
        <v>489</v>
      </c>
    </row>
    <row r="34" spans="1:16" ht="27" customHeight="1">
      <c r="A34" s="248"/>
      <c r="B34" s="244"/>
      <c r="C34" s="244"/>
      <c r="D34" s="244"/>
      <c r="E34" s="244"/>
      <c r="F34" s="244"/>
      <c r="G34" s="1130" t="s">
        <v>503</v>
      </c>
      <c r="H34" s="1131"/>
      <c r="I34" s="1131"/>
      <c r="J34" s="1132"/>
      <c r="K34" s="294" t="s">
        <v>489</v>
      </c>
      <c r="L34" s="294" t="s">
        <v>489</v>
      </c>
      <c r="M34" s="295">
        <v>12</v>
      </c>
      <c r="N34" s="296" t="s">
        <v>489</v>
      </c>
    </row>
    <row r="35" spans="1:16" ht="27" customHeight="1">
      <c r="A35" s="248"/>
      <c r="B35" s="244"/>
      <c r="C35" s="244"/>
      <c r="D35" s="244"/>
      <c r="E35" s="244"/>
      <c r="F35" s="244"/>
      <c r="G35" s="1130" t="s">
        <v>504</v>
      </c>
      <c r="H35" s="1131"/>
      <c r="I35" s="1131"/>
      <c r="J35" s="1132"/>
      <c r="K35" s="294">
        <v>571058</v>
      </c>
      <c r="L35" s="294">
        <v>17020</v>
      </c>
      <c r="M35" s="295">
        <v>18759</v>
      </c>
      <c r="N35" s="296">
        <v>-9.3000000000000007</v>
      </c>
    </row>
    <row r="36" spans="1:16" ht="27" customHeight="1">
      <c r="A36" s="248"/>
      <c r="B36" s="244"/>
      <c r="C36" s="244"/>
      <c r="D36" s="244"/>
      <c r="E36" s="244"/>
      <c r="F36" s="244"/>
      <c r="G36" s="1130" t="s">
        <v>505</v>
      </c>
      <c r="H36" s="1131"/>
      <c r="I36" s="1131"/>
      <c r="J36" s="1132"/>
      <c r="K36" s="294">
        <v>316269</v>
      </c>
      <c r="L36" s="294">
        <v>9426</v>
      </c>
      <c r="M36" s="295">
        <v>3072</v>
      </c>
      <c r="N36" s="296">
        <v>206.8</v>
      </c>
    </row>
    <row r="37" spans="1:16" ht="13.5" customHeight="1">
      <c r="A37" s="248"/>
      <c r="B37" s="244"/>
      <c r="C37" s="244"/>
      <c r="D37" s="244"/>
      <c r="E37" s="244"/>
      <c r="F37" s="244"/>
      <c r="G37" s="1130" t="s">
        <v>506</v>
      </c>
      <c r="H37" s="1131"/>
      <c r="I37" s="1131"/>
      <c r="J37" s="1132"/>
      <c r="K37" s="294">
        <v>51647</v>
      </c>
      <c r="L37" s="294">
        <v>1539</v>
      </c>
      <c r="M37" s="295">
        <v>1649</v>
      </c>
      <c r="N37" s="296">
        <v>-6.7</v>
      </c>
    </row>
    <row r="38" spans="1:16" ht="27" customHeight="1">
      <c r="A38" s="248"/>
      <c r="B38" s="244"/>
      <c r="C38" s="244"/>
      <c r="D38" s="244"/>
      <c r="E38" s="244"/>
      <c r="F38" s="244"/>
      <c r="G38" s="1133" t="s">
        <v>507</v>
      </c>
      <c r="H38" s="1134"/>
      <c r="I38" s="1134"/>
      <c r="J38" s="1135"/>
      <c r="K38" s="297">
        <v>77</v>
      </c>
      <c r="L38" s="297">
        <v>2</v>
      </c>
      <c r="M38" s="298">
        <v>6</v>
      </c>
      <c r="N38" s="299">
        <v>-66.7</v>
      </c>
      <c r="O38" s="293"/>
    </row>
    <row r="39" spans="1:16">
      <c r="A39" s="248"/>
      <c r="B39" s="244"/>
      <c r="C39" s="244"/>
      <c r="D39" s="244"/>
      <c r="E39" s="244"/>
      <c r="F39" s="244"/>
      <c r="G39" s="1133" t="s">
        <v>508</v>
      </c>
      <c r="H39" s="1134"/>
      <c r="I39" s="1134"/>
      <c r="J39" s="1135"/>
      <c r="K39" s="300">
        <v>-166156</v>
      </c>
      <c r="L39" s="300">
        <v>-4952</v>
      </c>
      <c r="M39" s="301">
        <v>-3997</v>
      </c>
      <c r="N39" s="302">
        <v>23.9</v>
      </c>
      <c r="O39" s="293"/>
    </row>
    <row r="40" spans="1:16" ht="27" customHeight="1">
      <c r="A40" s="248"/>
      <c r="B40" s="244"/>
      <c r="C40" s="244"/>
      <c r="D40" s="244"/>
      <c r="E40" s="244"/>
      <c r="F40" s="244"/>
      <c r="G40" s="1130" t="s">
        <v>509</v>
      </c>
      <c r="H40" s="1131"/>
      <c r="I40" s="1131"/>
      <c r="J40" s="1132"/>
      <c r="K40" s="300">
        <v>-1918505</v>
      </c>
      <c r="L40" s="300">
        <v>-57178</v>
      </c>
      <c r="M40" s="301">
        <v>-56436</v>
      </c>
      <c r="N40" s="302">
        <v>1.3</v>
      </c>
      <c r="O40" s="293"/>
    </row>
    <row r="41" spans="1:16">
      <c r="A41" s="248"/>
      <c r="B41" s="244"/>
      <c r="C41" s="244"/>
      <c r="D41" s="244"/>
      <c r="E41" s="244"/>
      <c r="F41" s="244"/>
      <c r="G41" s="1136" t="s">
        <v>281</v>
      </c>
      <c r="H41" s="1137"/>
      <c r="I41" s="1137"/>
      <c r="J41" s="1138"/>
      <c r="K41" s="294">
        <v>992860</v>
      </c>
      <c r="L41" s="300">
        <v>29591</v>
      </c>
      <c r="M41" s="301">
        <v>23822</v>
      </c>
      <c r="N41" s="302">
        <v>24.2</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5" t="s">
        <v>479</v>
      </c>
      <c r="J49" s="1127" t="s">
        <v>513</v>
      </c>
      <c r="K49" s="1128"/>
      <c r="L49" s="1128"/>
      <c r="M49" s="1128"/>
      <c r="N49" s="1129"/>
    </row>
    <row r="50" spans="1:14">
      <c r="A50" s="248"/>
      <c r="B50" s="244"/>
      <c r="C50" s="244"/>
      <c r="D50" s="244"/>
      <c r="E50" s="244"/>
      <c r="F50" s="244"/>
      <c r="G50" s="312"/>
      <c r="H50" s="313"/>
      <c r="I50" s="1126"/>
      <c r="J50" s="314" t="s">
        <v>514</v>
      </c>
      <c r="K50" s="315" t="s">
        <v>515</v>
      </c>
      <c r="L50" s="316" t="s">
        <v>516</v>
      </c>
      <c r="M50" s="317" t="s">
        <v>517</v>
      </c>
      <c r="N50" s="318" t="s">
        <v>518</v>
      </c>
    </row>
    <row r="51" spans="1:14">
      <c r="A51" s="248"/>
      <c r="B51" s="244"/>
      <c r="C51" s="244"/>
      <c r="D51" s="244"/>
      <c r="E51" s="244"/>
      <c r="F51" s="244"/>
      <c r="G51" s="310" t="s">
        <v>519</v>
      </c>
      <c r="H51" s="311"/>
      <c r="I51" s="319">
        <v>2400329</v>
      </c>
      <c r="J51" s="320">
        <v>71016</v>
      </c>
      <c r="K51" s="321">
        <v>-24</v>
      </c>
      <c r="L51" s="322">
        <v>86381</v>
      </c>
      <c r="M51" s="323">
        <v>9.3000000000000007</v>
      </c>
      <c r="N51" s="324">
        <v>-33.299999999999997</v>
      </c>
    </row>
    <row r="52" spans="1:14">
      <c r="A52" s="248"/>
      <c r="B52" s="244"/>
      <c r="C52" s="244"/>
      <c r="D52" s="244"/>
      <c r="E52" s="244"/>
      <c r="F52" s="244"/>
      <c r="G52" s="325"/>
      <c r="H52" s="326" t="s">
        <v>520</v>
      </c>
      <c r="I52" s="327">
        <v>1013264</v>
      </c>
      <c r="J52" s="328">
        <v>29978</v>
      </c>
      <c r="K52" s="329">
        <v>-39.5</v>
      </c>
      <c r="L52" s="330">
        <v>41242</v>
      </c>
      <c r="M52" s="331">
        <v>-10.4</v>
      </c>
      <c r="N52" s="332">
        <v>-29.1</v>
      </c>
    </row>
    <row r="53" spans="1:14">
      <c r="A53" s="248"/>
      <c r="B53" s="244"/>
      <c r="C53" s="244"/>
      <c r="D53" s="244"/>
      <c r="E53" s="244"/>
      <c r="F53" s="244"/>
      <c r="G53" s="310" t="s">
        <v>521</v>
      </c>
      <c r="H53" s="311"/>
      <c r="I53" s="319">
        <v>2427375</v>
      </c>
      <c r="J53" s="320">
        <v>72375</v>
      </c>
      <c r="K53" s="321">
        <v>1.9</v>
      </c>
      <c r="L53" s="322">
        <v>67088</v>
      </c>
      <c r="M53" s="323">
        <v>-22.3</v>
      </c>
      <c r="N53" s="324">
        <v>24.2</v>
      </c>
    </row>
    <row r="54" spans="1:14">
      <c r="A54" s="248"/>
      <c r="B54" s="244"/>
      <c r="C54" s="244"/>
      <c r="D54" s="244"/>
      <c r="E54" s="244"/>
      <c r="F54" s="244"/>
      <c r="G54" s="325"/>
      <c r="H54" s="326" t="s">
        <v>520</v>
      </c>
      <c r="I54" s="327">
        <v>644152</v>
      </c>
      <c r="J54" s="328">
        <v>19206</v>
      </c>
      <c r="K54" s="329">
        <v>-35.9</v>
      </c>
      <c r="L54" s="330">
        <v>37146</v>
      </c>
      <c r="M54" s="331">
        <v>-9.9</v>
      </c>
      <c r="N54" s="332">
        <v>-26</v>
      </c>
    </row>
    <row r="55" spans="1:14">
      <c r="A55" s="248"/>
      <c r="B55" s="244"/>
      <c r="C55" s="244"/>
      <c r="D55" s="244"/>
      <c r="E55" s="244"/>
      <c r="F55" s="244"/>
      <c r="G55" s="310" t="s">
        <v>522</v>
      </c>
      <c r="H55" s="311"/>
      <c r="I55" s="319">
        <v>2639069</v>
      </c>
      <c r="J55" s="320">
        <v>77934</v>
      </c>
      <c r="K55" s="321">
        <v>7.7</v>
      </c>
      <c r="L55" s="322">
        <v>70489</v>
      </c>
      <c r="M55" s="323">
        <v>5.0999999999999996</v>
      </c>
      <c r="N55" s="324">
        <v>2.6</v>
      </c>
    </row>
    <row r="56" spans="1:14">
      <c r="A56" s="248"/>
      <c r="B56" s="244"/>
      <c r="C56" s="244"/>
      <c r="D56" s="244"/>
      <c r="E56" s="244"/>
      <c r="F56" s="244"/>
      <c r="G56" s="325"/>
      <c r="H56" s="326" t="s">
        <v>520</v>
      </c>
      <c r="I56" s="327">
        <v>698163</v>
      </c>
      <c r="J56" s="328">
        <v>20617</v>
      </c>
      <c r="K56" s="329">
        <v>7.3</v>
      </c>
      <c r="L56" s="330">
        <v>37817</v>
      </c>
      <c r="M56" s="331">
        <v>1.8</v>
      </c>
      <c r="N56" s="332">
        <v>5.5</v>
      </c>
    </row>
    <row r="57" spans="1:14">
      <c r="A57" s="248"/>
      <c r="B57" s="244"/>
      <c r="C57" s="244"/>
      <c r="D57" s="244"/>
      <c r="E57" s="244"/>
      <c r="F57" s="244"/>
      <c r="G57" s="310" t="s">
        <v>523</v>
      </c>
      <c r="H57" s="311"/>
      <c r="I57" s="319">
        <v>1613971</v>
      </c>
      <c r="J57" s="320">
        <v>47952</v>
      </c>
      <c r="K57" s="321">
        <v>-38.5</v>
      </c>
      <c r="L57" s="322">
        <v>84389</v>
      </c>
      <c r="M57" s="323">
        <v>19.7</v>
      </c>
      <c r="N57" s="324">
        <v>-58.2</v>
      </c>
    </row>
    <row r="58" spans="1:14">
      <c r="A58" s="248"/>
      <c r="B58" s="244"/>
      <c r="C58" s="244"/>
      <c r="D58" s="244"/>
      <c r="E58" s="244"/>
      <c r="F58" s="244"/>
      <c r="G58" s="325"/>
      <c r="H58" s="326" t="s">
        <v>520</v>
      </c>
      <c r="I58" s="327">
        <v>678290</v>
      </c>
      <c r="J58" s="328">
        <v>20152</v>
      </c>
      <c r="K58" s="329">
        <v>-2.2999999999999998</v>
      </c>
      <c r="L58" s="330">
        <v>44339</v>
      </c>
      <c r="M58" s="331">
        <v>17.2</v>
      </c>
      <c r="N58" s="332">
        <v>-19.5</v>
      </c>
    </row>
    <row r="59" spans="1:14">
      <c r="A59" s="248"/>
      <c r="B59" s="244"/>
      <c r="C59" s="244"/>
      <c r="D59" s="244"/>
      <c r="E59" s="244"/>
      <c r="F59" s="244"/>
      <c r="G59" s="310" t="s">
        <v>524</v>
      </c>
      <c r="H59" s="311"/>
      <c r="I59" s="319">
        <v>1108624</v>
      </c>
      <c r="J59" s="320">
        <v>33041</v>
      </c>
      <c r="K59" s="321">
        <v>-31.1</v>
      </c>
      <c r="L59" s="322">
        <v>83623</v>
      </c>
      <c r="M59" s="323">
        <v>-0.9</v>
      </c>
      <c r="N59" s="324">
        <v>-30.2</v>
      </c>
    </row>
    <row r="60" spans="1:14">
      <c r="A60" s="248"/>
      <c r="B60" s="244"/>
      <c r="C60" s="244"/>
      <c r="D60" s="244"/>
      <c r="E60" s="244"/>
      <c r="F60" s="244"/>
      <c r="G60" s="325"/>
      <c r="H60" s="326" t="s">
        <v>520</v>
      </c>
      <c r="I60" s="333">
        <v>436901</v>
      </c>
      <c r="J60" s="328">
        <v>13021</v>
      </c>
      <c r="K60" s="329">
        <v>-35.4</v>
      </c>
      <c r="L60" s="330">
        <v>48787</v>
      </c>
      <c r="M60" s="331">
        <v>10</v>
      </c>
      <c r="N60" s="332">
        <v>-45.4</v>
      </c>
    </row>
    <row r="61" spans="1:14">
      <c r="A61" s="248"/>
      <c r="B61" s="244"/>
      <c r="C61" s="244"/>
      <c r="D61" s="244"/>
      <c r="E61" s="244"/>
      <c r="F61" s="244"/>
      <c r="G61" s="310" t="s">
        <v>525</v>
      </c>
      <c r="H61" s="334"/>
      <c r="I61" s="335">
        <v>2037874</v>
      </c>
      <c r="J61" s="336">
        <v>60464</v>
      </c>
      <c r="K61" s="337">
        <v>-16.8</v>
      </c>
      <c r="L61" s="338">
        <v>78394</v>
      </c>
      <c r="M61" s="339">
        <v>2.2000000000000002</v>
      </c>
      <c r="N61" s="324">
        <v>-19</v>
      </c>
    </row>
    <row r="62" spans="1:14">
      <c r="A62" s="248"/>
      <c r="B62" s="244"/>
      <c r="C62" s="244"/>
      <c r="D62" s="244"/>
      <c r="E62" s="244"/>
      <c r="F62" s="244"/>
      <c r="G62" s="325"/>
      <c r="H62" s="326" t="s">
        <v>520</v>
      </c>
      <c r="I62" s="327">
        <v>694154</v>
      </c>
      <c r="J62" s="328">
        <v>20595</v>
      </c>
      <c r="K62" s="329">
        <v>-21.2</v>
      </c>
      <c r="L62" s="330">
        <v>41866</v>
      </c>
      <c r="M62" s="331">
        <v>1.7</v>
      </c>
      <c r="N62" s="332">
        <v>-22.9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7.61</v>
      </c>
      <c r="G47" s="12">
        <v>7.69</v>
      </c>
      <c r="H47" s="12">
        <v>7.62</v>
      </c>
      <c r="I47" s="12">
        <v>7.65</v>
      </c>
      <c r="J47" s="13">
        <v>7.72</v>
      </c>
    </row>
    <row r="48" spans="2:10" ht="57.75" customHeight="1">
      <c r="B48" s="14"/>
      <c r="C48" s="1141" t="s">
        <v>4</v>
      </c>
      <c r="D48" s="1141"/>
      <c r="E48" s="1142"/>
      <c r="F48" s="15">
        <v>3.67</v>
      </c>
      <c r="G48" s="16">
        <v>3.8</v>
      </c>
      <c r="H48" s="16">
        <v>3.39</v>
      </c>
      <c r="I48" s="16">
        <v>3.3</v>
      </c>
      <c r="J48" s="17">
        <v>2.02</v>
      </c>
    </row>
    <row r="49" spans="2:10" ht="57.75" customHeight="1" thickBot="1">
      <c r="B49" s="18"/>
      <c r="C49" s="1143" t="s">
        <v>5</v>
      </c>
      <c r="D49" s="1143"/>
      <c r="E49" s="1144"/>
      <c r="F49" s="19">
        <v>0.69</v>
      </c>
      <c r="G49" s="20">
        <v>0.12</v>
      </c>
      <c r="H49" s="20" t="s">
        <v>532</v>
      </c>
      <c r="I49" s="20" t="s">
        <v>533</v>
      </c>
      <c r="J49" s="21" t="s">
        <v>534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535</v>
      </c>
      <c r="D34" s="1151"/>
      <c r="E34" s="1152"/>
      <c r="F34" s="32">
        <v>8.2100000000000009</v>
      </c>
      <c r="G34" s="33">
        <v>7.76</v>
      </c>
      <c r="H34" s="33">
        <v>6.94</v>
      </c>
      <c r="I34" s="33">
        <v>6.29</v>
      </c>
      <c r="J34" s="34">
        <v>5.65</v>
      </c>
      <c r="K34" s="22"/>
      <c r="L34" s="22"/>
      <c r="M34" s="22"/>
      <c r="N34" s="22"/>
      <c r="O34" s="22"/>
      <c r="P34" s="22"/>
    </row>
    <row r="35" spans="1:16" ht="39" customHeight="1">
      <c r="A35" s="22"/>
      <c r="B35" s="35"/>
      <c r="C35" s="1145" t="s">
        <v>536</v>
      </c>
      <c r="D35" s="1146"/>
      <c r="E35" s="1147"/>
      <c r="F35" s="36">
        <v>3.61</v>
      </c>
      <c r="G35" s="37">
        <v>3.63</v>
      </c>
      <c r="H35" s="37">
        <v>4.8</v>
      </c>
      <c r="I35" s="37">
        <v>5.23</v>
      </c>
      <c r="J35" s="38">
        <v>5.47</v>
      </c>
      <c r="K35" s="22"/>
      <c r="L35" s="22"/>
      <c r="M35" s="22"/>
      <c r="N35" s="22"/>
      <c r="O35" s="22"/>
      <c r="P35" s="22"/>
    </row>
    <row r="36" spans="1:16" ht="39" customHeight="1">
      <c r="A36" s="22"/>
      <c r="B36" s="35"/>
      <c r="C36" s="1145" t="s">
        <v>537</v>
      </c>
      <c r="D36" s="1146"/>
      <c r="E36" s="1147"/>
      <c r="F36" s="36">
        <v>3.66</v>
      </c>
      <c r="G36" s="37">
        <v>3.79</v>
      </c>
      <c r="H36" s="37">
        <v>3.38</v>
      </c>
      <c r="I36" s="37">
        <v>3.3</v>
      </c>
      <c r="J36" s="38">
        <v>2.02</v>
      </c>
      <c r="K36" s="22"/>
      <c r="L36" s="22"/>
      <c r="M36" s="22"/>
      <c r="N36" s="22"/>
      <c r="O36" s="22"/>
      <c r="P36" s="22"/>
    </row>
    <row r="37" spans="1:16" ht="39" customHeight="1">
      <c r="A37" s="22"/>
      <c r="B37" s="35"/>
      <c r="C37" s="1145" t="s">
        <v>538</v>
      </c>
      <c r="D37" s="1146"/>
      <c r="E37" s="1147"/>
      <c r="F37" s="36">
        <v>0.02</v>
      </c>
      <c r="G37" s="37">
        <v>0.34</v>
      </c>
      <c r="H37" s="37">
        <v>0.47</v>
      </c>
      <c r="I37" s="37">
        <v>0.38</v>
      </c>
      <c r="J37" s="38">
        <v>0.2</v>
      </c>
      <c r="K37" s="22"/>
      <c r="L37" s="22"/>
      <c r="M37" s="22"/>
      <c r="N37" s="22"/>
      <c r="O37" s="22"/>
      <c r="P37" s="22"/>
    </row>
    <row r="38" spans="1:16" ht="39" customHeight="1">
      <c r="A38" s="22"/>
      <c r="B38" s="35"/>
      <c r="C38" s="1145" t="s">
        <v>539</v>
      </c>
      <c r="D38" s="1146"/>
      <c r="E38" s="1147"/>
      <c r="F38" s="36">
        <v>0</v>
      </c>
      <c r="G38" s="37">
        <v>7.0000000000000007E-2</v>
      </c>
      <c r="H38" s="37">
        <v>0.05</v>
      </c>
      <c r="I38" s="37">
        <v>0.09</v>
      </c>
      <c r="J38" s="38">
        <v>0.1</v>
      </c>
      <c r="K38" s="22"/>
      <c r="L38" s="22"/>
      <c r="M38" s="22"/>
      <c r="N38" s="22"/>
      <c r="O38" s="22"/>
      <c r="P38" s="22"/>
    </row>
    <row r="39" spans="1:16" ht="39" customHeight="1">
      <c r="A39" s="22"/>
      <c r="B39" s="35"/>
      <c r="C39" s="1145" t="s">
        <v>540</v>
      </c>
      <c r="D39" s="1146"/>
      <c r="E39" s="1147"/>
      <c r="F39" s="36">
        <v>0.05</v>
      </c>
      <c r="G39" s="37">
        <v>0.06</v>
      </c>
      <c r="H39" s="37">
        <v>0.04</v>
      </c>
      <c r="I39" s="37">
        <v>0.03</v>
      </c>
      <c r="J39" s="38">
        <v>0</v>
      </c>
      <c r="K39" s="22"/>
      <c r="L39" s="22"/>
      <c r="M39" s="22"/>
      <c r="N39" s="22"/>
      <c r="O39" s="22"/>
      <c r="P39" s="22"/>
    </row>
    <row r="40" spans="1:16" ht="39" customHeight="1">
      <c r="A40" s="22"/>
      <c r="B40" s="35"/>
      <c r="C40" s="1145" t="s">
        <v>541</v>
      </c>
      <c r="D40" s="1146"/>
      <c r="E40" s="1147"/>
      <c r="F40" s="36">
        <v>0</v>
      </c>
      <c r="G40" s="37">
        <v>0</v>
      </c>
      <c r="H40" s="37">
        <v>7.0000000000000007E-2</v>
      </c>
      <c r="I40" s="37">
        <v>0</v>
      </c>
      <c r="J40" s="38">
        <v>0</v>
      </c>
      <c r="K40" s="22"/>
      <c r="L40" s="22"/>
      <c r="M40" s="22"/>
      <c r="N40" s="22"/>
      <c r="O40" s="22"/>
      <c r="P40" s="22"/>
    </row>
    <row r="41" spans="1:16" ht="39" customHeight="1">
      <c r="A41" s="22"/>
      <c r="B41" s="35"/>
      <c r="C41" s="1145" t="s">
        <v>542</v>
      </c>
      <c r="D41" s="1146"/>
      <c r="E41" s="1147"/>
      <c r="F41" s="36">
        <v>0</v>
      </c>
      <c r="G41" s="37">
        <v>0</v>
      </c>
      <c r="H41" s="37">
        <v>0</v>
      </c>
      <c r="I41" s="37">
        <v>0</v>
      </c>
      <c r="J41" s="38">
        <v>0</v>
      </c>
      <c r="K41" s="22"/>
      <c r="L41" s="22"/>
      <c r="M41" s="22"/>
      <c r="N41" s="22"/>
      <c r="O41" s="22"/>
      <c r="P41" s="22"/>
    </row>
    <row r="42" spans="1:16" ht="39" customHeight="1">
      <c r="A42" s="22"/>
      <c r="B42" s="39"/>
      <c r="C42" s="1145" t="s">
        <v>543</v>
      </c>
      <c r="D42" s="1146"/>
      <c r="E42" s="1147"/>
      <c r="F42" s="36" t="s">
        <v>489</v>
      </c>
      <c r="G42" s="37" t="s">
        <v>489</v>
      </c>
      <c r="H42" s="37" t="s">
        <v>489</v>
      </c>
      <c r="I42" s="37" t="s">
        <v>489</v>
      </c>
      <c r="J42" s="38" t="s">
        <v>489</v>
      </c>
      <c r="K42" s="22"/>
      <c r="L42" s="22"/>
      <c r="M42" s="22"/>
      <c r="N42" s="22"/>
      <c r="O42" s="22"/>
      <c r="P42" s="22"/>
    </row>
    <row r="43" spans="1:16" ht="39" customHeight="1" thickBot="1">
      <c r="A43" s="22"/>
      <c r="B43" s="40"/>
      <c r="C43" s="1148" t="s">
        <v>544</v>
      </c>
      <c r="D43" s="1149"/>
      <c r="E43" s="1150"/>
      <c r="F43" s="41">
        <v>0.38</v>
      </c>
      <c r="G43" s="42">
        <v>0.38</v>
      </c>
      <c r="H43" s="42">
        <v>0.31</v>
      </c>
      <c r="I43" s="42">
        <v>0.19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2110</v>
      </c>
      <c r="L45" s="60">
        <v>2111</v>
      </c>
      <c r="M45" s="60">
        <v>2105</v>
      </c>
      <c r="N45" s="60">
        <v>2116</v>
      </c>
      <c r="O45" s="61">
        <v>2138</v>
      </c>
      <c r="P45" s="48"/>
      <c r="Q45" s="48"/>
      <c r="R45" s="48"/>
      <c r="S45" s="48"/>
      <c r="T45" s="48"/>
      <c r="U45" s="48"/>
    </row>
    <row r="46" spans="1:21" ht="30.75" customHeight="1">
      <c r="A46" s="48"/>
      <c r="B46" s="1163"/>
      <c r="C46" s="1164"/>
      <c r="D46" s="62"/>
      <c r="E46" s="1155" t="s">
        <v>13</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c r="A47" s="48"/>
      <c r="B47" s="1163"/>
      <c r="C47" s="1164"/>
      <c r="D47" s="62"/>
      <c r="E47" s="1155" t="s">
        <v>14</v>
      </c>
      <c r="F47" s="1155"/>
      <c r="G47" s="1155"/>
      <c r="H47" s="1155"/>
      <c r="I47" s="1155"/>
      <c r="J47" s="1156"/>
      <c r="K47" s="63" t="s">
        <v>489</v>
      </c>
      <c r="L47" s="64" t="s">
        <v>489</v>
      </c>
      <c r="M47" s="64" t="s">
        <v>489</v>
      </c>
      <c r="N47" s="64" t="s">
        <v>489</v>
      </c>
      <c r="O47" s="65" t="s">
        <v>489</v>
      </c>
      <c r="P47" s="48"/>
      <c r="Q47" s="48"/>
      <c r="R47" s="48"/>
      <c r="S47" s="48"/>
      <c r="T47" s="48"/>
      <c r="U47" s="48"/>
    </row>
    <row r="48" spans="1:21" ht="30.75" customHeight="1">
      <c r="A48" s="48"/>
      <c r="B48" s="1163"/>
      <c r="C48" s="1164"/>
      <c r="D48" s="62"/>
      <c r="E48" s="1155" t="s">
        <v>15</v>
      </c>
      <c r="F48" s="1155"/>
      <c r="G48" s="1155"/>
      <c r="H48" s="1155"/>
      <c r="I48" s="1155"/>
      <c r="J48" s="1156"/>
      <c r="K48" s="63">
        <v>637</v>
      </c>
      <c r="L48" s="64">
        <v>640</v>
      </c>
      <c r="M48" s="64">
        <v>645</v>
      </c>
      <c r="N48" s="64">
        <v>592</v>
      </c>
      <c r="O48" s="65">
        <v>571</v>
      </c>
      <c r="P48" s="48"/>
      <c r="Q48" s="48"/>
      <c r="R48" s="48"/>
      <c r="S48" s="48"/>
      <c r="T48" s="48"/>
      <c r="U48" s="48"/>
    </row>
    <row r="49" spans="1:21" ht="30.75" customHeight="1">
      <c r="A49" s="48"/>
      <c r="B49" s="1163"/>
      <c r="C49" s="1164"/>
      <c r="D49" s="62"/>
      <c r="E49" s="1155" t="s">
        <v>16</v>
      </c>
      <c r="F49" s="1155"/>
      <c r="G49" s="1155"/>
      <c r="H49" s="1155"/>
      <c r="I49" s="1155"/>
      <c r="J49" s="1156"/>
      <c r="K49" s="63">
        <v>354</v>
      </c>
      <c r="L49" s="64">
        <v>443</v>
      </c>
      <c r="M49" s="64">
        <v>432</v>
      </c>
      <c r="N49" s="64">
        <v>335</v>
      </c>
      <c r="O49" s="65">
        <v>316</v>
      </c>
      <c r="P49" s="48"/>
      <c r="Q49" s="48"/>
      <c r="R49" s="48"/>
      <c r="S49" s="48"/>
      <c r="T49" s="48"/>
      <c r="U49" s="48"/>
    </row>
    <row r="50" spans="1:21" ht="30.75" customHeight="1">
      <c r="A50" s="48"/>
      <c r="B50" s="1163"/>
      <c r="C50" s="1164"/>
      <c r="D50" s="62"/>
      <c r="E50" s="1155" t="s">
        <v>17</v>
      </c>
      <c r="F50" s="1155"/>
      <c r="G50" s="1155"/>
      <c r="H50" s="1155"/>
      <c r="I50" s="1155"/>
      <c r="J50" s="1156"/>
      <c r="K50" s="63">
        <v>93</v>
      </c>
      <c r="L50" s="64">
        <v>86</v>
      </c>
      <c r="M50" s="64">
        <v>80</v>
      </c>
      <c r="N50" s="64">
        <v>52</v>
      </c>
      <c r="O50" s="65">
        <v>52</v>
      </c>
      <c r="P50" s="48"/>
      <c r="Q50" s="48"/>
      <c r="R50" s="48"/>
      <c r="S50" s="48"/>
      <c r="T50" s="48"/>
      <c r="U50" s="48"/>
    </row>
    <row r="51" spans="1:21" ht="30.75" customHeight="1">
      <c r="A51" s="48"/>
      <c r="B51" s="1165"/>
      <c r="C51" s="1166"/>
      <c r="D51" s="66"/>
      <c r="E51" s="1155" t="s">
        <v>18</v>
      </c>
      <c r="F51" s="1155"/>
      <c r="G51" s="1155"/>
      <c r="H51" s="1155"/>
      <c r="I51" s="1155"/>
      <c r="J51" s="1156"/>
      <c r="K51" s="63" t="s">
        <v>489</v>
      </c>
      <c r="L51" s="64" t="s">
        <v>489</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1972</v>
      </c>
      <c r="L52" s="64">
        <v>1972</v>
      </c>
      <c r="M52" s="64">
        <v>2025</v>
      </c>
      <c r="N52" s="64">
        <v>2009</v>
      </c>
      <c r="O52" s="65">
        <v>2085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1222</v>
      </c>
      <c r="L53" s="69">
        <v>1308</v>
      </c>
      <c r="M53" s="69">
        <v>1237</v>
      </c>
      <c r="N53" s="69">
        <v>1086</v>
      </c>
      <c r="O53" s="70">
        <v>992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2016-04-07T01:38:59Z</cp:lastPrinted>
  <dcterms:created xsi:type="dcterms:W3CDTF">2016-02-15T01:22:18Z</dcterms:created>
  <dcterms:modified xsi:type="dcterms:W3CDTF">2016-05-02T10:53:48Z</dcterms:modified>
  <cp:category/>
</cp:coreProperties>
</file>