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ky.vdi.pref.nagano.lg.jp\全庁共有\本庁\02_企画振興部\06 市町村課\財政係\一般財政\01 財政状況資料集\R5財政状況資料集\【R7.3月】3月公表分\09長野\"/>
    </mc:Choice>
  </mc:AlternateContent>
  <xr:revisionPtr revIDLastSave="0" documentId="13_ncr:1_{A81DE799-5033-4248-9E94-65CD9117BF8E}"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C36" i="10"/>
  <c r="BE35" i="10"/>
  <c r="C35" i="10"/>
  <c r="BE34" i="10"/>
  <c r="C34" i="10"/>
  <c r="U34" i="10" l="1"/>
  <c r="U35" i="10" s="1"/>
  <c r="U36"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<sst xmlns="http://schemas.openxmlformats.org/spreadsheetml/2006/main" count="1095" uniqueCount="567">
  <si>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</si>
  <si>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</si>
  <si>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</si>
  <si>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</si>
  <si>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</si>
  <si>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</si>
  <si>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</si>
  <si>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</si>
  <si>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</si>
  <si>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</si>
  <si>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</si>
  <si>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</si>
  <si>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</si>
  <si>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</si>
  <si>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</si>
  <si>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</si>
  <si>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</si>
  <si>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</si>
  <si>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</si>
  <si>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</si>
  <si>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</si>
  <si>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</si>
  <si>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</si>
  <si>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</si>
  <si>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</si>
  <si>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</si>
  <si>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</si>
  <si>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</si>
  <si>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</si>
  <si>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</si>
  <si>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</si>
  <si>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</si>
  <si>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</si>
  <si>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</si>
  <si>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</si>
  <si>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</si>
  <si>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</si>
  <si>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</si>
  <si>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</si>
  <si>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</si>
  <si>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</si>
  <si>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</si>
  <si>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</si>
  <si>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</si>
  <si>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</si>
  <si>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</si>
  <si>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</si>
  <si>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</si>
  <si>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</si>
  <si>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</si>
  <si>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</si>
  <si>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</si>
  <si>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</si>
  <si>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</si>
  <si>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</si>
  <si>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</si>
  <si>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</si>
  <si>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</si>
  <si>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</si>
  <si>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</si>
  <si>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</si>
  <si>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</si>
  <si>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</si>
  <si>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</si>
  <si>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</si>
  <si>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</si>
  <si>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</si>
  <si>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</si>
  <si>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</si>
  <si>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</si>
  <si>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</si>
  <si>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</si>
  <si>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</si>
  <si>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</si>
  <si>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</si>
  <si>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</si>
  <si>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</si>
  <si>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</si>
  <si>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</si>
  <si>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</si>
  <si>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</si>
  <si>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</si>
  <si>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</si>
  <si>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</si>
  <si>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</si>
  <si>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</si>
  <si>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</si>
  <si>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</si>
  <si>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</si>
  <si>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</si>
  <si>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</si>
  <si>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</si>
  <si>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</si>
  <si>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</si>
  <si>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須坂市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</si>
  <si>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</si>
  <si>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</si>
  <si>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</si>
  <si>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</si>
  <si>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</si>
  <si>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</si>
  <si>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</si>
  <si>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</si>
  <si>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</si>
  <si>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</si>
  <si>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</si>
  <si>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</si>
  <si>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</si>
  <si>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</si>
  <si>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</si>
  <si>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</si>
  <si>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</si>
  <si>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</si>
  <si>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</si>
  <si>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</si>
  <si>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</si>
  <si>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</si>
  <si>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</si>
  <si>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</si>
  <si>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</si>
  <si>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</si>
  <si>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</si>
  <si>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</si>
  <si>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</si>
  <si>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</si>
  <si>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</si>
  <si>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</si>
  <si>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</si>
  <si>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</si>
  <si>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</si>
  <si>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</si>
  <si>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</si>
  <si>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</si>
  <si>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</si>
  <si>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</si>
  <si>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</si>
  <si>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</si>
  <si>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</si>
  <si>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</si>
  <si>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</si>
  <si>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</si>
  <si>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</si>
  <si>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</si>
  <si>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</si>
  <si>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-0.6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</si>
  <si>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</si>
  <si>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</si>
  <si>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</si>
  <si>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</si>
  <si>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</si>
  <si>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</si>
  <si>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</si>
  <si>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</si>
  <si>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</si>
  <si>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</si>
  <si>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</si>
  <si>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</si>
  <si>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</si>
  <si>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</si>
  <si>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</si>
  <si>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</si>
  <si>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</si>
  <si>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</si>
  <si>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</si>
  <si>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</si>
  <si>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</si>
  <si>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</si>
  <si>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</si>
  <si>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</si>
  <si>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</si>
  <si>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</si>
  <si>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</si>
  <si>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</si>
  <si>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</si>
  <si>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</si>
  <si>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</si>
  <si>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</si>
  <si>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</si>
  <si>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</si>
  <si>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</si>
  <si>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</si>
  <si>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</si>
  <si>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</si>
  <si>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</si>
  <si>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</si>
  <si>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</si>
  <si>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</si>
  <si>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</si>
  <si>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</si>
  <si>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</si>
  <si>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</si>
  <si>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</si>
  <si>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</si>
  <si>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</si>
  <si>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</si>
  <si>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</si>
  <si>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</si>
  <si>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</si>
  <si>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</si>
  <si>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</si>
  <si>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</si>
  <si>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</si>
  <si>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</si>
  <si>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長野県須坂市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</si>
  <si>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</si>
  <si>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</si>
  <si>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</si>
  <si>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</si>
  <si>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</si>
  <si>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</si>
  <si>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</si>
  <si>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</si>
  <si>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</si>
  <si>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</si>
  <si>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</si>
  <si>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</si>
  <si>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</si>
  <si>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</si>
  <si>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</si>
  <si>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</si>
  <si>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</si>
  <si>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</si>
  <si>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</si>
  <si>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</si>
  <si>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</si>
  <si>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</si>
  <si>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</si>
  <si>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</si>
  <si>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</si>
  <si>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</si>
  <si>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</si>
  <si>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</si>
  <si>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</si>
  <si>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</si>
  <si>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</si>
  <si>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</si>
  <si>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</si>
  <si>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</si>
  <si>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</si>
  <si>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</si>
  <si>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</si>
  <si>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</si>
  <si>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</si>
  <si>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</si>
  <si>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</si>
  <si>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</si>
  <si>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</si>
  <si>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</si>
  <si>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</si>
  <si>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</si>
  <si>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</si>
  <si>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</si>
  <si>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</si>
  <si>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</si>
  <si>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</si>
  <si>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</si>
  <si>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</si>
  <si>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</si>
  <si>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</si>
  <si>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</si>
  <si>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</si>
  <si>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</si>
  <si>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</si>
  <si>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</si>
  <si>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</si>
  <si>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</si>
  <si>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</si>
  <si>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</si>
  <si>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</si>
  <si>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</si>
  <si>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</si>
  <si>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</si>
  <si>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</si>
  <si>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</si>
  <si>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</si>
  <si>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</si>
  <si>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</si>
  <si>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</si>
  <si>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</si>
  <si>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</si>
  <si>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</si>
  <si>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</si>
  <si>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</si>
  <si>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</si>
  <si>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</si>
  <si>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</si>
  <si>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</si>
  <si>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</si>
  <si>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</si>
  <si>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</si>
  <si>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</si>
  <si>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</si>
  <si>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</si>
  <si>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</si>
  <si>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</si>
  <si>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</si>
  <si>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</si>
  <si>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</si>
  <si>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</si>
  <si>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</si>
  <si>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</si>
  <si>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</si>
  <si>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</si>
  <si>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</si>
  <si>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</si>
  <si>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</si>
  <si>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</si>
  <si>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</si>
  <si>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</si>
  <si>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</si>
  <si>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</si>
  <si>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</si>
  <si>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</si>
  <si>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</si>
  <si>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</si>
  <si>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</si>
  <si>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</si>
  <si>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</si>
  <si>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</si>
  <si>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</si>
  <si>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</si>
  <si>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</si>
  <si>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</si>
  <si>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</si>
  <si>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</si>
  <si>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</si>
  <si>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</si>
  <si>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</si>
  <si>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</si>
  <si>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</si>
  <si>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</si>
  <si>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</si>
  <si>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</si>
  <si>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</si>
  <si>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</si>
  <si>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</si>
  <si>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</si>
  <si>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</si>
  <si>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</si>
  <si>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</si>
  <si>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</si>
  <si>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</si>
  <si>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</si>
  <si>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</si>
  <si>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</si>
  <si>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</si>
  <si>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</si>
  <si>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</si>
  <si>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</si>
  <si>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</si>
  <si>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</si>
  <si>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</si>
  <si>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</si>
  <si>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</si>
  <si>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長野県須坂市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</si>
  <si>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</si>
  <si>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</si>
  <si>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</si>
  <si>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</si>
  <si>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</si>
  <si>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</si>
  <si>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</si>
  <si>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</si>
  <si>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</si>
  <si>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</si>
  <si>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</si>
  <si>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</si>
  <si>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</si>
  <si>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</si>
  <si>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</si>
  <si>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</si>
  <si>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</si>
  <si>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</si>
  <si>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</si>
  <si>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</si>
  <si>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</si>
  <si>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</si>
  <si>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</si>
  <si>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</si>
  <si>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</si>
  <si>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</si>
  <si>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</si>
  <si>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</si>
  <si>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</si>
  <si>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</si>
  <si>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</si>
  <si>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</si>
  <si>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</si>
  <si>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</si>
  <si>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</si>
  <si>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</si>
  <si>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</si>
  <si>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</si>
  <si>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</si>
  <si>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宅地造成事業会計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</si>
  <si>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</si>
  <si>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</si>
  <si>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</si>
  <si>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</si>
  <si>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</si>
  <si>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</si>
  <si>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</si>
  <si>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</si>
  <si>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</si>
  <si>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</si>
  <si>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</si>
  <si>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</si>
  <si>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</si>
  <si>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</si>
  <si>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</si>
  <si>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</si>
  <si>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</si>
  <si>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</si>
  <si>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</si>
  <si>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</si>
  <si>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</si>
  <si>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</si>
  <si>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</si>
  <si>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</si>
  <si>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</si>
  <si>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</si>
  <si>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</si>
  <si>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</si>
  <si>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</si>
  <si>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</si>
  <si>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</si>
  <si>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</si>
  <si>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</si>
  <si>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</si>
  <si>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</si>
  <si>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</si>
  <si>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</si>
  <si>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</si>
  <si>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</si>
  <si>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</si>
  <si>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</si>
  <si>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</si>
  <si>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</si>
  <si>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</si>
  <si>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</si>
  <si>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</si>
  <si>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</si>
  <si>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</si>
  <si>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</si>
  <si>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</si>
  <si>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</si>
  <si>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</si>
  <si>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</si>
  <si>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</si>
  <si>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</si>
  <si>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</si>
  <si>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</si>
  <si>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</si>
  <si>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</si>
  <si>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</si>
  <si>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</si>
  <si>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</si>
  <si>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</si>
  <si>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</si>
  <si>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</si>
  <si>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</si>
  <si>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</si>
  <si>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</si>
  <si>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</si>
  <si>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</si>
  <si>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</si>
  <si>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</si>
  <si>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</si>
  <si>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</si>
  <si>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</si>
  <si>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</si>
  <si>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</si>
  <si>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</si>
  <si>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</si>
  <si>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</si>
  <si>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</si>
  <si>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</si>
  <si>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</si>
  <si>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</si>
  <si>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</si>
  <si>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</si>
  <si>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</si>
  <si>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</si>
  <si>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</si>
  <si>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</si>
  <si>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</si>
  <si>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</si>
  <si>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</si>
  <si>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</si>
  <si>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</si>
  <si>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</si>
  <si>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</si>
  <si>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</si>
  <si>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</si>
  <si>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</si>
  <si>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</si>
  <si>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</si>
  <si>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</si>
  <si>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</si>
  <si>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</si>
  <si>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</si>
  <si>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</si>
  <si>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</si>
  <si>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</si>
  <si>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</si>
  <si>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</si>
  <si>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</si>
  <si>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</si>
  <si>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</si>
  <si>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</si>
  <si>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</si>
  <si>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</si>
  <si>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</si>
  <si>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</si>
  <si>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</si>
  <si>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</si>
  <si>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</si>
  <si>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</si>
  <si>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</si>
  <si>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</si>
  <si>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</si>
  <si>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</si>
  <si>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</si>
  <si>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</si>
  <si>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</si>
  <si>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</si>
  <si>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</si>
  <si>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</si>
  <si>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</si>
  <si>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</si>
  <si>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2.72</t>
  </si>
  <si>
    <t>下水道事業会計</t>
  </si>
  <si>
    <t>水道事業会計</t>
  </si>
  <si>
    <t>一般会計</t>
  </si>
  <si>
    <t>宅地造成事業会計</t>
  </si>
  <si>
    <t>介護保険特別会計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</si>
  <si>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</si>
  <si>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</si>
  <si>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</si>
  <si>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</si>
  <si>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</si>
  <si>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</si>
  <si>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</si>
  <si>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</si>
  <si>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</si>
  <si>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長野広域連合</t>
    <rPh sb="0" eb="2">
      <t>ナガノ</t>
    </rPh>
    <rPh sb="2" eb="4">
      <t>コウイキ</t>
    </rPh>
    <rPh sb="4" eb="6">
      <t>レンゴウ</t>
    </rPh>
    <phoneticPr fontId="2"/>
  </si>
  <si>
    <t>　（一般会計）</t>
    <rPh sb="2" eb="4">
      <t>イッパン</t>
    </rPh>
    <rPh sb="4" eb="6">
      <t>カイケイ</t>
    </rPh>
    <phoneticPr fontId="2"/>
  </si>
  <si>
    <t>　（老人福祉施設等運営事業特別会計）</t>
    <rPh sb="2" eb="4">
      <t>ロウジン</t>
    </rPh>
    <rPh sb="4" eb="6">
      <t>フクシ</t>
    </rPh>
    <rPh sb="6" eb="8">
      <t>シセツ</t>
    </rPh>
    <rPh sb="8" eb="9">
      <t>トウ</t>
    </rPh>
    <rPh sb="9" eb="11">
      <t>ウンエイ</t>
    </rPh>
    <rPh sb="11" eb="13">
      <t>ジギョウ</t>
    </rPh>
    <rPh sb="13" eb="15">
      <t>トクベツ</t>
    </rPh>
    <rPh sb="15" eb="17">
      <t>カイケイ</t>
    </rPh>
    <phoneticPr fontId="2"/>
  </si>
  <si>
    <t>　（長野地域ふるさと事業特別会計</t>
    <rPh sb="2" eb="4">
      <t>ナガノ</t>
    </rPh>
    <rPh sb="4" eb="6">
      <t>チイキ</t>
    </rPh>
    <rPh sb="10" eb="12">
      <t>ジギョウ</t>
    </rPh>
    <rPh sb="12" eb="14">
      <t>トクベツ</t>
    </rPh>
    <rPh sb="14" eb="16">
      <t>カイケイ</t>
    </rPh>
    <phoneticPr fontId="2"/>
  </si>
  <si>
    <t>　（ごみ処理施設事業特別会計）</t>
    <rPh sb="4" eb="6">
      <t>ショリ</t>
    </rPh>
    <rPh sb="6" eb="8">
      <t>シセツ</t>
    </rPh>
    <rPh sb="8" eb="10">
      <t>ジギョウ</t>
    </rPh>
    <rPh sb="10" eb="12">
      <t>トクベツ</t>
    </rPh>
    <rPh sb="12" eb="14">
      <t>カイケイ</t>
    </rPh>
    <phoneticPr fontId="2"/>
  </si>
  <si>
    <t>高山村外一市一町財産組合</t>
    <rPh sb="0" eb="2">
      <t>タカヤマ</t>
    </rPh>
    <rPh sb="2" eb="3">
      <t>ムラ</t>
    </rPh>
    <rPh sb="3" eb="4">
      <t>ソト</t>
    </rPh>
    <rPh sb="4" eb="5">
      <t>イチ</t>
    </rPh>
    <rPh sb="5" eb="6">
      <t>シ</t>
    </rPh>
    <rPh sb="6" eb="7">
      <t>イチ</t>
    </rPh>
    <rPh sb="7" eb="8">
      <t>マチ</t>
    </rPh>
    <rPh sb="8" eb="10">
      <t>ザイサン</t>
    </rPh>
    <rPh sb="10" eb="12">
      <t>クミアイ</t>
    </rPh>
    <phoneticPr fontId="2"/>
  </si>
  <si>
    <t>須高行政事務組合</t>
    <rPh sb="0" eb="2">
      <t>スコウ</t>
    </rPh>
    <rPh sb="2" eb="4">
      <t>ギョウセイ</t>
    </rPh>
    <rPh sb="4" eb="6">
      <t>ジム</t>
    </rPh>
    <rPh sb="6" eb="8">
      <t>クミアイ</t>
    </rPh>
    <phoneticPr fontId="2"/>
  </si>
  <si>
    <t>長野県後期高齢者医療広域連合</t>
    <rPh sb="0" eb="3">
      <t>ナガノケン</t>
    </rPh>
    <rPh sb="3" eb="5">
      <t>コウキ</t>
    </rPh>
    <rPh sb="5" eb="8">
      <t>コウレイシャ</t>
    </rPh>
    <rPh sb="8" eb="10">
      <t>イリョウ</t>
    </rPh>
    <rPh sb="10" eb="12">
      <t>コウイキ</t>
    </rPh>
    <rPh sb="12" eb="14">
      <t>レンゴウ</t>
    </rPh>
    <phoneticPr fontId="2"/>
  </si>
  <si>
    <t>　（後期高齢者医療特別会計）</t>
    <rPh sb="2" eb="4">
      <t>コウキ</t>
    </rPh>
    <rPh sb="4" eb="7">
      <t>コウレイシャ</t>
    </rPh>
    <rPh sb="7" eb="9">
      <t>イリョウ</t>
    </rPh>
    <rPh sb="9" eb="11">
      <t>トクベツ</t>
    </rPh>
    <rPh sb="11" eb="13">
      <t>カイケイ</t>
    </rPh>
    <phoneticPr fontId="2"/>
  </si>
  <si>
    <t>長野県市町村自治振興組合</t>
    <rPh sb="0" eb="3">
      <t>ナガノケン</t>
    </rPh>
    <rPh sb="3" eb="6">
      <t>シチョウソン</t>
    </rPh>
    <rPh sb="6" eb="8">
      <t>ジチ</t>
    </rPh>
    <rPh sb="8" eb="10">
      <t>シンコウ</t>
    </rPh>
    <rPh sb="10" eb="12">
      <t>クミアイ</t>
    </rPh>
    <phoneticPr fontId="2"/>
  </si>
  <si>
    <t>長野県民交通災害共済組合</t>
    <rPh sb="0" eb="4">
      <t>ナガノケンミン</t>
    </rPh>
    <rPh sb="4" eb="6">
      <t>コウツウ</t>
    </rPh>
    <rPh sb="6" eb="8">
      <t>サイガイ</t>
    </rPh>
    <rPh sb="8" eb="10">
      <t>キョウサイ</t>
    </rPh>
    <rPh sb="10" eb="12">
      <t>クミアイ</t>
    </rPh>
    <phoneticPr fontId="2"/>
  </si>
  <si>
    <t>長野県地方税滞納整理機構</t>
    <rPh sb="0" eb="3">
      <t>ナガノケン</t>
    </rPh>
    <rPh sb="3" eb="6">
      <t>チホウゼイ</t>
    </rPh>
    <rPh sb="6" eb="8">
      <t>タイノウ</t>
    </rPh>
    <rPh sb="8" eb="10">
      <t>セイリ</t>
    </rPh>
    <rPh sb="10" eb="12">
      <t>キコウ</t>
    </rPh>
    <phoneticPr fontId="2"/>
  </si>
  <si>
    <t>-</t>
    <phoneticPr fontId="10"/>
  </si>
  <si>
    <t>須坂市文化振興事業団</t>
    <rPh sb="0" eb="3">
      <t>スザカシ</t>
    </rPh>
    <rPh sb="3" eb="5">
      <t>ブンカ</t>
    </rPh>
    <rPh sb="5" eb="7">
      <t>シンコウ</t>
    </rPh>
    <rPh sb="7" eb="10">
      <t>ジギョウダン</t>
    </rPh>
    <phoneticPr fontId="2"/>
  </si>
  <si>
    <t>須坂市土地開発公社</t>
    <rPh sb="0" eb="3">
      <t>スザカシ</t>
    </rPh>
    <rPh sb="3" eb="5">
      <t>トチ</t>
    </rPh>
    <rPh sb="5" eb="7">
      <t>カイハツ</t>
    </rPh>
    <rPh sb="7" eb="9">
      <t>コウシャ</t>
    </rPh>
    <phoneticPr fontId="2"/>
  </si>
  <si>
    <t>須坂温泉</t>
    <rPh sb="0" eb="2">
      <t>スザカ</t>
    </rPh>
    <rPh sb="2" eb="4">
      <t>オンセン</t>
    </rPh>
    <phoneticPr fontId="2"/>
  </si>
  <si>
    <t>―</t>
    <phoneticPr fontId="2"/>
  </si>
  <si>
    <t>信州須坂ふるさと応援基金</t>
    <phoneticPr fontId="2"/>
  </si>
  <si>
    <t>公共施設等整備基金</t>
    <rPh sb="0" eb="2">
      <t>コウキョウ</t>
    </rPh>
    <rPh sb="2" eb="4">
      <t>シセツ</t>
    </rPh>
    <rPh sb="4" eb="5">
      <t>トウ</t>
    </rPh>
    <rPh sb="5" eb="7">
      <t>セイビ</t>
    </rPh>
    <rPh sb="7" eb="9">
      <t>キキン</t>
    </rPh>
    <phoneticPr fontId="5"/>
  </si>
  <si>
    <t>ふれあい地域福祉基金</t>
  </si>
  <si>
    <t>職員退職手当基金</t>
  </si>
  <si>
    <t>庁舎建設基金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</si>
</sst>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_);[Red]\(#,##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ゴシック"/>
      <family val="2"/>
      <charset val="128"/>
    </font>
    <font>
      <sz val="10"/>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38" fontId="39" fillId="0" borderId="0" applyFont="0" applyFill="0" applyBorder="0" applyAlignment="0" applyProtection="0">
      <alignment vertical="center"/>
    </xf>
  </cellStyleXfs>
  <cellXfs count="121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91" fontId="40" fillId="0" borderId="34" xfId="20" applyNumberFormat="1" applyFont="1" applyFill="1" applyBorder="1" applyAlignment="1" applyProtection="1">
      <alignment horizontal="center" vertical="center"/>
      <protection locked="0"/>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1">
    <cellStyle name="桁区切り" xfId="20" builtinId="6"/>
    <cellStyle name="標準" xfId="0" builtinId="0"/>
    <cellStyle name="標準 2" xfId="6" xr:uid="{00000000-0005-0000-0000-000002000000}"/>
    <cellStyle name="標準 2 2" xfId="7" xr:uid="{00000000-0005-0000-0000-000003000000}"/>
    <cellStyle name="標準 2 3" xfId="10" xr:uid="{00000000-0005-0000-0000-000004000000}"/>
    <cellStyle name="標準 3" xfId="11" xr:uid="{00000000-0005-0000-0000-000005000000}"/>
    <cellStyle name="標準 4" xfId="5" xr:uid="{00000000-0005-0000-0000-000006000000}"/>
    <cellStyle name="標準 4_APAHO401600" xfId="1" xr:uid="{00000000-0005-0000-0000-000007000000}"/>
    <cellStyle name="標準 4_APAHO4019001" xfId="4" xr:uid="{00000000-0005-0000-0000-000008000000}"/>
    <cellStyle name="標準 4_ZJ08_022012_青森市_2010" xfId="3" xr:uid="{00000000-0005-0000-0000-000009000000}"/>
    <cellStyle name="標準 6" xfId="8"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92632</c:v>
                </c:pt>
                <c:pt idx="2">
                  <c:v>96469</c:v>
                </c:pt>
                <c:pt idx="3">
                  <c:v>85743</c:v>
                </c:pt>
                <c:pt idx="4">
                  <c:v>92509</c:v>
                </c:pt>
              </c:numCache>
            </c:numRef>
          </c:val>
          <c:smooth val="0"/>
          <c:extLst>
            <c:ext xmlns:c16="http://schemas.microsoft.com/office/drawing/2014/chart" uri="{C3380CC4-5D6E-409C-BE32-E72D297353CC}">
              <c16:uniqueId val="{00000000-64A9-48E8-B676-433B9ED2279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51491</c:v>
                </c:pt>
                <c:pt idx="1">
                  <c:v>113106</c:v>
                </c:pt>
                <c:pt idx="2">
                  <c:v>115821</c:v>
                </c:pt>
                <c:pt idx="3">
                  <c:v>84526</c:v>
                </c:pt>
                <c:pt idx="4">
                  <c:v>62418</c:v>
                </c:pt>
              </c:numCache>
            </c:numRef>
          </c:val>
          <c:smooth val="0"/>
          <c:extLst>
            <c:ext xmlns:c16="http://schemas.microsoft.com/office/drawing/2014/chart" uri="{C3380CC4-5D6E-409C-BE32-E72D297353CC}">
              <c16:uniqueId val="{00000001-64A9-48E8-B676-433B9ED2279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1.38</c:v>
                </c:pt>
                <c:pt idx="1">
                  <c:v>7.43</c:v>
                </c:pt>
                <c:pt idx="2">
                  <c:v>7.86</c:v>
                </c:pt>
                <c:pt idx="3">
                  <c:v>7.35</c:v>
                </c:pt>
                <c:pt idx="4">
                  <c:v>6.98</c:v>
                </c:pt>
              </c:numCache>
            </c:numRef>
          </c:val>
          <c:extLst>
            <c:ext xmlns:c16="http://schemas.microsoft.com/office/drawing/2014/chart" uri="{C3380CC4-5D6E-409C-BE32-E72D297353CC}">
              <c16:uniqueId val="{00000000-CC18-469F-9B8E-632D0C6F3BF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21.75</c:v>
                </c:pt>
                <c:pt idx="1">
                  <c:v>23.47</c:v>
                </c:pt>
                <c:pt idx="2">
                  <c:v>22.79</c:v>
                </c:pt>
                <c:pt idx="3">
                  <c:v>26.93</c:v>
                </c:pt>
                <c:pt idx="4">
                  <c:v>28.02</c:v>
                </c:pt>
              </c:numCache>
            </c:numRef>
          </c:val>
          <c:extLst>
            <c:ext xmlns:c16="http://schemas.microsoft.com/office/drawing/2014/chart" uri="{C3380CC4-5D6E-409C-BE32-E72D297353CC}">
              <c16:uniqueId val="{00000001-CC18-469F-9B8E-632D0C6F3BF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-2.72</c:v>
                </c:pt>
                <c:pt idx="1">
                  <c:v>8.51</c:v>
                </c:pt>
                <c:pt idx="2">
                  <c:v>1.08</c:v>
                </c:pt>
                <c:pt idx="3">
                  <c:v>3.5</c:v>
                </c:pt>
                <c:pt idx="4">
                  <c:v>1.1599999999999999</c:v>
                </c:pt>
              </c:numCache>
            </c:numRef>
          </c:val>
          <c:smooth val="0"/>
          <c:extLst>
            <c:ext xmlns:c16="http://schemas.microsoft.com/office/drawing/2014/chart" uri="{C3380CC4-5D6E-409C-BE32-E72D297353CC}">
              <c16:uniqueId val="{00000002-CC18-469F-9B8E-632D0C6F3BF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CCF-4651-805E-3D91531EC01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CCF-4651-805E-3D91531EC01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CCF-4651-805E-3D91531EC018}"/>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c:v>
                </c:pt>
                <c:pt idx="4">
                  <c:v>#N/A</c:v>
                </c:pt>
                <c:pt idx="5">
                  <c:v>0.01</c:v>
                </c:pt>
                <c:pt idx="6">
                  <c:v>#N/A</c:v>
                </c:pt>
                <c:pt idx="7">
                  <c:v>0.02</c:v>
                </c:pt>
                <c:pt idx="8">
                  <c:v>#N/A</c:v>
                </c:pt>
                <c:pt idx="9">
                  <c:v>0.01</c:v>
                </c:pt>
              </c:numCache>
            </c:numRef>
          </c:val>
          <c:extLst>
            <c:ext xmlns:c16="http://schemas.microsoft.com/office/drawing/2014/chart" uri="{C3380CC4-5D6E-409C-BE32-E72D297353CC}">
              <c16:uniqueId val="{00000003-ACCF-4651-805E-3D91531EC018}"/>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0.49</c:v>
                </c:pt>
                <c:pt idx="2">
                  <c:v>#N/A</c:v>
                </c:pt>
                <c:pt idx="3">
                  <c:v>0.6</c:v>
                </c:pt>
                <c:pt idx="4">
                  <c:v>#N/A</c:v>
                </c:pt>
                <c:pt idx="5">
                  <c:v>0.54</c:v>
                </c:pt>
                <c:pt idx="6">
                  <c:v>#N/A</c:v>
                </c:pt>
                <c:pt idx="7">
                  <c:v>0.7</c:v>
                </c:pt>
                <c:pt idx="8">
                  <c:v>#N/A</c:v>
                </c:pt>
                <c:pt idx="9">
                  <c:v>0.62</c:v>
                </c:pt>
              </c:numCache>
            </c:numRef>
          </c:val>
          <c:extLst>
            <c:ext xmlns:c16="http://schemas.microsoft.com/office/drawing/2014/chart" uri="{C3380CC4-5D6E-409C-BE32-E72D297353CC}">
              <c16:uniqueId val="{00000004-ACCF-4651-805E-3D91531EC018}"/>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1.53</c:v>
                </c:pt>
                <c:pt idx="2">
                  <c:v>#N/A</c:v>
                </c:pt>
                <c:pt idx="3">
                  <c:v>1.1000000000000001</c:v>
                </c:pt>
                <c:pt idx="4">
                  <c:v>#N/A</c:v>
                </c:pt>
                <c:pt idx="5">
                  <c:v>1.1200000000000001</c:v>
                </c:pt>
                <c:pt idx="6">
                  <c:v>#N/A</c:v>
                </c:pt>
                <c:pt idx="7">
                  <c:v>1.17</c:v>
                </c:pt>
                <c:pt idx="8">
                  <c:v>#N/A</c:v>
                </c:pt>
                <c:pt idx="9">
                  <c:v>1.1399999999999999</c:v>
                </c:pt>
              </c:numCache>
            </c:numRef>
          </c:val>
          <c:extLst>
            <c:ext xmlns:c16="http://schemas.microsoft.com/office/drawing/2014/chart" uri="{C3380CC4-5D6E-409C-BE32-E72D297353CC}">
              <c16:uniqueId val="{00000005-ACCF-4651-805E-3D91531EC018}"/>
            </c:ext>
          </c:extLst>
        </c:ser>
        <c:ser>
          <c:idx val="6"/>
          <c:order val="6"/>
          <c:tx>
            <c:strRef>
              <c:f>データシート!$A$33</c:f>
              <c:strCache>
                <c:ptCount val="1"/>
                <c:pt idx="0">
                  <c:v>宅地造成事業会計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4.45</c:v>
                </c:pt>
                <c:pt idx="2">
                  <c:v>#N/A</c:v>
                </c:pt>
                <c:pt idx="3">
                  <c:v>4.29</c:v>
                </c:pt>
                <c:pt idx="4">
                  <c:v>#N/A</c:v>
                </c:pt>
                <c:pt idx="5">
                  <c:v>4.09</c:v>
                </c:pt>
                <c:pt idx="6">
                  <c:v>#N/A</c:v>
                </c:pt>
                <c:pt idx="7">
                  <c:v>4.09</c:v>
                </c:pt>
                <c:pt idx="8">
                  <c:v>#N/A</c:v>
                </c:pt>
                <c:pt idx="9">
                  <c:v>4.04</c:v>
                </c:pt>
              </c:numCache>
            </c:numRef>
          </c:val>
          <c:extLst>
            <c:ext xmlns:c16="http://schemas.microsoft.com/office/drawing/2014/chart" uri="{C3380CC4-5D6E-409C-BE32-E72D297353CC}">
              <c16:uniqueId val="{00000006-ACCF-4651-805E-3D91531EC01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1.37</c:v>
                </c:pt>
                <c:pt idx="2">
                  <c:v>#N/A</c:v>
                </c:pt>
                <c:pt idx="3">
                  <c:v>7.43</c:v>
                </c:pt>
                <c:pt idx="4">
                  <c:v>#N/A</c:v>
                </c:pt>
                <c:pt idx="5">
                  <c:v>7.86</c:v>
                </c:pt>
                <c:pt idx="6">
                  <c:v>#N/A</c:v>
                </c:pt>
                <c:pt idx="7">
                  <c:v>7.34</c:v>
                </c:pt>
                <c:pt idx="8">
                  <c:v>#N/A</c:v>
                </c:pt>
                <c:pt idx="9">
                  <c:v>6.98</c:v>
                </c:pt>
              </c:numCache>
            </c:numRef>
          </c:val>
          <c:extLst>
            <c:ext xmlns:c16="http://schemas.microsoft.com/office/drawing/2014/chart" uri="{C3380CC4-5D6E-409C-BE32-E72D297353CC}">
              <c16:uniqueId val="{00000007-ACCF-4651-805E-3D91531EC01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14.12</c:v>
                </c:pt>
                <c:pt idx="2">
                  <c:v>#N/A</c:v>
                </c:pt>
                <c:pt idx="3">
                  <c:v>14.44</c:v>
                </c:pt>
                <c:pt idx="4">
                  <c:v>#N/A</c:v>
                </c:pt>
                <c:pt idx="5">
                  <c:v>14.91</c:v>
                </c:pt>
                <c:pt idx="6">
                  <c:v>#N/A</c:v>
                </c:pt>
                <c:pt idx="7">
                  <c:v>12.09</c:v>
                </c:pt>
                <c:pt idx="8">
                  <c:v>#N/A</c:v>
                </c:pt>
                <c:pt idx="9">
                  <c:v>12.08</c:v>
                </c:pt>
              </c:numCache>
            </c:numRef>
          </c:val>
          <c:extLst>
            <c:ext xmlns:c16="http://schemas.microsoft.com/office/drawing/2014/chart" uri="{C3380CC4-5D6E-409C-BE32-E72D297353CC}">
              <c16:uniqueId val="{00000008-ACCF-4651-805E-3D91531EC018}"/>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15.42</c:v>
                </c:pt>
                <c:pt idx="2">
                  <c:v>#N/A</c:v>
                </c:pt>
                <c:pt idx="3">
                  <c:v>16.239999999999998</c:v>
                </c:pt>
                <c:pt idx="4">
                  <c:v>#N/A</c:v>
                </c:pt>
                <c:pt idx="5">
                  <c:v>15.94</c:v>
                </c:pt>
                <c:pt idx="6">
                  <c:v>#N/A</c:v>
                </c:pt>
                <c:pt idx="7">
                  <c:v>15.48</c:v>
                </c:pt>
                <c:pt idx="8">
                  <c:v>#N/A</c:v>
                </c:pt>
                <c:pt idx="9">
                  <c:v>14.18</c:v>
                </c:pt>
              </c:numCache>
            </c:numRef>
          </c:val>
          <c:extLst>
            <c:ext xmlns:c16="http://schemas.microsoft.com/office/drawing/2014/chart" uri="{C3380CC4-5D6E-409C-BE32-E72D297353CC}">
              <c16:uniqueId val="{00000009-ACCF-4651-805E-3D91531EC01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2141</c:v>
                </c:pt>
                <c:pt idx="5">
                  <c:v>2149</c:v>
                </c:pt>
                <c:pt idx="8">
                  <c:v>2122</c:v>
                </c:pt>
                <c:pt idx="11">
                  <c:v>2230</c:v>
                </c:pt>
                <c:pt idx="14">
                  <c:v>2243</c:v>
                </c:pt>
              </c:numCache>
            </c:numRef>
          </c:val>
          <c:extLst>
            <c:ext xmlns:c16="http://schemas.microsoft.com/office/drawing/2014/chart" uri="{C3380CC4-5D6E-409C-BE32-E72D297353CC}">
              <c16:uniqueId val="{00000000-06E3-4776-A9A4-583154ED95F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6E3-4776-A9A4-583154ED95F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51</c:v>
                </c:pt>
                <c:pt idx="3">
                  <c:v>44</c:v>
                </c:pt>
                <c:pt idx="6">
                  <c:v>30</c:v>
                </c:pt>
                <c:pt idx="9">
                  <c:v>16</c:v>
                </c:pt>
                <c:pt idx="12">
                  <c:v>3</c:v>
                </c:pt>
              </c:numCache>
            </c:numRef>
          </c:val>
          <c:extLst>
            <c:ext xmlns:c16="http://schemas.microsoft.com/office/drawing/2014/chart" uri="{C3380CC4-5D6E-409C-BE32-E72D297353CC}">
              <c16:uniqueId val="{00000002-06E3-4776-A9A4-583154ED95F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58</c:v>
                </c:pt>
                <c:pt idx="3">
                  <c:v>109</c:v>
                </c:pt>
                <c:pt idx="6">
                  <c:v>102</c:v>
                </c:pt>
                <c:pt idx="9">
                  <c:v>82</c:v>
                </c:pt>
                <c:pt idx="12">
                  <c:v>136</c:v>
                </c:pt>
              </c:numCache>
            </c:numRef>
          </c:val>
          <c:extLst>
            <c:ext xmlns:c16="http://schemas.microsoft.com/office/drawing/2014/chart" uri="{C3380CC4-5D6E-409C-BE32-E72D297353CC}">
              <c16:uniqueId val="{00000003-06E3-4776-A9A4-583154ED95F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1123</c:v>
                </c:pt>
                <c:pt idx="3">
                  <c:v>1053</c:v>
                </c:pt>
                <c:pt idx="6">
                  <c:v>958</c:v>
                </c:pt>
                <c:pt idx="9">
                  <c:v>1016</c:v>
                </c:pt>
                <c:pt idx="12">
                  <c:v>989</c:v>
                </c:pt>
              </c:numCache>
            </c:numRef>
          </c:val>
          <c:extLst>
            <c:ext xmlns:c16="http://schemas.microsoft.com/office/drawing/2014/chart" uri="{C3380CC4-5D6E-409C-BE32-E72D297353CC}">
              <c16:uniqueId val="{00000004-06E3-4776-A9A4-583154ED95F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6E3-4776-A9A4-583154ED95F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6E3-4776-A9A4-583154ED95F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1883</c:v>
                </c:pt>
                <c:pt idx="3">
                  <c:v>1866</c:v>
                </c:pt>
                <c:pt idx="6">
                  <c:v>1950</c:v>
                </c:pt>
                <c:pt idx="9">
                  <c:v>1984</c:v>
                </c:pt>
                <c:pt idx="12">
                  <c:v>2002</c:v>
                </c:pt>
              </c:numCache>
            </c:numRef>
          </c:val>
          <c:extLst>
            <c:ext xmlns:c16="http://schemas.microsoft.com/office/drawing/2014/chart" uri="{C3380CC4-5D6E-409C-BE32-E72D297353CC}">
              <c16:uniqueId val="{00000007-06E3-4776-A9A4-583154ED95F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974</c:v>
                </c:pt>
                <c:pt idx="2">
                  <c:v>#N/A</c:v>
                </c:pt>
                <c:pt idx="3">
                  <c:v>#N/A</c:v>
                </c:pt>
                <c:pt idx="4">
                  <c:v>923</c:v>
                </c:pt>
                <c:pt idx="5">
                  <c:v>#N/A</c:v>
                </c:pt>
                <c:pt idx="6">
                  <c:v>#N/A</c:v>
                </c:pt>
                <c:pt idx="7">
                  <c:v>918</c:v>
                </c:pt>
                <c:pt idx="8">
                  <c:v>#N/A</c:v>
                </c:pt>
                <c:pt idx="9">
                  <c:v>#N/A</c:v>
                </c:pt>
                <c:pt idx="10">
                  <c:v>868</c:v>
                </c:pt>
                <c:pt idx="11">
                  <c:v>#N/A</c:v>
                </c:pt>
                <c:pt idx="12">
                  <c:v>#N/A</c:v>
                </c:pt>
                <c:pt idx="13">
                  <c:v>887</c:v>
                </c:pt>
                <c:pt idx="14">
                  <c:v>#N/A</c:v>
                </c:pt>
              </c:numCache>
            </c:numRef>
          </c:val>
          <c:smooth val="0"/>
          <c:extLst>
            <c:ext xmlns:c16="http://schemas.microsoft.com/office/drawing/2014/chart" uri="{C3380CC4-5D6E-409C-BE32-E72D297353CC}">
              <c16:uniqueId val="{00000008-06E3-4776-A9A4-583154ED95F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23648</c:v>
                </c:pt>
                <c:pt idx="5">
                  <c:v>25408</c:v>
                </c:pt>
                <c:pt idx="8">
                  <c:v>25148</c:v>
                </c:pt>
                <c:pt idx="11">
                  <c:v>24254</c:v>
                </c:pt>
                <c:pt idx="14">
                  <c:v>23632</c:v>
                </c:pt>
              </c:numCache>
            </c:numRef>
          </c:val>
          <c:extLst>
            <c:ext xmlns:c16="http://schemas.microsoft.com/office/drawing/2014/chart" uri="{C3380CC4-5D6E-409C-BE32-E72D297353CC}">
              <c16:uniqueId val="{00000000-8139-4D2F-8620-E7960DAD536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2823</c:v>
                </c:pt>
                <c:pt idx="5">
                  <c:v>2723</c:v>
                </c:pt>
                <c:pt idx="8">
                  <c:v>2554</c:v>
                </c:pt>
                <c:pt idx="11">
                  <c:v>2334</c:v>
                </c:pt>
                <c:pt idx="14">
                  <c:v>2146</c:v>
                </c:pt>
              </c:numCache>
            </c:numRef>
          </c:val>
          <c:extLst>
            <c:ext xmlns:c16="http://schemas.microsoft.com/office/drawing/2014/chart" uri="{C3380CC4-5D6E-409C-BE32-E72D297353CC}">
              <c16:uniqueId val="{00000001-8139-4D2F-8620-E7960DAD536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6773</c:v>
                </c:pt>
                <c:pt idx="5">
                  <c:v>6515</c:v>
                </c:pt>
                <c:pt idx="8">
                  <c:v>8180</c:v>
                </c:pt>
                <c:pt idx="11">
                  <c:v>10155</c:v>
                </c:pt>
                <c:pt idx="14">
                  <c:v>11328</c:v>
                </c:pt>
              </c:numCache>
            </c:numRef>
          </c:val>
          <c:extLst>
            <c:ext xmlns:c16="http://schemas.microsoft.com/office/drawing/2014/chart" uri="{C3380CC4-5D6E-409C-BE32-E72D297353CC}">
              <c16:uniqueId val="{00000002-8139-4D2F-8620-E7960DAD536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139-4D2F-8620-E7960DAD536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139-4D2F-8620-E7960DAD536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139-4D2F-8620-E7960DAD536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3464</c:v>
                </c:pt>
                <c:pt idx="3">
                  <c:v>3524</c:v>
                </c:pt>
                <c:pt idx="6">
                  <c:v>3424</c:v>
                </c:pt>
                <c:pt idx="9">
                  <c:v>3301</c:v>
                </c:pt>
                <c:pt idx="12">
                  <c:v>3474</c:v>
                </c:pt>
              </c:numCache>
            </c:numRef>
          </c:val>
          <c:extLst>
            <c:ext xmlns:c16="http://schemas.microsoft.com/office/drawing/2014/chart" uri="{C3380CC4-5D6E-409C-BE32-E72D297353CC}">
              <c16:uniqueId val="{00000006-8139-4D2F-8620-E7960DAD536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1345</c:v>
                </c:pt>
                <c:pt idx="3">
                  <c:v>1502</c:v>
                </c:pt>
                <c:pt idx="6">
                  <c:v>1616</c:v>
                </c:pt>
                <c:pt idx="9">
                  <c:v>1573</c:v>
                </c:pt>
                <c:pt idx="12">
                  <c:v>1437</c:v>
                </c:pt>
              </c:numCache>
            </c:numRef>
          </c:val>
          <c:extLst>
            <c:ext xmlns:c16="http://schemas.microsoft.com/office/drawing/2014/chart" uri="{C3380CC4-5D6E-409C-BE32-E72D297353CC}">
              <c16:uniqueId val="{00000007-8139-4D2F-8620-E7960DAD536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13776</c:v>
                </c:pt>
                <c:pt idx="3">
                  <c:v>12757</c:v>
                </c:pt>
                <c:pt idx="6">
                  <c:v>11723</c:v>
                </c:pt>
                <c:pt idx="9">
                  <c:v>10724</c:v>
                </c:pt>
                <c:pt idx="12">
                  <c:v>9863</c:v>
                </c:pt>
              </c:numCache>
            </c:numRef>
          </c:val>
          <c:extLst>
            <c:ext xmlns:c16="http://schemas.microsoft.com/office/drawing/2014/chart" uri="{C3380CC4-5D6E-409C-BE32-E72D297353CC}">
              <c16:uniqueId val="{00000008-8139-4D2F-8620-E7960DAD536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90</c:v>
                </c:pt>
                <c:pt idx="3">
                  <c:v>47</c:v>
                </c:pt>
                <c:pt idx="6">
                  <c:v>18</c:v>
                </c:pt>
                <c:pt idx="9">
                  <c:v>3</c:v>
                </c:pt>
                <c:pt idx="12">
                  <c:v>0</c:v>
                </c:pt>
              </c:numCache>
            </c:numRef>
          </c:val>
          <c:extLst>
            <c:ext xmlns:c16="http://schemas.microsoft.com/office/drawing/2014/chart" uri="{C3380CC4-5D6E-409C-BE32-E72D297353CC}">
              <c16:uniqueId val="{00000009-8139-4D2F-8620-E7960DAD536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16615</c:v>
                </c:pt>
                <c:pt idx="3">
                  <c:v>18840</c:v>
                </c:pt>
                <c:pt idx="6">
                  <c:v>20834</c:v>
                </c:pt>
                <c:pt idx="9">
                  <c:v>20802</c:v>
                </c:pt>
                <c:pt idx="12">
                  <c:v>20326</c:v>
                </c:pt>
              </c:numCache>
            </c:numRef>
          </c:val>
          <c:extLst>
            <c:ext xmlns:c16="http://schemas.microsoft.com/office/drawing/2014/chart" uri="{C3380CC4-5D6E-409C-BE32-E72D297353CC}">
              <c16:uniqueId val="{0000000A-8139-4D2F-8620-E7960DAD536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2047</c:v>
                </c:pt>
                <c:pt idx="2">
                  <c:v>#N/A</c:v>
                </c:pt>
                <c:pt idx="3">
                  <c:v>#N/A</c:v>
                </c:pt>
                <c:pt idx="4">
                  <c:v>2024</c:v>
                </c:pt>
                <c:pt idx="5">
                  <c:v>#N/A</c:v>
                </c:pt>
                <c:pt idx="6">
                  <c:v>#N/A</c:v>
                </c:pt>
                <c:pt idx="7">
                  <c:v>1732</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139-4D2F-8620-E7960DAD536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2954</c:v>
                </c:pt>
                <c:pt idx="1">
                  <c:v>3476</c:v>
                </c:pt>
                <c:pt idx="2">
                  <c:v>3663</c:v>
                </c:pt>
              </c:numCache>
            </c:numRef>
          </c:val>
          <c:extLst>
            <c:ext xmlns:c16="http://schemas.microsoft.com/office/drawing/2014/chart" uri="{C3380CC4-5D6E-409C-BE32-E72D297353CC}">
              <c16:uniqueId val="{00000000-F99E-4AA5-814D-B56E38E0087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280</c:v>
                </c:pt>
                <c:pt idx="1">
                  <c:v>1114</c:v>
                </c:pt>
                <c:pt idx="2">
                  <c:v>1460</c:v>
                </c:pt>
              </c:numCache>
            </c:numRef>
          </c:val>
          <c:extLst>
            <c:ext xmlns:c16="http://schemas.microsoft.com/office/drawing/2014/chart" uri="{C3380CC4-5D6E-409C-BE32-E72D297353CC}">
              <c16:uniqueId val="{00000001-F99E-4AA5-814D-B56E38E0087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3770</c:v>
                </c:pt>
                <c:pt idx="1">
                  <c:v>4319</c:v>
                </c:pt>
                <c:pt idx="2">
                  <c:v>5008</c:v>
                </c:pt>
              </c:numCache>
            </c:numRef>
          </c:val>
          <c:extLst>
            <c:ext xmlns:c16="http://schemas.microsoft.com/office/drawing/2014/chart" uri="{C3380CC4-5D6E-409C-BE32-E72D297353CC}">
              <c16:uniqueId val="{00000002-F99E-4AA5-814D-B56E38E0087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長野県須坂市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49,582
48,797
149.67
30,350,069
29,418,206
913,074
13,074,758
20,326,427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須坂市の市民一人当たりの市税収入は県内</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市中</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位であり、他市に比べて一般財源の中心である市税が少ない状況である。また、総面積のうち約７割を山林が占めており、最も安定的な税目である固定資産税が少ないことなどから、従来から財政基盤が弱い傾向がある。</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年度は基準財政収入額の増加に比べ基準財政需要額の増加が大きく、財政力指数は前年度▲</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0.55</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今後は税収を増やすために移住・定住支援や結婚支援などの人口増対策、産業振興や企業立地の促進などの施策を引き続き進めていく。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153670</xdr:rowOff>
    </xdr:from>
    <xdr:to>
      <xdr:col>23</xdr:col>
      <xdr:colOff>133350</xdr:colOff>
      <xdr:row>40</xdr:row>
      <xdr:rowOff>6350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8402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19067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21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129540</xdr:rowOff>
    </xdr:from>
    <xdr:to>
      <xdr:col>19</xdr:col>
      <xdr:colOff>133350</xdr:colOff>
      <xdr:row>39</xdr:row>
      <xdr:rowOff>153670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8160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105410</xdr:rowOff>
    </xdr:from>
    <xdr:to>
      <xdr:col>15</xdr:col>
      <xdr:colOff>82550</xdr:colOff>
      <xdr:row>39</xdr:row>
      <xdr:rowOff>129540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7919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105410</xdr:rowOff>
    </xdr:from>
    <xdr:to>
      <xdr:col>11</xdr:col>
      <xdr:colOff>31750</xdr:colOff>
      <xdr:row>39</xdr:row>
      <xdr:rowOff>105410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791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114317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102870</xdr:rowOff>
    </xdr:from>
    <xdr:to>
      <xdr:col>19</xdr:col>
      <xdr:colOff>184150</xdr:colOff>
      <xdr:row>40</xdr:row>
      <xdr:rowOff>33020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43197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78740</xdr:rowOff>
    </xdr:from>
    <xdr:to>
      <xdr:col>15</xdr:col>
      <xdr:colOff>133350</xdr:colOff>
      <xdr:row>40</xdr:row>
      <xdr:rowOff>8890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19067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54610</xdr:rowOff>
    </xdr:from>
    <xdr:to>
      <xdr:col>11</xdr:col>
      <xdr:colOff>82550</xdr:colOff>
      <xdr:row>39</xdr:row>
      <xdr:rowOff>156210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166387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54610</xdr:rowOff>
    </xdr:from>
    <xdr:to>
      <xdr:col>7</xdr:col>
      <xdr:colOff>31750</xdr:colOff>
      <xdr:row>39</xdr:row>
      <xdr:rowOff>156210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166387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経常的支出に充当した一般財源は、補助費の増加などにより対前年度比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％増加した。経常的収入（一般財源）については、臨時財政対策債が前年度より</a:t>
          </a:r>
          <a:r>
            <a:rPr kumimoji="1" lang="en-US" altLang="ja-JP" sz="1300">
              <a:latin typeface="ＭＳ Ｐゴシック" panose="020B0600070205080204" pitchFamily="50" charset="-128"/>
              <a:ea typeface="ＭＳ Ｐゴシック" panose="020B0600070205080204" pitchFamily="50" charset="-128"/>
            </a:rPr>
            <a:t>54.2</a:t>
          </a:r>
          <a:r>
            <a:rPr kumimoji="1" lang="ja-JP" altLang="en-US" sz="1300">
              <a:latin typeface="ＭＳ Ｐゴシック" panose="020B0600070205080204" pitchFamily="50" charset="-128"/>
              <a:ea typeface="ＭＳ Ｐゴシック" panose="020B0600070205080204" pitchFamily="50" charset="-128"/>
            </a:rPr>
            <a:t>％減となったものの</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地方交付税や地方税が増となり、対前年度比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％増加したため、経常収支比率は前年度同様となった。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年度の比率は全国・類似団体平均は上回ったものの、長野県平均は下回っている。今後も行財政改革を行い、事務事業の見直しなどによる経常経費の削減や歳入の増に取り組む。</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49530</xdr:rowOff>
    </xdr:from>
    <xdr:to>
      <xdr:col>23</xdr:col>
      <xdr:colOff>133350</xdr:colOff>
      <xdr:row>60</xdr:row>
      <xdr:rowOff>49530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3365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141696</xdr:rowOff>
    </xdr:from>
    <xdr:to>
      <xdr:col>19</xdr:col>
      <xdr:colOff>133350</xdr:colOff>
      <xdr:row>60</xdr:row>
      <xdr:rowOff>49530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257246"/>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105790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39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141696</xdr:rowOff>
    </xdr:from>
    <xdr:to>
      <xdr:col>15</xdr:col>
      <xdr:colOff>82550</xdr:colOff>
      <xdr:row>59</xdr:row>
      <xdr:rowOff>169273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25724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169273</xdr:rowOff>
    </xdr:from>
    <xdr:to>
      <xdr:col>11</xdr:col>
      <xdr:colOff>31750</xdr:colOff>
      <xdr:row>60</xdr:row>
      <xdr:rowOff>49530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28482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112684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36649</xdr:rowOff>
    </xdr:from>
    <xdr:to>
      <xdr:col>7</xdr:col>
      <xdr:colOff>31750</xdr:colOff>
      <xdr:row>60</xdr:row>
      <xdr:rowOff>138249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123026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170180</xdr:rowOff>
    </xdr:from>
    <xdr:to>
      <xdr:col>23</xdr:col>
      <xdr:colOff>184150</xdr:colOff>
      <xdr:row>60</xdr:row>
      <xdr:rowOff>100330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15257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13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170180</xdr:rowOff>
    </xdr:from>
    <xdr:to>
      <xdr:col>19</xdr:col>
      <xdr:colOff>184150</xdr:colOff>
      <xdr:row>60</xdr:row>
      <xdr:rowOff>100330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110507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05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90896</xdr:rowOff>
    </xdr:from>
    <xdr:to>
      <xdr:col>15</xdr:col>
      <xdr:colOff>133350</xdr:colOff>
      <xdr:row>60</xdr:row>
      <xdr:rowOff>21046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5823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29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118473</xdr:rowOff>
    </xdr:from>
    <xdr:to>
      <xdr:col>11</xdr:col>
      <xdr:colOff>82550</xdr:colOff>
      <xdr:row>60</xdr:row>
      <xdr:rowOff>48623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58800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0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170180</xdr:rowOff>
    </xdr:from>
    <xdr:to>
      <xdr:col>7</xdr:col>
      <xdr:colOff>31750</xdr:colOff>
      <xdr:row>60</xdr:row>
      <xdr:rowOff>100330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110507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[191,713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退職手当の減があるものの、ふるさと応援寄附金の増に伴う手数料の増により物件費等が増加したため、人口１人当たりの決算額は増加となった。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人件費と物件費が比較的高い傾向にあるのは、近隣市町村の消防業務を受託しているなどの特殊要因によるところも大きい。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1513</xdr:rowOff>
    </xdr:from>
    <xdr:to>
      <xdr:col>23</xdr:col>
      <xdr:colOff>133350</xdr:colOff>
      <xdr:row>82</xdr:row>
      <xdr:rowOff>14745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60413"/>
          <a:ext cx="838200" cy="1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170973</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58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148876</xdr:rowOff>
    </xdr:from>
    <xdr:to>
      <xdr:col>19</xdr:col>
      <xdr:colOff>133350</xdr:colOff>
      <xdr:row>82</xdr:row>
      <xdr:rowOff>1513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36326"/>
          <a:ext cx="889000" cy="2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4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140650</xdr:rowOff>
    </xdr:from>
    <xdr:to>
      <xdr:col>15</xdr:col>
      <xdr:colOff>82550</xdr:colOff>
      <xdr:row>81</xdr:row>
      <xdr:rowOff>148876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28100"/>
          <a:ext cx="889000" cy="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76182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110796</xdr:rowOff>
    </xdr:from>
    <xdr:to>
      <xdr:col>11</xdr:col>
      <xdr:colOff>31750</xdr:colOff>
      <xdr:row>81</xdr:row>
      <xdr:rowOff>140650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98246"/>
          <a:ext cx="889000" cy="2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56055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51181</xdr:rowOff>
    </xdr:from>
    <xdr:to>
      <xdr:col>7</xdr:col>
      <xdr:colOff>31750</xdr:colOff>
      <xdr:row>81</xdr:row>
      <xdr:rowOff>152781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3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162958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0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135395</xdr:rowOff>
    </xdr:from>
    <xdr:to>
      <xdr:col>23</xdr:col>
      <xdr:colOff>184150</xdr:colOff>
      <xdr:row>82</xdr:row>
      <xdr:rowOff>65545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2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56672</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944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122163</xdr:rowOff>
    </xdr:from>
    <xdr:to>
      <xdr:col>19</xdr:col>
      <xdr:colOff>184150</xdr:colOff>
      <xdr:row>82</xdr:row>
      <xdr:rowOff>52313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0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62490</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78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98076</xdr:rowOff>
    </xdr:from>
    <xdr:to>
      <xdr:col>15</xdr:col>
      <xdr:colOff>133350</xdr:colOff>
      <xdr:row>82</xdr:row>
      <xdr:rowOff>28226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8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38403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54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89850</xdr:rowOff>
    </xdr:from>
    <xdr:to>
      <xdr:col>11</xdr:col>
      <xdr:colOff>82550</xdr:colOff>
      <xdr:row>82</xdr:row>
      <xdr:rowOff>20000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7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30177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4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59996</xdr:rowOff>
    </xdr:from>
    <xdr:to>
      <xdr:col>7</xdr:col>
      <xdr:colOff>31750</xdr:colOff>
      <xdr:row>81</xdr:row>
      <xdr:rowOff>161596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4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146373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03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「須坂市行財政改革プラン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」に基づき、人件費の削減や、職員年齢構成の改善を行い、給与水準の適正化を図っていく。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23989</xdr:rowOff>
    </xdr:from>
    <xdr:to>
      <xdr:col>81</xdr:col>
      <xdr:colOff>44450</xdr:colOff>
      <xdr:row>87</xdr:row>
      <xdr:rowOff>91016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940139"/>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23989</xdr:rowOff>
    </xdr:from>
    <xdr:to>
      <xdr:col>77</xdr:col>
      <xdr:colOff>44450</xdr:colOff>
      <xdr:row>87</xdr:row>
      <xdr:rowOff>117828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94013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117828</xdr:rowOff>
    </xdr:from>
    <xdr:to>
      <xdr:col>72</xdr:col>
      <xdr:colOff>203200</xdr:colOff>
      <xdr:row>87</xdr:row>
      <xdr:rowOff>131234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503397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77611</xdr:rowOff>
    </xdr:from>
    <xdr:to>
      <xdr:col>68</xdr:col>
      <xdr:colOff>152400</xdr:colOff>
      <xdr:row>87</xdr:row>
      <xdr:rowOff>131234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99376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91016</xdr:rowOff>
    </xdr:from>
    <xdr:to>
      <xdr:col>68</xdr:col>
      <xdr:colOff>203200</xdr:colOff>
      <xdr:row>87</xdr:row>
      <xdr:rowOff>21166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31343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64205</xdr:rowOff>
    </xdr:from>
    <xdr:to>
      <xdr:col>64</xdr:col>
      <xdr:colOff>152400</xdr:colOff>
      <xdr:row>86</xdr:row>
      <xdr:rowOff>165805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4532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7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12293</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9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144639</xdr:rowOff>
    </xdr:from>
    <xdr:to>
      <xdr:col>77</xdr:col>
      <xdr:colOff>95250</xdr:colOff>
      <xdr:row>87</xdr:row>
      <xdr:rowOff>74789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59566</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97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67028</xdr:rowOff>
    </xdr:from>
    <xdr:to>
      <xdr:col>73</xdr:col>
      <xdr:colOff>44450</xdr:colOff>
      <xdr:row>87</xdr:row>
      <xdr:rowOff>168628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153405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0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80434</xdr:rowOff>
    </xdr:from>
    <xdr:to>
      <xdr:col>68</xdr:col>
      <xdr:colOff>203200</xdr:colOff>
      <xdr:row>88</xdr:row>
      <xdr:rowOff>10584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166811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26811</xdr:rowOff>
    </xdr:from>
    <xdr:to>
      <xdr:col>64</xdr:col>
      <xdr:colOff>152400</xdr:colOff>
      <xdr:row>87</xdr:row>
      <xdr:rowOff>128411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113188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これまで定員適正化計画や市の総合基本計画に基づき職員の削減を実施してきた。当市においては、近隣町村の消防業務を受託しているなどの特殊要因があるため、全国・県平均を上回っている。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年以降は他自治体同様、行政サービスの充実・業務増への対応のため増加に転じている。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163068</xdr:rowOff>
    </xdr:from>
    <xdr:to>
      <xdr:col>81</xdr:col>
      <xdr:colOff>44450</xdr:colOff>
      <xdr:row>59</xdr:row>
      <xdr:rowOff>167090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278618"/>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96283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83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154220</xdr:rowOff>
    </xdr:from>
    <xdr:to>
      <xdr:col>77</xdr:col>
      <xdr:colOff>44450</xdr:colOff>
      <xdr:row>59</xdr:row>
      <xdr:rowOff>163068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269770"/>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25459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83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150199</xdr:rowOff>
    </xdr:from>
    <xdr:to>
      <xdr:col>72</xdr:col>
      <xdr:colOff>203200</xdr:colOff>
      <xdr:row>59</xdr:row>
      <xdr:rowOff>154220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265749"/>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144569</xdr:rowOff>
    </xdr:from>
    <xdr:to>
      <xdr:col>68</xdr:col>
      <xdr:colOff>152400</xdr:colOff>
      <xdr:row>59</xdr:row>
      <xdr:rowOff>150199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260119"/>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162323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84920</xdr:rowOff>
    </xdr:from>
    <xdr:to>
      <xdr:col>64</xdr:col>
      <xdr:colOff>152400</xdr:colOff>
      <xdr:row>60</xdr:row>
      <xdr:rowOff>15070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25247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996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116290</xdr:rowOff>
    </xdr:from>
    <xdr:to>
      <xdr:col>81</xdr:col>
      <xdr:colOff>95250</xdr:colOff>
      <xdr:row>60</xdr:row>
      <xdr:rowOff>46440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2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132817</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0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112268</xdr:rowOff>
    </xdr:from>
    <xdr:to>
      <xdr:col>77</xdr:col>
      <xdr:colOff>95250</xdr:colOff>
      <xdr:row>60</xdr:row>
      <xdr:rowOff>42418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2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52595</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996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103420</xdr:rowOff>
    </xdr:from>
    <xdr:to>
      <xdr:col>73</xdr:col>
      <xdr:colOff>44450</xdr:colOff>
      <xdr:row>60</xdr:row>
      <xdr:rowOff>33570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21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43747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987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99399</xdr:rowOff>
    </xdr:from>
    <xdr:to>
      <xdr:col>68</xdr:col>
      <xdr:colOff>203200</xdr:colOff>
      <xdr:row>60</xdr:row>
      <xdr:rowOff>29549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21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39726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98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93769</xdr:rowOff>
    </xdr:from>
    <xdr:to>
      <xdr:col>64</xdr:col>
      <xdr:colOff>152400</xdr:colOff>
      <xdr:row>60</xdr:row>
      <xdr:rowOff>23919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8696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295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分子は、中学校費の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許可債の償還開始や長野広域連合への負担金（地方債充当分）が増加した。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分母は、基準財政収入額の増以上に個別算定経費や包括算定経費が増となったことにより、単年度で前年度対比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％増となり、３ヶ年平均で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公共施設の更新・統廃合などに起債を活用する予定であり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、また、元利償還のピークを迎えることから、引き続き慎重な財政運営に努める。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169333</xdr:rowOff>
    </xdr:from>
    <xdr:to>
      <xdr:col>81</xdr:col>
      <xdr:colOff>44450</xdr:colOff>
      <xdr:row>37</xdr:row>
      <xdr:rowOff>1905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341533"/>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1905</xdr:rowOff>
    </xdr:from>
    <xdr:to>
      <xdr:col>77</xdr:col>
      <xdr:colOff>44450</xdr:colOff>
      <xdr:row>37</xdr:row>
      <xdr:rowOff>13970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34555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13970</xdr:rowOff>
    </xdr:from>
    <xdr:to>
      <xdr:col>72</xdr:col>
      <xdr:colOff>203200</xdr:colOff>
      <xdr:row>37</xdr:row>
      <xdr:rowOff>24024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35762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51558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24024</xdr:rowOff>
    </xdr:from>
    <xdr:to>
      <xdr:col>68</xdr:col>
      <xdr:colOff>152400</xdr:colOff>
      <xdr:row>37</xdr:row>
      <xdr:rowOff>28046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36767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112501</xdr:rowOff>
    </xdr:from>
    <xdr:to>
      <xdr:col>64</xdr:col>
      <xdr:colOff>152400</xdr:colOff>
      <xdr:row>37</xdr:row>
      <xdr:rowOff>42651</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28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52828</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05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118533</xdr:rowOff>
    </xdr:from>
    <xdr:to>
      <xdr:col>81</xdr:col>
      <xdr:colOff>95250</xdr:colOff>
      <xdr:row>37</xdr:row>
      <xdr:rowOff>48683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135060</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13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122555</xdr:rowOff>
    </xdr:from>
    <xdr:to>
      <xdr:col>77</xdr:col>
      <xdr:colOff>95250</xdr:colOff>
      <xdr:row>37</xdr:row>
      <xdr:rowOff>52705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62882</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063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134620</xdr:rowOff>
    </xdr:from>
    <xdr:to>
      <xdr:col>73</xdr:col>
      <xdr:colOff>44450</xdr:colOff>
      <xdr:row>37</xdr:row>
      <xdr:rowOff>64770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74947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144674</xdr:rowOff>
    </xdr:from>
    <xdr:to>
      <xdr:col>68</xdr:col>
      <xdr:colOff>203200</xdr:colOff>
      <xdr:row>37</xdr:row>
      <xdr:rowOff>74824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3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59601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40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32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63623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分母は、標準財政規模が増額となったが、差し引かれる算入公債費等の額も増額となったことから、増加した。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分子は、一般会計及び下水道事業の企業債残高の大幅減で将来負担額が減少したことに加え、ふるさと応援基金等の増加により充当可能基金が将来負担額を上回り比率は算定されなかった。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今後は老朽化した公共施設の更新・統廃合など地方債残高の増加や、充当可能基金の減少を見込んでおり、将来負担比率は上昇すると見込んでいる。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95038</xdr:rowOff>
    </xdr:from>
    <xdr:to>
      <xdr:col>72</xdr:col>
      <xdr:colOff>203200</xdr:colOff>
      <xdr:row>14</xdr:row>
      <xdr:rowOff>123994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249533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73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123994</xdr:rowOff>
    </xdr:from>
    <xdr:to>
      <xdr:col>68</xdr:col>
      <xdr:colOff>152400</xdr:colOff>
      <xdr:row>14</xdr:row>
      <xdr:rowOff>132038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2524294"/>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122259</xdr:rowOff>
    </xdr:from>
    <xdr:to>
      <xdr:col>73</xdr:col>
      <xdr:colOff>44450</xdr:colOff>
      <xdr:row>15</xdr:row>
      <xdr:rowOff>52409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37186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60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81915</xdr:rowOff>
    </xdr:from>
    <xdr:to>
      <xdr:col>68</xdr:col>
      <xdr:colOff>203200</xdr:colOff>
      <xdr:row>16</xdr:row>
      <xdr:rowOff>12065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168292</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74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102150</xdr:rowOff>
    </xdr:from>
    <xdr:to>
      <xdr:col>64</xdr:col>
      <xdr:colOff>152400</xdr:colOff>
      <xdr:row>15</xdr:row>
      <xdr:rowOff>32300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5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17077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58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44238</xdr:rowOff>
    </xdr:from>
    <xdr:to>
      <xdr:col>73</xdr:col>
      <xdr:colOff>44450</xdr:colOff>
      <xdr:row>14</xdr:row>
      <xdr:rowOff>145838</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44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156015</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21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73194</xdr:rowOff>
    </xdr:from>
    <xdr:to>
      <xdr:col>68</xdr:col>
      <xdr:colOff>203200</xdr:colOff>
      <xdr:row>15</xdr:row>
      <xdr:rowOff>3344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47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13521</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24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81238</xdr:rowOff>
    </xdr:from>
    <xdr:to>
      <xdr:col>64</xdr:col>
      <xdr:colOff>152400</xdr:colOff>
      <xdr:row>15</xdr:row>
      <xdr:rowOff>11388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48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21565</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25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長野県須坂市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49,582
48,797
149.67
30,350,069
29,418,206
913,074
13,074,758
20,326,427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給料の引上げによる増はあったものの、退職手当の減により、比率は</a:t>
          </a:r>
          <a:r>
            <a:rPr kumimoji="1" lang="en-US" altLang="ja-JP" sz="1300" baseline="0">
              <a:latin typeface="ＭＳ Ｐゴシック" panose="020B0600070205080204" pitchFamily="50" charset="-128"/>
              <a:ea typeface="ＭＳ Ｐゴシック" panose="020B0600070205080204" pitchFamily="50" charset="-128"/>
            </a:rPr>
            <a:t>0.5</a:t>
          </a:r>
          <a:r>
            <a:rPr kumimoji="1" lang="ja-JP" altLang="en-US" sz="1300" baseline="0">
              <a:latin typeface="ＭＳ Ｐゴシック" panose="020B0600070205080204" pitchFamily="50" charset="-128"/>
              <a:ea typeface="ＭＳ Ｐゴシック" panose="020B0600070205080204" pitchFamily="50" charset="-128"/>
            </a:rPr>
            <a:t>％減少した。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今後は市の総合計画に沿った職員数の適正化や個別計画である行財政プラン</a:t>
          </a:r>
          <a:r>
            <a:rPr kumimoji="1" lang="en-US" altLang="ja-JP" sz="1300" baseline="0">
              <a:latin typeface="ＭＳ Ｐゴシック" panose="020B0600070205080204" pitchFamily="50" charset="-128"/>
              <a:ea typeface="ＭＳ Ｐゴシック" panose="020B0600070205080204" pitchFamily="50" charset="-128"/>
            </a:rPr>
            <a:t>2025</a:t>
          </a:r>
          <a:r>
            <a:rPr kumimoji="1" lang="ja-JP" altLang="en-US" sz="1300" baseline="0">
              <a:latin typeface="ＭＳ Ｐゴシック" panose="020B0600070205080204" pitchFamily="50" charset="-128"/>
              <a:ea typeface="ＭＳ Ｐゴシック" panose="020B0600070205080204" pitchFamily="50" charset="-128"/>
            </a:rPr>
            <a:t>に基づき、人件費の削減や、職員年齢構成の改善を行い、給与水準の適正化を図っていく。</a:t>
          </a:r>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77470</xdr:rowOff>
    </xdr:from>
    <xdr:to>
      <xdr:col>24</xdr:col>
      <xdr:colOff>25400</xdr:colOff>
      <xdr:row>39</xdr:row>
      <xdr:rowOff>115570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7640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77470</xdr:rowOff>
    </xdr:from>
    <xdr:to>
      <xdr:col>19</xdr:col>
      <xdr:colOff>187325</xdr:colOff>
      <xdr:row>39</xdr:row>
      <xdr:rowOff>115570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764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31750</xdr:rowOff>
    </xdr:from>
    <xdr:to>
      <xdr:col>15</xdr:col>
      <xdr:colOff>98425</xdr:colOff>
      <xdr:row>39</xdr:row>
      <xdr:rowOff>77470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718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73660</xdr:rowOff>
    </xdr:from>
    <xdr:to>
      <xdr:col>11</xdr:col>
      <xdr:colOff>9525</xdr:colOff>
      <xdr:row>39</xdr:row>
      <xdr:rowOff>31750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45860"/>
          <a:ext cx="889000" cy="47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26670</xdr:rowOff>
    </xdr:from>
    <xdr:to>
      <xdr:col>24</xdr:col>
      <xdr:colOff>76200</xdr:colOff>
      <xdr:row>39</xdr:row>
      <xdr:rowOff>128270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170197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64770</xdr:rowOff>
    </xdr:from>
    <xdr:to>
      <xdr:col>20</xdr:col>
      <xdr:colOff>38100</xdr:colOff>
      <xdr:row>39</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151147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3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26670</xdr:rowOff>
    </xdr:from>
    <xdr:to>
      <xdr:col>15</xdr:col>
      <xdr:colOff>149225</xdr:colOff>
      <xdr:row>39</xdr:row>
      <xdr:rowOff>128270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113047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152400</xdr:rowOff>
    </xdr:from>
    <xdr:to>
      <xdr:col>11</xdr:col>
      <xdr:colOff>60325</xdr:colOff>
      <xdr:row>39</xdr:row>
      <xdr:rowOff>82550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67327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新型コロナウイルスワクチン接種に係る委託料等の減により、比率は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全国平均・県・類似団体平均を下回っているが、物件費の縮減については、引き続き大きな課題となっているため、事務事業の見直しを徹底して行い、さらなる経常経費の削減に努めていく。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16</xdr:row>
      <xdr:rowOff>127000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832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96520</xdr:rowOff>
    </xdr:from>
    <xdr:to>
      <xdr:col>78</xdr:col>
      <xdr:colOff>69850</xdr:colOff>
      <xdr:row>16</xdr:row>
      <xdr:rowOff>127000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39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81280</xdr:rowOff>
    </xdr:from>
    <xdr:to>
      <xdr:col>73</xdr:col>
      <xdr:colOff>180975</xdr:colOff>
      <xdr:row>16</xdr:row>
      <xdr:rowOff>96520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24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81280</xdr:rowOff>
    </xdr:from>
    <xdr:to>
      <xdr:col>69</xdr:col>
      <xdr:colOff>92075</xdr:colOff>
      <xdr:row>17</xdr:row>
      <xdr:rowOff>100330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8244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54627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76200</xdr:rowOff>
    </xdr:from>
    <xdr:to>
      <xdr:col>78</xdr:col>
      <xdr:colOff>120650</xdr:colOff>
      <xdr:row>17</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45720</xdr:rowOff>
    </xdr:from>
    <xdr:to>
      <xdr:col>74</xdr:col>
      <xdr:colOff>31750</xdr:colOff>
      <xdr:row>16</xdr:row>
      <xdr:rowOff>147320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132097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30480</xdr:rowOff>
    </xdr:from>
    <xdr:to>
      <xdr:col>69</xdr:col>
      <xdr:colOff>142875</xdr:colOff>
      <xdr:row>16</xdr:row>
      <xdr:rowOff>132080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116857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135907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福祉医療費給付金の対象の拡大などにより、比率は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今後も障害福祉サービスなどの障害福祉費や保育所の運営などの児童福祉費が増加見込みであり、扶助費の比率は上昇していく見込みである。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6350</xdr:rowOff>
    </xdr:from>
    <xdr:to>
      <xdr:col>24</xdr:col>
      <xdr:colOff>25400</xdr:colOff>
      <xdr:row>57</xdr:row>
      <xdr:rowOff>19050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79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152400</xdr:rowOff>
    </xdr:from>
    <xdr:to>
      <xdr:col>19</xdr:col>
      <xdr:colOff>187325</xdr:colOff>
      <xdr:row>57</xdr:row>
      <xdr:rowOff>6350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53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152400</xdr:rowOff>
    </xdr:from>
    <xdr:to>
      <xdr:col>15</xdr:col>
      <xdr:colOff>98425</xdr:colOff>
      <xdr:row>57</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53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59</xdr:row>
      <xdr:rowOff>95250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804400"/>
          <a:ext cx="889000" cy="4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54627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111777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127000</xdr:rowOff>
    </xdr:from>
    <xdr:to>
      <xdr:col>20</xdr:col>
      <xdr:colOff>38100</xdr:colOff>
      <xdr:row>57</xdr:row>
      <xdr:rowOff>57150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41927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101600</xdr:rowOff>
    </xdr:from>
    <xdr:to>
      <xdr:col>15</xdr:col>
      <xdr:colOff>149225</xdr:colOff>
      <xdr:row>57</xdr:row>
      <xdr:rowOff>31750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44450</xdr:rowOff>
    </xdr:from>
    <xdr:to>
      <xdr:col>6</xdr:col>
      <xdr:colOff>171450</xdr:colOff>
      <xdr:row>59</xdr:row>
      <xdr:rowOff>146050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130827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その他については、施設の老朽化に伴う維持補修費の増や高齢化に伴う介護保険特別会計などへの繰出金の増などにより、前年度比では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　今後は介護保険特別会計への繰出金が増加傾向にあるため、保険料の適正化等を図り、普通会計の負担を減らしていくよう努める。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143328</xdr:rowOff>
    </xdr:from>
    <xdr:to>
      <xdr:col>82</xdr:col>
      <xdr:colOff>107950</xdr:colOff>
      <xdr:row>57</xdr:row>
      <xdr:rowOff>48078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4452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78015</xdr:rowOff>
    </xdr:from>
    <xdr:to>
      <xdr:col>78</xdr:col>
      <xdr:colOff>69850</xdr:colOff>
      <xdr:row>56</xdr:row>
      <xdr:rowOff>143328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792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78015</xdr:rowOff>
    </xdr:from>
    <xdr:to>
      <xdr:col>73</xdr:col>
      <xdr:colOff>180975</xdr:colOff>
      <xdr:row>56</xdr:row>
      <xdr:rowOff>121557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792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121557</xdr:rowOff>
    </xdr:from>
    <xdr:to>
      <xdr:col>69</xdr:col>
      <xdr:colOff>92075</xdr:colOff>
      <xdr:row>56</xdr:row>
      <xdr:rowOff>143328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227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168728</xdr:rowOff>
    </xdr:from>
    <xdr:to>
      <xdr:col>82</xdr:col>
      <xdr:colOff>158750</xdr:colOff>
      <xdr:row>57</xdr:row>
      <xdr:rowOff>98878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140805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4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92528</xdr:rowOff>
    </xdr:from>
    <xdr:to>
      <xdr:col>78</xdr:col>
      <xdr:colOff>120650</xdr:colOff>
      <xdr:row>57</xdr:row>
      <xdr:rowOff>22678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27215</xdr:rowOff>
    </xdr:from>
    <xdr:to>
      <xdr:col>74</xdr:col>
      <xdr:colOff>31750</xdr:colOff>
      <xdr:row>56</xdr:row>
      <xdr:rowOff>128815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138992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70757</xdr:rowOff>
    </xdr:from>
    <xdr:to>
      <xdr:col>69</xdr:col>
      <xdr:colOff>142875</xdr:colOff>
      <xdr:row>57</xdr:row>
      <xdr:rowOff>907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11084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92528</xdr:rowOff>
    </xdr:from>
    <xdr:to>
      <xdr:col>65</xdr:col>
      <xdr:colOff>53975</xdr:colOff>
      <xdr:row>57</xdr:row>
      <xdr:rowOff>22678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32855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信州須坂ふるさと応援寄附金の増加に伴う返礼品等の増加により、比率は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％増となった。　</a:t>
          </a:r>
        </a:p>
        <a:p>
          <a:r>
            <a:rPr kumimoji="1" lang="ja-JP" altLang="en-US" sz="1300">
              <a:latin typeface="ＭＳ Ｐゴシック" panose="020B0600070205080204" pitchFamily="50" charset="-128"/>
              <a:ea typeface="ＭＳ Ｐゴシック" panose="020B0600070205080204" pitchFamily="50" charset="-128"/>
            </a:rPr>
            <a:t>　経常経費としては今後も横ばいで推移していくと考えられるが、各種団体への負担金などさらなる見直しを図っていく。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122428</xdr:rowOff>
    </xdr:from>
    <xdr:to>
      <xdr:col>82</xdr:col>
      <xdr:colOff>107950</xdr:colOff>
      <xdr:row>36</xdr:row>
      <xdr:rowOff>131572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2946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122428</xdr:rowOff>
    </xdr:from>
    <xdr:to>
      <xdr:col>78</xdr:col>
      <xdr:colOff>69850</xdr:colOff>
      <xdr:row>36</xdr:row>
      <xdr:rowOff>122428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29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122428</xdr:rowOff>
    </xdr:from>
    <xdr:to>
      <xdr:col>73</xdr:col>
      <xdr:colOff>180975</xdr:colOff>
      <xdr:row>36</xdr:row>
      <xdr:rowOff>149860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2946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37</xdr:row>
      <xdr:rowOff>28702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3220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97299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71628</xdr:rowOff>
    </xdr:from>
    <xdr:to>
      <xdr:col>78</xdr:col>
      <xdr:colOff>120650</xdr:colOff>
      <xdr:row>37</xdr:row>
      <xdr:rowOff>1778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71628</xdr:rowOff>
    </xdr:from>
    <xdr:to>
      <xdr:col>74</xdr:col>
      <xdr:colOff>31750</xdr:colOff>
      <xdr:row>37</xdr:row>
      <xdr:rowOff>1778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現状は全国・県・類似団体平均を下回っているが、</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年度にかけて多額の借り入れを行っており、今後大幅な上昇が見込まれるため、引き続き健全財政を堅持していく必要がある。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100330</xdr:rowOff>
    </xdr:from>
    <xdr:to>
      <xdr:col>24</xdr:col>
      <xdr:colOff>25400</xdr:colOff>
      <xdr:row>74</xdr:row>
      <xdr:rowOff>100330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7876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111142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798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88900</xdr:rowOff>
    </xdr:from>
    <xdr:to>
      <xdr:col>19</xdr:col>
      <xdr:colOff>187325</xdr:colOff>
      <xdr:row>74</xdr:row>
      <xdr:rowOff>100330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7762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59707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88900</xdr:rowOff>
    </xdr:from>
    <xdr:to>
      <xdr:col>15</xdr:col>
      <xdr:colOff>98425</xdr:colOff>
      <xdr:row>74</xdr:row>
      <xdr:rowOff>92710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7762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38752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92710</xdr:rowOff>
    </xdr:from>
    <xdr:to>
      <xdr:col>11</xdr:col>
      <xdr:colOff>9525</xdr:colOff>
      <xdr:row>74</xdr:row>
      <xdr:rowOff>106045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78001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50182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118110</xdr:rowOff>
    </xdr:from>
    <xdr:to>
      <xdr:col>6</xdr:col>
      <xdr:colOff>171450</xdr:colOff>
      <xdr:row>75</xdr:row>
      <xdr:rowOff>48260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0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33037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89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49530</xdr:rowOff>
    </xdr:from>
    <xdr:to>
      <xdr:col>24</xdr:col>
      <xdr:colOff>76200</xdr:colOff>
      <xdr:row>74</xdr:row>
      <xdr:rowOff>151130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7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129557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4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49530</xdr:rowOff>
    </xdr:from>
    <xdr:to>
      <xdr:col>20</xdr:col>
      <xdr:colOff>38100</xdr:colOff>
      <xdr:row>74</xdr:row>
      <xdr:rowOff>151130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7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161307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505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38100</xdr:rowOff>
    </xdr:from>
    <xdr:to>
      <xdr:col>15</xdr:col>
      <xdr:colOff>149225</xdr:colOff>
      <xdr:row>74</xdr:row>
      <xdr:rowOff>139700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149877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41910</xdr:rowOff>
    </xdr:from>
    <xdr:to>
      <xdr:col>11</xdr:col>
      <xdr:colOff>60325</xdr:colOff>
      <xdr:row>74</xdr:row>
      <xdr:rowOff>143510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7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153687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49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55245</xdr:rowOff>
    </xdr:from>
    <xdr:to>
      <xdr:col>6</xdr:col>
      <xdr:colOff>171450</xdr:colOff>
      <xdr:row>74</xdr:row>
      <xdr:rowOff>156845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7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167022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51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公債費ではすべて平均を下回っているが、公債費以外については、県・類似団体平均を上回っており、数値については前年度同様となったものの、依然高い状態が続いている。</a:t>
          </a:r>
        </a:p>
        <a:p>
          <a:r>
            <a:rPr kumimoji="1" lang="ja-JP" altLang="en-US" sz="1300">
              <a:latin typeface="ＭＳ Ｐゴシック" panose="020B0600070205080204" pitchFamily="50" charset="-128"/>
              <a:ea typeface="ＭＳ Ｐゴシック" panose="020B0600070205080204" pitchFamily="50" charset="-128"/>
            </a:rPr>
            <a:t>　今後も引き続き事務事業の見直し等、経常経費の削減に取り組んでいく。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165863</xdr:rowOff>
    </xdr:from>
    <xdr:to>
      <xdr:col>82</xdr:col>
      <xdr:colOff>107950</xdr:colOff>
      <xdr:row>77</xdr:row>
      <xdr:rowOff>165863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3675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147590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88137</xdr:rowOff>
    </xdr:from>
    <xdr:to>
      <xdr:col>78</xdr:col>
      <xdr:colOff>69850</xdr:colOff>
      <xdr:row>77</xdr:row>
      <xdr:rowOff>165863</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289787"/>
          <a:ext cx="889000" cy="7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88137</xdr:rowOff>
    </xdr:from>
    <xdr:to>
      <xdr:col>73</xdr:col>
      <xdr:colOff>180975</xdr:colOff>
      <xdr:row>77</xdr:row>
      <xdr:rowOff>115570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2897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115570</xdr:rowOff>
    </xdr:from>
    <xdr:to>
      <xdr:col>69</xdr:col>
      <xdr:colOff>92075</xdr:colOff>
      <xdr:row>77</xdr:row>
      <xdr:rowOff>152146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3172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763</xdr:rowOff>
    </xdr:from>
    <xdr:to>
      <xdr:col>65</xdr:col>
      <xdr:colOff>53975</xdr:colOff>
      <xdr:row>77</xdr:row>
      <xdr:rowOff>102363</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112540</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115063</xdr:rowOff>
    </xdr:from>
    <xdr:to>
      <xdr:col>82</xdr:col>
      <xdr:colOff>158750</xdr:colOff>
      <xdr:row>78</xdr:row>
      <xdr:rowOff>45213</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87140</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115063</xdr:rowOff>
    </xdr:from>
    <xdr:to>
      <xdr:col>78</xdr:col>
      <xdr:colOff>120650</xdr:colOff>
      <xdr:row>78</xdr:row>
      <xdr:rowOff>45213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29990</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403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37337</xdr:rowOff>
    </xdr:from>
    <xdr:to>
      <xdr:col>74</xdr:col>
      <xdr:colOff>31750</xdr:colOff>
      <xdr:row>77</xdr:row>
      <xdr:rowOff>138937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123714</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101346</xdr:rowOff>
    </xdr:from>
    <xdr:to>
      <xdr:col>65</xdr:col>
      <xdr:colOff>53975</xdr:colOff>
      <xdr:row>78</xdr:row>
      <xdr:rowOff>31496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16273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長野県須坂市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16869</xdr:rowOff>
    </xdr:from>
    <xdr:to>
      <xdr:col>29</xdr:col>
      <xdr:colOff>127000</xdr:colOff>
      <xdr:row>18</xdr:row>
      <xdr:rowOff>45858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50594"/>
          <a:ext cx="647700" cy="28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136716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56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45858</xdr:rowOff>
    </xdr:from>
    <xdr:to>
      <xdr:col>26</xdr:col>
      <xdr:colOff>50800</xdr:colOff>
      <xdr:row>18</xdr:row>
      <xdr:rowOff>71483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79583"/>
          <a:ext cx="698500" cy="25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104810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24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71483</xdr:rowOff>
    </xdr:from>
    <xdr:to>
      <xdr:col>22</xdr:col>
      <xdr:colOff>114300</xdr:colOff>
      <xdr:row>18</xdr:row>
      <xdr:rowOff>109071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05208"/>
          <a:ext cx="698500" cy="37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116469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109071</xdr:rowOff>
    </xdr:from>
    <xdr:to>
      <xdr:col>18</xdr:col>
      <xdr:colOff>177800</xdr:colOff>
      <xdr:row>19</xdr:row>
      <xdr:rowOff>9565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42796"/>
          <a:ext cx="698500" cy="71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161710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164799</xdr:rowOff>
    </xdr:from>
    <xdr:to>
      <xdr:col>15</xdr:col>
      <xdr:colOff>101600</xdr:colOff>
      <xdr:row>19</xdr:row>
      <xdr:rowOff>94949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98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79726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38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137519</xdr:rowOff>
    </xdr:from>
    <xdr:to>
      <xdr:col>29</xdr:col>
      <xdr:colOff>177800</xdr:colOff>
      <xdr:row>18</xdr:row>
      <xdr:rowOff>67669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99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109596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7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166508</xdr:rowOff>
    </xdr:from>
    <xdr:to>
      <xdr:col>26</xdr:col>
      <xdr:colOff>101600</xdr:colOff>
      <xdr:row>18</xdr:row>
      <xdr:rowOff>96658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28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81435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15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20683</xdr:rowOff>
    </xdr:from>
    <xdr:to>
      <xdr:col>22</xdr:col>
      <xdr:colOff>165100</xdr:colOff>
      <xdr:row>18</xdr:row>
      <xdr:rowOff>122283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54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107060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4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58271</xdr:rowOff>
    </xdr:from>
    <xdr:to>
      <xdr:col>19</xdr:col>
      <xdr:colOff>38100</xdr:colOff>
      <xdr:row>18</xdr:row>
      <xdr:rowOff>159871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91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144648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78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130215</xdr:rowOff>
    </xdr:from>
    <xdr:to>
      <xdr:col>15</xdr:col>
      <xdr:colOff>101600</xdr:colOff>
      <xdr:row>19</xdr:row>
      <xdr:rowOff>60365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63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70542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03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84856</xdr:rowOff>
    </xdr:from>
    <xdr:to>
      <xdr:col>29</xdr:col>
      <xdr:colOff>127000</xdr:colOff>
      <xdr:row>38</xdr:row>
      <xdr:rowOff>86375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5003800" y="7552456"/>
          <a:ext cx="647700" cy="1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188461</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313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83448</xdr:rowOff>
    </xdr:from>
    <xdr:to>
      <xdr:col>26</xdr:col>
      <xdr:colOff>50800</xdr:colOff>
      <xdr:row>38</xdr:row>
      <xdr:rowOff>86375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4305300" y="7551048"/>
          <a:ext cx="698500" cy="2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113313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23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83276</xdr:rowOff>
    </xdr:from>
    <xdr:to>
      <xdr:col>22</xdr:col>
      <xdr:colOff>114300</xdr:colOff>
      <xdr:row>38</xdr:row>
      <xdr:rowOff>83448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3606800" y="7550876"/>
          <a:ext cx="698500" cy="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116811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2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80372</xdr:rowOff>
    </xdr:from>
    <xdr:to>
      <xdr:col>18</xdr:col>
      <xdr:colOff>177800</xdr:colOff>
      <xdr:row>38</xdr:row>
      <xdr:rowOff>83276</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a:off x="2908300" y="7547972"/>
          <a:ext cx="698500" cy="2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122476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24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34983</xdr:rowOff>
    </xdr:from>
    <xdr:to>
      <xdr:col>15</xdr:col>
      <xdr:colOff>101600</xdr:colOff>
      <xdr:row>38</xdr:row>
      <xdr:rowOff>136583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5025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121360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58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34056</xdr:rowOff>
    </xdr:from>
    <xdr:to>
      <xdr:col>29</xdr:col>
      <xdr:colOff>177800</xdr:colOff>
      <xdr:row>38</xdr:row>
      <xdr:rowOff>135656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501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302761</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42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35575</xdr:rowOff>
    </xdr:from>
    <xdr:to>
      <xdr:col>26</xdr:col>
      <xdr:colOff>101600</xdr:colOff>
      <xdr:row>38</xdr:row>
      <xdr:rowOff>137175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503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121952</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589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32648</xdr:rowOff>
    </xdr:from>
    <xdr:to>
      <xdr:col>22</xdr:col>
      <xdr:colOff>165100</xdr:colOff>
      <xdr:row>38</xdr:row>
      <xdr:rowOff>134248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500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119025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58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32476</xdr:rowOff>
    </xdr:from>
    <xdr:to>
      <xdr:col>19</xdr:col>
      <xdr:colOff>38100</xdr:colOff>
      <xdr:row>38</xdr:row>
      <xdr:rowOff>134076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500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118853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586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29572</xdr:rowOff>
    </xdr:from>
    <xdr:to>
      <xdr:col>15</xdr:col>
      <xdr:colOff>101600</xdr:colOff>
      <xdr:row>38</xdr:row>
      <xdr:rowOff>131172</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497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141349</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26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長野県須坂市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49,582
48,797
149.67
30,350,069
29,418,206
913,074
13,074,758
20,326,427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20175</xdr:rowOff>
    </xdr:from>
    <xdr:to>
      <xdr:col>24</xdr:col>
      <xdr:colOff>63500</xdr:colOff>
      <xdr:row>37</xdr:row>
      <xdr:rowOff>46758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363825"/>
          <a:ext cx="838200" cy="2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66971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67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20175</xdr:rowOff>
    </xdr:from>
    <xdr:to>
      <xdr:col>19</xdr:col>
      <xdr:colOff>177800</xdr:colOff>
      <xdr:row>37</xdr:row>
      <xdr:rowOff>41674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63825"/>
          <a:ext cx="889000" cy="2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15776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01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41674</xdr:rowOff>
    </xdr:from>
    <xdr:to>
      <xdr:col>15</xdr:col>
      <xdr:colOff>50800</xdr:colOff>
      <xdr:row>37</xdr:row>
      <xdr:rowOff>148604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85324"/>
          <a:ext cx="889000" cy="10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23330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02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148604</xdr:rowOff>
    </xdr:from>
    <xdr:to>
      <xdr:col>10</xdr:col>
      <xdr:colOff>114300</xdr:colOff>
      <xdr:row>38</xdr:row>
      <xdr:rowOff>165804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92254"/>
          <a:ext cx="889000" cy="18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71750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07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76740</xdr:rowOff>
    </xdr:from>
    <xdr:to>
      <xdr:col>6</xdr:col>
      <xdr:colOff>38100</xdr:colOff>
      <xdr:row>39</xdr:row>
      <xdr:rowOff>6890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59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23418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6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167408</xdr:rowOff>
    </xdr:from>
    <xdr:to>
      <xdr:col>24</xdr:col>
      <xdr:colOff>114300</xdr:colOff>
      <xdr:row>37</xdr:row>
      <xdr:rowOff>97558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3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145835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1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140825</xdr:rowOff>
    </xdr:from>
    <xdr:to>
      <xdr:col>20</xdr:col>
      <xdr:colOff>38100</xdr:colOff>
      <xdr:row>37</xdr:row>
      <xdr:rowOff>70975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1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62102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0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162324</xdr:rowOff>
    </xdr:from>
    <xdr:to>
      <xdr:col>15</xdr:col>
      <xdr:colOff>101600</xdr:colOff>
      <xdr:row>37</xdr:row>
      <xdr:rowOff>92474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3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83601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2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97804</xdr:rowOff>
    </xdr:from>
    <xdr:to>
      <xdr:col>10</xdr:col>
      <xdr:colOff>165100</xdr:colOff>
      <xdr:row>38</xdr:row>
      <xdr:rowOff>27955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414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19082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3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115004</xdr:rowOff>
    </xdr:from>
    <xdr:to>
      <xdr:col>6</xdr:col>
      <xdr:colOff>38100</xdr:colOff>
      <xdr:row>39</xdr:row>
      <xdr:rowOff>45154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3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36281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2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44593</xdr:rowOff>
    </xdr:from>
    <xdr:to>
      <xdr:col>24</xdr:col>
      <xdr:colOff>63500</xdr:colOff>
      <xdr:row>58</xdr:row>
      <xdr:rowOff>52428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988693"/>
          <a:ext cx="838200" cy="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160497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1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52428</xdr:rowOff>
    </xdr:from>
    <xdr:to>
      <xdr:col>19</xdr:col>
      <xdr:colOff>177800</xdr:colOff>
      <xdr:row>58</xdr:row>
      <xdr:rowOff>74772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96528"/>
          <a:ext cx="889000" cy="2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87561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8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74772</xdr:rowOff>
    </xdr:from>
    <xdr:to>
      <xdr:col>15</xdr:col>
      <xdr:colOff>50800</xdr:colOff>
      <xdr:row>58</xdr:row>
      <xdr:rowOff>77210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018872"/>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66510</xdr:rowOff>
    </xdr:from>
    <xdr:to>
      <xdr:col>10</xdr:col>
      <xdr:colOff>114300</xdr:colOff>
      <xdr:row>58</xdr:row>
      <xdr:rowOff>77210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10010610"/>
          <a:ext cx="889000" cy="1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110363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34589</xdr:rowOff>
    </xdr:from>
    <xdr:to>
      <xdr:col>6</xdr:col>
      <xdr:colOff>38100</xdr:colOff>
      <xdr:row>58</xdr:row>
      <xdr:rowOff>136189</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7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127316</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1007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165243</xdr:rowOff>
    </xdr:from>
    <xdr:to>
      <xdr:col>24</xdr:col>
      <xdr:colOff>114300</xdr:colOff>
      <xdr:row>58</xdr:row>
      <xdr:rowOff>95393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116048</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8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1628</xdr:rowOff>
    </xdr:from>
    <xdr:to>
      <xdr:col>20</xdr:col>
      <xdr:colOff>38100</xdr:colOff>
      <xdr:row>58</xdr:row>
      <xdr:rowOff>103228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94355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03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23972</xdr:rowOff>
    </xdr:from>
    <xdr:to>
      <xdr:col>15</xdr:col>
      <xdr:colOff>101600</xdr:colOff>
      <xdr:row>58</xdr:row>
      <xdr:rowOff>125572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116699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06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26410</xdr:rowOff>
    </xdr:from>
    <xdr:to>
      <xdr:col>10</xdr:col>
      <xdr:colOff>165100</xdr:colOff>
      <xdr:row>58</xdr:row>
      <xdr:rowOff>128010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7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119137</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06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15710</xdr:rowOff>
    </xdr:from>
    <xdr:to>
      <xdr:col>6</xdr:col>
      <xdr:colOff>38100</xdr:colOff>
      <xdr:row>58</xdr:row>
      <xdr:rowOff>117310</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5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133837</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973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107392</xdr:rowOff>
    </xdr:from>
    <xdr:to>
      <xdr:col>24</xdr:col>
      <xdr:colOff>63500</xdr:colOff>
      <xdr:row>78</xdr:row>
      <xdr:rowOff>130994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480492"/>
          <a:ext cx="838200" cy="2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130994</xdr:rowOff>
    </xdr:from>
    <xdr:to>
      <xdr:col>19</xdr:col>
      <xdr:colOff>177800</xdr:colOff>
      <xdr:row>78</xdr:row>
      <xdr:rowOff>133090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504094"/>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122898</xdr:rowOff>
    </xdr:from>
    <xdr:to>
      <xdr:col>15</xdr:col>
      <xdr:colOff>50800</xdr:colOff>
      <xdr:row>78</xdr:row>
      <xdr:rowOff>133090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495998"/>
          <a:ext cx="889000" cy="1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122898</xdr:rowOff>
    </xdr:from>
    <xdr:to>
      <xdr:col>10</xdr:col>
      <xdr:colOff>114300</xdr:colOff>
      <xdr:row>78</xdr:row>
      <xdr:rowOff>153493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495998"/>
          <a:ext cx="889000" cy="3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50724</xdr:rowOff>
    </xdr:from>
    <xdr:to>
      <xdr:col>6</xdr:col>
      <xdr:colOff>38100</xdr:colOff>
      <xdr:row>78</xdr:row>
      <xdr:rowOff>152324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2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168851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56592</xdr:rowOff>
    </xdr:from>
    <xdr:to>
      <xdr:col>24</xdr:col>
      <xdr:colOff>114300</xdr:colOff>
      <xdr:row>78</xdr:row>
      <xdr:rowOff>158192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2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142969</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4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80194</xdr:rowOff>
    </xdr:from>
    <xdr:to>
      <xdr:col>20</xdr:col>
      <xdr:colOff>38100</xdr:colOff>
      <xdr:row>79</xdr:row>
      <xdr:rowOff>10344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1471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4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82290</xdr:rowOff>
    </xdr:from>
    <xdr:to>
      <xdr:col>15</xdr:col>
      <xdr:colOff>101600</xdr:colOff>
      <xdr:row>79</xdr:row>
      <xdr:rowOff>12440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5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3567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4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72098</xdr:rowOff>
    </xdr:from>
    <xdr:to>
      <xdr:col>10</xdr:col>
      <xdr:colOff>165100</xdr:colOff>
      <xdr:row>79</xdr:row>
      <xdr:rowOff>2248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164825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3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102693</xdr:rowOff>
    </xdr:from>
    <xdr:to>
      <xdr:col>6</xdr:col>
      <xdr:colOff>38100</xdr:colOff>
      <xdr:row>79</xdr:row>
      <xdr:rowOff>32843</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7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23970</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6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53290</xdr:rowOff>
    </xdr:from>
    <xdr:to>
      <xdr:col>24</xdr:col>
      <xdr:colOff>63500</xdr:colOff>
      <xdr:row>97</xdr:row>
      <xdr:rowOff>89522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683940"/>
          <a:ext cx="838200" cy="3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135346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5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40670</xdr:rowOff>
    </xdr:from>
    <xdr:to>
      <xdr:col>19</xdr:col>
      <xdr:colOff>177800</xdr:colOff>
      <xdr:row>97</xdr:row>
      <xdr:rowOff>89522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671320"/>
          <a:ext cx="889000" cy="4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128671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2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40670</xdr:rowOff>
    </xdr:from>
    <xdr:to>
      <xdr:col>15</xdr:col>
      <xdr:colOff>50800</xdr:colOff>
      <xdr:row>98</xdr:row>
      <xdr:rowOff>32617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671320"/>
          <a:ext cx="889000" cy="16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1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32502</xdr:rowOff>
    </xdr:from>
    <xdr:to>
      <xdr:col>10</xdr:col>
      <xdr:colOff>114300</xdr:colOff>
      <xdr:row>98</xdr:row>
      <xdr:rowOff>32617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834602"/>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54833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121780</xdr:rowOff>
    </xdr:from>
    <xdr:to>
      <xdr:col>6</xdr:col>
      <xdr:colOff>38100</xdr:colOff>
      <xdr:row>97</xdr:row>
      <xdr:rowOff>51930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8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68457</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35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2490</xdr:rowOff>
    </xdr:from>
    <xdr:to>
      <xdr:col>24</xdr:col>
      <xdr:colOff>114300</xdr:colOff>
      <xdr:row>97</xdr:row>
      <xdr:rowOff>104090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63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152367</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61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38722</xdr:rowOff>
    </xdr:from>
    <xdr:to>
      <xdr:col>20</xdr:col>
      <xdr:colOff>38100</xdr:colOff>
      <xdr:row>97</xdr:row>
      <xdr:rowOff>140322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6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131449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76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161320</xdr:rowOff>
    </xdr:from>
    <xdr:to>
      <xdr:col>15</xdr:col>
      <xdr:colOff>101600</xdr:colOff>
      <xdr:row>97</xdr:row>
      <xdr:rowOff>91470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6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82597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71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153267</xdr:rowOff>
    </xdr:from>
    <xdr:to>
      <xdr:col>10</xdr:col>
      <xdr:colOff>165100</xdr:colOff>
      <xdr:row>98</xdr:row>
      <xdr:rowOff>83417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8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74544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7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153152</xdr:rowOff>
    </xdr:from>
    <xdr:to>
      <xdr:col>6</xdr:col>
      <xdr:colOff>38100</xdr:colOff>
      <xdr:row>98</xdr:row>
      <xdr:rowOff>83302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8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74429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87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89781</xdr:rowOff>
    </xdr:from>
    <xdr:to>
      <xdr:col>55</xdr:col>
      <xdr:colOff>0</xdr:colOff>
      <xdr:row>37</xdr:row>
      <xdr:rowOff>94132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433431"/>
          <a:ext cx="838200" cy="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128770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9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89781</xdr:rowOff>
    </xdr:from>
    <xdr:to>
      <xdr:col>50</xdr:col>
      <xdr:colOff>114300</xdr:colOff>
      <xdr:row>37</xdr:row>
      <xdr:rowOff>130408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433431"/>
          <a:ext cx="889000" cy="4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57828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83601</xdr:rowOff>
    </xdr:from>
    <xdr:to>
      <xdr:col>45</xdr:col>
      <xdr:colOff>177800</xdr:colOff>
      <xdr:row>37</xdr:row>
      <xdr:rowOff>130408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084351"/>
          <a:ext cx="889000" cy="38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68858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83601</xdr:rowOff>
    </xdr:from>
    <xdr:to>
      <xdr:col>41</xdr:col>
      <xdr:colOff>50800</xdr:colOff>
      <xdr:row>37</xdr:row>
      <xdr:rowOff>168382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084351"/>
          <a:ext cx="889000" cy="42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35135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128566</xdr:rowOff>
    </xdr:from>
    <xdr:to>
      <xdr:col>36</xdr:col>
      <xdr:colOff>165100</xdr:colOff>
      <xdr:row>38</xdr:row>
      <xdr:rowOff>58716</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4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49843</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56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43332</xdr:rowOff>
    </xdr:from>
    <xdr:to>
      <xdr:col>55</xdr:col>
      <xdr:colOff>50800</xdr:colOff>
      <xdr:row>37</xdr:row>
      <xdr:rowOff>144932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8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21759</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6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38981</xdr:rowOff>
    </xdr:from>
    <xdr:to>
      <xdr:col>50</xdr:col>
      <xdr:colOff>165100</xdr:colOff>
      <xdr:row>37</xdr:row>
      <xdr:rowOff>140581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8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131708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7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79608</xdr:rowOff>
    </xdr:from>
    <xdr:to>
      <xdr:col>46</xdr:col>
      <xdr:colOff>38100</xdr:colOff>
      <xdr:row>38</xdr:row>
      <xdr:rowOff>9758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2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885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51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32801</xdr:rowOff>
    </xdr:from>
    <xdr:to>
      <xdr:col>41</xdr:col>
      <xdr:colOff>101600</xdr:colOff>
      <xdr:row>35</xdr:row>
      <xdr:rowOff>134401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03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125528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12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117582</xdr:rowOff>
    </xdr:from>
    <xdr:to>
      <xdr:col>36</xdr:col>
      <xdr:colOff>165100</xdr:colOff>
      <xdr:row>38</xdr:row>
      <xdr:rowOff>47732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6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64259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23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117924</xdr:rowOff>
    </xdr:from>
    <xdr:to>
      <xdr:col>55</xdr:col>
      <xdr:colOff>0</xdr:colOff>
      <xdr:row>57</xdr:row>
      <xdr:rowOff>168463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890574"/>
          <a:ext cx="838200" cy="5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71752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6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46383</xdr:rowOff>
    </xdr:from>
    <xdr:to>
      <xdr:col>50</xdr:col>
      <xdr:colOff>114300</xdr:colOff>
      <xdr:row>57</xdr:row>
      <xdr:rowOff>117924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819033"/>
          <a:ext cx="889000" cy="7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11019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61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46383</xdr:rowOff>
    </xdr:from>
    <xdr:to>
      <xdr:col>45</xdr:col>
      <xdr:colOff>177800</xdr:colOff>
      <xdr:row>57</xdr:row>
      <xdr:rowOff>52590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819033"/>
          <a:ext cx="889000" cy="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132549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90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52590</xdr:rowOff>
    </xdr:from>
    <xdr:to>
      <xdr:col>41</xdr:col>
      <xdr:colOff>50800</xdr:colOff>
      <xdr:row>58</xdr:row>
      <xdr:rowOff>21992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825240"/>
          <a:ext cx="889000" cy="14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141320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91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99950</xdr:rowOff>
    </xdr:from>
    <xdr:to>
      <xdr:col>36</xdr:col>
      <xdr:colOff>165100</xdr:colOff>
      <xdr:row>58</xdr:row>
      <xdr:rowOff>30100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46627</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64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117663</xdr:rowOff>
    </xdr:from>
    <xdr:to>
      <xdr:col>55</xdr:col>
      <xdr:colOff>50800</xdr:colOff>
      <xdr:row>58</xdr:row>
      <xdr:rowOff>47813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9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32590</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0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67124</xdr:rowOff>
    </xdr:from>
    <xdr:to>
      <xdr:col>50</xdr:col>
      <xdr:colOff>165100</xdr:colOff>
      <xdr:row>57</xdr:row>
      <xdr:rowOff>168724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3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159851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993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167033</xdr:rowOff>
    </xdr:from>
    <xdr:to>
      <xdr:col>46</xdr:col>
      <xdr:colOff>38100</xdr:colOff>
      <xdr:row>57</xdr:row>
      <xdr:rowOff>97183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76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113710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54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1790</xdr:rowOff>
    </xdr:from>
    <xdr:to>
      <xdr:col>41</xdr:col>
      <xdr:colOff>101600</xdr:colOff>
      <xdr:row>57</xdr:row>
      <xdr:rowOff>103390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77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119917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549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142642</xdr:rowOff>
    </xdr:from>
    <xdr:to>
      <xdr:col>36</xdr:col>
      <xdr:colOff>165100</xdr:colOff>
      <xdr:row>58</xdr:row>
      <xdr:rowOff>72792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1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63919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00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88354</xdr:rowOff>
    </xdr:from>
    <xdr:to>
      <xdr:col>55</xdr:col>
      <xdr:colOff>0</xdr:colOff>
      <xdr:row>79</xdr:row>
      <xdr:rowOff>42139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461454"/>
          <a:ext cx="838200" cy="12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69050</xdr:rowOff>
    </xdr:from>
    <xdr:to>
      <xdr:col>50</xdr:col>
      <xdr:colOff>114300</xdr:colOff>
      <xdr:row>78</xdr:row>
      <xdr:rowOff>88354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44215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135445</xdr:rowOff>
    </xdr:from>
    <xdr:to>
      <xdr:col>45</xdr:col>
      <xdr:colOff>177800</xdr:colOff>
      <xdr:row>78</xdr:row>
      <xdr:rowOff>69050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2651295"/>
          <a:ext cx="889000" cy="79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135445</xdr:rowOff>
    </xdr:from>
    <xdr:to>
      <xdr:col>41</xdr:col>
      <xdr:colOff>50800</xdr:colOff>
      <xdr:row>77</xdr:row>
      <xdr:rowOff>157480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2651295"/>
          <a:ext cx="889000" cy="70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121946</xdr:rowOff>
    </xdr:from>
    <xdr:to>
      <xdr:col>36</xdr:col>
      <xdr:colOff>165100</xdr:colOff>
      <xdr:row>78</xdr:row>
      <xdr:rowOff>52096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43223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41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162789</xdr:rowOff>
    </xdr:from>
    <xdr:to>
      <xdr:col>55</xdr:col>
      <xdr:colOff>50800</xdr:colOff>
      <xdr:row>79</xdr:row>
      <xdr:rowOff>92939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3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77716</xdr:rowOff>
    </xdr:from>
    <xdr:ext cx="378565"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50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37554</xdr:rowOff>
    </xdr:from>
    <xdr:to>
      <xdr:col>50</xdr:col>
      <xdr:colOff>165100</xdr:colOff>
      <xdr:row>78</xdr:row>
      <xdr:rowOff>139154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1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130281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50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18250</xdr:rowOff>
    </xdr:from>
    <xdr:to>
      <xdr:col>46</xdr:col>
      <xdr:colOff>38100</xdr:colOff>
      <xdr:row>78</xdr:row>
      <xdr:rowOff>119850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39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110977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48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84645</xdr:rowOff>
    </xdr:from>
    <xdr:to>
      <xdr:col>41</xdr:col>
      <xdr:colOff>101600</xdr:colOff>
      <xdr:row>74</xdr:row>
      <xdr:rowOff>14795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26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31322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237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106680</xdr:rowOff>
    </xdr:from>
    <xdr:to>
      <xdr:col>36</xdr:col>
      <xdr:colOff>165100</xdr:colOff>
      <xdr:row>78</xdr:row>
      <xdr:rowOff>36830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53357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08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159990</xdr:rowOff>
    </xdr:from>
    <xdr:to>
      <xdr:col>55</xdr:col>
      <xdr:colOff>0</xdr:colOff>
      <xdr:row>98</xdr:row>
      <xdr:rowOff>20058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790640"/>
          <a:ext cx="838200" cy="3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149962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0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100228</xdr:rowOff>
    </xdr:from>
    <xdr:to>
      <xdr:col>50</xdr:col>
      <xdr:colOff>114300</xdr:colOff>
      <xdr:row>97</xdr:row>
      <xdr:rowOff>159990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730878"/>
          <a:ext cx="889000" cy="5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86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100228</xdr:rowOff>
    </xdr:from>
    <xdr:to>
      <xdr:col>45</xdr:col>
      <xdr:colOff>177800</xdr:colOff>
      <xdr:row>98</xdr:row>
      <xdr:rowOff>70382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730878"/>
          <a:ext cx="889000" cy="14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55396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85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70382</xdr:rowOff>
    </xdr:from>
    <xdr:to>
      <xdr:col>41</xdr:col>
      <xdr:colOff>50800</xdr:colOff>
      <xdr:row>98</xdr:row>
      <xdr:rowOff>76910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72482"/>
          <a:ext cx="889000" cy="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90834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55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168335</xdr:rowOff>
    </xdr:from>
    <xdr:to>
      <xdr:col>36</xdr:col>
      <xdr:colOff>165100</xdr:colOff>
      <xdr:row>98</xdr:row>
      <xdr:rowOff>98485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9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115012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7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140708</xdr:rowOff>
    </xdr:from>
    <xdr:to>
      <xdr:col>55</xdr:col>
      <xdr:colOff>50800</xdr:colOff>
      <xdr:row>98</xdr:row>
      <xdr:rowOff>70858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7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105513</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3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109190</xdr:rowOff>
    </xdr:from>
    <xdr:to>
      <xdr:col>50</xdr:col>
      <xdr:colOff>165100</xdr:colOff>
      <xdr:row>98</xdr:row>
      <xdr:rowOff>39340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55867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5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49428</xdr:rowOff>
    </xdr:from>
    <xdr:to>
      <xdr:col>46</xdr:col>
      <xdr:colOff>38100</xdr:colOff>
      <xdr:row>97</xdr:row>
      <xdr:rowOff>151028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8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167555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45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19582</xdr:rowOff>
    </xdr:from>
    <xdr:to>
      <xdr:col>41</xdr:col>
      <xdr:colOff>101600</xdr:colOff>
      <xdr:row>98</xdr:row>
      <xdr:rowOff>121182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2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112309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1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26110</xdr:rowOff>
    </xdr:from>
    <xdr:to>
      <xdr:col>36</xdr:col>
      <xdr:colOff>165100</xdr:colOff>
      <xdr:row>98</xdr:row>
      <xdr:rowOff>127710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2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118837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2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23164</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09714"/>
          <a:ext cx="889000" cy="2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92227</xdr:rowOff>
    </xdr:from>
    <xdr:to>
      <xdr:col>76</xdr:col>
      <xdr:colOff>114300</xdr:colOff>
      <xdr:row>39</xdr:row>
      <xdr:rowOff>23164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435877"/>
          <a:ext cx="889000" cy="27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92227</xdr:rowOff>
    </xdr:from>
    <xdr:to>
      <xdr:col>71</xdr:col>
      <xdr:colOff>177800</xdr:colOff>
      <xdr:row>38</xdr:row>
      <xdr:rowOff>76924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435877"/>
          <a:ext cx="889000" cy="15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140860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6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66561</xdr:rowOff>
    </xdr:from>
    <xdr:to>
      <xdr:col>67</xdr:col>
      <xdr:colOff>101600</xdr:colOff>
      <xdr:row>38</xdr:row>
      <xdr:rowOff>168161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159288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67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143814</xdr:rowOff>
    </xdr:from>
    <xdr:to>
      <xdr:col>76</xdr:col>
      <xdr:colOff>165100</xdr:colOff>
      <xdr:row>39</xdr:row>
      <xdr:rowOff>73964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5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65091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5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41427</xdr:rowOff>
    </xdr:from>
    <xdr:to>
      <xdr:col>72</xdr:col>
      <xdr:colOff>38100</xdr:colOff>
      <xdr:row>37</xdr:row>
      <xdr:rowOff>143027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38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159554</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16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26124</xdr:rowOff>
    </xdr:from>
    <xdr:to>
      <xdr:col>67</xdr:col>
      <xdr:colOff>101600</xdr:colOff>
      <xdr:row>38</xdr:row>
      <xdr:rowOff>127724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5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144251</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31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47414</xdr:rowOff>
    </xdr:from>
    <xdr:to>
      <xdr:col>85</xdr:col>
      <xdr:colOff>127000</xdr:colOff>
      <xdr:row>78</xdr:row>
      <xdr:rowOff>48585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420514"/>
          <a:ext cx="838200" cy="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106459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3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48585</xdr:rowOff>
    </xdr:from>
    <xdr:to>
      <xdr:col>81</xdr:col>
      <xdr:colOff>50800</xdr:colOff>
      <xdr:row>78</xdr:row>
      <xdr:rowOff>50676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421685"/>
          <a:ext cx="889000" cy="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29740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05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50676</xdr:rowOff>
    </xdr:from>
    <xdr:to>
      <xdr:col>76</xdr:col>
      <xdr:colOff>114300</xdr:colOff>
      <xdr:row>78</xdr:row>
      <xdr:rowOff>54942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423776"/>
          <a:ext cx="889000" cy="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35509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06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54491</xdr:rowOff>
    </xdr:from>
    <xdr:to>
      <xdr:col>71</xdr:col>
      <xdr:colOff>177800</xdr:colOff>
      <xdr:row>78</xdr:row>
      <xdr:rowOff>54942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427591"/>
          <a:ext cx="889000" cy="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45832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07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135644</xdr:rowOff>
    </xdr:from>
    <xdr:to>
      <xdr:col>67</xdr:col>
      <xdr:colOff>101600</xdr:colOff>
      <xdr:row>78</xdr:row>
      <xdr:rowOff>65794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3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82321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11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168064</xdr:rowOff>
    </xdr:from>
    <xdr:to>
      <xdr:col>85</xdr:col>
      <xdr:colOff>177800</xdr:colOff>
      <xdr:row>78</xdr:row>
      <xdr:rowOff>98214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6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82991</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8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169235</xdr:rowOff>
    </xdr:from>
    <xdr:to>
      <xdr:col>81</xdr:col>
      <xdr:colOff>101600</xdr:colOff>
      <xdr:row>78</xdr:row>
      <xdr:rowOff>99385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90512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46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171326</xdr:rowOff>
    </xdr:from>
    <xdr:to>
      <xdr:col>76</xdr:col>
      <xdr:colOff>165100</xdr:colOff>
      <xdr:row>78</xdr:row>
      <xdr:rowOff>101476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7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92603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46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4142</xdr:rowOff>
    </xdr:from>
    <xdr:to>
      <xdr:col>72</xdr:col>
      <xdr:colOff>38100</xdr:colOff>
      <xdr:row>78</xdr:row>
      <xdr:rowOff>105742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7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96869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46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3691</xdr:rowOff>
    </xdr:from>
    <xdr:to>
      <xdr:col>67</xdr:col>
      <xdr:colOff>101600</xdr:colOff>
      <xdr:row>78</xdr:row>
      <xdr:rowOff>105291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7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96418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46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153881</xdr:rowOff>
    </xdr:from>
    <xdr:to>
      <xdr:col>85</xdr:col>
      <xdr:colOff>127000</xdr:colOff>
      <xdr:row>97</xdr:row>
      <xdr:rowOff>157407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784531"/>
          <a:ext cx="838200" cy="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6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153881</xdr:rowOff>
    </xdr:from>
    <xdr:to>
      <xdr:col>81</xdr:col>
      <xdr:colOff>50800</xdr:colOff>
      <xdr:row>98</xdr:row>
      <xdr:rowOff>12838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784531"/>
          <a:ext cx="889000" cy="3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81123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88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12838</xdr:rowOff>
    </xdr:from>
    <xdr:to>
      <xdr:col>76</xdr:col>
      <xdr:colOff>114300</xdr:colOff>
      <xdr:row>98</xdr:row>
      <xdr:rowOff>89920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14938"/>
          <a:ext cx="889000" cy="7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70597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87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25633</xdr:rowOff>
    </xdr:from>
    <xdr:to>
      <xdr:col>71</xdr:col>
      <xdr:colOff>177800</xdr:colOff>
      <xdr:row>98</xdr:row>
      <xdr:rowOff>89920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827733"/>
          <a:ext cx="889000" cy="6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55663</xdr:rowOff>
    </xdr:from>
    <xdr:to>
      <xdr:col>67</xdr:col>
      <xdr:colOff>101600</xdr:colOff>
      <xdr:row>98</xdr:row>
      <xdr:rowOff>157263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57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148390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5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106607</xdr:rowOff>
    </xdr:from>
    <xdr:to>
      <xdr:col>85</xdr:col>
      <xdr:colOff>177800</xdr:colOff>
      <xdr:row>98</xdr:row>
      <xdr:rowOff>36757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3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129484</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8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103081</xdr:rowOff>
    </xdr:from>
    <xdr:to>
      <xdr:col>81</xdr:col>
      <xdr:colOff>101600</xdr:colOff>
      <xdr:row>98</xdr:row>
      <xdr:rowOff>33231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3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49758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50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133488</xdr:rowOff>
    </xdr:from>
    <xdr:to>
      <xdr:col>76</xdr:col>
      <xdr:colOff>165100</xdr:colOff>
      <xdr:row>98</xdr:row>
      <xdr:rowOff>63638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6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80165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3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39120</xdr:rowOff>
    </xdr:from>
    <xdr:to>
      <xdr:col>72</xdr:col>
      <xdr:colOff>38100</xdr:colOff>
      <xdr:row>98</xdr:row>
      <xdr:rowOff>140720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4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131847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3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146283</xdr:rowOff>
    </xdr:from>
    <xdr:to>
      <xdr:col>67</xdr:col>
      <xdr:colOff>101600</xdr:colOff>
      <xdr:row>98</xdr:row>
      <xdr:rowOff>76433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77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92960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55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39478</xdr:rowOff>
    </xdr:from>
    <xdr:to>
      <xdr:col>116</xdr:col>
      <xdr:colOff>63500</xdr:colOff>
      <xdr:row>39</xdr:row>
      <xdr:rowOff>41021</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26028"/>
          <a:ext cx="8382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38011</xdr:rowOff>
    </xdr:from>
    <xdr:to>
      <xdr:col>111</xdr:col>
      <xdr:colOff>177800</xdr:colOff>
      <xdr:row>39</xdr:row>
      <xdr:rowOff>39478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24561"/>
          <a:ext cx="889000" cy="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37326</xdr:rowOff>
    </xdr:from>
    <xdr:to>
      <xdr:col>107</xdr:col>
      <xdr:colOff>50800</xdr:colOff>
      <xdr:row>39</xdr:row>
      <xdr:rowOff>38011</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23876"/>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34430</xdr:rowOff>
    </xdr:from>
    <xdr:to>
      <xdr:col>102</xdr:col>
      <xdr:colOff>114300</xdr:colOff>
      <xdr:row>39</xdr:row>
      <xdr:rowOff>37326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20980"/>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119856</xdr:rowOff>
    </xdr:from>
    <xdr:to>
      <xdr:col>98</xdr:col>
      <xdr:colOff>38100</xdr:colOff>
      <xdr:row>39</xdr:row>
      <xdr:rowOff>50006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66533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10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161671</xdr:rowOff>
    </xdr:from>
    <xdr:to>
      <xdr:col>116</xdr:col>
      <xdr:colOff>114300</xdr:colOff>
      <xdr:row>39</xdr:row>
      <xdr:rowOff>91821</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76598</xdr:rowOff>
    </xdr:from>
    <xdr:ext cx="378565"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1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160128</xdr:rowOff>
    </xdr:from>
    <xdr:to>
      <xdr:col>112</xdr:col>
      <xdr:colOff>38100</xdr:colOff>
      <xdr:row>39</xdr:row>
      <xdr:rowOff>90278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7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81405</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4017" y="6767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158661</xdr:rowOff>
    </xdr:from>
    <xdr:to>
      <xdr:col>107</xdr:col>
      <xdr:colOff>101600</xdr:colOff>
      <xdr:row>39</xdr:row>
      <xdr:rowOff>88811</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79938</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5017" y="6766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157976</xdr:rowOff>
    </xdr:from>
    <xdr:to>
      <xdr:col>102</xdr:col>
      <xdr:colOff>165100</xdr:colOff>
      <xdr:row>39</xdr:row>
      <xdr:rowOff>88126</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7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79253</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6017" y="6765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155080</xdr:rowOff>
    </xdr:from>
    <xdr:to>
      <xdr:col>98</xdr:col>
      <xdr:colOff>38100</xdr:colOff>
      <xdr:row>39</xdr:row>
      <xdr:rowOff>85230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76357</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7017" y="6762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133528</xdr:rowOff>
    </xdr:from>
    <xdr:to>
      <xdr:col>116</xdr:col>
      <xdr:colOff>63500</xdr:colOff>
      <xdr:row>55</xdr:row>
      <xdr:rowOff>137894</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1323300" y="9563278"/>
          <a:ext cx="838200" cy="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101046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873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136065</xdr:rowOff>
    </xdr:from>
    <xdr:to>
      <xdr:col>111</xdr:col>
      <xdr:colOff>177800</xdr:colOff>
      <xdr:row>55</xdr:row>
      <xdr:rowOff>137894</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956581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46319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99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136065</xdr:rowOff>
    </xdr:from>
    <xdr:to>
      <xdr:col>107</xdr:col>
      <xdr:colOff>50800</xdr:colOff>
      <xdr:row>55</xdr:row>
      <xdr:rowOff>141003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545300" y="9565815"/>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53360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99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141003</xdr:rowOff>
    </xdr:from>
    <xdr:to>
      <xdr:col>102</xdr:col>
      <xdr:colOff>114300</xdr:colOff>
      <xdr:row>55</xdr:row>
      <xdr:rowOff>144844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8656300" y="9570753"/>
          <a:ext cx="8890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37883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98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138849</xdr:rowOff>
    </xdr:from>
    <xdr:to>
      <xdr:col>98</xdr:col>
      <xdr:colOff>38100</xdr:colOff>
      <xdr:row>58</xdr:row>
      <xdr:rowOff>68999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1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60126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1000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82728</xdr:rowOff>
    </xdr:from>
    <xdr:to>
      <xdr:col>116</xdr:col>
      <xdr:colOff>114300</xdr:colOff>
      <xdr:row>56</xdr:row>
      <xdr:rowOff>12878</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951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105605</xdr:rowOff>
    </xdr:from>
    <xdr:ext cx="534377"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36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87094</xdr:rowOff>
    </xdr:from>
    <xdr:to>
      <xdr:col>112</xdr:col>
      <xdr:colOff>38100</xdr:colOff>
      <xdr:row>56</xdr:row>
      <xdr:rowOff>17244</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95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33771</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56111" y="929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85265</xdr:rowOff>
    </xdr:from>
    <xdr:to>
      <xdr:col>107</xdr:col>
      <xdr:colOff>101600</xdr:colOff>
      <xdr:row>56</xdr:row>
      <xdr:rowOff>15415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951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31942</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67111" y="929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90203</xdr:rowOff>
    </xdr:from>
    <xdr:to>
      <xdr:col>102</xdr:col>
      <xdr:colOff>165100</xdr:colOff>
      <xdr:row>56</xdr:row>
      <xdr:rowOff>20353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951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36880</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278111" y="929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94044</xdr:rowOff>
    </xdr:from>
    <xdr:to>
      <xdr:col>98</xdr:col>
      <xdr:colOff>38100</xdr:colOff>
      <xdr:row>56</xdr:row>
      <xdr:rowOff>24194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952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40721</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389111" y="929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119087</xdr:rowOff>
    </xdr:from>
    <xdr:to>
      <xdr:col>116</xdr:col>
      <xdr:colOff>63500</xdr:colOff>
      <xdr:row>78</xdr:row>
      <xdr:rowOff>140221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492187"/>
          <a:ext cx="838200" cy="2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040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140221</xdr:rowOff>
    </xdr:from>
    <xdr:to>
      <xdr:col>111</xdr:col>
      <xdr:colOff>177800</xdr:colOff>
      <xdr:row>78</xdr:row>
      <xdr:rowOff>153442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513321"/>
          <a:ext cx="8890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127843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9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153442</xdr:rowOff>
    </xdr:from>
    <xdr:to>
      <xdr:col>107</xdr:col>
      <xdr:colOff>50800</xdr:colOff>
      <xdr:row>78</xdr:row>
      <xdr:rowOff>157429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526542"/>
          <a:ext cx="889000" cy="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134523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99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157429</xdr:rowOff>
    </xdr:from>
    <xdr:to>
      <xdr:col>102</xdr:col>
      <xdr:colOff>114300</xdr:colOff>
      <xdr:row>78</xdr:row>
      <xdr:rowOff>166269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530529"/>
          <a:ext cx="8890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158869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0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100837</xdr:rowOff>
    </xdr:from>
    <xdr:to>
      <xdr:col>98</xdr:col>
      <xdr:colOff>38100</xdr:colOff>
      <xdr:row>78</xdr:row>
      <xdr:rowOff>30987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30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47514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07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68287</xdr:rowOff>
    </xdr:from>
    <xdr:to>
      <xdr:col>116</xdr:col>
      <xdr:colOff>114300</xdr:colOff>
      <xdr:row>78</xdr:row>
      <xdr:rowOff>169887</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44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154664</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35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89421</xdr:rowOff>
    </xdr:from>
    <xdr:to>
      <xdr:col>112</xdr:col>
      <xdr:colOff>38100</xdr:colOff>
      <xdr:row>79</xdr:row>
      <xdr:rowOff>19571</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46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10698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55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102642</xdr:rowOff>
    </xdr:from>
    <xdr:to>
      <xdr:col>107</xdr:col>
      <xdr:colOff>101600</xdr:colOff>
      <xdr:row>79</xdr:row>
      <xdr:rowOff>32792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47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23919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56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106629</xdr:rowOff>
    </xdr:from>
    <xdr:to>
      <xdr:col>102</xdr:col>
      <xdr:colOff>165100</xdr:colOff>
      <xdr:row>79</xdr:row>
      <xdr:rowOff>36779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47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27906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57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115469</xdr:rowOff>
    </xdr:from>
    <xdr:to>
      <xdr:col>98</xdr:col>
      <xdr:colOff>38100</xdr:colOff>
      <xdr:row>79</xdr:row>
      <xdr:rowOff>45619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48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36746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58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166206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性質別では、</a:t>
          </a:r>
          <a:r>
            <a:rPr kumimoji="1" lang="en-US" altLang="ja-JP" sz="1300" baseline="0">
              <a:latin typeface="ＭＳ Ｐゴシック" panose="020B0600070205080204" pitchFamily="50" charset="-128"/>
              <a:ea typeface="ＭＳ Ｐゴシック" panose="020B0600070205080204" pitchFamily="50" charset="-128"/>
            </a:rPr>
            <a:t>R5</a:t>
          </a:r>
          <a:r>
            <a:rPr kumimoji="1" lang="ja-JP" altLang="en-US" sz="1300" baseline="0">
              <a:latin typeface="ＭＳ Ｐゴシック" panose="020B0600070205080204" pitchFamily="50" charset="-128"/>
              <a:ea typeface="ＭＳ Ｐゴシック" panose="020B0600070205080204" pitchFamily="50" charset="-128"/>
            </a:rPr>
            <a:t>年度は前年度と比較して物件費・維持補修費・扶助費・繰出金等が大きく増加した。物件費は信州須坂ふるさと応援寄附金の増加に伴い、手数料など諸費用の増加によるものとなる。維持補修費は老朽化した施設の維持修繕にかかる経費が増加したことにより増加した。扶助費は国の「電力・ガス・食料品等</a:t>
          </a:r>
          <a:r>
            <a:rPr kumimoji="1" lang="ja-JP" altLang="en-US" sz="1300">
              <a:latin typeface="ＭＳ Ｐゴシック" panose="020B0600070205080204" pitchFamily="50" charset="-128"/>
              <a:ea typeface="ＭＳ Ｐゴシック" panose="020B0600070205080204" pitchFamily="50" charset="-128"/>
            </a:rPr>
            <a:t>価格高騰重点支援地方交付金」による住民税均等割非課税世帯等への給付金や、福祉医療費給付金の対象を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歳の年度末まで拡大したこと等により増加した。繰出金は団塊の世代の後期高齢者入りが進み後期高齢者医療療養給付費負担金等が増加したことによるものとなる。また、他団体と比較して突出して一人当たりコストが多いのは貸付金である。これは市制度資金預託金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億円あるためであり、市制度資金預託金を除いた</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年度の一人当たりコストは</a:t>
          </a:r>
          <a:r>
            <a:rPr kumimoji="1" lang="en-US" altLang="ja-JP" sz="1300">
              <a:latin typeface="ＭＳ Ｐゴシック" panose="020B0600070205080204" pitchFamily="50" charset="-128"/>
              <a:ea typeface="ＭＳ Ｐゴシック" panose="020B0600070205080204" pitchFamily="50" charset="-128"/>
            </a:rPr>
            <a:t>2,601</a:t>
          </a:r>
          <a:r>
            <a:rPr kumimoji="1" lang="ja-JP" altLang="en-US" sz="1300">
              <a:latin typeface="ＭＳ Ｐゴシック" panose="020B0600070205080204" pitchFamily="50" charset="-128"/>
              <a:ea typeface="ＭＳ Ｐゴシック" panose="020B0600070205080204" pitchFamily="50" charset="-128"/>
            </a:rPr>
            <a:t>円となり、全国・県・類似団体平均を下回っている。市制度資金預託金は歳入でも同額の</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億円であり、一般財源には影響を与えていない。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長野県須坂市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49,582
48,797
149.67
30,350,069
29,418,206
913,074
13,074,758
20,326,427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116649</xdr:rowOff>
    </xdr:from>
    <xdr:to>
      <xdr:col>24</xdr:col>
      <xdr:colOff>63500</xdr:colOff>
      <xdr:row>36</xdr:row>
      <xdr:rowOff>154368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88849"/>
          <a:ext cx="8382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18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154368</xdr:rowOff>
    </xdr:from>
    <xdr:to>
      <xdr:col>19</xdr:col>
      <xdr:colOff>177800</xdr:colOff>
      <xdr:row>36</xdr:row>
      <xdr:rowOff>165798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2656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36530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165798</xdr:rowOff>
    </xdr:from>
    <xdr:to>
      <xdr:col>15</xdr:col>
      <xdr:colOff>50800</xdr:colOff>
      <xdr:row>36</xdr:row>
      <xdr:rowOff>166560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3799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47198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121984</xdr:rowOff>
    </xdr:from>
    <xdr:to>
      <xdr:col>10</xdr:col>
      <xdr:colOff>114300</xdr:colOff>
      <xdr:row>36</xdr:row>
      <xdr:rowOff>166560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94184"/>
          <a:ext cx="889000" cy="4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72343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53086</xdr:rowOff>
    </xdr:from>
    <xdr:to>
      <xdr:col>6</xdr:col>
      <xdr:colOff>38100</xdr:colOff>
      <xdr:row>37</xdr:row>
      <xdr:rowOff>154686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9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145813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65849</xdr:rowOff>
    </xdr:from>
    <xdr:to>
      <xdr:col>24</xdr:col>
      <xdr:colOff>114300</xdr:colOff>
      <xdr:row>36</xdr:row>
      <xdr:rowOff>167449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3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44276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1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103568</xdr:rowOff>
    </xdr:from>
    <xdr:to>
      <xdr:col>20</xdr:col>
      <xdr:colOff>38100</xdr:colOff>
      <xdr:row>37</xdr:row>
      <xdr:rowOff>33718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7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24845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6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114998</xdr:rowOff>
    </xdr:from>
    <xdr:to>
      <xdr:col>15</xdr:col>
      <xdr:colOff>101600</xdr:colOff>
      <xdr:row>37</xdr:row>
      <xdr:rowOff>45148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8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36275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79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115760</xdr:rowOff>
    </xdr:from>
    <xdr:to>
      <xdr:col>10</xdr:col>
      <xdr:colOff>165100</xdr:colOff>
      <xdr:row>37</xdr:row>
      <xdr:rowOff>45910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8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37037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8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71184</xdr:rowOff>
    </xdr:from>
    <xdr:to>
      <xdr:col>6</xdr:col>
      <xdr:colOff>38100</xdr:colOff>
      <xdr:row>37</xdr:row>
      <xdr:rowOff>1334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4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17861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1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25071</xdr:rowOff>
    </xdr:from>
    <xdr:to>
      <xdr:col>24</xdr:col>
      <xdr:colOff>63500</xdr:colOff>
      <xdr:row>58</xdr:row>
      <xdr:rowOff>31006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69171"/>
          <a:ext cx="838200" cy="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16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31006</xdr:rowOff>
    </xdr:from>
    <xdr:to>
      <xdr:col>19</xdr:col>
      <xdr:colOff>177800</xdr:colOff>
      <xdr:row>58</xdr:row>
      <xdr:rowOff>53685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75106"/>
          <a:ext cx="889000" cy="2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90809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3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160151</xdr:rowOff>
    </xdr:from>
    <xdr:to>
      <xdr:col>15</xdr:col>
      <xdr:colOff>50800</xdr:colOff>
      <xdr:row>58</xdr:row>
      <xdr:rowOff>53685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32801"/>
          <a:ext cx="889000" cy="6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160151</xdr:rowOff>
    </xdr:from>
    <xdr:to>
      <xdr:col>10</xdr:col>
      <xdr:colOff>114300</xdr:colOff>
      <xdr:row>58</xdr:row>
      <xdr:rowOff>93085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32801"/>
          <a:ext cx="889000" cy="10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15619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77170</xdr:rowOff>
    </xdr:from>
    <xdr:to>
      <xdr:col>6</xdr:col>
      <xdr:colOff>38100</xdr:colOff>
      <xdr:row>59</xdr:row>
      <xdr:rowOff>7320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1002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169897</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1011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145721</xdr:rowOff>
    </xdr:from>
    <xdr:to>
      <xdr:col>24</xdr:col>
      <xdr:colOff>114300</xdr:colOff>
      <xdr:row>58</xdr:row>
      <xdr:rowOff>75871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1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168598</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6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151656</xdr:rowOff>
    </xdr:from>
    <xdr:to>
      <xdr:col>20</xdr:col>
      <xdr:colOff>38100</xdr:colOff>
      <xdr:row>58</xdr:row>
      <xdr:rowOff>81806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2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98333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9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2885</xdr:rowOff>
    </xdr:from>
    <xdr:to>
      <xdr:col>15</xdr:col>
      <xdr:colOff>101600</xdr:colOff>
      <xdr:row>58</xdr:row>
      <xdr:rowOff>104485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4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95612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39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109351</xdr:rowOff>
    </xdr:from>
    <xdr:to>
      <xdr:col>10</xdr:col>
      <xdr:colOff>165100</xdr:colOff>
      <xdr:row>58</xdr:row>
      <xdr:rowOff>39501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8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30628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974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42285</xdr:rowOff>
    </xdr:from>
    <xdr:to>
      <xdr:col>6</xdr:col>
      <xdr:colOff>38100</xdr:colOff>
      <xdr:row>58</xdr:row>
      <xdr:rowOff>143885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8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160412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7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157238</xdr:rowOff>
    </xdr:from>
    <xdr:to>
      <xdr:col>24</xdr:col>
      <xdr:colOff>63500</xdr:colOff>
      <xdr:row>76</xdr:row>
      <xdr:rowOff>161641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87438"/>
          <a:ext cx="838200" cy="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76719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6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161641</xdr:rowOff>
    </xdr:from>
    <xdr:to>
      <xdr:col>19</xdr:col>
      <xdr:colOff>177800</xdr:colOff>
      <xdr:row>76</xdr:row>
      <xdr:rowOff>164233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91841"/>
          <a:ext cx="889000" cy="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57194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4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164233</xdr:rowOff>
    </xdr:from>
    <xdr:to>
      <xdr:col>15</xdr:col>
      <xdr:colOff>50800</xdr:colOff>
      <xdr:row>77</xdr:row>
      <xdr:rowOff>115643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94433"/>
          <a:ext cx="889000" cy="1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16850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115643</xdr:rowOff>
    </xdr:from>
    <xdr:to>
      <xdr:col>10</xdr:col>
      <xdr:colOff>114300</xdr:colOff>
      <xdr:row>77</xdr:row>
      <xdr:rowOff>137570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17293"/>
          <a:ext cx="889000" cy="2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144253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110603</xdr:rowOff>
    </xdr:from>
    <xdr:to>
      <xdr:col>6</xdr:col>
      <xdr:colOff>38100</xdr:colOff>
      <xdr:row>77</xdr:row>
      <xdr:rowOff>40753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4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57280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16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106438</xdr:rowOff>
    </xdr:from>
    <xdr:to>
      <xdr:col>24</xdr:col>
      <xdr:colOff>114300</xdr:colOff>
      <xdr:row>77</xdr:row>
      <xdr:rowOff>36588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3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21365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5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110841</xdr:rowOff>
    </xdr:from>
    <xdr:to>
      <xdr:col>20</xdr:col>
      <xdr:colOff>38100</xdr:colOff>
      <xdr:row>77</xdr:row>
      <xdr:rowOff>40991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4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32118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33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113433</xdr:rowOff>
    </xdr:from>
    <xdr:to>
      <xdr:col>15</xdr:col>
      <xdr:colOff>101600</xdr:colOff>
      <xdr:row>77</xdr:row>
      <xdr:rowOff>43583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4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34710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36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64843</xdr:rowOff>
    </xdr:from>
    <xdr:to>
      <xdr:col>10</xdr:col>
      <xdr:colOff>165100</xdr:colOff>
      <xdr:row>77</xdr:row>
      <xdr:rowOff>166443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6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157570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59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86770</xdr:rowOff>
    </xdr:from>
    <xdr:to>
      <xdr:col>6</xdr:col>
      <xdr:colOff>38100</xdr:colOff>
      <xdr:row>78</xdr:row>
      <xdr:rowOff>16920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8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8047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112300</xdr:rowOff>
    </xdr:from>
    <xdr:to>
      <xdr:col>24</xdr:col>
      <xdr:colOff>63500</xdr:colOff>
      <xdr:row>97</xdr:row>
      <xdr:rowOff>160091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742950"/>
          <a:ext cx="838200" cy="4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158285</xdr:rowOff>
    </xdr:from>
    <xdr:to>
      <xdr:col>19</xdr:col>
      <xdr:colOff>177800</xdr:colOff>
      <xdr:row>97</xdr:row>
      <xdr:rowOff>160091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788935"/>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36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128577</xdr:rowOff>
    </xdr:from>
    <xdr:to>
      <xdr:col>15</xdr:col>
      <xdr:colOff>50800</xdr:colOff>
      <xdr:row>97</xdr:row>
      <xdr:rowOff>158285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759227"/>
          <a:ext cx="889000" cy="2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83304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128577</xdr:rowOff>
    </xdr:from>
    <xdr:to>
      <xdr:col>10</xdr:col>
      <xdr:colOff>114300</xdr:colOff>
      <xdr:row>97</xdr:row>
      <xdr:rowOff>164764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759227"/>
          <a:ext cx="889000" cy="3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117842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4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64463</xdr:rowOff>
    </xdr:from>
    <xdr:to>
      <xdr:col>6</xdr:col>
      <xdr:colOff>38100</xdr:colOff>
      <xdr:row>97</xdr:row>
      <xdr:rowOff>166063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11140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7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61500</xdr:rowOff>
    </xdr:from>
    <xdr:to>
      <xdr:col>24</xdr:col>
      <xdr:colOff>114300</xdr:colOff>
      <xdr:row>97</xdr:row>
      <xdr:rowOff>163100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147877</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60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109291</xdr:rowOff>
    </xdr:from>
    <xdr:to>
      <xdr:col>20</xdr:col>
      <xdr:colOff>38100</xdr:colOff>
      <xdr:row>98</xdr:row>
      <xdr:rowOff>39441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73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30568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83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107485</xdr:rowOff>
    </xdr:from>
    <xdr:to>
      <xdr:col>15</xdr:col>
      <xdr:colOff>101600</xdr:colOff>
      <xdr:row>98</xdr:row>
      <xdr:rowOff>37635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73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28762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83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77777</xdr:rowOff>
    </xdr:from>
    <xdr:to>
      <xdr:col>10</xdr:col>
      <xdr:colOff>165100</xdr:colOff>
      <xdr:row>98</xdr:row>
      <xdr:rowOff>7927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70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170504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80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113964</xdr:rowOff>
    </xdr:from>
    <xdr:to>
      <xdr:col>6</xdr:col>
      <xdr:colOff>38100</xdr:colOff>
      <xdr:row>98</xdr:row>
      <xdr:rowOff>44114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4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35241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83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119452</xdr:rowOff>
    </xdr:from>
    <xdr:to>
      <xdr:col>55</xdr:col>
      <xdr:colOff>0</xdr:colOff>
      <xdr:row>32</xdr:row>
      <xdr:rowOff>142639</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5605852"/>
          <a:ext cx="838200" cy="2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110434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454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55118</xdr:rowOff>
    </xdr:from>
    <xdr:to>
      <xdr:col>50</xdr:col>
      <xdr:colOff>114300</xdr:colOff>
      <xdr:row>32</xdr:row>
      <xdr:rowOff>119452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5541518"/>
          <a:ext cx="889000" cy="6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40548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555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55118</xdr:rowOff>
    </xdr:from>
    <xdr:to>
      <xdr:col>45</xdr:col>
      <xdr:colOff>177800</xdr:colOff>
      <xdr:row>33</xdr:row>
      <xdr:rowOff>68507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5541518"/>
          <a:ext cx="889000" cy="18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54264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45321</xdr:rowOff>
    </xdr:from>
    <xdr:to>
      <xdr:col>41</xdr:col>
      <xdr:colOff>50800</xdr:colOff>
      <xdr:row>33</xdr:row>
      <xdr:rowOff>68507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5703171"/>
          <a:ext cx="889000" cy="2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79410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159439</xdr:rowOff>
    </xdr:from>
    <xdr:to>
      <xdr:col>36</xdr:col>
      <xdr:colOff>165100</xdr:colOff>
      <xdr:row>38</xdr:row>
      <xdr:rowOff>89589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50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80716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595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91839</xdr:rowOff>
    </xdr:from>
    <xdr:to>
      <xdr:col>55</xdr:col>
      <xdr:colOff>50800</xdr:colOff>
      <xdr:row>33</xdr:row>
      <xdr:rowOff>21989</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557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114716</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5429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68652</xdr:rowOff>
    </xdr:from>
    <xdr:to>
      <xdr:col>50</xdr:col>
      <xdr:colOff>165100</xdr:colOff>
      <xdr:row>32</xdr:row>
      <xdr:rowOff>170252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555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15329</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8" y="533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4318</xdr:rowOff>
    </xdr:from>
    <xdr:to>
      <xdr:col>46</xdr:col>
      <xdr:colOff>38100</xdr:colOff>
      <xdr:row>32</xdr:row>
      <xdr:rowOff>105918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549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122445</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526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17707</xdr:rowOff>
    </xdr:from>
    <xdr:to>
      <xdr:col>41</xdr:col>
      <xdr:colOff>101600</xdr:colOff>
      <xdr:row>33</xdr:row>
      <xdr:rowOff>119307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567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135834</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545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165971</xdr:rowOff>
    </xdr:from>
    <xdr:to>
      <xdr:col>36</xdr:col>
      <xdr:colOff>165100</xdr:colOff>
      <xdr:row>33</xdr:row>
      <xdr:rowOff>96121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565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112648</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542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91237</xdr:rowOff>
    </xdr:from>
    <xdr:to>
      <xdr:col>55</xdr:col>
      <xdr:colOff>0</xdr:colOff>
      <xdr:row>58</xdr:row>
      <xdr:rowOff>118334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10035337"/>
          <a:ext cx="838200" cy="2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47678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91237</xdr:rowOff>
    </xdr:from>
    <xdr:to>
      <xdr:col>50</xdr:col>
      <xdr:colOff>114300</xdr:colOff>
      <xdr:row>58</xdr:row>
      <xdr:rowOff>93660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10035337"/>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93660</xdr:rowOff>
    </xdr:from>
    <xdr:to>
      <xdr:col>45</xdr:col>
      <xdr:colOff>177800</xdr:colOff>
      <xdr:row>58</xdr:row>
      <xdr:rowOff>130770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10037760"/>
          <a:ext cx="889000" cy="3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156087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130770</xdr:rowOff>
    </xdr:from>
    <xdr:to>
      <xdr:col>41</xdr:col>
      <xdr:colOff>50800</xdr:colOff>
      <xdr:row>58</xdr:row>
      <xdr:rowOff>136058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10074870"/>
          <a:ext cx="889000" cy="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162907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158844</xdr:rowOff>
    </xdr:from>
    <xdr:to>
      <xdr:col>36</xdr:col>
      <xdr:colOff>165100</xdr:colOff>
      <xdr:row>58</xdr:row>
      <xdr:rowOff>88994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9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105521</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70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67534</xdr:rowOff>
    </xdr:from>
    <xdr:to>
      <xdr:col>55</xdr:col>
      <xdr:colOff>50800</xdr:colOff>
      <xdr:row>58</xdr:row>
      <xdr:rowOff>169134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1001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153911</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2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40437</xdr:rowOff>
    </xdr:from>
    <xdr:to>
      <xdr:col>50</xdr:col>
      <xdr:colOff>165100</xdr:colOff>
      <xdr:row>58</xdr:row>
      <xdr:rowOff>142037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133164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07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42860</xdr:rowOff>
    </xdr:from>
    <xdr:to>
      <xdr:col>46</xdr:col>
      <xdr:colOff>38100</xdr:colOff>
      <xdr:row>58</xdr:row>
      <xdr:rowOff>144460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8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135587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7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79970</xdr:rowOff>
    </xdr:from>
    <xdr:to>
      <xdr:col>41</xdr:col>
      <xdr:colOff>101600</xdr:colOff>
      <xdr:row>59</xdr:row>
      <xdr:rowOff>10120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1002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1247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11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85258</xdr:rowOff>
    </xdr:from>
    <xdr:to>
      <xdr:col>36</xdr:col>
      <xdr:colOff>165100</xdr:colOff>
      <xdr:row>59</xdr:row>
      <xdr:rowOff>15408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1002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6535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12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146873</xdr:rowOff>
    </xdr:from>
    <xdr:to>
      <xdr:col>55</xdr:col>
      <xdr:colOff>0</xdr:colOff>
      <xdr:row>77</xdr:row>
      <xdr:rowOff>164745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348523"/>
          <a:ext cx="838200" cy="1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110921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312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145255</xdr:rowOff>
    </xdr:from>
    <xdr:to>
      <xdr:col>50</xdr:col>
      <xdr:colOff>114300</xdr:colOff>
      <xdr:row>77</xdr:row>
      <xdr:rowOff>146873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346905"/>
          <a:ext cx="889000" cy="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44614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1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140678</xdr:rowOff>
    </xdr:from>
    <xdr:to>
      <xdr:col>45</xdr:col>
      <xdr:colOff>177800</xdr:colOff>
      <xdr:row>77</xdr:row>
      <xdr:rowOff>145255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342328"/>
          <a:ext cx="889000" cy="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140678</xdr:rowOff>
    </xdr:from>
    <xdr:to>
      <xdr:col>41</xdr:col>
      <xdr:colOff>50800</xdr:colOff>
      <xdr:row>77</xdr:row>
      <xdr:rowOff>162756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342328"/>
          <a:ext cx="889000" cy="2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33293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30607</xdr:rowOff>
    </xdr:from>
    <xdr:to>
      <xdr:col>36</xdr:col>
      <xdr:colOff>165100</xdr:colOff>
      <xdr:row>78</xdr:row>
      <xdr:rowOff>132207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123334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9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113945</xdr:rowOff>
    </xdr:from>
    <xdr:to>
      <xdr:col>55</xdr:col>
      <xdr:colOff>50800</xdr:colOff>
      <xdr:row>78</xdr:row>
      <xdr:rowOff>44095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1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136822</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16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96073</xdr:rowOff>
    </xdr:from>
    <xdr:to>
      <xdr:col>50</xdr:col>
      <xdr:colOff>165100</xdr:colOff>
      <xdr:row>78</xdr:row>
      <xdr:rowOff>26223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9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42750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07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94455</xdr:rowOff>
    </xdr:from>
    <xdr:to>
      <xdr:col>46</xdr:col>
      <xdr:colOff>38100</xdr:colOff>
      <xdr:row>78</xdr:row>
      <xdr:rowOff>24605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9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41132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0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89878</xdr:rowOff>
    </xdr:from>
    <xdr:to>
      <xdr:col>41</xdr:col>
      <xdr:colOff>101600</xdr:colOff>
      <xdr:row>78</xdr:row>
      <xdr:rowOff>20028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29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36555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06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111956</xdr:rowOff>
    </xdr:from>
    <xdr:to>
      <xdr:col>36</xdr:col>
      <xdr:colOff>165100</xdr:colOff>
      <xdr:row>78</xdr:row>
      <xdr:rowOff>42106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1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58633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08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73551</xdr:rowOff>
    </xdr:from>
    <xdr:to>
      <xdr:col>55</xdr:col>
      <xdr:colOff>0</xdr:colOff>
      <xdr:row>96</xdr:row>
      <xdr:rowOff>96448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361301"/>
          <a:ext cx="838200" cy="19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73551</xdr:rowOff>
    </xdr:from>
    <xdr:to>
      <xdr:col>50</xdr:col>
      <xdr:colOff>114300</xdr:colOff>
      <xdr:row>95</xdr:row>
      <xdr:rowOff>165387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361301"/>
          <a:ext cx="889000" cy="9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118770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57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165387</xdr:rowOff>
    </xdr:from>
    <xdr:to>
      <xdr:col>45</xdr:col>
      <xdr:colOff>177800</xdr:colOff>
      <xdr:row>97</xdr:row>
      <xdr:rowOff>13917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453137"/>
          <a:ext cx="889000" cy="19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106135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56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13917</xdr:rowOff>
    </xdr:from>
    <xdr:to>
      <xdr:col>41</xdr:col>
      <xdr:colOff>50800</xdr:colOff>
      <xdr:row>97</xdr:row>
      <xdr:rowOff>61435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644567"/>
          <a:ext cx="889000" cy="4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139915</xdr:rowOff>
    </xdr:from>
    <xdr:to>
      <xdr:col>36</xdr:col>
      <xdr:colOff>165100</xdr:colOff>
      <xdr:row>97</xdr:row>
      <xdr:rowOff>70065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9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86592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37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45648</xdr:rowOff>
    </xdr:from>
    <xdr:to>
      <xdr:col>55</xdr:col>
      <xdr:colOff>50800</xdr:colOff>
      <xdr:row>96</xdr:row>
      <xdr:rowOff>147248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50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24075</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48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22751</xdr:rowOff>
    </xdr:from>
    <xdr:to>
      <xdr:col>50</xdr:col>
      <xdr:colOff>165100</xdr:colOff>
      <xdr:row>95</xdr:row>
      <xdr:rowOff>124351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31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140878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08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114587</xdr:rowOff>
    </xdr:from>
    <xdr:to>
      <xdr:col>46</xdr:col>
      <xdr:colOff>38100</xdr:colOff>
      <xdr:row>96</xdr:row>
      <xdr:rowOff>44737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40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61264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17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134567</xdr:rowOff>
    </xdr:from>
    <xdr:to>
      <xdr:col>41</xdr:col>
      <xdr:colOff>101600</xdr:colOff>
      <xdr:row>97</xdr:row>
      <xdr:rowOff>64717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59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55844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68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10635</xdr:rowOff>
    </xdr:from>
    <xdr:to>
      <xdr:col>36</xdr:col>
      <xdr:colOff>165100</xdr:colOff>
      <xdr:row>97</xdr:row>
      <xdr:rowOff>112235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64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103362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73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63233</xdr:rowOff>
    </xdr:from>
    <xdr:to>
      <xdr:col>85</xdr:col>
      <xdr:colOff>127000</xdr:colOff>
      <xdr:row>36</xdr:row>
      <xdr:rowOff>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235433"/>
          <a:ext cx="8382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170413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828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13650</xdr:rowOff>
    </xdr:from>
    <xdr:to>
      <xdr:col>81</xdr:col>
      <xdr:colOff>50800</xdr:colOff>
      <xdr:row>36</xdr:row>
      <xdr:rowOff>64193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6185850"/>
          <a:ext cx="889000" cy="5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126766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78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13650</xdr:rowOff>
    </xdr:from>
    <xdr:to>
      <xdr:col>76</xdr:col>
      <xdr:colOff>114300</xdr:colOff>
      <xdr:row>36</xdr:row>
      <xdr:rowOff>104221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185850"/>
          <a:ext cx="889000" cy="9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106397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7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29195</xdr:rowOff>
    </xdr:from>
    <xdr:to>
      <xdr:col>71</xdr:col>
      <xdr:colOff>177800</xdr:colOff>
      <xdr:row>36</xdr:row>
      <xdr:rowOff>104221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6201395"/>
          <a:ext cx="889000" cy="7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94121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575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161686</xdr:rowOff>
    </xdr:from>
    <xdr:to>
      <xdr:col>67</xdr:col>
      <xdr:colOff>101600</xdr:colOff>
      <xdr:row>36</xdr:row>
      <xdr:rowOff>91836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16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82963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25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12433</xdr:rowOff>
    </xdr:from>
    <xdr:to>
      <xdr:col>85</xdr:col>
      <xdr:colOff>177800</xdr:colOff>
      <xdr:row>36</xdr:row>
      <xdr:rowOff>114033</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18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162310</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16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13393</xdr:rowOff>
    </xdr:from>
    <xdr:to>
      <xdr:col>81</xdr:col>
      <xdr:colOff>101600</xdr:colOff>
      <xdr:row>36</xdr:row>
      <xdr:rowOff>114993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18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106120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27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134300</xdr:rowOff>
    </xdr:from>
    <xdr:to>
      <xdr:col>76</xdr:col>
      <xdr:colOff>165100</xdr:colOff>
      <xdr:row>36</xdr:row>
      <xdr:rowOff>64450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1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55577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22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53421</xdr:rowOff>
    </xdr:from>
    <xdr:to>
      <xdr:col>72</xdr:col>
      <xdr:colOff>38100</xdr:colOff>
      <xdr:row>36</xdr:row>
      <xdr:rowOff>155021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2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146148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3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149845</xdr:rowOff>
    </xdr:from>
    <xdr:to>
      <xdr:col>67</xdr:col>
      <xdr:colOff>101600</xdr:colOff>
      <xdr:row>36</xdr:row>
      <xdr:rowOff>79995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15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96522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92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53618</xdr:rowOff>
    </xdr:from>
    <xdr:to>
      <xdr:col>85</xdr:col>
      <xdr:colOff>127000</xdr:colOff>
      <xdr:row>57</xdr:row>
      <xdr:rowOff>59823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826268"/>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109017</xdr:rowOff>
    </xdr:from>
    <xdr:to>
      <xdr:col>81</xdr:col>
      <xdr:colOff>50800</xdr:colOff>
      <xdr:row>57</xdr:row>
      <xdr:rowOff>59823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710217"/>
          <a:ext cx="889000" cy="12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84621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5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115542</xdr:rowOff>
    </xdr:from>
    <xdr:to>
      <xdr:col>76</xdr:col>
      <xdr:colOff>114300</xdr:colOff>
      <xdr:row>56</xdr:row>
      <xdr:rowOff>109017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545292"/>
          <a:ext cx="889000" cy="16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52372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82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115542</xdr:rowOff>
    </xdr:from>
    <xdr:to>
      <xdr:col>71</xdr:col>
      <xdr:colOff>177800</xdr:colOff>
      <xdr:row>57</xdr:row>
      <xdr:rowOff>31787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545292"/>
          <a:ext cx="889000" cy="25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29301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80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15830</xdr:rowOff>
    </xdr:from>
    <xdr:to>
      <xdr:col>67</xdr:col>
      <xdr:colOff>101600</xdr:colOff>
      <xdr:row>57</xdr:row>
      <xdr:rowOff>117430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8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108557</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88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2818</xdr:rowOff>
    </xdr:from>
    <xdr:to>
      <xdr:col>85</xdr:col>
      <xdr:colOff>177800</xdr:colOff>
      <xdr:row>57</xdr:row>
      <xdr:rowOff>104418</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7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152695</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5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9023</xdr:rowOff>
    </xdr:from>
    <xdr:to>
      <xdr:col>81</xdr:col>
      <xdr:colOff>101600</xdr:colOff>
      <xdr:row>57</xdr:row>
      <xdr:rowOff>110623</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78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101750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87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58217</xdr:rowOff>
    </xdr:from>
    <xdr:to>
      <xdr:col>76</xdr:col>
      <xdr:colOff>165100</xdr:colOff>
      <xdr:row>56</xdr:row>
      <xdr:rowOff>159817</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65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4894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43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64742</xdr:rowOff>
    </xdr:from>
    <xdr:to>
      <xdr:col>72</xdr:col>
      <xdr:colOff>38100</xdr:colOff>
      <xdr:row>55</xdr:row>
      <xdr:rowOff>166342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49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11419</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926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152437</xdr:rowOff>
    </xdr:from>
    <xdr:to>
      <xdr:col>67</xdr:col>
      <xdr:colOff>101600</xdr:colOff>
      <xdr:row>57</xdr:row>
      <xdr:rowOff>82587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75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99114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52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23164</xdr:rowOff>
    </xdr:from>
    <xdr:to>
      <xdr:col>81</xdr:col>
      <xdr:colOff>50800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67714"/>
          <a:ext cx="889000" cy="2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92227</xdr:rowOff>
    </xdr:from>
    <xdr:to>
      <xdr:col>76</xdr:col>
      <xdr:colOff>114300</xdr:colOff>
      <xdr:row>79</xdr:row>
      <xdr:rowOff>23164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293877"/>
          <a:ext cx="889000" cy="27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92227</xdr:rowOff>
    </xdr:from>
    <xdr:to>
      <xdr:col>71</xdr:col>
      <xdr:colOff>177800</xdr:colOff>
      <xdr:row>78</xdr:row>
      <xdr:rowOff>76924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293877"/>
          <a:ext cx="889000" cy="15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140860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51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66560</xdr:rowOff>
    </xdr:from>
    <xdr:to>
      <xdr:col>67</xdr:col>
      <xdr:colOff>101600</xdr:colOff>
      <xdr:row>78</xdr:row>
      <xdr:rowOff>168160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159287</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79428" y="1353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143814</xdr:rowOff>
    </xdr:from>
    <xdr:to>
      <xdr:col>76</xdr:col>
      <xdr:colOff>165100</xdr:colOff>
      <xdr:row>79</xdr:row>
      <xdr:rowOff>73964</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1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65091</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60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41427</xdr:rowOff>
    </xdr:from>
    <xdr:to>
      <xdr:col>72</xdr:col>
      <xdr:colOff>38100</xdr:colOff>
      <xdr:row>77</xdr:row>
      <xdr:rowOff>143027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24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159554</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301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26124</xdr:rowOff>
    </xdr:from>
    <xdr:to>
      <xdr:col>67</xdr:col>
      <xdr:colOff>101600</xdr:colOff>
      <xdr:row>78</xdr:row>
      <xdr:rowOff>127724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39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144251</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317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47414</xdr:rowOff>
    </xdr:from>
    <xdr:to>
      <xdr:col>85</xdr:col>
      <xdr:colOff>127000</xdr:colOff>
      <xdr:row>98</xdr:row>
      <xdr:rowOff>48585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849514"/>
          <a:ext cx="838200" cy="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106455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565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48585</xdr:rowOff>
    </xdr:from>
    <xdr:to>
      <xdr:col>81</xdr:col>
      <xdr:colOff>50800</xdr:colOff>
      <xdr:row>98</xdr:row>
      <xdr:rowOff>50676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850685"/>
          <a:ext cx="889000" cy="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29732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48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50676</xdr:rowOff>
    </xdr:from>
    <xdr:to>
      <xdr:col>76</xdr:col>
      <xdr:colOff>114300</xdr:colOff>
      <xdr:row>98</xdr:row>
      <xdr:rowOff>54942</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852776"/>
          <a:ext cx="889000" cy="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35501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4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54491</xdr:rowOff>
    </xdr:from>
    <xdr:to>
      <xdr:col>71</xdr:col>
      <xdr:colOff>177800</xdr:colOff>
      <xdr:row>98</xdr:row>
      <xdr:rowOff>54942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814300" y="16856591"/>
          <a:ext cx="889000" cy="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45823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50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135632</xdr:rowOff>
    </xdr:from>
    <xdr:to>
      <xdr:col>67</xdr:col>
      <xdr:colOff>101600</xdr:colOff>
      <xdr:row>98</xdr:row>
      <xdr:rowOff>65782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6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82309</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54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168064</xdr:rowOff>
    </xdr:from>
    <xdr:to>
      <xdr:col>85</xdr:col>
      <xdr:colOff>177800</xdr:colOff>
      <xdr:row>98</xdr:row>
      <xdr:rowOff>98214</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79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82991</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71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169235</xdr:rowOff>
    </xdr:from>
    <xdr:to>
      <xdr:col>81</xdr:col>
      <xdr:colOff>101600</xdr:colOff>
      <xdr:row>98</xdr:row>
      <xdr:rowOff>99385</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9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90512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89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171326</xdr:rowOff>
    </xdr:from>
    <xdr:to>
      <xdr:col>76</xdr:col>
      <xdr:colOff>165100</xdr:colOff>
      <xdr:row>98</xdr:row>
      <xdr:rowOff>101476</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80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92603</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89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4142</xdr:rowOff>
    </xdr:from>
    <xdr:to>
      <xdr:col>72</xdr:col>
      <xdr:colOff>38100</xdr:colOff>
      <xdr:row>98</xdr:row>
      <xdr:rowOff>105742</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80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96869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89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3691</xdr:rowOff>
    </xdr:from>
    <xdr:to>
      <xdr:col>67</xdr:col>
      <xdr:colOff>101600</xdr:colOff>
      <xdr:row>98</xdr:row>
      <xdr:rowOff>105291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80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96418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89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146177</xdr:rowOff>
    </xdr:from>
    <xdr:to>
      <xdr:col>98</xdr:col>
      <xdr:colOff>38100</xdr:colOff>
      <xdr:row>39</xdr:row>
      <xdr:rowOff>76327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92854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36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166205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では、総務費、衛生費が大きく増加した。総務費は、ふるさと応援寄附金が引き続き好調であることから、寄附サイトへの手数料や寄附者への返礼品の増、信州須坂ふるさと応援基金への積立が増えたことが主な要因である。衛生費は、清掃センター焼却施設の跡地に防災備蓄倉庫等を併設した指定緊急避難場所を整備するために解体工事を行ったことによる普通建設事業費の増加によるものである。一方で、土木費は大幅な減となっており、インター周辺開発に伴う道路整備の減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労働費、商工費で類似団体平均を上回っているが、労働費についてはカーローンや教育ローンなどの勤労者生活資金融資預託金が１億２千万円あるためであり、勤労者生活資金融資預託金を除いた</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年度の一人当たりコストは</a:t>
          </a:r>
          <a:r>
            <a:rPr kumimoji="1" lang="en-US" altLang="ja-JP" sz="1300">
              <a:latin typeface="ＭＳ Ｐゴシック" panose="020B0600070205080204" pitchFamily="50" charset="-128"/>
              <a:ea typeface="ＭＳ Ｐゴシック" panose="020B0600070205080204" pitchFamily="50" charset="-128"/>
            </a:rPr>
            <a:t>1,121</a:t>
          </a:r>
          <a:r>
            <a:rPr kumimoji="1" lang="ja-JP" altLang="en-US" sz="1300">
              <a:latin typeface="ＭＳ Ｐゴシック" panose="020B0600070205080204" pitchFamily="50" charset="-128"/>
              <a:ea typeface="ＭＳ Ｐゴシック" panose="020B0600070205080204" pitchFamily="50" charset="-128"/>
            </a:rPr>
            <a:t>円となる。勤労者生活資金融資預託金は歳入でも同額の１億２千万円であり、一般財源には影響を与えていない。商工費についても同様に、市制度資金預託金が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億円あるためであり、市制度資金預託金を除いた</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年度の一人当たりコストは</a:t>
          </a:r>
          <a:r>
            <a:rPr kumimoji="1" lang="en-US" altLang="ja-JP" sz="1300">
              <a:latin typeface="ＭＳ Ｐゴシック" panose="020B0600070205080204" pitchFamily="50" charset="-128"/>
              <a:ea typeface="ＭＳ Ｐゴシック" panose="020B0600070205080204" pitchFamily="50" charset="-128"/>
            </a:rPr>
            <a:t>11,853</a:t>
          </a:r>
          <a:r>
            <a:rPr kumimoji="1" lang="ja-JP" altLang="en-US" sz="1300">
              <a:latin typeface="ＭＳ Ｐゴシック" panose="020B0600070205080204" pitchFamily="50" charset="-128"/>
              <a:ea typeface="ＭＳ Ｐゴシック" panose="020B0600070205080204" pitchFamily="50" charset="-128"/>
            </a:rPr>
            <a:t>円となり、全国・県・類似団体平均を下回っている。市制度資金預託金は歳入でも同額の</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億円であり一般財源には影響を与えていない。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長野県須坂市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実質収支比率は、実質収支の黒字が減少したことに伴い、前年度対比</a:t>
          </a:r>
          <a:r>
            <a:rPr kumimoji="1" lang="en-US" altLang="ja-JP" sz="1400">
              <a:latin typeface="ＭＳ ゴシック" pitchFamily="49" charset="-128"/>
              <a:ea typeface="ＭＳ ゴシック" pitchFamily="49" charset="-128"/>
            </a:rPr>
            <a:t>0.37</a:t>
          </a:r>
          <a:r>
            <a:rPr kumimoji="1" lang="ja-JP" altLang="en-US" sz="1400">
              <a:latin typeface="ＭＳ ゴシック" pitchFamily="49" charset="-128"/>
              <a:ea typeface="ＭＳ ゴシック" pitchFamily="49" charset="-128"/>
            </a:rPr>
            <a:t>％の減となった。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財政調整基金残高は、引き続き標準財政規模の</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％程度を保っているが、今後、公債費の増や老朽化した施設の維持修繕経費の増加などが想定されることから、今まで以上に行財政改革を推進していく必要がある。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長野県須坂市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すべての会計において黒字となっているが、今後も健全財政を堅持していく。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長野県須坂市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R5</a:t>
          </a:r>
          <a:r>
            <a:rPr kumimoji="1" lang="ja-JP" altLang="en-US" sz="1400">
              <a:latin typeface="ＭＳ ゴシック" pitchFamily="49" charset="-128"/>
              <a:ea typeface="ＭＳ ゴシック" pitchFamily="49" charset="-128"/>
            </a:rPr>
            <a:t>年度の一般会計元利償還金は、中学校費の</a:t>
          </a:r>
          <a:r>
            <a:rPr kumimoji="1" lang="en-US" altLang="ja-JP" sz="1400">
              <a:latin typeface="ＭＳ ゴシック" pitchFamily="49" charset="-128"/>
              <a:ea typeface="ＭＳ ゴシック" pitchFamily="49" charset="-128"/>
            </a:rPr>
            <a:t>H31</a:t>
          </a:r>
          <a:r>
            <a:rPr kumimoji="1" lang="ja-JP" altLang="en-US" sz="1400">
              <a:latin typeface="ＭＳ ゴシック" pitchFamily="49" charset="-128"/>
              <a:ea typeface="ＭＳ ゴシック" pitchFamily="49" charset="-128"/>
            </a:rPr>
            <a:t>許可債の償還開始や長野広域連合への負担金（地方債充当分）が増加したが、辺地対策事業債に係る基準財政需要額算入額の増額により、分子は微増となった。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今後は老朽化した施設の更新や長寿命化などの大型事業の実施により、元利償還金がさらに増加するため、実質公債比率の分子については、</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億円程度に推移していく見込みである。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満期一括償還地方債なし</a:t>
          </a:r>
          <a:endParaRPr kumimoji="1" lang="en-US" altLang="ja-JP" sz="14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長野県須坂市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元金の減に伴い公営企業債等繰入見込額が減少している。また、一般会計等地方債現在高はＲ３年度のピーク時から徐々に減少している。一方、ふるさと応援寄附金が好調なことにより、充当可能財源が大幅に増加しているため、分子全体としては減少（マイナス）となった。</a:t>
          </a:r>
        </a:p>
        <a:p>
          <a:r>
            <a:rPr kumimoji="1" lang="ja-JP" altLang="en-US" sz="1400">
              <a:latin typeface="ＭＳ ゴシック" pitchFamily="49" charset="-128"/>
              <a:ea typeface="ＭＳ ゴシック" pitchFamily="49" charset="-128"/>
            </a:rPr>
            <a:t>　今後も将来負担額は減少が見込まれるが、今は好調なふるさと応援寄附金も安定財源ではないことから、充当可能財源の減少が想定され、将来負担比率の分子は上昇していく見込みである。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長野県須坂市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減債基金は後年度の公債費負担に備え、臨時財政対策債償還基金費を積み立てたため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百万円の増、信州須坂ふるさと応援寄附金が好調なことから信州須坂ふるさと応援基金が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百万円の増、職員退職手当基金は後年度の一般職員の退職手当の支給に備えて積み立てたため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百万円の大幅増となった。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は信州須坂ふるさと応援寄附金が好調なことから基金が一時的に増加しているが、今後は老朽化した施設の改修や長寿命化に多額の基金の活用が見込まれ、ふるさと寄附金がなかった場合、現状の基金残高を維持することが非常に困難になることから、将来を見据えた財政運営を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信州須坂ふるさと応援基金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ふるさと寄附金を積み立てて、次年度に寄附目的に応じて事業費に充てる。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公共施設等の整備に充てる。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ふれあい地域福祉基金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基金の運用から生ずる収益を、ふれあい地域福祉事業の費用に充てる。（果実運用）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一般職の職員の退職手当の支給に要する費用の財源に充てる。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庁舎建設に要する費用に充てる。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信州須坂ふるさと応援基金は、ふるさと寄附金が好調なことから、経費等を除いた寄附金を基金へ積み立て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年度に学校給食センターの建設などの大型事業に充当したため大幅減となっていたが、ふるさと寄附金の好調による信州須坂ふるさと応援基金の増などにより、基金を積み立てることができたため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百万円の増となった。今後は老朽化した公共施設の長寿命化等に活用していく予定。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公共施設等整備基金は老朽化した施設の整備等に活用するため、今後は減少を見込んでいる。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ふるさと寄附金の現状がいつまで続くか不透明であるため、信州須坂ふるさと応援基金に依存しない財政運営が必要である。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信州ふるさと応援基金の増により、財調の繰り入れが抑えられたため、基金を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百万円増やすことができた。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好調な信州須坂ふるさと応援寄附金は安定財源でないこと、また、今後は公共施設の老朽化による維持補修費や扶助費等の増により、基金を繰り入れなければならない状況が続く見込みのため、自然災害等の不足の事態にも対応できるよう、前年度を大幅に下回らない程度に基金残高を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後年度の公債費負担に備え、臨時財政対策債償還基金費の積み立てを行った。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地方債の償還計画を踏まえてさらに基金の積み立てを行い、償還額の多い年度に繰り入れを行う予定。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9" customWidth="1"/>
    <col min="12" max="12" width="2.25" style="179" customWidth="1"/>
    <col min="13" max="17" width="2.375" style="179" customWidth="1"/>
    <col min="18" max="119" width="2.125" style="179" customWidth="1"/>
    <col min="120" max="16384" width="0" style="179"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0"/>
      <c r="DK1" s="180"/>
      <c r="DL1" s="180"/>
      <c r="DM1" s="180"/>
      <c r="DN1" s="180"/>
      <c r="DO1" s="180"/>
    </row>
    <row r="2" spans="1:119" ht="24.75" thickBot="1" x14ac:dyDescent="0.2">
      <c r="B2" s="181" t="s">
        <v>77</v>
      </c>
      <c r="C2" s="181"/>
      <c r="D2" s="182"/>
    </row>
    <row r="3" spans="1:119" ht="18.75" customHeight="1" thickBot="1" x14ac:dyDescent="0.2">
      <c r="A3" s="180"/>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0"/>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30350069</v>
      </c>
      <c r="BO4" s="449"/>
      <c r="BP4" s="449"/>
      <c r="BQ4" s="449"/>
      <c r="BR4" s="449"/>
      <c r="BS4" s="449"/>
      <c r="BT4" s="449"/>
      <c r="BU4" s="450"/>
      <c r="BV4" s="448">
        <v>31265271</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7</v>
      </c>
      <c r="CU4" s="589"/>
      <c r="CV4" s="589"/>
      <c r="CW4" s="589"/>
      <c r="CX4" s="589"/>
      <c r="CY4" s="589"/>
      <c r="CZ4" s="589"/>
      <c r="DA4" s="590"/>
      <c r="DB4" s="588">
        <v>7.3</v>
      </c>
      <c r="DC4" s="589"/>
      <c r="DD4" s="589"/>
      <c r="DE4" s="589"/>
      <c r="DF4" s="589"/>
      <c r="DG4" s="589"/>
      <c r="DH4" s="589"/>
      <c r="DI4" s="590"/>
    </row>
    <row r="5" spans="1:119" ht="18.75" customHeight="1" x14ac:dyDescent="0.15">
      <c r="A5" s="180"/>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29418206</v>
      </c>
      <c r="BO5" s="420"/>
      <c r="BP5" s="420"/>
      <c r="BQ5" s="420"/>
      <c r="BR5" s="420"/>
      <c r="BS5" s="420"/>
      <c r="BT5" s="420"/>
      <c r="BU5" s="421"/>
      <c r="BV5" s="419">
        <v>30272042</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91.7</v>
      </c>
      <c r="CU5" s="417"/>
      <c r="CV5" s="417"/>
      <c r="CW5" s="417"/>
      <c r="CX5" s="417"/>
      <c r="CY5" s="417"/>
      <c r="CZ5" s="417"/>
      <c r="DA5" s="418"/>
      <c r="DB5" s="416">
        <v>91.7</v>
      </c>
      <c r="DC5" s="417"/>
      <c r="DD5" s="417"/>
      <c r="DE5" s="417"/>
      <c r="DF5" s="417"/>
      <c r="DG5" s="417"/>
      <c r="DH5" s="417"/>
      <c r="DI5" s="418"/>
    </row>
    <row r="6" spans="1:119" ht="18.75" customHeight="1" x14ac:dyDescent="0.15">
      <c r="A6" s="180"/>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931863</v>
      </c>
      <c r="BO6" s="420"/>
      <c r="BP6" s="420"/>
      <c r="BQ6" s="420"/>
      <c r="BR6" s="420"/>
      <c r="BS6" s="420"/>
      <c r="BT6" s="420"/>
      <c r="BU6" s="421"/>
      <c r="BV6" s="419">
        <v>993229</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92.5</v>
      </c>
      <c r="CU6" s="563"/>
      <c r="CV6" s="563"/>
      <c r="CW6" s="563"/>
      <c r="CX6" s="563"/>
      <c r="CY6" s="563"/>
      <c r="CZ6" s="563"/>
      <c r="DA6" s="564"/>
      <c r="DB6" s="562">
        <v>93.4</v>
      </c>
      <c r="DC6" s="563"/>
      <c r="DD6" s="563"/>
      <c r="DE6" s="563"/>
      <c r="DF6" s="563"/>
      <c r="DG6" s="563"/>
      <c r="DH6" s="563"/>
      <c r="DI6" s="564"/>
    </row>
    <row r="7" spans="1:119" ht="18.75" customHeight="1" x14ac:dyDescent="0.15">
      <c r="A7" s="180"/>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18789</v>
      </c>
      <c r="BO7" s="420"/>
      <c r="BP7" s="420"/>
      <c r="BQ7" s="420"/>
      <c r="BR7" s="420"/>
      <c r="BS7" s="420"/>
      <c r="BT7" s="420"/>
      <c r="BU7" s="421"/>
      <c r="BV7" s="419">
        <v>44686</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13074758</v>
      </c>
      <c r="CU7" s="420"/>
      <c r="CV7" s="420"/>
      <c r="CW7" s="420"/>
      <c r="CX7" s="420"/>
      <c r="CY7" s="420"/>
      <c r="CZ7" s="420"/>
      <c r="DA7" s="421"/>
      <c r="DB7" s="419">
        <v>12908086</v>
      </c>
      <c r="DC7" s="420"/>
      <c r="DD7" s="420"/>
      <c r="DE7" s="420"/>
      <c r="DF7" s="420"/>
      <c r="DG7" s="420"/>
      <c r="DH7" s="420"/>
      <c r="DI7" s="421"/>
    </row>
    <row r="8" spans="1:119" ht="18.75" customHeight="1" thickBot="1" x14ac:dyDescent="0.2">
      <c r="A8" s="180"/>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913074</v>
      </c>
      <c r="BO8" s="420"/>
      <c r="BP8" s="420"/>
      <c r="BQ8" s="420"/>
      <c r="BR8" s="420"/>
      <c r="BS8" s="420"/>
      <c r="BT8" s="420"/>
      <c r="BU8" s="421"/>
      <c r="BV8" s="419">
        <v>948543</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0.55000000000000004</v>
      </c>
      <c r="CU8" s="523"/>
      <c r="CV8" s="523"/>
      <c r="CW8" s="523"/>
      <c r="CX8" s="523"/>
      <c r="CY8" s="523"/>
      <c r="CZ8" s="523"/>
      <c r="DA8" s="524"/>
      <c r="DB8" s="522">
        <v>0.56000000000000005</v>
      </c>
      <c r="DC8" s="523"/>
      <c r="DD8" s="523"/>
      <c r="DE8" s="523"/>
      <c r="DF8" s="523"/>
      <c r="DG8" s="523"/>
      <c r="DH8" s="523"/>
      <c r="DI8" s="524"/>
    </row>
    <row r="9" spans="1:119" ht="18.75" customHeight="1" thickBot="1" x14ac:dyDescent="0.2">
      <c r="A9" s="180"/>
      <c r="B9" s="551" t="s">
        <v>106</v>
      </c>
      <c r="C9" s="552"/>
      <c r="D9" s="552"/>
      <c r="E9" s="552"/>
      <c r="F9" s="552"/>
      <c r="G9" s="552"/>
      <c r="H9" s="552"/>
      <c r="I9" s="552"/>
      <c r="J9" s="552"/>
      <c r="K9" s="470"/>
      <c r="L9" s="553" t="s">
        <v>107</v>
      </c>
      <c r="M9" s="554"/>
      <c r="N9" s="554"/>
      <c r="O9" s="554"/>
      <c r="P9" s="554"/>
      <c r="Q9" s="555"/>
      <c r="R9" s="556">
        <v>49559</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110</v>
      </c>
      <c r="AV9" s="478"/>
      <c r="AW9" s="478"/>
      <c r="AX9" s="478"/>
      <c r="AY9" s="433" t="s">
        <v>111</v>
      </c>
      <c r="AZ9" s="434"/>
      <c r="BA9" s="434"/>
      <c r="BB9" s="434"/>
      <c r="BC9" s="434"/>
      <c r="BD9" s="434"/>
      <c r="BE9" s="434"/>
      <c r="BF9" s="434"/>
      <c r="BG9" s="434"/>
      <c r="BH9" s="434"/>
      <c r="BI9" s="434"/>
      <c r="BJ9" s="434"/>
      <c r="BK9" s="434"/>
      <c r="BL9" s="434"/>
      <c r="BM9" s="435"/>
      <c r="BN9" s="419">
        <v>-35469</v>
      </c>
      <c r="BO9" s="420"/>
      <c r="BP9" s="420"/>
      <c r="BQ9" s="420"/>
      <c r="BR9" s="420"/>
      <c r="BS9" s="420"/>
      <c r="BT9" s="420"/>
      <c r="BU9" s="421"/>
      <c r="BV9" s="419">
        <v>-70714</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11.9</v>
      </c>
      <c r="CU9" s="417"/>
      <c r="CV9" s="417"/>
      <c r="CW9" s="417"/>
      <c r="CX9" s="417"/>
      <c r="CY9" s="417"/>
      <c r="CZ9" s="417"/>
      <c r="DA9" s="418"/>
      <c r="DB9" s="416">
        <v>12.1</v>
      </c>
      <c r="DC9" s="417"/>
      <c r="DD9" s="417"/>
      <c r="DE9" s="417"/>
      <c r="DF9" s="417"/>
      <c r="DG9" s="417"/>
      <c r="DH9" s="417"/>
      <c r="DI9" s="418"/>
    </row>
    <row r="10" spans="1:119" ht="18.75" customHeight="1" thickBot="1" x14ac:dyDescent="0.2">
      <c r="A10" s="180"/>
      <c r="B10" s="551"/>
      <c r="C10" s="552"/>
      <c r="D10" s="552"/>
      <c r="E10" s="552"/>
      <c r="F10" s="552"/>
      <c r="G10" s="552"/>
      <c r="H10" s="552"/>
      <c r="I10" s="552"/>
      <c r="J10" s="552"/>
      <c r="K10" s="470"/>
      <c r="L10" s="375" t="s">
        <v>113</v>
      </c>
      <c r="M10" s="376"/>
      <c r="N10" s="376"/>
      <c r="O10" s="376"/>
      <c r="P10" s="376"/>
      <c r="Q10" s="377"/>
      <c r="R10" s="372">
        <v>50725</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474427</v>
      </c>
      <c r="BO10" s="420"/>
      <c r="BP10" s="420"/>
      <c r="BQ10" s="420"/>
      <c r="BR10" s="420"/>
      <c r="BS10" s="420"/>
      <c r="BT10" s="420"/>
      <c r="BU10" s="421"/>
      <c r="BV10" s="419">
        <v>522006</v>
      </c>
      <c r="BW10" s="420"/>
      <c r="BX10" s="420"/>
      <c r="BY10" s="420"/>
      <c r="BZ10" s="420"/>
      <c r="CA10" s="420"/>
      <c r="CB10" s="420"/>
      <c r="CC10" s="421"/>
      <c r="CD10" s="183" t="s">
        <v>116</v>
      </c>
      <c r="CE10" s="184"/>
      <c r="CF10" s="184"/>
      <c r="CG10" s="184"/>
      <c r="CH10" s="184"/>
      <c r="CI10" s="184"/>
      <c r="CJ10" s="184"/>
      <c r="CK10" s="184"/>
      <c r="CL10" s="184"/>
      <c r="CM10" s="184"/>
      <c r="CN10" s="184"/>
      <c r="CO10" s="184"/>
      <c r="CP10" s="184"/>
      <c r="CQ10" s="184"/>
      <c r="CR10" s="184"/>
      <c r="CS10" s="185"/>
      <c r="CT10" s="186"/>
      <c r="CU10" s="187"/>
      <c r="CV10" s="187"/>
      <c r="CW10" s="187"/>
      <c r="CX10" s="187"/>
      <c r="CY10" s="187"/>
      <c r="CZ10" s="187"/>
      <c r="DA10" s="188"/>
      <c r="DB10" s="186"/>
      <c r="DC10" s="187"/>
      <c r="DD10" s="187"/>
      <c r="DE10" s="187"/>
      <c r="DF10" s="187"/>
      <c r="DG10" s="187"/>
      <c r="DH10" s="187"/>
      <c r="DI10" s="188"/>
    </row>
    <row r="11" spans="1:119" ht="18.75" customHeight="1" thickBot="1" x14ac:dyDescent="0.2">
      <c r="A11" s="180"/>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0"/>
      <c r="B12" s="525" t="s">
        <v>123</v>
      </c>
      <c r="C12" s="526"/>
      <c r="D12" s="526"/>
      <c r="E12" s="526"/>
      <c r="F12" s="526"/>
      <c r="G12" s="526"/>
      <c r="H12" s="526"/>
      <c r="I12" s="526"/>
      <c r="J12" s="526"/>
      <c r="K12" s="527"/>
      <c r="L12" s="534" t="s">
        <v>124</v>
      </c>
      <c r="M12" s="535"/>
      <c r="N12" s="535"/>
      <c r="O12" s="535"/>
      <c r="P12" s="535"/>
      <c r="Q12" s="536"/>
      <c r="R12" s="537">
        <v>49582</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287164</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0"/>
      <c r="B13" s="528"/>
      <c r="C13" s="529"/>
      <c r="D13" s="529"/>
      <c r="E13" s="529"/>
      <c r="F13" s="529"/>
      <c r="G13" s="529"/>
      <c r="H13" s="529"/>
      <c r="I13" s="529"/>
      <c r="J13" s="529"/>
      <c r="K13" s="530"/>
      <c r="L13" s="189"/>
      <c r="M13" s="503" t="s">
        <v>130</v>
      </c>
      <c r="N13" s="504"/>
      <c r="O13" s="504"/>
      <c r="P13" s="504"/>
      <c r="Q13" s="505"/>
      <c r="R13" s="506">
        <v>48797</v>
      </c>
      <c r="S13" s="507"/>
      <c r="T13" s="507"/>
      <c r="U13" s="507"/>
      <c r="V13" s="508"/>
      <c r="W13" s="509" t="s">
        <v>131</v>
      </c>
      <c r="X13" s="405"/>
      <c r="Y13" s="405"/>
      <c r="Z13" s="405"/>
      <c r="AA13" s="405"/>
      <c r="AB13" s="406"/>
      <c r="AC13" s="372">
        <v>2840</v>
      </c>
      <c r="AD13" s="373"/>
      <c r="AE13" s="373"/>
      <c r="AF13" s="373"/>
      <c r="AG13" s="374"/>
      <c r="AH13" s="372">
        <v>2991</v>
      </c>
      <c r="AI13" s="373"/>
      <c r="AJ13" s="373"/>
      <c r="AK13" s="373"/>
      <c r="AL13" s="432"/>
      <c r="AM13" s="476" t="s">
        <v>132</v>
      </c>
      <c r="AN13" s="376"/>
      <c r="AO13" s="376"/>
      <c r="AP13" s="376"/>
      <c r="AQ13" s="376"/>
      <c r="AR13" s="376"/>
      <c r="AS13" s="376"/>
      <c r="AT13" s="377"/>
      <c r="AU13" s="477" t="s">
        <v>110</v>
      </c>
      <c r="AV13" s="478"/>
      <c r="AW13" s="478"/>
      <c r="AX13" s="478"/>
      <c r="AY13" s="433" t="s">
        <v>133</v>
      </c>
      <c r="AZ13" s="434"/>
      <c r="BA13" s="434"/>
      <c r="BB13" s="434"/>
      <c r="BC13" s="434"/>
      <c r="BD13" s="434"/>
      <c r="BE13" s="434"/>
      <c r="BF13" s="434"/>
      <c r="BG13" s="434"/>
      <c r="BH13" s="434"/>
      <c r="BI13" s="434"/>
      <c r="BJ13" s="434"/>
      <c r="BK13" s="434"/>
      <c r="BL13" s="434"/>
      <c r="BM13" s="435"/>
      <c r="BN13" s="419">
        <v>151794</v>
      </c>
      <c r="BO13" s="420"/>
      <c r="BP13" s="420"/>
      <c r="BQ13" s="420"/>
      <c r="BR13" s="420"/>
      <c r="BS13" s="420"/>
      <c r="BT13" s="420"/>
      <c r="BU13" s="421"/>
      <c r="BV13" s="419">
        <v>451292</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8</v>
      </c>
      <c r="CU13" s="417"/>
      <c r="CV13" s="417"/>
      <c r="CW13" s="417"/>
      <c r="CX13" s="417"/>
      <c r="CY13" s="417"/>
      <c r="CZ13" s="417"/>
      <c r="DA13" s="418"/>
      <c r="DB13" s="416">
        <v>8.1999999999999993</v>
      </c>
      <c r="DC13" s="417"/>
      <c r="DD13" s="417"/>
      <c r="DE13" s="417"/>
      <c r="DF13" s="417"/>
      <c r="DG13" s="417"/>
      <c r="DH13" s="417"/>
      <c r="DI13" s="418"/>
    </row>
    <row r="14" spans="1:119" ht="18.75" customHeight="1" thickBot="1" x14ac:dyDescent="0.2">
      <c r="A14" s="180"/>
      <c r="B14" s="528"/>
      <c r="C14" s="529"/>
      <c r="D14" s="529"/>
      <c r="E14" s="529"/>
      <c r="F14" s="529"/>
      <c r="G14" s="529"/>
      <c r="H14" s="529"/>
      <c r="I14" s="529"/>
      <c r="J14" s="529"/>
      <c r="K14" s="530"/>
      <c r="L14" s="493" t="s">
        <v>135</v>
      </c>
      <c r="M14" s="546"/>
      <c r="N14" s="546"/>
      <c r="O14" s="546"/>
      <c r="P14" s="546"/>
      <c r="Q14" s="547"/>
      <c r="R14" s="506">
        <v>49776</v>
      </c>
      <c r="S14" s="507"/>
      <c r="T14" s="507"/>
      <c r="U14" s="507"/>
      <c r="V14" s="508"/>
      <c r="W14" s="510"/>
      <c r="X14" s="408"/>
      <c r="Y14" s="408"/>
      <c r="Z14" s="408"/>
      <c r="AA14" s="408"/>
      <c r="AB14" s="409"/>
      <c r="AC14" s="499">
        <v>11.6</v>
      </c>
      <c r="AD14" s="500"/>
      <c r="AE14" s="500"/>
      <c r="AF14" s="500"/>
      <c r="AG14" s="501"/>
      <c r="AH14" s="499">
        <v>11.9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0"/>
      <c r="B15" s="528"/>
      <c r="C15" s="529"/>
      <c r="D15" s="529"/>
      <c r="E15" s="529"/>
      <c r="F15" s="529"/>
      <c r="G15" s="529"/>
      <c r="H15" s="529"/>
      <c r="I15" s="529"/>
      <c r="J15" s="529"/>
      <c r="K15" s="530"/>
      <c r="L15" s="189"/>
      <c r="M15" s="503" t="s">
        <v>130</v>
      </c>
      <c r="N15" s="504"/>
      <c r="O15" s="504"/>
      <c r="P15" s="504"/>
      <c r="Q15" s="505"/>
      <c r="R15" s="506">
        <v>49076</v>
      </c>
      <c r="S15" s="507"/>
      <c r="T15" s="507"/>
      <c r="U15" s="507"/>
      <c r="V15" s="508"/>
      <c r="W15" s="509" t="s">
        <v>137</v>
      </c>
      <c r="X15" s="405"/>
      <c r="Y15" s="405"/>
      <c r="Z15" s="405"/>
      <c r="AA15" s="405"/>
      <c r="AB15" s="406"/>
      <c r="AC15" s="372">
        <v>7117</v>
      </c>
      <c r="AD15" s="373"/>
      <c r="AE15" s="373"/>
      <c r="AF15" s="373"/>
      <c r="AG15" s="374"/>
      <c r="AH15" s="372">
        <v>7351</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6266223</v>
      </c>
      <c r="BO15" s="449"/>
      <c r="BP15" s="449"/>
      <c r="BQ15" s="449"/>
      <c r="BR15" s="449"/>
      <c r="BS15" s="449"/>
      <c r="BT15" s="449"/>
      <c r="BU15" s="450"/>
      <c r="BV15" s="448">
        <v>6163287</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0"/>
      <c r="CU15" s="191"/>
      <c r="CV15" s="191"/>
      <c r="CW15" s="191"/>
      <c r="CX15" s="191"/>
      <c r="CY15" s="191"/>
      <c r="CZ15" s="191"/>
      <c r="DA15" s="192"/>
      <c r="DB15" s="190"/>
      <c r="DC15" s="191"/>
      <c r="DD15" s="191"/>
      <c r="DE15" s="191"/>
      <c r="DF15" s="191"/>
      <c r="DG15" s="191"/>
      <c r="DH15" s="191"/>
      <c r="DI15" s="192"/>
    </row>
    <row r="16" spans="1:119" ht="18.75" customHeight="1" x14ac:dyDescent="0.15">
      <c r="A16" s="180"/>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29.2</v>
      </c>
      <c r="AD16" s="500"/>
      <c r="AE16" s="500"/>
      <c r="AF16" s="500"/>
      <c r="AG16" s="501"/>
      <c r="AH16" s="499">
        <v>29.3</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11361510</v>
      </c>
      <c r="BO16" s="420"/>
      <c r="BP16" s="420"/>
      <c r="BQ16" s="420"/>
      <c r="BR16" s="420"/>
      <c r="BS16" s="420"/>
      <c r="BT16" s="420"/>
      <c r="BU16" s="421"/>
      <c r="BV16" s="419">
        <v>11050771</v>
      </c>
      <c r="BW16" s="420"/>
      <c r="BX16" s="420"/>
      <c r="BY16" s="420"/>
      <c r="BZ16" s="420"/>
      <c r="CA16" s="420"/>
      <c r="CB16" s="420"/>
      <c r="CC16" s="421"/>
      <c r="CD16" s="193"/>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0"/>
      <c r="B17" s="531"/>
      <c r="C17" s="532"/>
      <c r="D17" s="532"/>
      <c r="E17" s="532"/>
      <c r="F17" s="532"/>
      <c r="G17" s="532"/>
      <c r="H17" s="532"/>
      <c r="I17" s="532"/>
      <c r="J17" s="532"/>
      <c r="K17" s="533"/>
      <c r="L17" s="194"/>
      <c r="M17" s="512" t="s">
        <v>143</v>
      </c>
      <c r="N17" s="513"/>
      <c r="O17" s="513"/>
      <c r="P17" s="513"/>
      <c r="Q17" s="514"/>
      <c r="R17" s="496" t="s">
        <v>144</v>
      </c>
      <c r="S17" s="497"/>
      <c r="T17" s="497"/>
      <c r="U17" s="497"/>
      <c r="V17" s="498"/>
      <c r="W17" s="509" t="s">
        <v>145</v>
      </c>
      <c r="X17" s="405"/>
      <c r="Y17" s="405"/>
      <c r="Z17" s="405"/>
      <c r="AA17" s="405"/>
      <c r="AB17" s="406"/>
      <c r="AC17" s="372">
        <v>14436</v>
      </c>
      <c r="AD17" s="373"/>
      <c r="AE17" s="373"/>
      <c r="AF17" s="373"/>
      <c r="AG17" s="374"/>
      <c r="AH17" s="372">
        <v>14753</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7871005</v>
      </c>
      <c r="BO17" s="420"/>
      <c r="BP17" s="420"/>
      <c r="BQ17" s="420"/>
      <c r="BR17" s="420"/>
      <c r="BS17" s="420"/>
      <c r="BT17" s="420"/>
      <c r="BU17" s="421"/>
      <c r="BV17" s="419">
        <v>7778387</v>
      </c>
      <c r="BW17" s="420"/>
      <c r="BX17" s="420"/>
      <c r="BY17" s="420"/>
      <c r="BZ17" s="420"/>
      <c r="CA17" s="420"/>
      <c r="CB17" s="420"/>
      <c r="CC17" s="421"/>
      <c r="CD17" s="193"/>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0"/>
      <c r="B18" s="469" t="s">
        <v>147</v>
      </c>
      <c r="C18" s="470"/>
      <c r="D18" s="470"/>
      <c r="E18" s="471"/>
      <c r="F18" s="471"/>
      <c r="G18" s="471"/>
      <c r="H18" s="471"/>
      <c r="I18" s="471"/>
      <c r="J18" s="471"/>
      <c r="K18" s="471"/>
      <c r="L18" s="472">
        <v>149.66999999999999</v>
      </c>
      <c r="M18" s="472"/>
      <c r="N18" s="472"/>
      <c r="O18" s="472"/>
      <c r="P18" s="472"/>
      <c r="Q18" s="472"/>
      <c r="R18" s="473"/>
      <c r="S18" s="473"/>
      <c r="T18" s="473"/>
      <c r="U18" s="473"/>
      <c r="V18" s="474"/>
      <c r="W18" s="490"/>
      <c r="X18" s="491"/>
      <c r="Y18" s="491"/>
      <c r="Z18" s="491"/>
      <c r="AA18" s="491"/>
      <c r="AB18" s="515"/>
      <c r="AC18" s="389">
        <v>59.2</v>
      </c>
      <c r="AD18" s="390"/>
      <c r="AE18" s="390"/>
      <c r="AF18" s="390"/>
      <c r="AG18" s="475"/>
      <c r="AH18" s="389">
        <v>58.8</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12170328</v>
      </c>
      <c r="BO18" s="420"/>
      <c r="BP18" s="420"/>
      <c r="BQ18" s="420"/>
      <c r="BR18" s="420"/>
      <c r="BS18" s="420"/>
      <c r="BT18" s="420"/>
      <c r="BU18" s="421"/>
      <c r="BV18" s="419">
        <v>12060569</v>
      </c>
      <c r="BW18" s="420"/>
      <c r="BX18" s="420"/>
      <c r="BY18" s="420"/>
      <c r="BZ18" s="420"/>
      <c r="CA18" s="420"/>
      <c r="CB18" s="420"/>
      <c r="CC18" s="421"/>
      <c r="CD18" s="193"/>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0"/>
      <c r="B19" s="469" t="s">
        <v>149</v>
      </c>
      <c r="C19" s="470"/>
      <c r="D19" s="470"/>
      <c r="E19" s="471"/>
      <c r="F19" s="471"/>
      <c r="G19" s="471"/>
      <c r="H19" s="471"/>
      <c r="I19" s="471"/>
      <c r="J19" s="471"/>
      <c r="K19" s="471"/>
      <c r="L19" s="479">
        <v>331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16382254</v>
      </c>
      <c r="BO19" s="420"/>
      <c r="BP19" s="420"/>
      <c r="BQ19" s="420"/>
      <c r="BR19" s="420"/>
      <c r="BS19" s="420"/>
      <c r="BT19" s="420"/>
      <c r="BU19" s="421"/>
      <c r="BV19" s="419">
        <v>15858077</v>
      </c>
      <c r="BW19" s="420"/>
      <c r="BX19" s="420"/>
      <c r="BY19" s="420"/>
      <c r="BZ19" s="420"/>
      <c r="CA19" s="420"/>
      <c r="CB19" s="420"/>
      <c r="CC19" s="421"/>
      <c r="CD19" s="193"/>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0"/>
      <c r="B20" s="469" t="s">
        <v>151</v>
      </c>
      <c r="C20" s="470"/>
      <c r="D20" s="470"/>
      <c r="E20" s="471"/>
      <c r="F20" s="471"/>
      <c r="G20" s="471"/>
      <c r="H20" s="471"/>
      <c r="I20" s="471"/>
      <c r="J20" s="471"/>
      <c r="K20" s="471"/>
      <c r="L20" s="479">
        <v>18839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3"/>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0"/>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3"/>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0"/>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20326427</v>
      </c>
      <c r="BO22" s="449"/>
      <c r="BP22" s="449"/>
      <c r="BQ22" s="449"/>
      <c r="BR22" s="449"/>
      <c r="BS22" s="449"/>
      <c r="BT22" s="449"/>
      <c r="BU22" s="450"/>
      <c r="BV22" s="448">
        <v>20801993</v>
      </c>
      <c r="BW22" s="449"/>
      <c r="BX22" s="449"/>
      <c r="BY22" s="449"/>
      <c r="BZ22" s="449"/>
      <c r="CA22" s="449"/>
      <c r="CB22" s="449"/>
      <c r="CC22" s="450"/>
      <c r="CD22" s="193"/>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0"/>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12801892</v>
      </c>
      <c r="BO23" s="420"/>
      <c r="BP23" s="420"/>
      <c r="BQ23" s="420"/>
      <c r="BR23" s="420"/>
      <c r="BS23" s="420"/>
      <c r="BT23" s="420"/>
      <c r="BU23" s="421"/>
      <c r="BV23" s="419">
        <v>13136493</v>
      </c>
      <c r="BW23" s="420"/>
      <c r="BX23" s="420"/>
      <c r="BY23" s="420"/>
      <c r="BZ23" s="420"/>
      <c r="CA23" s="420"/>
      <c r="CB23" s="420"/>
      <c r="CC23" s="421"/>
      <c r="CD23" s="193"/>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0"/>
      <c r="B24" s="398"/>
      <c r="C24" s="399"/>
      <c r="D24" s="400"/>
      <c r="E24" s="375" t="s">
        <v>161</v>
      </c>
      <c r="F24" s="376"/>
      <c r="G24" s="376"/>
      <c r="H24" s="376"/>
      <c r="I24" s="376"/>
      <c r="J24" s="376"/>
      <c r="K24" s="377"/>
      <c r="L24" s="372">
        <v>1</v>
      </c>
      <c r="M24" s="373"/>
      <c r="N24" s="373"/>
      <c r="O24" s="373"/>
      <c r="P24" s="374"/>
      <c r="Q24" s="372">
        <v>8619</v>
      </c>
      <c r="R24" s="373"/>
      <c r="S24" s="373"/>
      <c r="T24" s="373"/>
      <c r="U24" s="373"/>
      <c r="V24" s="374"/>
      <c r="W24" s="462"/>
      <c r="X24" s="399"/>
      <c r="Y24" s="400"/>
      <c r="Z24" s="375" t="s">
        <v>162</v>
      </c>
      <c r="AA24" s="376"/>
      <c r="AB24" s="376"/>
      <c r="AC24" s="376"/>
      <c r="AD24" s="376"/>
      <c r="AE24" s="376"/>
      <c r="AF24" s="376"/>
      <c r="AG24" s="377"/>
      <c r="AH24" s="372">
        <v>428</v>
      </c>
      <c r="AI24" s="373"/>
      <c r="AJ24" s="373"/>
      <c r="AK24" s="373"/>
      <c r="AL24" s="374"/>
      <c r="AM24" s="372">
        <v>1347344</v>
      </c>
      <c r="AN24" s="373"/>
      <c r="AO24" s="373"/>
      <c r="AP24" s="373"/>
      <c r="AQ24" s="373"/>
      <c r="AR24" s="374"/>
      <c r="AS24" s="372">
        <v>3148</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12662298</v>
      </c>
      <c r="BO24" s="420"/>
      <c r="BP24" s="420"/>
      <c r="BQ24" s="420"/>
      <c r="BR24" s="420"/>
      <c r="BS24" s="420"/>
      <c r="BT24" s="420"/>
      <c r="BU24" s="421"/>
      <c r="BV24" s="419">
        <v>12528171</v>
      </c>
      <c r="BW24" s="420"/>
      <c r="BX24" s="420"/>
      <c r="BY24" s="420"/>
      <c r="BZ24" s="420"/>
      <c r="CA24" s="420"/>
      <c r="CB24" s="420"/>
      <c r="CC24" s="421"/>
      <c r="CD24" s="193"/>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0"/>
      <c r="B25" s="398"/>
      <c r="C25" s="399"/>
      <c r="D25" s="400"/>
      <c r="E25" s="375" t="s">
        <v>164</v>
      </c>
      <c r="F25" s="376"/>
      <c r="G25" s="376"/>
      <c r="H25" s="376"/>
      <c r="I25" s="376"/>
      <c r="J25" s="376"/>
      <c r="K25" s="377"/>
      <c r="L25" s="372">
        <v>1</v>
      </c>
      <c r="M25" s="373"/>
      <c r="N25" s="373"/>
      <c r="O25" s="373"/>
      <c r="P25" s="374"/>
      <c r="Q25" s="372">
        <v>7134</v>
      </c>
      <c r="R25" s="373"/>
      <c r="S25" s="373"/>
      <c r="T25" s="373"/>
      <c r="U25" s="373"/>
      <c r="V25" s="374"/>
      <c r="W25" s="462"/>
      <c r="X25" s="399"/>
      <c r="Y25" s="400"/>
      <c r="Z25" s="375" t="s">
        <v>165</v>
      </c>
      <c r="AA25" s="376"/>
      <c r="AB25" s="376"/>
      <c r="AC25" s="376"/>
      <c r="AD25" s="376"/>
      <c r="AE25" s="376"/>
      <c r="AF25" s="376"/>
      <c r="AG25" s="377"/>
      <c r="AH25" s="372">
        <v>91</v>
      </c>
      <c r="AI25" s="373"/>
      <c r="AJ25" s="373"/>
      <c r="AK25" s="373"/>
      <c r="AL25" s="374"/>
      <c r="AM25" s="372">
        <v>287560</v>
      </c>
      <c r="AN25" s="373"/>
      <c r="AO25" s="373"/>
      <c r="AP25" s="373"/>
      <c r="AQ25" s="373"/>
      <c r="AR25" s="374"/>
      <c r="AS25" s="372">
        <v>3160</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2255438</v>
      </c>
      <c r="BO25" s="449"/>
      <c r="BP25" s="449"/>
      <c r="BQ25" s="449"/>
      <c r="BR25" s="449"/>
      <c r="BS25" s="449"/>
      <c r="BT25" s="449"/>
      <c r="BU25" s="450"/>
      <c r="BV25" s="448">
        <v>2428206</v>
      </c>
      <c r="BW25" s="449"/>
      <c r="BX25" s="449"/>
      <c r="BY25" s="449"/>
      <c r="BZ25" s="449"/>
      <c r="CA25" s="449"/>
      <c r="CB25" s="449"/>
      <c r="CC25" s="450"/>
      <c r="CD25" s="193"/>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0"/>
      <c r="B26" s="398"/>
      <c r="C26" s="399"/>
      <c r="D26" s="400"/>
      <c r="E26" s="375" t="s">
        <v>167</v>
      </c>
      <c r="F26" s="376"/>
      <c r="G26" s="376"/>
      <c r="H26" s="376"/>
      <c r="I26" s="376"/>
      <c r="J26" s="376"/>
      <c r="K26" s="377"/>
      <c r="L26" s="372">
        <v>1</v>
      </c>
      <c r="M26" s="373"/>
      <c r="N26" s="373"/>
      <c r="O26" s="373"/>
      <c r="P26" s="374"/>
      <c r="Q26" s="372">
        <v>6194</v>
      </c>
      <c r="R26" s="373"/>
      <c r="S26" s="373"/>
      <c r="T26" s="373"/>
      <c r="U26" s="373"/>
      <c r="V26" s="374"/>
      <c r="W26" s="462"/>
      <c r="X26" s="399"/>
      <c r="Y26" s="400"/>
      <c r="Z26" s="375" t="s">
        <v>168</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3"/>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0"/>
      <c r="B27" s="398"/>
      <c r="C27" s="399"/>
      <c r="D27" s="400"/>
      <c r="E27" s="375" t="s">
        <v>170</v>
      </c>
      <c r="F27" s="376"/>
      <c r="G27" s="376"/>
      <c r="H27" s="376"/>
      <c r="I27" s="376"/>
      <c r="J27" s="376"/>
      <c r="K27" s="377"/>
      <c r="L27" s="372">
        <v>1</v>
      </c>
      <c r="M27" s="373"/>
      <c r="N27" s="373"/>
      <c r="O27" s="373"/>
      <c r="P27" s="374"/>
      <c r="Q27" s="372">
        <v>4607</v>
      </c>
      <c r="R27" s="373"/>
      <c r="S27" s="373"/>
      <c r="T27" s="373"/>
      <c r="U27" s="373"/>
      <c r="V27" s="374"/>
      <c r="W27" s="462"/>
      <c r="X27" s="399"/>
      <c r="Y27" s="400"/>
      <c r="Z27" s="375" t="s">
        <v>171</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5"/>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0"/>
      <c r="B28" s="398"/>
      <c r="C28" s="399"/>
      <c r="D28" s="400"/>
      <c r="E28" s="375" t="s">
        <v>173</v>
      </c>
      <c r="F28" s="376"/>
      <c r="G28" s="376"/>
      <c r="H28" s="376"/>
      <c r="I28" s="376"/>
      <c r="J28" s="376"/>
      <c r="K28" s="377"/>
      <c r="L28" s="372">
        <v>1</v>
      </c>
      <c r="M28" s="373"/>
      <c r="N28" s="373"/>
      <c r="O28" s="373"/>
      <c r="P28" s="374"/>
      <c r="Q28" s="372">
        <v>3910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3663152</v>
      </c>
      <c r="BO28" s="449"/>
      <c r="BP28" s="449"/>
      <c r="BQ28" s="449"/>
      <c r="BR28" s="449"/>
      <c r="BS28" s="449"/>
      <c r="BT28" s="449"/>
      <c r="BU28" s="450"/>
      <c r="BV28" s="448">
        <v>3475889</v>
      </c>
      <c r="BW28" s="449"/>
      <c r="BX28" s="449"/>
      <c r="BY28" s="449"/>
      <c r="BZ28" s="449"/>
      <c r="CA28" s="449"/>
      <c r="CB28" s="449"/>
      <c r="CC28" s="450"/>
      <c r="CD28" s="193"/>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0"/>
      <c r="B29" s="398"/>
      <c r="C29" s="399"/>
      <c r="D29" s="400"/>
      <c r="E29" s="375" t="s">
        <v>176</v>
      </c>
      <c r="F29" s="376"/>
      <c r="G29" s="376"/>
      <c r="H29" s="376"/>
      <c r="I29" s="376"/>
      <c r="J29" s="376"/>
      <c r="K29" s="377"/>
      <c r="L29" s="372">
        <v>18</v>
      </c>
      <c r="M29" s="373"/>
      <c r="N29" s="373"/>
      <c r="O29" s="373"/>
      <c r="P29" s="374"/>
      <c r="Q29" s="372">
        <v>3587</v>
      </c>
      <c r="R29" s="373"/>
      <c r="S29" s="373"/>
      <c r="T29" s="373"/>
      <c r="U29" s="373"/>
      <c r="V29" s="374"/>
      <c r="W29" s="463"/>
      <c r="X29" s="464"/>
      <c r="Y29" s="465"/>
      <c r="Z29" s="375" t="s">
        <v>177</v>
      </c>
      <c r="AA29" s="376"/>
      <c r="AB29" s="376"/>
      <c r="AC29" s="376"/>
      <c r="AD29" s="376"/>
      <c r="AE29" s="376"/>
      <c r="AF29" s="376"/>
      <c r="AG29" s="377"/>
      <c r="AH29" s="372">
        <v>428</v>
      </c>
      <c r="AI29" s="373"/>
      <c r="AJ29" s="373"/>
      <c r="AK29" s="373"/>
      <c r="AL29" s="374"/>
      <c r="AM29" s="372">
        <v>1347344</v>
      </c>
      <c r="AN29" s="373"/>
      <c r="AO29" s="373"/>
      <c r="AP29" s="373"/>
      <c r="AQ29" s="373"/>
      <c r="AR29" s="374"/>
      <c r="AS29" s="372">
        <v>3148</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1460119</v>
      </c>
      <c r="BO29" s="420"/>
      <c r="BP29" s="420"/>
      <c r="BQ29" s="420"/>
      <c r="BR29" s="420"/>
      <c r="BS29" s="420"/>
      <c r="BT29" s="420"/>
      <c r="BU29" s="421"/>
      <c r="BV29" s="419">
        <v>1114229</v>
      </c>
      <c r="BW29" s="420"/>
      <c r="BX29" s="420"/>
      <c r="BY29" s="420"/>
      <c r="BZ29" s="420"/>
      <c r="CA29" s="420"/>
      <c r="CB29" s="420"/>
      <c r="CC29" s="421"/>
      <c r="CD29" s="195"/>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0"/>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99</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5007694</v>
      </c>
      <c r="BO30" s="454"/>
      <c r="BP30" s="454"/>
      <c r="BQ30" s="454"/>
      <c r="BR30" s="454"/>
      <c r="BS30" s="454"/>
      <c r="BT30" s="454"/>
      <c r="BU30" s="455"/>
      <c r="BV30" s="453">
        <v>4318680</v>
      </c>
      <c r="BW30" s="454"/>
      <c r="BX30" s="454"/>
      <c r="BY30" s="454"/>
      <c r="BZ30" s="454"/>
      <c r="CA30" s="454"/>
      <c r="CB30" s="454"/>
      <c r="CC30" s="455"/>
      <c r="CD30" s="196"/>
      <c r="CE30" s="197"/>
      <c r="CF30" s="197"/>
      <c r="CG30" s="197"/>
      <c r="CH30" s="197"/>
      <c r="CI30" s="197"/>
      <c r="CJ30" s="197"/>
      <c r="CK30" s="197"/>
      <c r="CL30" s="197"/>
      <c r="CM30" s="197"/>
      <c r="CN30" s="197"/>
      <c r="CO30" s="197"/>
      <c r="CP30" s="197"/>
      <c r="CQ30" s="197"/>
      <c r="CR30" s="197"/>
      <c r="CS30" s="198"/>
      <c r="CT30" s="199"/>
      <c r="CU30" s="200"/>
      <c r="CV30" s="200"/>
      <c r="CW30" s="200"/>
      <c r="CX30" s="200"/>
      <c r="CY30" s="200"/>
      <c r="CZ30" s="200"/>
      <c r="DA30" s="201"/>
      <c r="DB30" s="199"/>
      <c r="DC30" s="200"/>
      <c r="DD30" s="200"/>
      <c r="DE30" s="200"/>
      <c r="DF30" s="200"/>
      <c r="DG30" s="200"/>
      <c r="DH30" s="200"/>
      <c r="DI30" s="201"/>
    </row>
    <row r="31" spans="1:113" ht="13.5" customHeight="1" x14ac:dyDescent="0.15">
      <c r="A31" s="180"/>
      <c r="B31" s="202"/>
      <c r="DI31" s="203"/>
    </row>
    <row r="32" spans="1:113" ht="13.5" customHeight="1" x14ac:dyDescent="0.15">
      <c r="A32" s="180"/>
      <c r="B32" s="204"/>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3"/>
    </row>
    <row r="33" spans="1:113" ht="13.5" customHeight="1" x14ac:dyDescent="0.15">
      <c r="A33" s="180"/>
      <c r="B33" s="204"/>
      <c r="C33" s="371" t="s">
        <v>186</v>
      </c>
      <c r="D33" s="371"/>
      <c r="E33" s="370" t="s">
        <v>187</v>
      </c>
      <c r="F33" s="370"/>
      <c r="G33" s="370"/>
      <c r="H33" s="370"/>
      <c r="I33" s="370"/>
      <c r="J33" s="370"/>
      <c r="K33" s="370"/>
      <c r="L33" s="370"/>
      <c r="M33" s="370"/>
      <c r="N33" s="370"/>
      <c r="O33" s="370"/>
      <c r="P33" s="370"/>
      <c r="Q33" s="370"/>
      <c r="R33" s="370"/>
      <c r="S33" s="370"/>
      <c r="T33" s="205"/>
      <c r="U33" s="371" t="s">
        <v>186</v>
      </c>
      <c r="V33" s="371"/>
      <c r="W33" s="370" t="s">
        <v>187</v>
      </c>
      <c r="X33" s="370"/>
      <c r="Y33" s="370"/>
      <c r="Z33" s="370"/>
      <c r="AA33" s="370"/>
      <c r="AB33" s="370"/>
      <c r="AC33" s="370"/>
      <c r="AD33" s="370"/>
      <c r="AE33" s="370"/>
      <c r="AF33" s="370"/>
      <c r="AG33" s="370"/>
      <c r="AH33" s="370"/>
      <c r="AI33" s="370"/>
      <c r="AJ33" s="370"/>
      <c r="AK33" s="370"/>
      <c r="AL33" s="205"/>
      <c r="AM33" s="371" t="s">
        <v>186</v>
      </c>
      <c r="AN33" s="371"/>
      <c r="AO33" s="370" t="s">
        <v>187</v>
      </c>
      <c r="AP33" s="370"/>
      <c r="AQ33" s="370"/>
      <c r="AR33" s="370"/>
      <c r="AS33" s="370"/>
      <c r="AT33" s="370"/>
      <c r="AU33" s="370"/>
      <c r="AV33" s="370"/>
      <c r="AW33" s="370"/>
      <c r="AX33" s="370"/>
      <c r="AY33" s="370"/>
      <c r="AZ33" s="370"/>
      <c r="BA33" s="370"/>
      <c r="BB33" s="370"/>
      <c r="BC33" s="370"/>
      <c r="BD33" s="206"/>
      <c r="BE33" s="370" t="s">
        <v>188</v>
      </c>
      <c r="BF33" s="370"/>
      <c r="BG33" s="370" t="s">
        <v>189</v>
      </c>
      <c r="BH33" s="370"/>
      <c r="BI33" s="370"/>
      <c r="BJ33" s="370"/>
      <c r="BK33" s="370"/>
      <c r="BL33" s="370"/>
      <c r="BM33" s="370"/>
      <c r="BN33" s="370"/>
      <c r="BO33" s="370"/>
      <c r="BP33" s="370"/>
      <c r="BQ33" s="370"/>
      <c r="BR33" s="370"/>
      <c r="BS33" s="370"/>
      <c r="BT33" s="370"/>
      <c r="BU33" s="370"/>
      <c r="BV33" s="206"/>
      <c r="BW33" s="371" t="s">
        <v>188</v>
      </c>
      <c r="BX33" s="371"/>
      <c r="BY33" s="370" t="s">
        <v>190</v>
      </c>
      <c r="BZ33" s="370"/>
      <c r="CA33" s="370"/>
      <c r="CB33" s="370"/>
      <c r="CC33" s="370"/>
      <c r="CD33" s="370"/>
      <c r="CE33" s="370"/>
      <c r="CF33" s="370"/>
      <c r="CG33" s="370"/>
      <c r="CH33" s="370"/>
      <c r="CI33" s="370"/>
      <c r="CJ33" s="370"/>
      <c r="CK33" s="370"/>
      <c r="CL33" s="370"/>
      <c r="CM33" s="370"/>
      <c r="CN33" s="205"/>
      <c r="CO33" s="371" t="s">
        <v>186</v>
      </c>
      <c r="CP33" s="371"/>
      <c r="CQ33" s="370" t="s">
        <v>191</v>
      </c>
      <c r="CR33" s="370"/>
      <c r="CS33" s="370"/>
      <c r="CT33" s="370"/>
      <c r="CU33" s="370"/>
      <c r="CV33" s="370"/>
      <c r="CW33" s="370"/>
      <c r="CX33" s="370"/>
      <c r="CY33" s="370"/>
      <c r="CZ33" s="370"/>
      <c r="DA33" s="370"/>
      <c r="DB33" s="370"/>
      <c r="DC33" s="370"/>
      <c r="DD33" s="370"/>
      <c r="DE33" s="370"/>
      <c r="DF33" s="205"/>
      <c r="DG33" s="369" t="s">
        <v>192</v>
      </c>
      <c r="DH33" s="369"/>
      <c r="DI33" s="207"/>
    </row>
    <row r="34" spans="1:113" ht="32.25" customHeight="1" x14ac:dyDescent="0.15">
      <c r="A34" s="180"/>
      <c r="B34" s="204"/>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0"/>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0"/>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0"/>
      <c r="BE34" s="367" t="str">
        <f>IF(BG34="","",MAX(C34:D43,U34:V43,AM34:AN43)+1)</f>
        <v/>
      </c>
      <c r="BF34" s="367"/>
      <c r="BG34" s="368"/>
      <c r="BH34" s="368"/>
      <c r="BI34" s="368"/>
      <c r="BJ34" s="368"/>
      <c r="BK34" s="368"/>
      <c r="BL34" s="368"/>
      <c r="BM34" s="368"/>
      <c r="BN34" s="368"/>
      <c r="BO34" s="368"/>
      <c r="BP34" s="368"/>
      <c r="BQ34" s="368"/>
      <c r="BR34" s="368"/>
      <c r="BS34" s="368"/>
      <c r="BT34" s="368"/>
      <c r="BU34" s="368"/>
      <c r="BV34" s="180"/>
      <c r="BW34" s="367">
        <f>IF(BY34="","",MAX(C34:D43,U34:V43,AM34:AN43,BE34:BF43)+1)</f>
        <v>8</v>
      </c>
      <c r="BX34" s="367"/>
      <c r="BY34" s="368" t="str">
        <f>IF('各会計、関係団体の財政状況及び健全化判断比率'!B68="","",'各会計、関係団体の財政状況及び健全化判断比率'!B68)</f>
        <v>長野広域連合</v>
      </c>
      <c r="BZ34" s="368"/>
      <c r="CA34" s="368"/>
      <c r="CB34" s="368"/>
      <c r="CC34" s="368"/>
      <c r="CD34" s="368"/>
      <c r="CE34" s="368"/>
      <c r="CF34" s="368"/>
      <c r="CG34" s="368"/>
      <c r="CH34" s="368"/>
      <c r="CI34" s="368"/>
      <c r="CJ34" s="368"/>
      <c r="CK34" s="368"/>
      <c r="CL34" s="368"/>
      <c r="CM34" s="368"/>
      <c r="CN34" s="180"/>
      <c r="CO34" s="367">
        <f>IF(CQ34="","",MAX(C34:D43,U34:V43,AM34:AN43,BE34:BF43,BW34:BX43)+1)</f>
        <v>18</v>
      </c>
      <c r="CP34" s="367"/>
      <c r="CQ34" s="368" t="str">
        <f>IF('各会計、関係団体の財政状況及び健全化判断比率'!BS7="","",'各会計、関係団体の財政状況及び健全化判断比率'!BS7)</f>
        <v>須坂市文化振興事業団</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7"/>
    </row>
    <row r="35" spans="1:113" ht="32.25" customHeight="1" x14ac:dyDescent="0.15">
      <c r="A35" s="180"/>
      <c r="B35" s="204"/>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0"/>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0"/>
      <c r="AM35" s="367">
        <f t="shared" ref="AM35:AM43" si="0">IF(AO35="","",AM34+1)</f>
        <v>6</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0"/>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0"/>
      <c r="BW35" s="367">
        <f t="shared" ref="BW35:BW43" si="2">IF(BY35="","",BW34+1)</f>
        <v>9</v>
      </c>
      <c r="BX35" s="367"/>
      <c r="BY35" s="368" t="str">
        <f>IF('各会計、関係団体の財政状況及び健全化判断比率'!B69="","",'各会計、関係団体の財政状況及び健全化判断比率'!B69)</f>
        <v>　（一般会計）</v>
      </c>
      <c r="BZ35" s="368"/>
      <c r="CA35" s="368"/>
      <c r="CB35" s="368"/>
      <c r="CC35" s="368"/>
      <c r="CD35" s="368"/>
      <c r="CE35" s="368"/>
      <c r="CF35" s="368"/>
      <c r="CG35" s="368"/>
      <c r="CH35" s="368"/>
      <c r="CI35" s="368"/>
      <c r="CJ35" s="368"/>
      <c r="CK35" s="368"/>
      <c r="CL35" s="368"/>
      <c r="CM35" s="368"/>
      <c r="CN35" s="180"/>
      <c r="CO35" s="367">
        <f t="shared" ref="CO35:CO43" si="3">IF(CQ35="","",CO34+1)</f>
        <v>19</v>
      </c>
      <c r="CP35" s="367"/>
      <c r="CQ35" s="368" t="str">
        <f>IF('各会計、関係団体の財政状況及び健全化判断比率'!BS8="","",'各会計、関係団体の財政状況及び健全化判断比率'!BS8)</f>
        <v>須坂市土地開発公社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7"/>
    </row>
    <row r="36" spans="1:113" ht="32.25" customHeight="1" x14ac:dyDescent="0.15">
      <c r="A36" s="180"/>
      <c r="B36" s="204"/>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0"/>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0"/>
      <c r="AM36" s="367">
        <f t="shared" si="0"/>
        <v>7</v>
      </c>
      <c r="AN36" s="367"/>
      <c r="AO36" s="368" t="str">
        <f>IF('各会計、関係団体の財政状況及び健全化判断比率'!B33="","",'各会計、関係団体の財政状況及び健全化判断比率'!B33)</f>
        <v>宅地造成事業会計</v>
      </c>
      <c r="AP36" s="368"/>
      <c r="AQ36" s="368"/>
      <c r="AR36" s="368"/>
      <c r="AS36" s="368"/>
      <c r="AT36" s="368"/>
      <c r="AU36" s="368"/>
      <c r="AV36" s="368"/>
      <c r="AW36" s="368"/>
      <c r="AX36" s="368"/>
      <c r="AY36" s="368"/>
      <c r="AZ36" s="368"/>
      <c r="BA36" s="368"/>
      <c r="BB36" s="368"/>
      <c r="BC36" s="368"/>
      <c r="BD36" s="180"/>
      <c r="BE36" s="367" t="str">
        <f t="shared" si="1"/>
        <v/>
      </c>
      <c r="BF36" s="367"/>
      <c r="BG36" s="368"/>
      <c r="BH36" s="368"/>
      <c r="BI36" s="368"/>
      <c r="BJ36" s="368"/>
      <c r="BK36" s="368"/>
      <c r="BL36" s="368"/>
      <c r="BM36" s="368"/>
      <c r="BN36" s="368"/>
      <c r="BO36" s="368"/>
      <c r="BP36" s="368"/>
      <c r="BQ36" s="368"/>
      <c r="BR36" s="368"/>
      <c r="BS36" s="368"/>
      <c r="BT36" s="368"/>
      <c r="BU36" s="368"/>
      <c r="BV36" s="180"/>
      <c r="BW36" s="367">
        <f t="shared" si="2"/>
        <v>10</v>
      </c>
      <c r="BX36" s="367"/>
      <c r="BY36" s="368" t="str">
        <f>IF('各会計、関係団体の財政状況及び健全化判断比率'!B70="","",'各会計、関係団体の財政状況及び健全化判断比率'!B70)</f>
        <v>　（老人福祉施設等運営事業特別会計）</v>
      </c>
      <c r="BZ36" s="368"/>
      <c r="CA36" s="368"/>
      <c r="CB36" s="368"/>
      <c r="CC36" s="368"/>
      <c r="CD36" s="368"/>
      <c r="CE36" s="368"/>
      <c r="CF36" s="368"/>
      <c r="CG36" s="368"/>
      <c r="CH36" s="368"/>
      <c r="CI36" s="368"/>
      <c r="CJ36" s="368"/>
      <c r="CK36" s="368"/>
      <c r="CL36" s="368"/>
      <c r="CM36" s="368"/>
      <c r="CN36" s="180"/>
      <c r="CO36" s="367">
        <f t="shared" si="3"/>
        <v>20</v>
      </c>
      <c r="CP36" s="367"/>
      <c r="CQ36" s="368" t="str">
        <f>IF('各会計、関係団体の財政状況及び健全化判断比率'!BS9="","",'各会計、関係団体の財政状況及び健全化判断比率'!BS9)</f>
        <v>須坂温泉</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7"/>
    </row>
    <row r="37" spans="1:113" ht="32.25" customHeight="1" x14ac:dyDescent="0.15">
      <c r="A37" s="180"/>
      <c r="B37" s="204"/>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0"/>
      <c r="U37" s="367" t="str">
        <f t="shared" si="4"/>
        <v/>
      </c>
      <c r="V37" s="367"/>
      <c r="W37" s="368"/>
      <c r="X37" s="368"/>
      <c r="Y37" s="368"/>
      <c r="Z37" s="368"/>
      <c r="AA37" s="368"/>
      <c r="AB37" s="368"/>
      <c r="AC37" s="368"/>
      <c r="AD37" s="368"/>
      <c r="AE37" s="368"/>
      <c r="AF37" s="368"/>
      <c r="AG37" s="368"/>
      <c r="AH37" s="368"/>
      <c r="AI37" s="368"/>
      <c r="AJ37" s="368"/>
      <c r="AK37" s="368"/>
      <c r="AL37" s="180"/>
      <c r="AM37" s="367" t="str">
        <f t="shared" si="0"/>
        <v/>
      </c>
      <c r="AN37" s="367"/>
      <c r="AO37" s="368"/>
      <c r="AP37" s="368"/>
      <c r="AQ37" s="368"/>
      <c r="AR37" s="368"/>
      <c r="AS37" s="368"/>
      <c r="AT37" s="368"/>
      <c r="AU37" s="368"/>
      <c r="AV37" s="368"/>
      <c r="AW37" s="368"/>
      <c r="AX37" s="368"/>
      <c r="AY37" s="368"/>
      <c r="AZ37" s="368"/>
      <c r="BA37" s="368"/>
      <c r="BB37" s="368"/>
      <c r="BC37" s="368"/>
      <c r="BD37" s="180"/>
      <c r="BE37" s="367" t="str">
        <f t="shared" si="1"/>
        <v/>
      </c>
      <c r="BF37" s="367"/>
      <c r="BG37" s="368"/>
      <c r="BH37" s="368"/>
      <c r="BI37" s="368"/>
      <c r="BJ37" s="368"/>
      <c r="BK37" s="368"/>
      <c r="BL37" s="368"/>
      <c r="BM37" s="368"/>
      <c r="BN37" s="368"/>
      <c r="BO37" s="368"/>
      <c r="BP37" s="368"/>
      <c r="BQ37" s="368"/>
      <c r="BR37" s="368"/>
      <c r="BS37" s="368"/>
      <c r="BT37" s="368"/>
      <c r="BU37" s="368"/>
      <c r="BV37" s="180"/>
      <c r="BW37" s="367">
        <f t="shared" si="2"/>
        <v>11</v>
      </c>
      <c r="BX37" s="367"/>
      <c r="BY37" s="368" t="str">
        <f>IF('各会計、関係団体の財政状況及び健全化判断比率'!B71="","",'各会計、関係団体の財政状況及び健全化判断比率'!B71)</f>
        <v>　（長野地域ふるさと事業特別会計</v>
      </c>
      <c r="BZ37" s="368"/>
      <c r="CA37" s="368"/>
      <c r="CB37" s="368"/>
      <c r="CC37" s="368"/>
      <c r="CD37" s="368"/>
      <c r="CE37" s="368"/>
      <c r="CF37" s="368"/>
      <c r="CG37" s="368"/>
      <c r="CH37" s="368"/>
      <c r="CI37" s="368"/>
      <c r="CJ37" s="368"/>
      <c r="CK37" s="368"/>
      <c r="CL37" s="368"/>
      <c r="CM37" s="368"/>
      <c r="CN37" s="180"/>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7"/>
    </row>
    <row r="38" spans="1:113" ht="32.25" customHeight="1" x14ac:dyDescent="0.15">
      <c r="A38" s="180"/>
      <c r="B38" s="204"/>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0"/>
      <c r="U38" s="367" t="str">
        <f t="shared" si="4"/>
        <v/>
      </c>
      <c r="V38" s="367"/>
      <c r="W38" s="368"/>
      <c r="X38" s="368"/>
      <c r="Y38" s="368"/>
      <c r="Z38" s="368"/>
      <c r="AA38" s="368"/>
      <c r="AB38" s="368"/>
      <c r="AC38" s="368"/>
      <c r="AD38" s="368"/>
      <c r="AE38" s="368"/>
      <c r="AF38" s="368"/>
      <c r="AG38" s="368"/>
      <c r="AH38" s="368"/>
      <c r="AI38" s="368"/>
      <c r="AJ38" s="368"/>
      <c r="AK38" s="368"/>
      <c r="AL38" s="180"/>
      <c r="AM38" s="367" t="str">
        <f t="shared" si="0"/>
        <v/>
      </c>
      <c r="AN38" s="367"/>
      <c r="AO38" s="368"/>
      <c r="AP38" s="368"/>
      <c r="AQ38" s="368"/>
      <c r="AR38" s="368"/>
      <c r="AS38" s="368"/>
      <c r="AT38" s="368"/>
      <c r="AU38" s="368"/>
      <c r="AV38" s="368"/>
      <c r="AW38" s="368"/>
      <c r="AX38" s="368"/>
      <c r="AY38" s="368"/>
      <c r="AZ38" s="368"/>
      <c r="BA38" s="368"/>
      <c r="BB38" s="368"/>
      <c r="BC38" s="368"/>
      <c r="BD38" s="180"/>
      <c r="BE38" s="367" t="str">
        <f t="shared" si="1"/>
        <v/>
      </c>
      <c r="BF38" s="367"/>
      <c r="BG38" s="368"/>
      <c r="BH38" s="368"/>
      <c r="BI38" s="368"/>
      <c r="BJ38" s="368"/>
      <c r="BK38" s="368"/>
      <c r="BL38" s="368"/>
      <c r="BM38" s="368"/>
      <c r="BN38" s="368"/>
      <c r="BO38" s="368"/>
      <c r="BP38" s="368"/>
      <c r="BQ38" s="368"/>
      <c r="BR38" s="368"/>
      <c r="BS38" s="368"/>
      <c r="BT38" s="368"/>
      <c r="BU38" s="368"/>
      <c r="BV38" s="180"/>
      <c r="BW38" s="367">
        <f t="shared" si="2"/>
        <v>12</v>
      </c>
      <c r="BX38" s="367"/>
      <c r="BY38" s="368" t="str">
        <f>IF('各会計、関係団体の財政状況及び健全化判断比率'!B72="","",'各会計、関係団体の財政状況及び健全化判断比率'!B72)</f>
        <v>　（ごみ処理施設事業特別会計）</v>
      </c>
      <c r="BZ38" s="368"/>
      <c r="CA38" s="368"/>
      <c r="CB38" s="368"/>
      <c r="CC38" s="368"/>
      <c r="CD38" s="368"/>
      <c r="CE38" s="368"/>
      <c r="CF38" s="368"/>
      <c r="CG38" s="368"/>
      <c r="CH38" s="368"/>
      <c r="CI38" s="368"/>
      <c r="CJ38" s="368"/>
      <c r="CK38" s="368"/>
      <c r="CL38" s="368"/>
      <c r="CM38" s="368"/>
      <c r="CN38" s="180"/>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7"/>
    </row>
    <row r="39" spans="1:113" ht="32.25" customHeight="1" x14ac:dyDescent="0.15">
      <c r="A39" s="180"/>
      <c r="B39" s="204"/>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0"/>
      <c r="U39" s="367" t="str">
        <f t="shared" si="4"/>
        <v/>
      </c>
      <c r="V39" s="367"/>
      <c r="W39" s="368"/>
      <c r="X39" s="368"/>
      <c r="Y39" s="368"/>
      <c r="Z39" s="368"/>
      <c r="AA39" s="368"/>
      <c r="AB39" s="368"/>
      <c r="AC39" s="368"/>
      <c r="AD39" s="368"/>
      <c r="AE39" s="368"/>
      <c r="AF39" s="368"/>
      <c r="AG39" s="368"/>
      <c r="AH39" s="368"/>
      <c r="AI39" s="368"/>
      <c r="AJ39" s="368"/>
      <c r="AK39" s="368"/>
      <c r="AL39" s="180"/>
      <c r="AM39" s="367" t="str">
        <f t="shared" si="0"/>
        <v/>
      </c>
      <c r="AN39" s="367"/>
      <c r="AO39" s="368"/>
      <c r="AP39" s="368"/>
      <c r="AQ39" s="368"/>
      <c r="AR39" s="368"/>
      <c r="AS39" s="368"/>
      <c r="AT39" s="368"/>
      <c r="AU39" s="368"/>
      <c r="AV39" s="368"/>
      <c r="AW39" s="368"/>
      <c r="AX39" s="368"/>
      <c r="AY39" s="368"/>
      <c r="AZ39" s="368"/>
      <c r="BA39" s="368"/>
      <c r="BB39" s="368"/>
      <c r="BC39" s="368"/>
      <c r="BD39" s="180"/>
      <c r="BE39" s="367" t="str">
        <f t="shared" si="1"/>
        <v/>
      </c>
      <c r="BF39" s="367"/>
      <c r="BG39" s="368"/>
      <c r="BH39" s="368"/>
      <c r="BI39" s="368"/>
      <c r="BJ39" s="368"/>
      <c r="BK39" s="368"/>
      <c r="BL39" s="368"/>
      <c r="BM39" s="368"/>
      <c r="BN39" s="368"/>
      <c r="BO39" s="368"/>
      <c r="BP39" s="368"/>
      <c r="BQ39" s="368"/>
      <c r="BR39" s="368"/>
      <c r="BS39" s="368"/>
      <c r="BT39" s="368"/>
      <c r="BU39" s="368"/>
      <c r="BV39" s="180"/>
      <c r="BW39" s="367">
        <f t="shared" si="2"/>
        <v>13</v>
      </c>
      <c r="BX39" s="367"/>
      <c r="BY39" s="368" t="str">
        <f>IF('各会計、関係団体の財政状況及び健全化判断比率'!B73="","",'各会計、関係団体の財政状況及び健全化判断比率'!B73)</f>
        <v>高山村外一市一町財産組合</v>
      </c>
      <c r="BZ39" s="368"/>
      <c r="CA39" s="368"/>
      <c r="CB39" s="368"/>
      <c r="CC39" s="368"/>
      <c r="CD39" s="368"/>
      <c r="CE39" s="368"/>
      <c r="CF39" s="368"/>
      <c r="CG39" s="368"/>
      <c r="CH39" s="368"/>
      <c r="CI39" s="368"/>
      <c r="CJ39" s="368"/>
      <c r="CK39" s="368"/>
      <c r="CL39" s="368"/>
      <c r="CM39" s="368"/>
      <c r="CN39" s="180"/>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7"/>
    </row>
    <row r="40" spans="1:113" ht="32.25" customHeight="1" x14ac:dyDescent="0.15">
      <c r="A40" s="180"/>
      <c r="B40" s="204"/>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0"/>
      <c r="U40" s="367" t="str">
        <f t="shared" si="4"/>
        <v/>
      </c>
      <c r="V40" s="367"/>
      <c r="W40" s="368"/>
      <c r="X40" s="368"/>
      <c r="Y40" s="368"/>
      <c r="Z40" s="368"/>
      <c r="AA40" s="368"/>
      <c r="AB40" s="368"/>
      <c r="AC40" s="368"/>
      <c r="AD40" s="368"/>
      <c r="AE40" s="368"/>
      <c r="AF40" s="368"/>
      <c r="AG40" s="368"/>
      <c r="AH40" s="368"/>
      <c r="AI40" s="368"/>
      <c r="AJ40" s="368"/>
      <c r="AK40" s="368"/>
      <c r="AL40" s="180"/>
      <c r="AM40" s="367" t="str">
        <f t="shared" si="0"/>
        <v/>
      </c>
      <c r="AN40" s="367"/>
      <c r="AO40" s="368"/>
      <c r="AP40" s="368"/>
      <c r="AQ40" s="368"/>
      <c r="AR40" s="368"/>
      <c r="AS40" s="368"/>
      <c r="AT40" s="368"/>
      <c r="AU40" s="368"/>
      <c r="AV40" s="368"/>
      <c r="AW40" s="368"/>
      <c r="AX40" s="368"/>
      <c r="AY40" s="368"/>
      <c r="AZ40" s="368"/>
      <c r="BA40" s="368"/>
      <c r="BB40" s="368"/>
      <c r="BC40" s="368"/>
      <c r="BD40" s="180"/>
      <c r="BE40" s="367" t="str">
        <f t="shared" si="1"/>
        <v/>
      </c>
      <c r="BF40" s="367"/>
      <c r="BG40" s="368"/>
      <c r="BH40" s="368"/>
      <c r="BI40" s="368"/>
      <c r="BJ40" s="368"/>
      <c r="BK40" s="368"/>
      <c r="BL40" s="368"/>
      <c r="BM40" s="368"/>
      <c r="BN40" s="368"/>
      <c r="BO40" s="368"/>
      <c r="BP40" s="368"/>
      <c r="BQ40" s="368"/>
      <c r="BR40" s="368"/>
      <c r="BS40" s="368"/>
      <c r="BT40" s="368"/>
      <c r="BU40" s="368"/>
      <c r="BV40" s="180"/>
      <c r="BW40" s="367">
        <f t="shared" si="2"/>
        <v>14</v>
      </c>
      <c r="BX40" s="367"/>
      <c r="BY40" s="368" t="str">
        <f>IF('各会計、関係団体の財政状況及び健全化判断比率'!B74="","",'各会計、関係団体の財政状況及び健全化判断比率'!B74)</f>
        <v>須高行政事務組合</v>
      </c>
      <c r="BZ40" s="368"/>
      <c r="CA40" s="368"/>
      <c r="CB40" s="368"/>
      <c r="CC40" s="368"/>
      <c r="CD40" s="368"/>
      <c r="CE40" s="368"/>
      <c r="CF40" s="368"/>
      <c r="CG40" s="368"/>
      <c r="CH40" s="368"/>
      <c r="CI40" s="368"/>
      <c r="CJ40" s="368"/>
      <c r="CK40" s="368"/>
      <c r="CL40" s="368"/>
      <c r="CM40" s="368"/>
      <c r="CN40" s="180"/>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7"/>
    </row>
    <row r="41" spans="1:113" ht="32.25" customHeight="1" x14ac:dyDescent="0.15">
      <c r="A41" s="180"/>
      <c r="B41" s="204"/>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0"/>
      <c r="U41" s="367" t="str">
        <f t="shared" si="4"/>
        <v/>
      </c>
      <c r="V41" s="367"/>
      <c r="W41" s="368"/>
      <c r="X41" s="368"/>
      <c r="Y41" s="368"/>
      <c r="Z41" s="368"/>
      <c r="AA41" s="368"/>
      <c r="AB41" s="368"/>
      <c r="AC41" s="368"/>
      <c r="AD41" s="368"/>
      <c r="AE41" s="368"/>
      <c r="AF41" s="368"/>
      <c r="AG41" s="368"/>
      <c r="AH41" s="368"/>
      <c r="AI41" s="368"/>
      <c r="AJ41" s="368"/>
      <c r="AK41" s="368"/>
      <c r="AL41" s="180"/>
      <c r="AM41" s="367" t="str">
        <f t="shared" si="0"/>
        <v/>
      </c>
      <c r="AN41" s="367"/>
      <c r="AO41" s="368"/>
      <c r="AP41" s="368"/>
      <c r="AQ41" s="368"/>
      <c r="AR41" s="368"/>
      <c r="AS41" s="368"/>
      <c r="AT41" s="368"/>
      <c r="AU41" s="368"/>
      <c r="AV41" s="368"/>
      <c r="AW41" s="368"/>
      <c r="AX41" s="368"/>
      <c r="AY41" s="368"/>
      <c r="AZ41" s="368"/>
      <c r="BA41" s="368"/>
      <c r="BB41" s="368"/>
      <c r="BC41" s="368"/>
      <c r="BD41" s="180"/>
      <c r="BE41" s="367" t="str">
        <f t="shared" si="1"/>
        <v/>
      </c>
      <c r="BF41" s="367"/>
      <c r="BG41" s="368"/>
      <c r="BH41" s="368"/>
      <c r="BI41" s="368"/>
      <c r="BJ41" s="368"/>
      <c r="BK41" s="368"/>
      <c r="BL41" s="368"/>
      <c r="BM41" s="368"/>
      <c r="BN41" s="368"/>
      <c r="BO41" s="368"/>
      <c r="BP41" s="368"/>
      <c r="BQ41" s="368"/>
      <c r="BR41" s="368"/>
      <c r="BS41" s="368"/>
      <c r="BT41" s="368"/>
      <c r="BU41" s="368"/>
      <c r="BV41" s="180"/>
      <c r="BW41" s="367">
        <f t="shared" si="2"/>
        <v>15</v>
      </c>
      <c r="BX41" s="367"/>
      <c r="BY41" s="368" t="str">
        <f>IF('各会計、関係団体の財政状況及び健全化判断比率'!B75="","",'各会計、関係団体の財政状況及び健全化判断比率'!B75)</f>
        <v>長野県後期高齢者医療広域連合</v>
      </c>
      <c r="BZ41" s="368"/>
      <c r="CA41" s="368"/>
      <c r="CB41" s="368"/>
      <c r="CC41" s="368"/>
      <c r="CD41" s="368"/>
      <c r="CE41" s="368"/>
      <c r="CF41" s="368"/>
      <c r="CG41" s="368"/>
      <c r="CH41" s="368"/>
      <c r="CI41" s="368"/>
      <c r="CJ41" s="368"/>
      <c r="CK41" s="368"/>
      <c r="CL41" s="368"/>
      <c r="CM41" s="368"/>
      <c r="CN41" s="180"/>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7"/>
    </row>
    <row r="42" spans="1:113" ht="32.25" customHeight="1" x14ac:dyDescent="0.15">
      <c r="B42" s="204"/>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0"/>
      <c r="U42" s="367" t="str">
        <f t="shared" si="4"/>
        <v/>
      </c>
      <c r="V42" s="367"/>
      <c r="W42" s="368"/>
      <c r="X42" s="368"/>
      <c r="Y42" s="368"/>
      <c r="Z42" s="368"/>
      <c r="AA42" s="368"/>
      <c r="AB42" s="368"/>
      <c r="AC42" s="368"/>
      <c r="AD42" s="368"/>
      <c r="AE42" s="368"/>
      <c r="AF42" s="368"/>
      <c r="AG42" s="368"/>
      <c r="AH42" s="368"/>
      <c r="AI42" s="368"/>
      <c r="AJ42" s="368"/>
      <c r="AK42" s="368"/>
      <c r="AL42" s="180"/>
      <c r="AM42" s="367" t="str">
        <f t="shared" si="0"/>
        <v/>
      </c>
      <c r="AN42" s="367"/>
      <c r="AO42" s="368"/>
      <c r="AP42" s="368"/>
      <c r="AQ42" s="368"/>
      <c r="AR42" s="368"/>
      <c r="AS42" s="368"/>
      <c r="AT42" s="368"/>
      <c r="AU42" s="368"/>
      <c r="AV42" s="368"/>
      <c r="AW42" s="368"/>
      <c r="AX42" s="368"/>
      <c r="AY42" s="368"/>
      <c r="AZ42" s="368"/>
      <c r="BA42" s="368"/>
      <c r="BB42" s="368"/>
      <c r="BC42" s="368"/>
      <c r="BD42" s="180"/>
      <c r="BE42" s="367" t="str">
        <f t="shared" si="1"/>
        <v/>
      </c>
      <c r="BF42" s="367"/>
      <c r="BG42" s="368"/>
      <c r="BH42" s="368"/>
      <c r="BI42" s="368"/>
      <c r="BJ42" s="368"/>
      <c r="BK42" s="368"/>
      <c r="BL42" s="368"/>
      <c r="BM42" s="368"/>
      <c r="BN42" s="368"/>
      <c r="BO42" s="368"/>
      <c r="BP42" s="368"/>
      <c r="BQ42" s="368"/>
      <c r="BR42" s="368"/>
      <c r="BS42" s="368"/>
      <c r="BT42" s="368"/>
      <c r="BU42" s="368"/>
      <c r="BV42" s="180"/>
      <c r="BW42" s="367">
        <f t="shared" si="2"/>
        <v>16</v>
      </c>
      <c r="BX42" s="367"/>
      <c r="BY42" s="368" t="str">
        <f>IF('各会計、関係団体の財政状況及び健全化判断比率'!B76="","",'各会計、関係団体の財政状況及び健全化判断比率'!B76)</f>
        <v>　（一般会計）</v>
      </c>
      <c r="BZ42" s="368"/>
      <c r="CA42" s="368"/>
      <c r="CB42" s="368"/>
      <c r="CC42" s="368"/>
      <c r="CD42" s="368"/>
      <c r="CE42" s="368"/>
      <c r="CF42" s="368"/>
      <c r="CG42" s="368"/>
      <c r="CH42" s="368"/>
      <c r="CI42" s="368"/>
      <c r="CJ42" s="368"/>
      <c r="CK42" s="368"/>
      <c r="CL42" s="368"/>
      <c r="CM42" s="368"/>
      <c r="CN42" s="180"/>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7"/>
    </row>
    <row r="43" spans="1:113" ht="32.25" customHeight="1" x14ac:dyDescent="0.15">
      <c r="B43" s="204"/>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0"/>
      <c r="U43" s="367" t="str">
        <f t="shared" si="4"/>
        <v/>
      </c>
      <c r="V43" s="367"/>
      <c r="W43" s="368"/>
      <c r="X43" s="368"/>
      <c r="Y43" s="368"/>
      <c r="Z43" s="368"/>
      <c r="AA43" s="368"/>
      <c r="AB43" s="368"/>
      <c r="AC43" s="368"/>
      <c r="AD43" s="368"/>
      <c r="AE43" s="368"/>
      <c r="AF43" s="368"/>
      <c r="AG43" s="368"/>
      <c r="AH43" s="368"/>
      <c r="AI43" s="368"/>
      <c r="AJ43" s="368"/>
      <c r="AK43" s="368"/>
      <c r="AL43" s="180"/>
      <c r="AM43" s="367" t="str">
        <f t="shared" si="0"/>
        <v/>
      </c>
      <c r="AN43" s="367"/>
      <c r="AO43" s="368"/>
      <c r="AP43" s="368"/>
      <c r="AQ43" s="368"/>
      <c r="AR43" s="368"/>
      <c r="AS43" s="368"/>
      <c r="AT43" s="368"/>
      <c r="AU43" s="368"/>
      <c r="AV43" s="368"/>
      <c r="AW43" s="368"/>
      <c r="AX43" s="368"/>
      <c r="AY43" s="368"/>
      <c r="AZ43" s="368"/>
      <c r="BA43" s="368"/>
      <c r="BB43" s="368"/>
      <c r="BC43" s="368"/>
      <c r="BD43" s="180"/>
      <c r="BE43" s="367" t="str">
        <f t="shared" si="1"/>
        <v/>
      </c>
      <c r="BF43" s="367"/>
      <c r="BG43" s="368"/>
      <c r="BH43" s="368"/>
      <c r="BI43" s="368"/>
      <c r="BJ43" s="368"/>
      <c r="BK43" s="368"/>
      <c r="BL43" s="368"/>
      <c r="BM43" s="368"/>
      <c r="BN43" s="368"/>
      <c r="BO43" s="368"/>
      <c r="BP43" s="368"/>
      <c r="BQ43" s="368"/>
      <c r="BR43" s="368"/>
      <c r="BS43" s="368"/>
      <c r="BT43" s="368"/>
      <c r="BU43" s="368"/>
      <c r="BV43" s="180"/>
      <c r="BW43" s="367">
        <f t="shared" si="2"/>
        <v>17</v>
      </c>
      <c r="BX43" s="367"/>
      <c r="BY43" s="368" t="str">
        <f>IF('各会計、関係団体の財政状況及び健全化判断比率'!B77="","",'各会計、関係団体の財政状況及び健全化判断比率'!B77)</f>
        <v>　（後期高齢者医療特別会計）</v>
      </c>
      <c r="BZ43" s="368"/>
      <c r="CA43" s="368"/>
      <c r="CB43" s="368"/>
      <c r="CC43" s="368"/>
      <c r="CD43" s="368"/>
      <c r="CE43" s="368"/>
      <c r="CF43" s="368"/>
      <c r="CG43" s="368"/>
      <c r="CH43" s="368"/>
      <c r="CI43" s="368"/>
      <c r="CJ43" s="368"/>
      <c r="CK43" s="368"/>
      <c r="CL43" s="368"/>
      <c r="CM43" s="368"/>
      <c r="CN43" s="180"/>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7"/>
    </row>
    <row r="44" spans="1:113" ht="13.5" customHeight="1" thickBot="1" x14ac:dyDescent="0.2">
      <c r="B44" s="208"/>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c r="BJ44" s="209"/>
      <c r="BK44" s="209"/>
      <c r="BL44" s="209"/>
      <c r="BM44" s="209"/>
      <c r="BN44" s="209"/>
      <c r="BO44" s="209"/>
      <c r="BP44" s="209"/>
      <c r="BQ44" s="209"/>
      <c r="BR44" s="209"/>
      <c r="BS44" s="209"/>
      <c r="BT44" s="209"/>
      <c r="BU44" s="209"/>
      <c r="BV44" s="209"/>
      <c r="BW44" s="209"/>
      <c r="BX44" s="209"/>
      <c r="BY44" s="209"/>
      <c r="BZ44" s="209"/>
      <c r="CA44" s="209"/>
      <c r="CB44" s="209"/>
      <c r="CC44" s="209"/>
      <c r="CD44" s="209"/>
      <c r="CE44" s="209"/>
      <c r="CF44" s="209"/>
      <c r="CG44" s="209"/>
      <c r="CH44" s="209"/>
      <c r="CI44" s="209"/>
      <c r="CJ44" s="209"/>
      <c r="CK44" s="209"/>
      <c r="CL44" s="209"/>
      <c r="CM44" s="209"/>
      <c r="CN44" s="209"/>
      <c r="CO44" s="209"/>
      <c r="CP44" s="209"/>
      <c r="CQ44" s="209"/>
      <c r="CR44" s="209"/>
      <c r="CS44" s="209"/>
      <c r="CT44" s="209"/>
      <c r="CU44" s="209"/>
      <c r="CV44" s="209"/>
      <c r="CW44" s="209"/>
      <c r="CX44" s="209"/>
      <c r="CY44" s="209"/>
      <c r="CZ44" s="209"/>
      <c r="DA44" s="209"/>
      <c r="DB44" s="209"/>
      <c r="DC44" s="209"/>
      <c r="DD44" s="209"/>
      <c r="DE44" s="209"/>
      <c r="DF44" s="209"/>
      <c r="DG44" s="209"/>
      <c r="DH44" s="209"/>
      <c r="DI44" s="210"/>
    </row>
    <row r="45" spans="1:113" x14ac:dyDescent="0.15"/>
    <row r="46" spans="1:113" x14ac:dyDescent="0.15">
      <c r="B46" s="179"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M/5rLLA6x6qf6tAsH2PzwVrGZI4Iy/ye6U/NYb32hCoJTCmAJqYvzeKqOrMy13oq0zfW3XiBexunaLbg46Z3Xg==" saltValue="sTaV8TXQKZnT4ioQjzJZD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3" customWidth="1"/>
    <col min="2" max="2" width="2.375" style="213" customWidth="1"/>
    <col min="3" max="16" width="2.625" style="213" customWidth="1"/>
    <col min="17" max="17" width="2.375" style="213" customWidth="1"/>
    <col min="18" max="95" width="1.625" style="213" customWidth="1"/>
    <col min="96" max="133" width="1.625" style="225" customWidth="1"/>
    <col min="134" max="143" width="1.625" style="213" customWidth="1"/>
    <col min="144" max="16384" width="0" style="213" hidden="1"/>
  </cols>
  <sheetData>
    <row r="1" spans="2:143" ht="22.5" customHeight="1" thickBot="1" x14ac:dyDescent="0.2">
      <c r="B1" s="211"/>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717" t="s">
        <v>202</v>
      </c>
      <c r="DI1" s="718"/>
      <c r="DJ1" s="718"/>
      <c r="DK1" s="718"/>
      <c r="DL1" s="718"/>
      <c r="DM1" s="718"/>
      <c r="DN1" s="719"/>
      <c r="DO1" s="213"/>
      <c r="DP1" s="717" t="s">
        <v>203</v>
      </c>
      <c r="DQ1" s="718"/>
      <c r="DR1" s="718"/>
      <c r="DS1" s="718"/>
      <c r="DT1" s="718"/>
      <c r="DU1" s="718"/>
      <c r="DV1" s="718"/>
      <c r="DW1" s="718"/>
      <c r="DX1" s="718"/>
      <c r="DY1" s="718"/>
      <c r="DZ1" s="718"/>
      <c r="EA1" s="718"/>
      <c r="EB1" s="718"/>
      <c r="EC1" s="719"/>
      <c r="ED1" s="212"/>
      <c r="EE1" s="212"/>
      <c r="EF1" s="212"/>
      <c r="EG1" s="212"/>
      <c r="EH1" s="212"/>
      <c r="EI1" s="212"/>
      <c r="EJ1" s="212"/>
      <c r="EK1" s="212"/>
      <c r="EL1" s="212"/>
      <c r="EM1" s="212"/>
    </row>
    <row r="2" spans="2:143" ht="22.5" customHeight="1" x14ac:dyDescent="0.15">
      <c r="B2" s="214" t="s">
        <v>204</v>
      </c>
      <c r="R2" s="215"/>
      <c r="S2" s="215"/>
      <c r="T2" s="215"/>
      <c r="U2" s="215"/>
      <c r="V2" s="215"/>
      <c r="W2" s="215"/>
      <c r="X2" s="215"/>
      <c r="Y2" s="215"/>
      <c r="Z2" s="215"/>
      <c r="AA2" s="215"/>
      <c r="AB2" s="215"/>
      <c r="AC2" s="215"/>
      <c r="AE2" s="216"/>
      <c r="AF2" s="216"/>
      <c r="AG2" s="216"/>
      <c r="AH2" s="216"/>
      <c r="AI2" s="216"/>
      <c r="AJ2" s="215"/>
      <c r="AK2" s="215"/>
      <c r="AL2" s="215"/>
      <c r="AM2" s="215"/>
      <c r="AN2" s="215"/>
      <c r="AO2" s="215"/>
      <c r="AP2" s="215"/>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212"/>
      <c r="DK2" s="212"/>
      <c r="DL2" s="212"/>
      <c r="DM2" s="212"/>
      <c r="DN2" s="212"/>
      <c r="DO2" s="212"/>
      <c r="DP2" s="212"/>
      <c r="DQ2" s="212"/>
      <c r="DR2" s="212"/>
      <c r="DS2" s="212"/>
      <c r="DT2" s="212"/>
      <c r="DU2" s="212"/>
      <c r="DV2" s="212"/>
      <c r="DW2" s="212"/>
      <c r="DX2" s="212"/>
      <c r="DY2" s="212"/>
      <c r="DZ2" s="212"/>
      <c r="EA2" s="212"/>
      <c r="EB2" s="212"/>
      <c r="EC2" s="212"/>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6535062</v>
      </c>
      <c r="S5" s="677"/>
      <c r="T5" s="677"/>
      <c r="U5" s="677"/>
      <c r="V5" s="677"/>
      <c r="W5" s="677"/>
      <c r="X5" s="677"/>
      <c r="Y5" s="702"/>
      <c r="Z5" s="715">
        <v>21.5</v>
      </c>
      <c r="AA5" s="715"/>
      <c r="AB5" s="715"/>
      <c r="AC5" s="715"/>
      <c r="AD5" s="716">
        <v>6284820</v>
      </c>
      <c r="AE5" s="716"/>
      <c r="AF5" s="716"/>
      <c r="AG5" s="716"/>
      <c r="AH5" s="716"/>
      <c r="AI5" s="716"/>
      <c r="AJ5" s="716"/>
      <c r="AK5" s="716"/>
      <c r="AL5" s="703">
        <v>47.8</v>
      </c>
      <c r="AM5" s="685"/>
      <c r="AN5" s="685"/>
      <c r="AO5" s="704"/>
      <c r="AP5" s="679" t="s">
        <v>216</v>
      </c>
      <c r="AQ5" s="680"/>
      <c r="AR5" s="680"/>
      <c r="AS5" s="680"/>
      <c r="AT5" s="680"/>
      <c r="AU5" s="680"/>
      <c r="AV5" s="680"/>
      <c r="AW5" s="680"/>
      <c r="AX5" s="680"/>
      <c r="AY5" s="680"/>
      <c r="AZ5" s="680"/>
      <c r="BA5" s="680"/>
      <c r="BB5" s="680"/>
      <c r="BC5" s="680"/>
      <c r="BD5" s="680"/>
      <c r="BE5" s="680"/>
      <c r="BF5" s="681"/>
      <c r="BG5" s="621">
        <v>6277251</v>
      </c>
      <c r="BH5" s="622"/>
      <c r="BI5" s="622"/>
      <c r="BJ5" s="622"/>
      <c r="BK5" s="622"/>
      <c r="BL5" s="622"/>
      <c r="BM5" s="622"/>
      <c r="BN5" s="623"/>
      <c r="BO5" s="659">
        <v>96.1</v>
      </c>
      <c r="BP5" s="659"/>
      <c r="BQ5" s="659"/>
      <c r="BR5" s="659"/>
      <c r="BS5" s="660">
        <v>108743</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211006</v>
      </c>
      <c r="S6" s="622"/>
      <c r="T6" s="622"/>
      <c r="U6" s="622"/>
      <c r="V6" s="622"/>
      <c r="W6" s="622"/>
      <c r="X6" s="622"/>
      <c r="Y6" s="623"/>
      <c r="Z6" s="659">
        <v>0.7</v>
      </c>
      <c r="AA6" s="659"/>
      <c r="AB6" s="659"/>
      <c r="AC6" s="659"/>
      <c r="AD6" s="660">
        <v>211006</v>
      </c>
      <c r="AE6" s="660"/>
      <c r="AF6" s="660"/>
      <c r="AG6" s="660"/>
      <c r="AH6" s="660"/>
      <c r="AI6" s="660"/>
      <c r="AJ6" s="660"/>
      <c r="AK6" s="660"/>
      <c r="AL6" s="624">
        <v>1.6</v>
      </c>
      <c r="AM6" s="625"/>
      <c r="AN6" s="625"/>
      <c r="AO6" s="661"/>
      <c r="AP6" s="618" t="s">
        <v>221</v>
      </c>
      <c r="AQ6" s="619"/>
      <c r="AR6" s="619"/>
      <c r="AS6" s="619"/>
      <c r="AT6" s="619"/>
      <c r="AU6" s="619"/>
      <c r="AV6" s="619"/>
      <c r="AW6" s="619"/>
      <c r="AX6" s="619"/>
      <c r="AY6" s="619"/>
      <c r="AZ6" s="619"/>
      <c r="BA6" s="619"/>
      <c r="BB6" s="619"/>
      <c r="BC6" s="619"/>
      <c r="BD6" s="619"/>
      <c r="BE6" s="619"/>
      <c r="BF6" s="620"/>
      <c r="BG6" s="621">
        <v>6277251</v>
      </c>
      <c r="BH6" s="622"/>
      <c r="BI6" s="622"/>
      <c r="BJ6" s="622"/>
      <c r="BK6" s="622"/>
      <c r="BL6" s="622"/>
      <c r="BM6" s="622"/>
      <c r="BN6" s="623"/>
      <c r="BO6" s="659">
        <v>96.1</v>
      </c>
      <c r="BP6" s="659"/>
      <c r="BQ6" s="659"/>
      <c r="BR6" s="659"/>
      <c r="BS6" s="660">
        <v>108743</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214252</v>
      </c>
      <c r="CS6" s="622"/>
      <c r="CT6" s="622"/>
      <c r="CU6" s="622"/>
      <c r="CV6" s="622"/>
      <c r="CW6" s="622"/>
      <c r="CX6" s="622"/>
      <c r="CY6" s="623"/>
      <c r="CZ6" s="703">
        <v>0.7</v>
      </c>
      <c r="DA6" s="685"/>
      <c r="DB6" s="685"/>
      <c r="DC6" s="705"/>
      <c r="DD6" s="627" t="s">
        <v>122</v>
      </c>
      <c r="DE6" s="622"/>
      <c r="DF6" s="622"/>
      <c r="DG6" s="622"/>
      <c r="DH6" s="622"/>
      <c r="DI6" s="622"/>
      <c r="DJ6" s="622"/>
      <c r="DK6" s="622"/>
      <c r="DL6" s="622"/>
      <c r="DM6" s="622"/>
      <c r="DN6" s="622"/>
      <c r="DO6" s="622"/>
      <c r="DP6" s="623"/>
      <c r="DQ6" s="627">
        <v>213867</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1965</v>
      </c>
      <c r="S7" s="622"/>
      <c r="T7" s="622"/>
      <c r="U7" s="622"/>
      <c r="V7" s="622"/>
      <c r="W7" s="622"/>
      <c r="X7" s="622"/>
      <c r="Y7" s="623"/>
      <c r="Z7" s="659">
        <v>0</v>
      </c>
      <c r="AA7" s="659"/>
      <c r="AB7" s="659"/>
      <c r="AC7" s="659"/>
      <c r="AD7" s="660">
        <v>1965</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3059105</v>
      </c>
      <c r="BH7" s="622"/>
      <c r="BI7" s="622"/>
      <c r="BJ7" s="622"/>
      <c r="BK7" s="622"/>
      <c r="BL7" s="622"/>
      <c r="BM7" s="622"/>
      <c r="BN7" s="623"/>
      <c r="BO7" s="659">
        <v>46.8</v>
      </c>
      <c r="BP7" s="659"/>
      <c r="BQ7" s="659"/>
      <c r="BR7" s="659"/>
      <c r="BS7" s="660">
        <v>108743</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7450145</v>
      </c>
      <c r="CS7" s="622"/>
      <c r="CT7" s="622"/>
      <c r="CU7" s="622"/>
      <c r="CV7" s="622"/>
      <c r="CW7" s="622"/>
      <c r="CX7" s="622"/>
      <c r="CY7" s="623"/>
      <c r="CZ7" s="659">
        <v>25.3</v>
      </c>
      <c r="DA7" s="659"/>
      <c r="DB7" s="659"/>
      <c r="DC7" s="659"/>
      <c r="DD7" s="627">
        <v>133259</v>
      </c>
      <c r="DE7" s="622"/>
      <c r="DF7" s="622"/>
      <c r="DG7" s="622"/>
      <c r="DH7" s="622"/>
      <c r="DI7" s="622"/>
      <c r="DJ7" s="622"/>
      <c r="DK7" s="622"/>
      <c r="DL7" s="622"/>
      <c r="DM7" s="622"/>
      <c r="DN7" s="622"/>
      <c r="DO7" s="622"/>
      <c r="DP7" s="623"/>
      <c r="DQ7" s="627">
        <v>2549317</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36066</v>
      </c>
      <c r="S8" s="622"/>
      <c r="T8" s="622"/>
      <c r="U8" s="622"/>
      <c r="V8" s="622"/>
      <c r="W8" s="622"/>
      <c r="X8" s="622"/>
      <c r="Y8" s="623"/>
      <c r="Z8" s="659">
        <v>0.1</v>
      </c>
      <c r="AA8" s="659"/>
      <c r="AB8" s="659"/>
      <c r="AC8" s="659"/>
      <c r="AD8" s="660">
        <v>36066</v>
      </c>
      <c r="AE8" s="660"/>
      <c r="AF8" s="660"/>
      <c r="AG8" s="660"/>
      <c r="AH8" s="660"/>
      <c r="AI8" s="660"/>
      <c r="AJ8" s="660"/>
      <c r="AK8" s="660"/>
      <c r="AL8" s="624">
        <v>0.3</v>
      </c>
      <c r="AM8" s="625"/>
      <c r="AN8" s="625"/>
      <c r="AO8" s="661"/>
      <c r="AP8" s="618" t="s">
        <v>227</v>
      </c>
      <c r="AQ8" s="619"/>
      <c r="AR8" s="619"/>
      <c r="AS8" s="619"/>
      <c r="AT8" s="619"/>
      <c r="AU8" s="619"/>
      <c r="AV8" s="619"/>
      <c r="AW8" s="619"/>
      <c r="AX8" s="619"/>
      <c r="AY8" s="619"/>
      <c r="AZ8" s="619"/>
      <c r="BA8" s="619"/>
      <c r="BB8" s="619"/>
      <c r="BC8" s="619"/>
      <c r="BD8" s="619"/>
      <c r="BE8" s="619"/>
      <c r="BF8" s="620"/>
      <c r="BG8" s="621">
        <v>94279</v>
      </c>
      <c r="BH8" s="622"/>
      <c r="BI8" s="622"/>
      <c r="BJ8" s="622"/>
      <c r="BK8" s="622"/>
      <c r="BL8" s="622"/>
      <c r="BM8" s="622"/>
      <c r="BN8" s="623"/>
      <c r="BO8" s="659">
        <v>1.4</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8486634</v>
      </c>
      <c r="CS8" s="622"/>
      <c r="CT8" s="622"/>
      <c r="CU8" s="622"/>
      <c r="CV8" s="622"/>
      <c r="CW8" s="622"/>
      <c r="CX8" s="622"/>
      <c r="CY8" s="623"/>
      <c r="CZ8" s="659">
        <v>28.8</v>
      </c>
      <c r="DA8" s="659"/>
      <c r="DB8" s="659"/>
      <c r="DC8" s="659"/>
      <c r="DD8" s="627">
        <v>68351</v>
      </c>
      <c r="DE8" s="622"/>
      <c r="DF8" s="622"/>
      <c r="DG8" s="622"/>
      <c r="DH8" s="622"/>
      <c r="DI8" s="622"/>
      <c r="DJ8" s="622"/>
      <c r="DK8" s="622"/>
      <c r="DL8" s="622"/>
      <c r="DM8" s="622"/>
      <c r="DN8" s="622"/>
      <c r="DO8" s="622"/>
      <c r="DP8" s="623"/>
      <c r="DQ8" s="627">
        <v>5037787</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35942</v>
      </c>
      <c r="S9" s="622"/>
      <c r="T9" s="622"/>
      <c r="U9" s="622"/>
      <c r="V9" s="622"/>
      <c r="W9" s="622"/>
      <c r="X9" s="622"/>
      <c r="Y9" s="623"/>
      <c r="Z9" s="659">
        <v>0.1</v>
      </c>
      <c r="AA9" s="659"/>
      <c r="AB9" s="659"/>
      <c r="AC9" s="659"/>
      <c r="AD9" s="660">
        <v>35942</v>
      </c>
      <c r="AE9" s="660"/>
      <c r="AF9" s="660"/>
      <c r="AG9" s="660"/>
      <c r="AH9" s="660"/>
      <c r="AI9" s="660"/>
      <c r="AJ9" s="660"/>
      <c r="AK9" s="660"/>
      <c r="AL9" s="624">
        <v>0.3</v>
      </c>
      <c r="AM9" s="625"/>
      <c r="AN9" s="625"/>
      <c r="AO9" s="661"/>
      <c r="AP9" s="618" t="s">
        <v>230</v>
      </c>
      <c r="AQ9" s="619"/>
      <c r="AR9" s="619"/>
      <c r="AS9" s="619"/>
      <c r="AT9" s="619"/>
      <c r="AU9" s="619"/>
      <c r="AV9" s="619"/>
      <c r="AW9" s="619"/>
      <c r="AX9" s="619"/>
      <c r="AY9" s="619"/>
      <c r="AZ9" s="619"/>
      <c r="BA9" s="619"/>
      <c r="BB9" s="619"/>
      <c r="BC9" s="619"/>
      <c r="BD9" s="619"/>
      <c r="BE9" s="619"/>
      <c r="BF9" s="620"/>
      <c r="BG9" s="621">
        <v>2473393</v>
      </c>
      <c r="BH9" s="622"/>
      <c r="BI9" s="622"/>
      <c r="BJ9" s="622"/>
      <c r="BK9" s="622"/>
      <c r="BL9" s="622"/>
      <c r="BM9" s="622"/>
      <c r="BN9" s="623"/>
      <c r="BO9" s="659">
        <v>37.799999999999997</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2156465</v>
      </c>
      <c r="CS9" s="622"/>
      <c r="CT9" s="622"/>
      <c r="CU9" s="622"/>
      <c r="CV9" s="622"/>
      <c r="CW9" s="622"/>
      <c r="CX9" s="622"/>
      <c r="CY9" s="623"/>
      <c r="CZ9" s="659">
        <v>7.3</v>
      </c>
      <c r="DA9" s="659"/>
      <c r="DB9" s="659"/>
      <c r="DC9" s="659"/>
      <c r="DD9" s="627">
        <v>701274</v>
      </c>
      <c r="DE9" s="622"/>
      <c r="DF9" s="622"/>
      <c r="DG9" s="622"/>
      <c r="DH9" s="622"/>
      <c r="DI9" s="622"/>
      <c r="DJ9" s="622"/>
      <c r="DK9" s="622"/>
      <c r="DL9" s="622"/>
      <c r="DM9" s="622"/>
      <c r="DN9" s="622"/>
      <c r="DO9" s="622"/>
      <c r="DP9" s="623"/>
      <c r="DQ9" s="627">
        <v>1208044</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146293</v>
      </c>
      <c r="BH10" s="622"/>
      <c r="BI10" s="622"/>
      <c r="BJ10" s="622"/>
      <c r="BK10" s="622"/>
      <c r="BL10" s="622"/>
      <c r="BM10" s="622"/>
      <c r="BN10" s="623"/>
      <c r="BO10" s="659">
        <v>2.2000000000000002</v>
      </c>
      <c r="BP10" s="659"/>
      <c r="BQ10" s="659"/>
      <c r="BR10" s="659"/>
      <c r="BS10" s="660">
        <v>13352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175559</v>
      </c>
      <c r="CS10" s="622"/>
      <c r="CT10" s="622"/>
      <c r="CU10" s="622"/>
      <c r="CV10" s="622"/>
      <c r="CW10" s="622"/>
      <c r="CX10" s="622"/>
      <c r="CY10" s="623"/>
      <c r="CZ10" s="659">
        <v>0.6</v>
      </c>
      <c r="DA10" s="659"/>
      <c r="DB10" s="659"/>
      <c r="DC10" s="659"/>
      <c r="DD10" s="627" t="s">
        <v>122</v>
      </c>
      <c r="DE10" s="622"/>
      <c r="DF10" s="622"/>
      <c r="DG10" s="622"/>
      <c r="DH10" s="622"/>
      <c r="DI10" s="622"/>
      <c r="DJ10" s="622"/>
      <c r="DK10" s="622"/>
      <c r="DL10" s="622"/>
      <c r="DM10" s="622"/>
      <c r="DN10" s="622"/>
      <c r="DO10" s="622"/>
      <c r="DP10" s="623"/>
      <c r="DQ10" s="627">
        <v>41486</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1278687</v>
      </c>
      <c r="S11" s="622"/>
      <c r="T11" s="622"/>
      <c r="U11" s="622"/>
      <c r="V11" s="622"/>
      <c r="W11" s="622"/>
      <c r="X11" s="622"/>
      <c r="Y11" s="623"/>
      <c r="Z11" s="624">
        <v>4.2</v>
      </c>
      <c r="AA11" s="625"/>
      <c r="AB11" s="625"/>
      <c r="AC11" s="626"/>
      <c r="AD11" s="627">
        <v>1278687</v>
      </c>
      <c r="AE11" s="622"/>
      <c r="AF11" s="622"/>
      <c r="AG11" s="622"/>
      <c r="AH11" s="622"/>
      <c r="AI11" s="622"/>
      <c r="AJ11" s="622"/>
      <c r="AK11" s="623"/>
      <c r="AL11" s="624">
        <v>9.6999999999999993</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345140</v>
      </c>
      <c r="BH11" s="622"/>
      <c r="BI11" s="622"/>
      <c r="BJ11" s="622"/>
      <c r="BK11" s="622"/>
      <c r="BL11" s="622"/>
      <c r="BM11" s="622"/>
      <c r="BN11" s="623"/>
      <c r="BO11" s="659">
        <v>5.3</v>
      </c>
      <c r="BP11" s="659"/>
      <c r="BQ11" s="659"/>
      <c r="BR11" s="659"/>
      <c r="BS11" s="660">
        <v>95391</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634872</v>
      </c>
      <c r="CS11" s="622"/>
      <c r="CT11" s="622"/>
      <c r="CU11" s="622"/>
      <c r="CV11" s="622"/>
      <c r="CW11" s="622"/>
      <c r="CX11" s="622"/>
      <c r="CY11" s="623"/>
      <c r="CZ11" s="659">
        <v>2.2000000000000002</v>
      </c>
      <c r="DA11" s="659"/>
      <c r="DB11" s="659"/>
      <c r="DC11" s="659"/>
      <c r="DD11" s="627">
        <v>180946</v>
      </c>
      <c r="DE11" s="622"/>
      <c r="DF11" s="622"/>
      <c r="DG11" s="622"/>
      <c r="DH11" s="622"/>
      <c r="DI11" s="622"/>
      <c r="DJ11" s="622"/>
      <c r="DK11" s="622"/>
      <c r="DL11" s="622"/>
      <c r="DM11" s="622"/>
      <c r="DN11" s="622"/>
      <c r="DO11" s="622"/>
      <c r="DP11" s="623"/>
      <c r="DQ11" s="627">
        <v>380384</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4353</v>
      </c>
      <c r="S12" s="622"/>
      <c r="T12" s="622"/>
      <c r="U12" s="622"/>
      <c r="V12" s="622"/>
      <c r="W12" s="622"/>
      <c r="X12" s="622"/>
      <c r="Y12" s="623"/>
      <c r="Z12" s="659">
        <v>0</v>
      </c>
      <c r="AA12" s="659"/>
      <c r="AB12" s="659"/>
      <c r="AC12" s="659"/>
      <c r="AD12" s="660">
        <v>4353</v>
      </c>
      <c r="AE12" s="660"/>
      <c r="AF12" s="660"/>
      <c r="AG12" s="660"/>
      <c r="AH12" s="660"/>
      <c r="AI12" s="660"/>
      <c r="AJ12" s="660"/>
      <c r="AK12" s="660"/>
      <c r="AL12" s="624">
        <v>0</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2666517</v>
      </c>
      <c r="BH12" s="622"/>
      <c r="BI12" s="622"/>
      <c r="BJ12" s="622"/>
      <c r="BK12" s="622"/>
      <c r="BL12" s="622"/>
      <c r="BM12" s="622"/>
      <c r="BN12" s="623"/>
      <c r="BO12" s="659">
        <v>40.799999999999997</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1587725</v>
      </c>
      <c r="CS12" s="622"/>
      <c r="CT12" s="622"/>
      <c r="CU12" s="622"/>
      <c r="CV12" s="622"/>
      <c r="CW12" s="622"/>
      <c r="CX12" s="622"/>
      <c r="CY12" s="623"/>
      <c r="CZ12" s="659">
        <v>5.4</v>
      </c>
      <c r="DA12" s="659"/>
      <c r="DB12" s="659"/>
      <c r="DC12" s="659"/>
      <c r="DD12" s="627">
        <v>212541</v>
      </c>
      <c r="DE12" s="622"/>
      <c r="DF12" s="622"/>
      <c r="DG12" s="622"/>
      <c r="DH12" s="622"/>
      <c r="DI12" s="622"/>
      <c r="DJ12" s="622"/>
      <c r="DK12" s="622"/>
      <c r="DL12" s="622"/>
      <c r="DM12" s="622"/>
      <c r="DN12" s="622"/>
      <c r="DO12" s="622"/>
      <c r="DP12" s="623"/>
      <c r="DQ12" s="627">
        <v>330872</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2651141</v>
      </c>
      <c r="BH13" s="622"/>
      <c r="BI13" s="622"/>
      <c r="BJ13" s="622"/>
      <c r="BK13" s="622"/>
      <c r="BL13" s="622"/>
      <c r="BM13" s="622"/>
      <c r="BN13" s="623"/>
      <c r="BO13" s="659">
        <v>40.6</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3008452</v>
      </c>
      <c r="CS13" s="622"/>
      <c r="CT13" s="622"/>
      <c r="CU13" s="622"/>
      <c r="CV13" s="622"/>
      <c r="CW13" s="622"/>
      <c r="CX13" s="622"/>
      <c r="CY13" s="623"/>
      <c r="CZ13" s="659">
        <v>10.199999999999999</v>
      </c>
      <c r="DA13" s="659"/>
      <c r="DB13" s="659"/>
      <c r="DC13" s="659"/>
      <c r="DD13" s="627">
        <v>1478539</v>
      </c>
      <c r="DE13" s="622"/>
      <c r="DF13" s="622"/>
      <c r="DG13" s="622"/>
      <c r="DH13" s="622"/>
      <c r="DI13" s="622"/>
      <c r="DJ13" s="622"/>
      <c r="DK13" s="622"/>
      <c r="DL13" s="622"/>
      <c r="DM13" s="622"/>
      <c r="DN13" s="622"/>
      <c r="DO13" s="622"/>
      <c r="DP13" s="623"/>
      <c r="DQ13" s="627">
        <v>1548411</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432</v>
      </c>
      <c r="S14" s="622"/>
      <c r="T14" s="622"/>
      <c r="U14" s="622"/>
      <c r="V14" s="622"/>
      <c r="W14" s="622"/>
      <c r="X14" s="622"/>
      <c r="Y14" s="623"/>
      <c r="Z14" s="659">
        <v>0</v>
      </c>
      <c r="AA14" s="659"/>
      <c r="AB14" s="659"/>
      <c r="AC14" s="659"/>
      <c r="AD14" s="660">
        <v>432</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223473</v>
      </c>
      <c r="BH14" s="622"/>
      <c r="BI14" s="622"/>
      <c r="BJ14" s="622"/>
      <c r="BK14" s="622"/>
      <c r="BL14" s="622"/>
      <c r="BM14" s="622"/>
      <c r="BN14" s="623"/>
      <c r="BO14" s="659">
        <v>3.4</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909581</v>
      </c>
      <c r="CS14" s="622"/>
      <c r="CT14" s="622"/>
      <c r="CU14" s="622"/>
      <c r="CV14" s="622"/>
      <c r="CW14" s="622"/>
      <c r="CX14" s="622"/>
      <c r="CY14" s="623"/>
      <c r="CZ14" s="659">
        <v>3.1</v>
      </c>
      <c r="DA14" s="659"/>
      <c r="DB14" s="659"/>
      <c r="DC14" s="659"/>
      <c r="DD14" s="627">
        <v>66335</v>
      </c>
      <c r="DE14" s="622"/>
      <c r="DF14" s="622"/>
      <c r="DG14" s="622"/>
      <c r="DH14" s="622"/>
      <c r="DI14" s="622"/>
      <c r="DJ14" s="622"/>
      <c r="DK14" s="622"/>
      <c r="DL14" s="622"/>
      <c r="DM14" s="622"/>
      <c r="DN14" s="622"/>
      <c r="DO14" s="622"/>
      <c r="DP14" s="623"/>
      <c r="DQ14" s="627">
        <v>575664</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328156</v>
      </c>
      <c r="BH15" s="622"/>
      <c r="BI15" s="622"/>
      <c r="BJ15" s="622"/>
      <c r="BK15" s="622"/>
      <c r="BL15" s="622"/>
      <c r="BM15" s="622"/>
      <c r="BN15" s="623"/>
      <c r="BO15" s="659">
        <v>5</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2792874</v>
      </c>
      <c r="CS15" s="622"/>
      <c r="CT15" s="622"/>
      <c r="CU15" s="622"/>
      <c r="CV15" s="622"/>
      <c r="CW15" s="622"/>
      <c r="CX15" s="622"/>
      <c r="CY15" s="623"/>
      <c r="CZ15" s="659">
        <v>9.5</v>
      </c>
      <c r="DA15" s="659"/>
      <c r="DB15" s="659"/>
      <c r="DC15" s="659"/>
      <c r="DD15" s="627">
        <v>253569</v>
      </c>
      <c r="DE15" s="622"/>
      <c r="DF15" s="622"/>
      <c r="DG15" s="622"/>
      <c r="DH15" s="622"/>
      <c r="DI15" s="622"/>
      <c r="DJ15" s="622"/>
      <c r="DK15" s="622"/>
      <c r="DL15" s="622"/>
      <c r="DM15" s="622"/>
      <c r="DN15" s="622"/>
      <c r="DO15" s="622"/>
      <c r="DP15" s="623"/>
      <c r="DQ15" s="627">
        <v>1620845</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16754</v>
      </c>
      <c r="S16" s="622"/>
      <c r="T16" s="622"/>
      <c r="U16" s="622"/>
      <c r="V16" s="622"/>
      <c r="W16" s="622"/>
      <c r="X16" s="622"/>
      <c r="Y16" s="623"/>
      <c r="Z16" s="659">
        <v>0.1</v>
      </c>
      <c r="AA16" s="659"/>
      <c r="AB16" s="659"/>
      <c r="AC16" s="659"/>
      <c r="AD16" s="660">
        <v>16754</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106150</v>
      </c>
      <c r="S17" s="622"/>
      <c r="T17" s="622"/>
      <c r="U17" s="622"/>
      <c r="V17" s="622"/>
      <c r="W17" s="622"/>
      <c r="X17" s="622"/>
      <c r="Y17" s="623"/>
      <c r="Z17" s="659">
        <v>0.3</v>
      </c>
      <c r="AA17" s="659"/>
      <c r="AB17" s="659"/>
      <c r="AC17" s="659"/>
      <c r="AD17" s="660">
        <v>106150</v>
      </c>
      <c r="AE17" s="660"/>
      <c r="AF17" s="660"/>
      <c r="AG17" s="660"/>
      <c r="AH17" s="660"/>
      <c r="AI17" s="660"/>
      <c r="AJ17" s="660"/>
      <c r="AK17" s="660"/>
      <c r="AL17" s="624">
        <v>0.8</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2001647</v>
      </c>
      <c r="CS17" s="622"/>
      <c r="CT17" s="622"/>
      <c r="CU17" s="622"/>
      <c r="CV17" s="622"/>
      <c r="CW17" s="622"/>
      <c r="CX17" s="622"/>
      <c r="CY17" s="623"/>
      <c r="CZ17" s="659">
        <v>6.8</v>
      </c>
      <c r="DA17" s="659"/>
      <c r="DB17" s="659"/>
      <c r="DC17" s="659"/>
      <c r="DD17" s="627" t="s">
        <v>122</v>
      </c>
      <c r="DE17" s="622"/>
      <c r="DF17" s="622"/>
      <c r="DG17" s="622"/>
      <c r="DH17" s="622"/>
      <c r="DI17" s="622"/>
      <c r="DJ17" s="622"/>
      <c r="DK17" s="622"/>
      <c r="DL17" s="622"/>
      <c r="DM17" s="622"/>
      <c r="DN17" s="622"/>
      <c r="DO17" s="622"/>
      <c r="DP17" s="623"/>
      <c r="DQ17" s="627">
        <v>1943714</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71213</v>
      </c>
      <c r="S18" s="622"/>
      <c r="T18" s="622"/>
      <c r="U18" s="622"/>
      <c r="V18" s="622"/>
      <c r="W18" s="622"/>
      <c r="X18" s="622"/>
      <c r="Y18" s="623"/>
      <c r="Z18" s="659">
        <v>0.2</v>
      </c>
      <c r="AA18" s="659"/>
      <c r="AB18" s="659"/>
      <c r="AC18" s="659"/>
      <c r="AD18" s="660">
        <v>71213</v>
      </c>
      <c r="AE18" s="660"/>
      <c r="AF18" s="660"/>
      <c r="AG18" s="660"/>
      <c r="AH18" s="660"/>
      <c r="AI18" s="660"/>
      <c r="AJ18" s="660"/>
      <c r="AK18" s="660"/>
      <c r="AL18" s="624">
        <v>0.5</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58933</v>
      </c>
      <c r="S19" s="622"/>
      <c r="T19" s="622"/>
      <c r="U19" s="622"/>
      <c r="V19" s="622"/>
      <c r="W19" s="622"/>
      <c r="X19" s="622"/>
      <c r="Y19" s="623"/>
      <c r="Z19" s="659">
        <v>0.2</v>
      </c>
      <c r="AA19" s="659"/>
      <c r="AB19" s="659"/>
      <c r="AC19" s="659"/>
      <c r="AD19" s="660">
        <v>58933</v>
      </c>
      <c r="AE19" s="660"/>
      <c r="AF19" s="660"/>
      <c r="AG19" s="660"/>
      <c r="AH19" s="660"/>
      <c r="AI19" s="660"/>
      <c r="AJ19" s="660"/>
      <c r="AK19" s="660"/>
      <c r="AL19" s="624">
        <v>0.4</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257811</v>
      </c>
      <c r="BH19" s="622"/>
      <c r="BI19" s="622"/>
      <c r="BJ19" s="622"/>
      <c r="BK19" s="622"/>
      <c r="BL19" s="622"/>
      <c r="BM19" s="622"/>
      <c r="BN19" s="623"/>
      <c r="BO19" s="659">
        <v>3.9</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12280</v>
      </c>
      <c r="S20" s="622"/>
      <c r="T20" s="622"/>
      <c r="U20" s="622"/>
      <c r="V20" s="622"/>
      <c r="W20" s="622"/>
      <c r="X20" s="622"/>
      <c r="Y20" s="623"/>
      <c r="Z20" s="659">
        <v>0</v>
      </c>
      <c r="AA20" s="659"/>
      <c r="AB20" s="659"/>
      <c r="AC20" s="659"/>
      <c r="AD20" s="660">
        <v>12280</v>
      </c>
      <c r="AE20" s="660"/>
      <c r="AF20" s="660"/>
      <c r="AG20" s="660"/>
      <c r="AH20" s="660"/>
      <c r="AI20" s="660"/>
      <c r="AJ20" s="660"/>
      <c r="AK20" s="660"/>
      <c r="AL20" s="624">
        <v>0.1</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257811</v>
      </c>
      <c r="BH20" s="622"/>
      <c r="BI20" s="622"/>
      <c r="BJ20" s="622"/>
      <c r="BK20" s="622"/>
      <c r="BL20" s="622"/>
      <c r="BM20" s="622"/>
      <c r="BN20" s="623"/>
      <c r="BO20" s="659">
        <v>3.9</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29418206</v>
      </c>
      <c r="CS20" s="622"/>
      <c r="CT20" s="622"/>
      <c r="CU20" s="622"/>
      <c r="CV20" s="622"/>
      <c r="CW20" s="622"/>
      <c r="CX20" s="622"/>
      <c r="CY20" s="623"/>
      <c r="CZ20" s="659">
        <v>100</v>
      </c>
      <c r="DA20" s="659"/>
      <c r="DB20" s="659"/>
      <c r="DC20" s="659"/>
      <c r="DD20" s="627">
        <v>3094814</v>
      </c>
      <c r="DE20" s="622"/>
      <c r="DF20" s="622"/>
      <c r="DG20" s="622"/>
      <c r="DH20" s="622"/>
      <c r="DI20" s="622"/>
      <c r="DJ20" s="622"/>
      <c r="DK20" s="622"/>
      <c r="DL20" s="622"/>
      <c r="DM20" s="622"/>
      <c r="DN20" s="622"/>
      <c r="DO20" s="622"/>
      <c r="DP20" s="623"/>
      <c r="DQ20" s="627">
        <v>15450391</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5652860</v>
      </c>
      <c r="S21" s="622"/>
      <c r="T21" s="622"/>
      <c r="U21" s="622"/>
      <c r="V21" s="622"/>
      <c r="W21" s="622"/>
      <c r="X21" s="622"/>
      <c r="Y21" s="623"/>
      <c r="Z21" s="659">
        <v>18.600000000000001</v>
      </c>
      <c r="AA21" s="659"/>
      <c r="AB21" s="659"/>
      <c r="AC21" s="659"/>
      <c r="AD21" s="660">
        <v>5095287</v>
      </c>
      <c r="AE21" s="660"/>
      <c r="AF21" s="660"/>
      <c r="AG21" s="660"/>
      <c r="AH21" s="660"/>
      <c r="AI21" s="660"/>
      <c r="AJ21" s="660"/>
      <c r="AK21" s="660"/>
      <c r="AL21" s="624">
        <v>38.700000000000003</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7569</v>
      </c>
      <c r="BH21" s="622"/>
      <c r="BI21" s="622"/>
      <c r="BJ21" s="622"/>
      <c r="BK21" s="622"/>
      <c r="BL21" s="622"/>
      <c r="BM21" s="622"/>
      <c r="BN21" s="623"/>
      <c r="BO21" s="659">
        <v>0.1</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5095287</v>
      </c>
      <c r="S22" s="622"/>
      <c r="T22" s="622"/>
      <c r="U22" s="622"/>
      <c r="V22" s="622"/>
      <c r="W22" s="622"/>
      <c r="X22" s="622"/>
      <c r="Y22" s="623"/>
      <c r="Z22" s="659">
        <v>16.8</v>
      </c>
      <c r="AA22" s="659"/>
      <c r="AB22" s="659"/>
      <c r="AC22" s="659"/>
      <c r="AD22" s="660">
        <v>5095287</v>
      </c>
      <c r="AE22" s="660"/>
      <c r="AF22" s="660"/>
      <c r="AG22" s="660"/>
      <c r="AH22" s="660"/>
      <c r="AI22" s="660"/>
      <c r="AJ22" s="660"/>
      <c r="AK22" s="660"/>
      <c r="AL22" s="624">
        <v>38.700000000000003</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557541</v>
      </c>
      <c r="S23" s="622"/>
      <c r="T23" s="622"/>
      <c r="U23" s="622"/>
      <c r="V23" s="622"/>
      <c r="W23" s="622"/>
      <c r="X23" s="622"/>
      <c r="Y23" s="623"/>
      <c r="Z23" s="659">
        <v>1.8</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250242</v>
      </c>
      <c r="BH23" s="622"/>
      <c r="BI23" s="622"/>
      <c r="BJ23" s="622"/>
      <c r="BK23" s="622"/>
      <c r="BL23" s="622"/>
      <c r="BM23" s="622"/>
      <c r="BN23" s="623"/>
      <c r="BO23" s="659">
        <v>3.8</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v>32</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11428604</v>
      </c>
      <c r="CS24" s="677"/>
      <c r="CT24" s="677"/>
      <c r="CU24" s="677"/>
      <c r="CV24" s="677"/>
      <c r="CW24" s="677"/>
      <c r="CX24" s="677"/>
      <c r="CY24" s="702"/>
      <c r="CZ24" s="703">
        <v>38.799999999999997</v>
      </c>
      <c r="DA24" s="685"/>
      <c r="DB24" s="685"/>
      <c r="DC24" s="705"/>
      <c r="DD24" s="701">
        <v>7803629</v>
      </c>
      <c r="DE24" s="677"/>
      <c r="DF24" s="677"/>
      <c r="DG24" s="677"/>
      <c r="DH24" s="677"/>
      <c r="DI24" s="677"/>
      <c r="DJ24" s="677"/>
      <c r="DK24" s="702"/>
      <c r="DL24" s="701">
        <v>7002688</v>
      </c>
      <c r="DM24" s="677"/>
      <c r="DN24" s="677"/>
      <c r="DO24" s="677"/>
      <c r="DP24" s="677"/>
      <c r="DQ24" s="677"/>
      <c r="DR24" s="677"/>
      <c r="DS24" s="677"/>
      <c r="DT24" s="677"/>
      <c r="DU24" s="677"/>
      <c r="DV24" s="702"/>
      <c r="DW24" s="703">
        <v>52.8</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13950490</v>
      </c>
      <c r="S25" s="622"/>
      <c r="T25" s="622"/>
      <c r="U25" s="622"/>
      <c r="V25" s="622"/>
      <c r="W25" s="622"/>
      <c r="X25" s="622"/>
      <c r="Y25" s="623"/>
      <c r="Z25" s="659">
        <v>46</v>
      </c>
      <c r="AA25" s="659"/>
      <c r="AB25" s="659"/>
      <c r="AC25" s="659"/>
      <c r="AD25" s="660">
        <v>13142675</v>
      </c>
      <c r="AE25" s="660"/>
      <c r="AF25" s="660"/>
      <c r="AG25" s="660"/>
      <c r="AH25" s="660"/>
      <c r="AI25" s="660"/>
      <c r="AJ25" s="660"/>
      <c r="AK25" s="660"/>
      <c r="AL25" s="624">
        <v>99.9</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4774171</v>
      </c>
      <c r="CS25" s="634"/>
      <c r="CT25" s="634"/>
      <c r="CU25" s="634"/>
      <c r="CV25" s="634"/>
      <c r="CW25" s="634"/>
      <c r="CX25" s="634"/>
      <c r="CY25" s="635"/>
      <c r="CZ25" s="624">
        <v>16.2</v>
      </c>
      <c r="DA25" s="636"/>
      <c r="DB25" s="636"/>
      <c r="DC25" s="637"/>
      <c r="DD25" s="627">
        <v>4030984</v>
      </c>
      <c r="DE25" s="634"/>
      <c r="DF25" s="634"/>
      <c r="DG25" s="634"/>
      <c r="DH25" s="634"/>
      <c r="DI25" s="634"/>
      <c r="DJ25" s="634"/>
      <c r="DK25" s="635"/>
      <c r="DL25" s="627">
        <v>3922808</v>
      </c>
      <c r="DM25" s="634"/>
      <c r="DN25" s="634"/>
      <c r="DO25" s="634"/>
      <c r="DP25" s="634"/>
      <c r="DQ25" s="634"/>
      <c r="DR25" s="634"/>
      <c r="DS25" s="634"/>
      <c r="DT25" s="634"/>
      <c r="DU25" s="634"/>
      <c r="DV25" s="635"/>
      <c r="DW25" s="624">
        <v>29.6</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6009</v>
      </c>
      <c r="S26" s="622"/>
      <c r="T26" s="622"/>
      <c r="U26" s="622"/>
      <c r="V26" s="622"/>
      <c r="W26" s="622"/>
      <c r="X26" s="622"/>
      <c r="Y26" s="623"/>
      <c r="Z26" s="659">
        <v>0</v>
      </c>
      <c r="AA26" s="659"/>
      <c r="AB26" s="659"/>
      <c r="AC26" s="659"/>
      <c r="AD26" s="660">
        <v>6009</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2890104</v>
      </c>
      <c r="CS26" s="622"/>
      <c r="CT26" s="622"/>
      <c r="CU26" s="622"/>
      <c r="CV26" s="622"/>
      <c r="CW26" s="622"/>
      <c r="CX26" s="622"/>
      <c r="CY26" s="623"/>
      <c r="CZ26" s="624">
        <v>9.8000000000000007</v>
      </c>
      <c r="DA26" s="636"/>
      <c r="DB26" s="636"/>
      <c r="DC26" s="637"/>
      <c r="DD26" s="627">
        <v>2384507</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576034</v>
      </c>
      <c r="S27" s="622"/>
      <c r="T27" s="622"/>
      <c r="U27" s="622"/>
      <c r="V27" s="622"/>
      <c r="W27" s="622"/>
      <c r="X27" s="622"/>
      <c r="Y27" s="623"/>
      <c r="Z27" s="659">
        <v>1.9</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6535062</v>
      </c>
      <c r="BH27" s="622"/>
      <c r="BI27" s="622"/>
      <c r="BJ27" s="622"/>
      <c r="BK27" s="622"/>
      <c r="BL27" s="622"/>
      <c r="BM27" s="622"/>
      <c r="BN27" s="623"/>
      <c r="BO27" s="659">
        <v>100</v>
      </c>
      <c r="BP27" s="659"/>
      <c r="BQ27" s="659"/>
      <c r="BR27" s="659"/>
      <c r="BS27" s="660">
        <v>108743</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4652786</v>
      </c>
      <c r="CS27" s="634"/>
      <c r="CT27" s="634"/>
      <c r="CU27" s="634"/>
      <c r="CV27" s="634"/>
      <c r="CW27" s="634"/>
      <c r="CX27" s="634"/>
      <c r="CY27" s="635"/>
      <c r="CZ27" s="624">
        <v>15.8</v>
      </c>
      <c r="DA27" s="636"/>
      <c r="DB27" s="636"/>
      <c r="DC27" s="637"/>
      <c r="DD27" s="627">
        <v>1828931</v>
      </c>
      <c r="DE27" s="634"/>
      <c r="DF27" s="634"/>
      <c r="DG27" s="634"/>
      <c r="DH27" s="634"/>
      <c r="DI27" s="634"/>
      <c r="DJ27" s="634"/>
      <c r="DK27" s="635"/>
      <c r="DL27" s="627">
        <v>1136166</v>
      </c>
      <c r="DM27" s="634"/>
      <c r="DN27" s="634"/>
      <c r="DO27" s="634"/>
      <c r="DP27" s="634"/>
      <c r="DQ27" s="634"/>
      <c r="DR27" s="634"/>
      <c r="DS27" s="634"/>
      <c r="DT27" s="634"/>
      <c r="DU27" s="634"/>
      <c r="DV27" s="635"/>
      <c r="DW27" s="624">
        <v>8.6</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289805</v>
      </c>
      <c r="S28" s="622"/>
      <c r="T28" s="622"/>
      <c r="U28" s="622"/>
      <c r="V28" s="622"/>
      <c r="W28" s="622"/>
      <c r="X28" s="622"/>
      <c r="Y28" s="623"/>
      <c r="Z28" s="659">
        <v>1</v>
      </c>
      <c r="AA28" s="659"/>
      <c r="AB28" s="659"/>
      <c r="AC28" s="659"/>
      <c r="AD28" s="660" t="s">
        <v>122</v>
      </c>
      <c r="AE28" s="660"/>
      <c r="AF28" s="660"/>
      <c r="AG28" s="660"/>
      <c r="AH28" s="660"/>
      <c r="AI28" s="660"/>
      <c r="AJ28" s="660"/>
      <c r="AK28" s="660"/>
      <c r="AL28" s="624" t="s">
        <v>122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2001647</v>
      </c>
      <c r="CS28" s="622"/>
      <c r="CT28" s="622"/>
      <c r="CU28" s="622"/>
      <c r="CV28" s="622"/>
      <c r="CW28" s="622"/>
      <c r="CX28" s="622"/>
      <c r="CY28" s="623"/>
      <c r="CZ28" s="624">
        <v>6.8</v>
      </c>
      <c r="DA28" s="636"/>
      <c r="DB28" s="636"/>
      <c r="DC28" s="637"/>
      <c r="DD28" s="627">
        <v>1943714</v>
      </c>
      <c r="DE28" s="622"/>
      <c r="DF28" s="622"/>
      <c r="DG28" s="622"/>
      <c r="DH28" s="622"/>
      <c r="DI28" s="622"/>
      <c r="DJ28" s="622"/>
      <c r="DK28" s="623"/>
      <c r="DL28" s="627">
        <v>1943714</v>
      </c>
      <c r="DM28" s="622"/>
      <c r="DN28" s="622"/>
      <c r="DO28" s="622"/>
      <c r="DP28" s="622"/>
      <c r="DQ28" s="622"/>
      <c r="DR28" s="622"/>
      <c r="DS28" s="622"/>
      <c r="DT28" s="622"/>
      <c r="DU28" s="622"/>
      <c r="DV28" s="623"/>
      <c r="DW28" s="624">
        <v>14.6</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96643</v>
      </c>
      <c r="S29" s="622"/>
      <c r="T29" s="622"/>
      <c r="U29" s="622"/>
      <c r="V29" s="622"/>
      <c r="W29" s="622"/>
      <c r="X29" s="622"/>
      <c r="Y29" s="623"/>
      <c r="Z29" s="659">
        <v>0.3</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2001647</v>
      </c>
      <c r="CS29" s="634"/>
      <c r="CT29" s="634"/>
      <c r="CU29" s="634"/>
      <c r="CV29" s="634"/>
      <c r="CW29" s="634"/>
      <c r="CX29" s="634"/>
      <c r="CY29" s="635"/>
      <c r="CZ29" s="624">
        <v>6.8</v>
      </c>
      <c r="DA29" s="636"/>
      <c r="DB29" s="636"/>
      <c r="DC29" s="637"/>
      <c r="DD29" s="627">
        <v>1943714</v>
      </c>
      <c r="DE29" s="634"/>
      <c r="DF29" s="634"/>
      <c r="DG29" s="634"/>
      <c r="DH29" s="634"/>
      <c r="DI29" s="634"/>
      <c r="DJ29" s="634"/>
      <c r="DK29" s="635"/>
      <c r="DL29" s="627">
        <v>1943714</v>
      </c>
      <c r="DM29" s="634"/>
      <c r="DN29" s="634"/>
      <c r="DO29" s="634"/>
      <c r="DP29" s="634"/>
      <c r="DQ29" s="634"/>
      <c r="DR29" s="634"/>
      <c r="DS29" s="634"/>
      <c r="DT29" s="634"/>
      <c r="DU29" s="634"/>
      <c r="DV29" s="635"/>
      <c r="DW29" s="624">
        <v>14.6</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3922163</v>
      </c>
      <c r="S30" s="622"/>
      <c r="T30" s="622"/>
      <c r="U30" s="622"/>
      <c r="V30" s="622"/>
      <c r="W30" s="622"/>
      <c r="X30" s="622"/>
      <c r="Y30" s="623"/>
      <c r="Z30" s="659">
        <v>12.9</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1950366</v>
      </c>
      <c r="CS30" s="622"/>
      <c r="CT30" s="622"/>
      <c r="CU30" s="622"/>
      <c r="CV30" s="622"/>
      <c r="CW30" s="622"/>
      <c r="CX30" s="622"/>
      <c r="CY30" s="623"/>
      <c r="CZ30" s="624">
        <v>6.6</v>
      </c>
      <c r="DA30" s="636"/>
      <c r="DB30" s="636"/>
      <c r="DC30" s="637"/>
      <c r="DD30" s="627">
        <v>1894373</v>
      </c>
      <c r="DE30" s="622"/>
      <c r="DF30" s="622"/>
      <c r="DG30" s="622"/>
      <c r="DH30" s="622"/>
      <c r="DI30" s="622"/>
      <c r="DJ30" s="622"/>
      <c r="DK30" s="623"/>
      <c r="DL30" s="627">
        <v>1894373</v>
      </c>
      <c r="DM30" s="622"/>
      <c r="DN30" s="622"/>
      <c r="DO30" s="622"/>
      <c r="DP30" s="622"/>
      <c r="DQ30" s="622"/>
      <c r="DR30" s="622"/>
      <c r="DS30" s="622"/>
      <c r="DT30" s="622"/>
      <c r="DU30" s="622"/>
      <c r="DV30" s="623"/>
      <c r="DW30" s="624">
        <v>14.3</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298</v>
      </c>
      <c r="AQ31" s="694"/>
      <c r="AR31" s="694"/>
      <c r="AS31" s="694"/>
      <c r="AT31" s="695" t="s">
        <v>299</v>
      </c>
      <c r="AU31" s="217"/>
      <c r="AV31" s="217"/>
      <c r="AW31" s="217"/>
      <c r="AX31" s="679" t="s">
        <v>177</v>
      </c>
      <c r="AY31" s="680"/>
      <c r="AZ31" s="680"/>
      <c r="BA31" s="680"/>
      <c r="BB31" s="680"/>
      <c r="BC31" s="680"/>
      <c r="BD31" s="680"/>
      <c r="BE31" s="680"/>
      <c r="BF31" s="681"/>
      <c r="BG31" s="683">
        <v>99.6</v>
      </c>
      <c r="BH31" s="684"/>
      <c r="BI31" s="684"/>
      <c r="BJ31" s="684"/>
      <c r="BK31" s="684"/>
      <c r="BL31" s="684"/>
      <c r="BM31" s="685">
        <v>98.7</v>
      </c>
      <c r="BN31" s="684"/>
      <c r="BO31" s="684"/>
      <c r="BP31" s="684"/>
      <c r="BQ31" s="686"/>
      <c r="BR31" s="683">
        <v>99.6</v>
      </c>
      <c r="BS31" s="684"/>
      <c r="BT31" s="684"/>
      <c r="BU31" s="684"/>
      <c r="BV31" s="684"/>
      <c r="BW31" s="684"/>
      <c r="BX31" s="685">
        <v>98.6</v>
      </c>
      <c r="BY31" s="684"/>
      <c r="BZ31" s="684"/>
      <c r="CA31" s="684"/>
      <c r="CB31" s="686"/>
      <c r="CD31" s="642"/>
      <c r="CE31" s="643"/>
      <c r="CF31" s="618" t="s">
        <v>300</v>
      </c>
      <c r="CG31" s="619"/>
      <c r="CH31" s="619"/>
      <c r="CI31" s="619"/>
      <c r="CJ31" s="619"/>
      <c r="CK31" s="619"/>
      <c r="CL31" s="619"/>
      <c r="CM31" s="619"/>
      <c r="CN31" s="619"/>
      <c r="CO31" s="619"/>
      <c r="CP31" s="619"/>
      <c r="CQ31" s="620"/>
      <c r="CR31" s="621">
        <v>51281</v>
      </c>
      <c r="CS31" s="634"/>
      <c r="CT31" s="634"/>
      <c r="CU31" s="634"/>
      <c r="CV31" s="634"/>
      <c r="CW31" s="634"/>
      <c r="CX31" s="634"/>
      <c r="CY31" s="635"/>
      <c r="CZ31" s="624">
        <v>0.2</v>
      </c>
      <c r="DA31" s="636"/>
      <c r="DB31" s="636"/>
      <c r="DC31" s="637"/>
      <c r="DD31" s="627">
        <v>49341</v>
      </c>
      <c r="DE31" s="634"/>
      <c r="DF31" s="634"/>
      <c r="DG31" s="634"/>
      <c r="DH31" s="634"/>
      <c r="DI31" s="634"/>
      <c r="DJ31" s="634"/>
      <c r="DK31" s="635"/>
      <c r="DL31" s="627">
        <v>49341</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1425074</v>
      </c>
      <c r="S32" s="622"/>
      <c r="T32" s="622"/>
      <c r="U32" s="622"/>
      <c r="V32" s="622"/>
      <c r="W32" s="622"/>
      <c r="X32" s="622"/>
      <c r="Y32" s="623"/>
      <c r="Z32" s="659">
        <v>4.7</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3" t="s">
        <v>302</v>
      </c>
      <c r="AX32" s="618" t="s">
        <v>303</v>
      </c>
      <c r="AY32" s="619"/>
      <c r="AZ32" s="619"/>
      <c r="BA32" s="619"/>
      <c r="BB32" s="619"/>
      <c r="BC32" s="619"/>
      <c r="BD32" s="619"/>
      <c r="BE32" s="619"/>
      <c r="BF32" s="620"/>
      <c r="BG32" s="687">
        <v>99.6</v>
      </c>
      <c r="BH32" s="634"/>
      <c r="BI32" s="634"/>
      <c r="BJ32" s="634"/>
      <c r="BK32" s="634"/>
      <c r="BL32" s="634"/>
      <c r="BM32" s="625">
        <v>99.2</v>
      </c>
      <c r="BN32" s="634"/>
      <c r="BO32" s="634"/>
      <c r="BP32" s="634"/>
      <c r="BQ32" s="657"/>
      <c r="BR32" s="687">
        <v>99.7</v>
      </c>
      <c r="BS32" s="634"/>
      <c r="BT32" s="634"/>
      <c r="BU32" s="634"/>
      <c r="BV32" s="634"/>
      <c r="BW32" s="634"/>
      <c r="BX32" s="625">
        <v>99.1</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55118</v>
      </c>
      <c r="S33" s="622"/>
      <c r="T33" s="622"/>
      <c r="U33" s="622"/>
      <c r="V33" s="622"/>
      <c r="W33" s="622"/>
      <c r="X33" s="622"/>
      <c r="Y33" s="623"/>
      <c r="Z33" s="659">
        <v>0.2</v>
      </c>
      <c r="AA33" s="659"/>
      <c r="AB33" s="659"/>
      <c r="AC33" s="659"/>
      <c r="AD33" s="660">
        <v>10959</v>
      </c>
      <c r="AE33" s="660"/>
      <c r="AF33" s="660"/>
      <c r="AG33" s="660"/>
      <c r="AH33" s="660"/>
      <c r="AI33" s="660"/>
      <c r="AJ33" s="660"/>
      <c r="AK33" s="660"/>
      <c r="AL33" s="624">
        <v>0.1</v>
      </c>
      <c r="AM33" s="625"/>
      <c r="AN33" s="625"/>
      <c r="AO33" s="661"/>
      <c r="AP33" s="664"/>
      <c r="AQ33" s="665"/>
      <c r="AR33" s="665"/>
      <c r="AS33" s="665"/>
      <c r="AT33" s="697"/>
      <c r="AU33" s="218"/>
      <c r="AV33" s="218"/>
      <c r="AW33" s="218"/>
      <c r="AX33" s="602" t="s">
        <v>306</v>
      </c>
      <c r="AY33" s="603"/>
      <c r="AZ33" s="603"/>
      <c r="BA33" s="603"/>
      <c r="BB33" s="603"/>
      <c r="BC33" s="603"/>
      <c r="BD33" s="603"/>
      <c r="BE33" s="603"/>
      <c r="BF33" s="604"/>
      <c r="BG33" s="682">
        <v>99.7</v>
      </c>
      <c r="BH33" s="606"/>
      <c r="BI33" s="606"/>
      <c r="BJ33" s="606"/>
      <c r="BK33" s="606"/>
      <c r="BL33" s="606"/>
      <c r="BM33" s="652">
        <v>98</v>
      </c>
      <c r="BN33" s="606"/>
      <c r="BO33" s="606"/>
      <c r="BP33" s="606"/>
      <c r="BQ33" s="669"/>
      <c r="BR33" s="682">
        <v>99.6</v>
      </c>
      <c r="BS33" s="606"/>
      <c r="BT33" s="606"/>
      <c r="BU33" s="606"/>
      <c r="BV33" s="606"/>
      <c r="BW33" s="606"/>
      <c r="BX33" s="652">
        <v>97.8</v>
      </c>
      <c r="BY33" s="606"/>
      <c r="BZ33" s="606"/>
      <c r="CA33" s="606"/>
      <c r="CB33" s="669"/>
      <c r="CD33" s="618" t="s">
        <v>307</v>
      </c>
      <c r="CE33" s="619"/>
      <c r="CF33" s="619"/>
      <c r="CG33" s="619"/>
      <c r="CH33" s="619"/>
      <c r="CI33" s="619"/>
      <c r="CJ33" s="619"/>
      <c r="CK33" s="619"/>
      <c r="CL33" s="619"/>
      <c r="CM33" s="619"/>
      <c r="CN33" s="619"/>
      <c r="CO33" s="619"/>
      <c r="CP33" s="619"/>
      <c r="CQ33" s="620"/>
      <c r="CR33" s="621">
        <v>14894788</v>
      </c>
      <c r="CS33" s="634"/>
      <c r="CT33" s="634"/>
      <c r="CU33" s="634"/>
      <c r="CV33" s="634"/>
      <c r="CW33" s="634"/>
      <c r="CX33" s="634"/>
      <c r="CY33" s="635"/>
      <c r="CZ33" s="624">
        <v>50.6</v>
      </c>
      <c r="DA33" s="636"/>
      <c r="DB33" s="636"/>
      <c r="DC33" s="637"/>
      <c r="DD33" s="627">
        <v>6998488</v>
      </c>
      <c r="DE33" s="634"/>
      <c r="DF33" s="634"/>
      <c r="DG33" s="634"/>
      <c r="DH33" s="634"/>
      <c r="DI33" s="634"/>
      <c r="DJ33" s="634"/>
      <c r="DK33" s="635"/>
      <c r="DL33" s="627">
        <v>5167640</v>
      </c>
      <c r="DM33" s="634"/>
      <c r="DN33" s="634"/>
      <c r="DO33" s="634"/>
      <c r="DP33" s="634"/>
      <c r="DQ33" s="634"/>
      <c r="DR33" s="634"/>
      <c r="DS33" s="634"/>
      <c r="DT33" s="634"/>
      <c r="DU33" s="634"/>
      <c r="DV33" s="635"/>
      <c r="DW33" s="624">
        <v>38.9</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3931038</v>
      </c>
      <c r="S34" s="622"/>
      <c r="T34" s="622"/>
      <c r="U34" s="622"/>
      <c r="V34" s="622"/>
      <c r="W34" s="622"/>
      <c r="X34" s="622"/>
      <c r="Y34" s="623"/>
      <c r="Z34" s="659">
        <v>13</v>
      </c>
      <c r="AA34" s="659"/>
      <c r="AB34" s="659"/>
      <c r="AC34" s="659"/>
      <c r="AD34" s="660" t="s">
        <v>122</v>
      </c>
      <c r="AE34" s="660"/>
      <c r="AF34" s="660"/>
      <c r="AG34" s="660"/>
      <c r="AH34" s="660"/>
      <c r="AI34" s="660"/>
      <c r="AJ34" s="660"/>
      <c r="AK34" s="660"/>
      <c r="AL34" s="624" t="s">
        <v>122</v>
      </c>
      <c r="AM34" s="625"/>
      <c r="AN34" s="625"/>
      <c r="AO34" s="661"/>
      <c r="AP34" s="219"/>
      <c r="AQ34" s="220"/>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18" t="s">
        <v>309</v>
      </c>
      <c r="CE34" s="619"/>
      <c r="CF34" s="619"/>
      <c r="CG34" s="619"/>
      <c r="CH34" s="619"/>
      <c r="CI34" s="619"/>
      <c r="CJ34" s="619"/>
      <c r="CK34" s="619"/>
      <c r="CL34" s="619"/>
      <c r="CM34" s="619"/>
      <c r="CN34" s="619"/>
      <c r="CO34" s="619"/>
      <c r="CP34" s="619"/>
      <c r="CQ34" s="620"/>
      <c r="CR34" s="621">
        <v>4458645</v>
      </c>
      <c r="CS34" s="622"/>
      <c r="CT34" s="622"/>
      <c r="CU34" s="622"/>
      <c r="CV34" s="622"/>
      <c r="CW34" s="622"/>
      <c r="CX34" s="622"/>
      <c r="CY34" s="623"/>
      <c r="CZ34" s="624">
        <v>15.2</v>
      </c>
      <c r="DA34" s="636"/>
      <c r="DB34" s="636"/>
      <c r="DC34" s="637"/>
      <c r="DD34" s="627">
        <v>2034202</v>
      </c>
      <c r="DE34" s="622"/>
      <c r="DF34" s="622"/>
      <c r="DG34" s="622"/>
      <c r="DH34" s="622"/>
      <c r="DI34" s="622"/>
      <c r="DJ34" s="622"/>
      <c r="DK34" s="623"/>
      <c r="DL34" s="627">
        <v>1724793</v>
      </c>
      <c r="DM34" s="622"/>
      <c r="DN34" s="622"/>
      <c r="DO34" s="622"/>
      <c r="DP34" s="622"/>
      <c r="DQ34" s="622"/>
      <c r="DR34" s="622"/>
      <c r="DS34" s="622"/>
      <c r="DT34" s="622"/>
      <c r="DU34" s="622"/>
      <c r="DV34" s="623"/>
      <c r="DW34" s="624">
        <v>13</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2158292</v>
      </c>
      <c r="S35" s="622"/>
      <c r="T35" s="622"/>
      <c r="U35" s="622"/>
      <c r="V35" s="622"/>
      <c r="W35" s="622"/>
      <c r="X35" s="622"/>
      <c r="Y35" s="623"/>
      <c r="Z35" s="659">
        <v>7.1</v>
      </c>
      <c r="AA35" s="659"/>
      <c r="AB35" s="659"/>
      <c r="AC35" s="659"/>
      <c r="AD35" s="660" t="s">
        <v>122</v>
      </c>
      <c r="AE35" s="660"/>
      <c r="AF35" s="660"/>
      <c r="AG35" s="660"/>
      <c r="AH35" s="660"/>
      <c r="AI35" s="660"/>
      <c r="AJ35" s="660"/>
      <c r="AK35" s="660"/>
      <c r="AL35" s="624" t="s">
        <v>122</v>
      </c>
      <c r="AM35" s="625"/>
      <c r="AN35" s="625"/>
      <c r="AO35" s="661"/>
      <c r="AP35" s="221"/>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282405</v>
      </c>
      <c r="CS35" s="634"/>
      <c r="CT35" s="634"/>
      <c r="CU35" s="634"/>
      <c r="CV35" s="634"/>
      <c r="CW35" s="634"/>
      <c r="CX35" s="634"/>
      <c r="CY35" s="635"/>
      <c r="CZ35" s="624">
        <v>1</v>
      </c>
      <c r="DA35" s="636"/>
      <c r="DB35" s="636"/>
      <c r="DC35" s="637"/>
      <c r="DD35" s="627">
        <v>237097</v>
      </c>
      <c r="DE35" s="634"/>
      <c r="DF35" s="634"/>
      <c r="DG35" s="634"/>
      <c r="DH35" s="634"/>
      <c r="DI35" s="634"/>
      <c r="DJ35" s="634"/>
      <c r="DK35" s="635"/>
      <c r="DL35" s="627">
        <v>234071</v>
      </c>
      <c r="DM35" s="634"/>
      <c r="DN35" s="634"/>
      <c r="DO35" s="634"/>
      <c r="DP35" s="634"/>
      <c r="DQ35" s="634"/>
      <c r="DR35" s="634"/>
      <c r="DS35" s="634"/>
      <c r="DT35" s="634"/>
      <c r="DU35" s="634"/>
      <c r="DV35" s="635"/>
      <c r="DW35" s="624">
        <v>1.8</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993229</v>
      </c>
      <c r="S36" s="622"/>
      <c r="T36" s="622"/>
      <c r="U36" s="622"/>
      <c r="V36" s="622"/>
      <c r="W36" s="622"/>
      <c r="X36" s="622"/>
      <c r="Y36" s="623"/>
      <c r="Z36" s="659">
        <v>3.3</v>
      </c>
      <c r="AA36" s="659"/>
      <c r="AB36" s="659"/>
      <c r="AC36" s="659"/>
      <c r="AD36" s="660" t="s">
        <v>122</v>
      </c>
      <c r="AE36" s="660"/>
      <c r="AF36" s="660"/>
      <c r="AG36" s="660"/>
      <c r="AH36" s="660"/>
      <c r="AI36" s="660"/>
      <c r="AJ36" s="660"/>
      <c r="AK36" s="660"/>
      <c r="AL36" s="624" t="s">
        <v>122</v>
      </c>
      <c r="AM36" s="625"/>
      <c r="AN36" s="625"/>
      <c r="AO36" s="661"/>
      <c r="AP36" s="221"/>
      <c r="AQ36" s="670" t="s">
        <v>315</v>
      </c>
      <c r="AR36" s="671"/>
      <c r="AS36" s="671"/>
      <c r="AT36" s="671"/>
      <c r="AU36" s="671"/>
      <c r="AV36" s="671"/>
      <c r="AW36" s="671"/>
      <c r="AX36" s="671"/>
      <c r="AY36" s="672"/>
      <c r="AZ36" s="676">
        <v>2880136</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81719</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3815817</v>
      </c>
      <c r="CS36" s="622"/>
      <c r="CT36" s="622"/>
      <c r="CU36" s="622"/>
      <c r="CV36" s="622"/>
      <c r="CW36" s="622"/>
      <c r="CX36" s="622"/>
      <c r="CY36" s="623"/>
      <c r="CZ36" s="624">
        <v>13</v>
      </c>
      <c r="DA36" s="636"/>
      <c r="DB36" s="636"/>
      <c r="DC36" s="637"/>
      <c r="DD36" s="627">
        <v>2105587</v>
      </c>
      <c r="DE36" s="622"/>
      <c r="DF36" s="622"/>
      <c r="DG36" s="622"/>
      <c r="DH36" s="622"/>
      <c r="DI36" s="622"/>
      <c r="DJ36" s="622"/>
      <c r="DK36" s="623"/>
      <c r="DL36" s="627">
        <v>1671423</v>
      </c>
      <c r="DM36" s="622"/>
      <c r="DN36" s="622"/>
      <c r="DO36" s="622"/>
      <c r="DP36" s="622"/>
      <c r="DQ36" s="622"/>
      <c r="DR36" s="622"/>
      <c r="DS36" s="622"/>
      <c r="DT36" s="622"/>
      <c r="DU36" s="622"/>
      <c r="DV36" s="623"/>
      <c r="DW36" s="624">
        <v>12.6</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1471374</v>
      </c>
      <c r="S37" s="622"/>
      <c r="T37" s="622"/>
      <c r="U37" s="622"/>
      <c r="V37" s="622"/>
      <c r="W37" s="622"/>
      <c r="X37" s="622"/>
      <c r="Y37" s="623"/>
      <c r="Z37" s="659">
        <v>4.8</v>
      </c>
      <c r="AA37" s="659"/>
      <c r="AB37" s="659"/>
      <c r="AC37" s="659"/>
      <c r="AD37" s="660">
        <v>124</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985360</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66324</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424308</v>
      </c>
      <c r="CS37" s="634"/>
      <c r="CT37" s="634"/>
      <c r="CU37" s="634"/>
      <c r="CV37" s="634"/>
      <c r="CW37" s="634"/>
      <c r="CX37" s="634"/>
      <c r="CY37" s="635"/>
      <c r="CZ37" s="624">
        <v>1.4</v>
      </c>
      <c r="DA37" s="636"/>
      <c r="DB37" s="636"/>
      <c r="DC37" s="637"/>
      <c r="DD37" s="627">
        <v>362039</v>
      </c>
      <c r="DE37" s="634"/>
      <c r="DF37" s="634"/>
      <c r="DG37" s="634"/>
      <c r="DH37" s="634"/>
      <c r="DI37" s="634"/>
      <c r="DJ37" s="634"/>
      <c r="DK37" s="635"/>
      <c r="DL37" s="627">
        <v>220184</v>
      </c>
      <c r="DM37" s="634"/>
      <c r="DN37" s="634"/>
      <c r="DO37" s="634"/>
      <c r="DP37" s="634"/>
      <c r="DQ37" s="634"/>
      <c r="DR37" s="634"/>
      <c r="DS37" s="634"/>
      <c r="DT37" s="634"/>
      <c r="DU37" s="634"/>
      <c r="DV37" s="635"/>
      <c r="DW37" s="624">
        <v>1.7</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1474800</v>
      </c>
      <c r="S38" s="622"/>
      <c r="T38" s="622"/>
      <c r="U38" s="622"/>
      <c r="V38" s="622"/>
      <c r="W38" s="622"/>
      <c r="X38" s="622"/>
      <c r="Y38" s="623"/>
      <c r="Z38" s="659">
        <v>4.9000000000000004</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29368</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6417</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1865408</v>
      </c>
      <c r="CS38" s="622"/>
      <c r="CT38" s="622"/>
      <c r="CU38" s="622"/>
      <c r="CV38" s="622"/>
      <c r="CW38" s="622"/>
      <c r="CX38" s="622"/>
      <c r="CY38" s="623"/>
      <c r="CZ38" s="624">
        <v>6.3</v>
      </c>
      <c r="DA38" s="636"/>
      <c r="DB38" s="636"/>
      <c r="DC38" s="637"/>
      <c r="DD38" s="627">
        <v>1564244</v>
      </c>
      <c r="DE38" s="622"/>
      <c r="DF38" s="622"/>
      <c r="DG38" s="622"/>
      <c r="DH38" s="622"/>
      <c r="DI38" s="622"/>
      <c r="DJ38" s="622"/>
      <c r="DK38" s="623"/>
      <c r="DL38" s="627">
        <v>1537353</v>
      </c>
      <c r="DM38" s="622"/>
      <c r="DN38" s="622"/>
      <c r="DO38" s="622"/>
      <c r="DP38" s="622"/>
      <c r="DQ38" s="622"/>
      <c r="DR38" s="622"/>
      <c r="DS38" s="622"/>
      <c r="DT38" s="622"/>
      <c r="DU38" s="622"/>
      <c r="DV38" s="623"/>
      <c r="DW38" s="624">
        <v>11.6</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26944</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9958</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3334607</v>
      </c>
      <c r="CS39" s="634"/>
      <c r="CT39" s="634"/>
      <c r="CU39" s="634"/>
      <c r="CV39" s="634"/>
      <c r="CW39" s="634"/>
      <c r="CX39" s="634"/>
      <c r="CY39" s="635"/>
      <c r="CZ39" s="624">
        <v>11.3</v>
      </c>
      <c r="DA39" s="636"/>
      <c r="DB39" s="636"/>
      <c r="DC39" s="637"/>
      <c r="DD39" s="627">
        <v>1048442</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108000</v>
      </c>
      <c r="S40" s="622"/>
      <c r="T40" s="622"/>
      <c r="U40" s="622"/>
      <c r="V40" s="622"/>
      <c r="W40" s="622"/>
      <c r="X40" s="622"/>
      <c r="Y40" s="623"/>
      <c r="Z40" s="659">
        <v>0.4</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2"/>
      <c r="BM40" s="619" t="s">
        <v>333</v>
      </c>
      <c r="BN40" s="619"/>
      <c r="BO40" s="619"/>
      <c r="BP40" s="619"/>
      <c r="BQ40" s="619"/>
      <c r="BR40" s="619"/>
      <c r="BS40" s="619"/>
      <c r="BT40" s="619"/>
      <c r="BU40" s="620"/>
      <c r="BV40" s="621">
        <v>101</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1137906</v>
      </c>
      <c r="CS40" s="622"/>
      <c r="CT40" s="622"/>
      <c r="CU40" s="622"/>
      <c r="CV40" s="622"/>
      <c r="CW40" s="622"/>
      <c r="CX40" s="622"/>
      <c r="CY40" s="623"/>
      <c r="CZ40" s="624">
        <v>3.9</v>
      </c>
      <c r="DA40" s="636"/>
      <c r="DB40" s="636"/>
      <c r="DC40" s="637"/>
      <c r="DD40" s="627">
        <v>8916</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30350069</v>
      </c>
      <c r="S41" s="646"/>
      <c r="T41" s="646"/>
      <c r="U41" s="646"/>
      <c r="V41" s="646"/>
      <c r="W41" s="646"/>
      <c r="X41" s="646"/>
      <c r="Y41" s="649"/>
      <c r="Z41" s="650">
        <v>100</v>
      </c>
      <c r="AA41" s="650"/>
      <c r="AB41" s="650"/>
      <c r="AC41" s="650"/>
      <c r="AD41" s="651">
        <v>13159767</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316357</v>
      </c>
      <c r="BA41" s="622"/>
      <c r="BB41" s="622"/>
      <c r="BC41" s="622"/>
      <c r="BD41" s="634"/>
      <c r="BE41" s="634"/>
      <c r="BF41" s="657"/>
      <c r="BG41" s="662"/>
      <c r="BH41" s="663"/>
      <c r="BI41" s="663"/>
      <c r="BJ41" s="663"/>
      <c r="BK41" s="663"/>
      <c r="BL41" s="222"/>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1522107</v>
      </c>
      <c r="BA42" s="646"/>
      <c r="BB42" s="646"/>
      <c r="BC42" s="646"/>
      <c r="BD42" s="606"/>
      <c r="BE42" s="606"/>
      <c r="BF42" s="669"/>
      <c r="BG42" s="664"/>
      <c r="BH42" s="665"/>
      <c r="BI42" s="665"/>
      <c r="BJ42" s="665"/>
      <c r="BK42" s="665"/>
      <c r="BL42" s="223"/>
      <c r="BM42" s="603" t="s">
        <v>340</v>
      </c>
      <c r="BN42" s="603"/>
      <c r="BO42" s="603"/>
      <c r="BP42" s="603"/>
      <c r="BQ42" s="603"/>
      <c r="BR42" s="603"/>
      <c r="BS42" s="603"/>
      <c r="BT42" s="603"/>
      <c r="BU42" s="604"/>
      <c r="BV42" s="605">
        <v>332</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3094814</v>
      </c>
      <c r="CS42" s="634"/>
      <c r="CT42" s="634"/>
      <c r="CU42" s="634"/>
      <c r="CV42" s="634"/>
      <c r="CW42" s="634"/>
      <c r="CX42" s="634"/>
      <c r="CY42" s="635"/>
      <c r="CZ42" s="624">
        <v>10.5</v>
      </c>
      <c r="DA42" s="636"/>
      <c r="DB42" s="636"/>
      <c r="DC42" s="637"/>
      <c r="DD42" s="627">
        <v>648274</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3" t="s">
        <v>342</v>
      </c>
      <c r="CD43" s="618" t="s">
        <v>343</v>
      </c>
      <c r="CE43" s="619"/>
      <c r="CF43" s="619"/>
      <c r="CG43" s="619"/>
      <c r="CH43" s="619"/>
      <c r="CI43" s="619"/>
      <c r="CJ43" s="619"/>
      <c r="CK43" s="619"/>
      <c r="CL43" s="619"/>
      <c r="CM43" s="619"/>
      <c r="CN43" s="619"/>
      <c r="CO43" s="619"/>
      <c r="CP43" s="619"/>
      <c r="CQ43" s="620"/>
      <c r="CR43" s="621">
        <v>94771</v>
      </c>
      <c r="CS43" s="634"/>
      <c r="CT43" s="634"/>
      <c r="CU43" s="634"/>
      <c r="CV43" s="634"/>
      <c r="CW43" s="634"/>
      <c r="CX43" s="634"/>
      <c r="CY43" s="635"/>
      <c r="CZ43" s="624">
        <v>0.3</v>
      </c>
      <c r="DA43" s="636"/>
      <c r="DB43" s="636"/>
      <c r="DC43" s="637"/>
      <c r="DD43" s="627">
        <v>94771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3094814</v>
      </c>
      <c r="CS44" s="622"/>
      <c r="CT44" s="622"/>
      <c r="CU44" s="622"/>
      <c r="CV44" s="622"/>
      <c r="CW44" s="622"/>
      <c r="CX44" s="622"/>
      <c r="CY44" s="623"/>
      <c r="CZ44" s="624">
        <v>10.5</v>
      </c>
      <c r="DA44" s="625"/>
      <c r="DB44" s="625"/>
      <c r="DC44" s="626"/>
      <c r="DD44" s="627">
        <v>648274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1376513</v>
      </c>
      <c r="CS45" s="634"/>
      <c r="CT45" s="634"/>
      <c r="CU45" s="634"/>
      <c r="CV45" s="634"/>
      <c r="CW45" s="634"/>
      <c r="CX45" s="634"/>
      <c r="CY45" s="635"/>
      <c r="CZ45" s="624">
        <v>4.7</v>
      </c>
      <c r="DA45" s="636"/>
      <c r="DB45" s="636"/>
      <c r="DC45" s="637"/>
      <c r="DD45" s="627">
        <v>168297</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4"/>
      <c r="CD46" s="642"/>
      <c r="CE46" s="643"/>
      <c r="CF46" s="618" t="s">
        <v>348</v>
      </c>
      <c r="CG46" s="619"/>
      <c r="CH46" s="619"/>
      <c r="CI46" s="619"/>
      <c r="CJ46" s="619"/>
      <c r="CK46" s="619"/>
      <c r="CL46" s="619"/>
      <c r="CM46" s="619"/>
      <c r="CN46" s="619"/>
      <c r="CO46" s="619"/>
      <c r="CP46" s="619"/>
      <c r="CQ46" s="620"/>
      <c r="CR46" s="621">
        <v>1681604</v>
      </c>
      <c r="CS46" s="622"/>
      <c r="CT46" s="622"/>
      <c r="CU46" s="622"/>
      <c r="CV46" s="622"/>
      <c r="CW46" s="622"/>
      <c r="CX46" s="622"/>
      <c r="CY46" s="623"/>
      <c r="CZ46" s="624">
        <v>5.7</v>
      </c>
      <c r="DA46" s="625"/>
      <c r="DB46" s="625"/>
      <c r="DC46" s="626"/>
      <c r="DD46" s="627">
        <v>475280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4"/>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4"/>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4"/>
      <c r="CD49" s="602" t="s">
        <v>351</v>
      </c>
      <c r="CE49" s="603"/>
      <c r="CF49" s="603"/>
      <c r="CG49" s="603"/>
      <c r="CH49" s="603"/>
      <c r="CI49" s="603"/>
      <c r="CJ49" s="603"/>
      <c r="CK49" s="603"/>
      <c r="CL49" s="603"/>
      <c r="CM49" s="603"/>
      <c r="CN49" s="603"/>
      <c r="CO49" s="603"/>
      <c r="CP49" s="603"/>
      <c r="CQ49" s="604"/>
      <c r="CR49" s="605">
        <v>29418206</v>
      </c>
      <c r="CS49" s="606"/>
      <c r="CT49" s="606"/>
      <c r="CU49" s="606"/>
      <c r="CV49" s="606"/>
      <c r="CW49" s="606"/>
      <c r="CX49" s="606"/>
      <c r="CY49" s="607"/>
      <c r="CZ49" s="608">
        <v>100</v>
      </c>
      <c r="DA49" s="609"/>
      <c r="DB49" s="609"/>
      <c r="DC49" s="610"/>
      <c r="DD49" s="611">
        <v>15450391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pArkvXGtLvewKihAefKfPHQHtPeF4+u+ZGZEBgWp4icTn/zgz0yKqn2Wk2FopFS5Yl4jNw6nekd8ilNgEARW6w==" saltValue="A4l+GDlVNURzij9UnzydH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0" zoomScaleNormal="50" zoomScaleSheetLayoutView="70" workbookViewId="0">
      <selection activeCell="A2" sqref="A2:BI2"/>
    </sheetView>
  </sheetViews>
  <sheetFormatPr defaultColWidth="0" defaultRowHeight="13.5" zeroHeight="1" x14ac:dyDescent="0.15"/>
  <cols>
    <col min="1" max="130" width="2.75" style="230" customWidth="1"/>
    <col min="131" max="131" width="1.625" style="230" customWidth="1"/>
    <col min="132" max="16384" width="9" style="230" hidden="1"/>
  </cols>
  <sheetData>
    <row r="1" spans="1:131" ht="11.25" customHeight="1" thickBot="1" x14ac:dyDescent="0.2">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
      <c r="A2" s="1089" t="s">
        <v>352</v>
      </c>
      <c r="B2" s="1089"/>
      <c r="C2" s="1089"/>
      <c r="D2" s="1089"/>
      <c r="E2" s="1089"/>
      <c r="F2" s="1089"/>
      <c r="G2" s="1089"/>
      <c r="H2" s="1089"/>
      <c r="I2" s="1089"/>
      <c r="J2" s="1089"/>
      <c r="K2" s="1089"/>
      <c r="L2" s="1089"/>
      <c r="M2" s="1089"/>
      <c r="N2" s="1089"/>
      <c r="O2" s="1089"/>
      <c r="P2" s="1089"/>
      <c r="Q2" s="1089"/>
      <c r="R2" s="1089"/>
      <c r="S2" s="1089"/>
      <c r="T2" s="1089"/>
      <c r="U2" s="1089"/>
      <c r="V2" s="1089"/>
      <c r="W2" s="1089"/>
      <c r="X2" s="1089"/>
      <c r="Y2" s="1089"/>
      <c r="Z2" s="1089"/>
      <c r="AA2" s="1089"/>
      <c r="AB2" s="1089"/>
      <c r="AC2" s="1089"/>
      <c r="AD2" s="1089"/>
      <c r="AE2" s="1089"/>
      <c r="AF2" s="1089"/>
      <c r="AG2" s="1089"/>
      <c r="AH2" s="1089"/>
      <c r="AI2" s="1089"/>
      <c r="AJ2" s="1089"/>
      <c r="AK2" s="1089"/>
      <c r="AL2" s="1089"/>
      <c r="AM2" s="1089"/>
      <c r="AN2" s="1089"/>
      <c r="AO2" s="1089"/>
      <c r="AP2" s="1089"/>
      <c r="AQ2" s="1089"/>
      <c r="AR2" s="1089"/>
      <c r="AS2" s="1089"/>
      <c r="AT2" s="1089"/>
      <c r="AU2" s="1089"/>
      <c r="AV2" s="1089"/>
      <c r="AW2" s="1089"/>
      <c r="AX2" s="1089"/>
      <c r="AY2" s="1089"/>
      <c r="AZ2" s="1089"/>
      <c r="BA2" s="1089"/>
      <c r="BB2" s="1089"/>
      <c r="BC2" s="1089"/>
      <c r="BD2" s="1089"/>
      <c r="BE2" s="1089"/>
      <c r="BF2" s="1089"/>
      <c r="BG2" s="1089"/>
      <c r="BH2" s="1089"/>
      <c r="BI2" s="1089"/>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1090" t="s">
        <v>353</v>
      </c>
      <c r="DK2" s="1091"/>
      <c r="DL2" s="1091"/>
      <c r="DM2" s="1091"/>
      <c r="DN2" s="1091"/>
      <c r="DO2" s="1092"/>
      <c r="DP2" s="227"/>
      <c r="DQ2" s="1090" t="s">
        <v>354</v>
      </c>
      <c r="DR2" s="1091"/>
      <c r="DS2" s="1091"/>
      <c r="DT2" s="1091"/>
      <c r="DU2" s="1091"/>
      <c r="DV2" s="1091"/>
      <c r="DW2" s="1091"/>
      <c r="DX2" s="1091"/>
      <c r="DY2" s="1091"/>
      <c r="DZ2" s="1092"/>
      <c r="EA2" s="229"/>
    </row>
    <row r="3" spans="1:131" ht="11.25" customHeight="1" x14ac:dyDescent="0.15">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
      <c r="A4" s="1058" t="s">
        <v>355</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231"/>
      <c r="BA4" s="231"/>
      <c r="BB4" s="231"/>
      <c r="BC4" s="231"/>
      <c r="BD4" s="231"/>
      <c r="BE4" s="232"/>
      <c r="BF4" s="232"/>
      <c r="BG4" s="232"/>
      <c r="BH4" s="232"/>
      <c r="BI4" s="232"/>
      <c r="BJ4" s="232"/>
      <c r="BK4" s="232"/>
      <c r="BL4" s="232"/>
      <c r="BM4" s="232"/>
      <c r="BN4" s="232"/>
      <c r="BO4" s="232"/>
      <c r="BP4" s="232"/>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3"/>
    </row>
    <row r="5" spans="1:131" s="234" customFormat="1" ht="26.25" customHeight="1" x14ac:dyDescent="0.15">
      <c r="A5" s="994" t="s">
        <v>357</v>
      </c>
      <c r="B5" s="995"/>
      <c r="C5" s="995"/>
      <c r="D5" s="995"/>
      <c r="E5" s="995"/>
      <c r="F5" s="995"/>
      <c r="G5" s="995"/>
      <c r="H5" s="995"/>
      <c r="I5" s="995"/>
      <c r="J5" s="995"/>
      <c r="K5" s="995"/>
      <c r="L5" s="995"/>
      <c r="M5" s="995"/>
      <c r="N5" s="995"/>
      <c r="O5" s="995"/>
      <c r="P5" s="996"/>
      <c r="Q5" s="1000" t="s">
        <v>358</v>
      </c>
      <c r="R5" s="1001"/>
      <c r="S5" s="1001"/>
      <c r="T5" s="1001"/>
      <c r="U5" s="1002"/>
      <c r="V5" s="1000" t="s">
        <v>359</v>
      </c>
      <c r="W5" s="1001"/>
      <c r="X5" s="1001"/>
      <c r="Y5" s="1001"/>
      <c r="Z5" s="1002"/>
      <c r="AA5" s="1000" t="s">
        <v>360</v>
      </c>
      <c r="AB5" s="1001"/>
      <c r="AC5" s="1001"/>
      <c r="AD5" s="1001"/>
      <c r="AE5" s="1001"/>
      <c r="AF5" s="1093" t="s">
        <v>361</v>
      </c>
      <c r="AG5" s="1001"/>
      <c r="AH5" s="1001"/>
      <c r="AI5" s="1001"/>
      <c r="AJ5" s="1014"/>
      <c r="AK5" s="1001" t="s">
        <v>362</v>
      </c>
      <c r="AL5" s="1001"/>
      <c r="AM5" s="1001"/>
      <c r="AN5" s="1001"/>
      <c r="AO5" s="1002"/>
      <c r="AP5" s="1000" t="s">
        <v>363</v>
      </c>
      <c r="AQ5" s="1001"/>
      <c r="AR5" s="1001"/>
      <c r="AS5" s="1001"/>
      <c r="AT5" s="1002"/>
      <c r="AU5" s="1000" t="s">
        <v>364</v>
      </c>
      <c r="AV5" s="1001"/>
      <c r="AW5" s="1001"/>
      <c r="AX5" s="1001"/>
      <c r="AY5" s="1014"/>
      <c r="AZ5" s="231"/>
      <c r="BA5" s="231"/>
      <c r="BB5" s="231"/>
      <c r="BC5" s="231"/>
      <c r="BD5" s="231"/>
      <c r="BE5" s="232"/>
      <c r="BF5" s="232"/>
      <c r="BG5" s="232"/>
      <c r="BH5" s="232"/>
      <c r="BI5" s="232"/>
      <c r="BJ5" s="232"/>
      <c r="BK5" s="232"/>
      <c r="BL5" s="232"/>
      <c r="BM5" s="232"/>
      <c r="BN5" s="232"/>
      <c r="BO5" s="232"/>
      <c r="BP5" s="232"/>
      <c r="BQ5" s="994" t="s">
        <v>365</v>
      </c>
      <c r="BR5" s="995"/>
      <c r="BS5" s="995"/>
      <c r="BT5" s="995"/>
      <c r="BU5" s="995"/>
      <c r="BV5" s="995"/>
      <c r="BW5" s="995"/>
      <c r="BX5" s="995"/>
      <c r="BY5" s="995"/>
      <c r="BZ5" s="995"/>
      <c r="CA5" s="995"/>
      <c r="CB5" s="995"/>
      <c r="CC5" s="995"/>
      <c r="CD5" s="995"/>
      <c r="CE5" s="995"/>
      <c r="CF5" s="995"/>
      <c r="CG5" s="996"/>
      <c r="CH5" s="1000" t="s">
        <v>366</v>
      </c>
      <c r="CI5" s="1001"/>
      <c r="CJ5" s="1001"/>
      <c r="CK5" s="1001"/>
      <c r="CL5" s="1002"/>
      <c r="CM5" s="1000" t="s">
        <v>367</v>
      </c>
      <c r="CN5" s="1001"/>
      <c r="CO5" s="1001"/>
      <c r="CP5" s="1001"/>
      <c r="CQ5" s="1002"/>
      <c r="CR5" s="1000" t="s">
        <v>368</v>
      </c>
      <c r="CS5" s="1001"/>
      <c r="CT5" s="1001"/>
      <c r="CU5" s="1001"/>
      <c r="CV5" s="1002"/>
      <c r="CW5" s="1000" t="s">
        <v>369</v>
      </c>
      <c r="CX5" s="1001"/>
      <c r="CY5" s="1001"/>
      <c r="CZ5" s="1001"/>
      <c r="DA5" s="1002"/>
      <c r="DB5" s="1000" t="s">
        <v>370</v>
      </c>
      <c r="DC5" s="1001"/>
      <c r="DD5" s="1001"/>
      <c r="DE5" s="1001"/>
      <c r="DF5" s="1002"/>
      <c r="DG5" s="1083" t="s">
        <v>371</v>
      </c>
      <c r="DH5" s="1084"/>
      <c r="DI5" s="1084"/>
      <c r="DJ5" s="1084"/>
      <c r="DK5" s="1085"/>
      <c r="DL5" s="1083" t="s">
        <v>372</v>
      </c>
      <c r="DM5" s="1084"/>
      <c r="DN5" s="1084"/>
      <c r="DO5" s="1084"/>
      <c r="DP5" s="1085"/>
      <c r="DQ5" s="1000" t="s">
        <v>373</v>
      </c>
      <c r="DR5" s="1001"/>
      <c r="DS5" s="1001"/>
      <c r="DT5" s="1001"/>
      <c r="DU5" s="1002"/>
      <c r="DV5" s="1000" t="s">
        <v>364</v>
      </c>
      <c r="DW5" s="1001"/>
      <c r="DX5" s="1001"/>
      <c r="DY5" s="1001"/>
      <c r="DZ5" s="1014"/>
      <c r="EA5" s="233"/>
    </row>
    <row r="6" spans="1:131" s="234" customFormat="1" ht="26.25" customHeight="1" thickBot="1" x14ac:dyDescent="0.2">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094"/>
      <c r="AG6" s="1004"/>
      <c r="AH6" s="1004"/>
      <c r="AI6" s="1004"/>
      <c r="AJ6" s="1015"/>
      <c r="AK6" s="1004"/>
      <c r="AL6" s="1004"/>
      <c r="AM6" s="1004"/>
      <c r="AN6" s="1004"/>
      <c r="AO6" s="1005"/>
      <c r="AP6" s="1003"/>
      <c r="AQ6" s="1004"/>
      <c r="AR6" s="1004"/>
      <c r="AS6" s="1004"/>
      <c r="AT6" s="1005"/>
      <c r="AU6" s="1003"/>
      <c r="AV6" s="1004"/>
      <c r="AW6" s="1004"/>
      <c r="AX6" s="1004"/>
      <c r="AY6" s="1015"/>
      <c r="AZ6" s="231"/>
      <c r="BA6" s="231"/>
      <c r="BB6" s="231"/>
      <c r="BC6" s="231"/>
      <c r="BD6" s="231"/>
      <c r="BE6" s="232"/>
      <c r="BF6" s="232"/>
      <c r="BG6" s="232"/>
      <c r="BH6" s="232"/>
      <c r="BI6" s="232"/>
      <c r="BJ6" s="232"/>
      <c r="BK6" s="232"/>
      <c r="BL6" s="232"/>
      <c r="BM6" s="232"/>
      <c r="BN6" s="232"/>
      <c r="BO6" s="232"/>
      <c r="BP6" s="232"/>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086"/>
      <c r="DH6" s="1087"/>
      <c r="DI6" s="1087"/>
      <c r="DJ6" s="1087"/>
      <c r="DK6" s="1088"/>
      <c r="DL6" s="1086"/>
      <c r="DM6" s="1087"/>
      <c r="DN6" s="1087"/>
      <c r="DO6" s="1087"/>
      <c r="DP6" s="1088"/>
      <c r="DQ6" s="1003"/>
      <c r="DR6" s="1004"/>
      <c r="DS6" s="1004"/>
      <c r="DT6" s="1004"/>
      <c r="DU6" s="1005"/>
      <c r="DV6" s="1003"/>
      <c r="DW6" s="1004"/>
      <c r="DX6" s="1004"/>
      <c r="DY6" s="1004"/>
      <c r="DZ6" s="1015"/>
      <c r="EA6" s="233"/>
    </row>
    <row r="7" spans="1:131" s="234" customFormat="1" ht="26.25" customHeight="1" thickTop="1" x14ac:dyDescent="0.15">
      <c r="A7" s="235">
        <v>1</v>
      </c>
      <c r="B7" s="1046" t="s">
        <v>374</v>
      </c>
      <c r="C7" s="1047"/>
      <c r="D7" s="1047"/>
      <c r="E7" s="1047"/>
      <c r="F7" s="1047"/>
      <c r="G7" s="1047"/>
      <c r="H7" s="1047"/>
      <c r="I7" s="1047"/>
      <c r="J7" s="1047"/>
      <c r="K7" s="1047"/>
      <c r="L7" s="1047"/>
      <c r="M7" s="1047"/>
      <c r="N7" s="1047"/>
      <c r="O7" s="1047"/>
      <c r="P7" s="1048"/>
      <c r="Q7" s="1101">
        <v>30350</v>
      </c>
      <c r="R7" s="1102"/>
      <c r="S7" s="1102"/>
      <c r="T7" s="1102"/>
      <c r="U7" s="1102"/>
      <c r="V7" s="1102">
        <v>29418</v>
      </c>
      <c r="W7" s="1102"/>
      <c r="X7" s="1102"/>
      <c r="Y7" s="1102"/>
      <c r="Z7" s="1102"/>
      <c r="AA7" s="1102">
        <v>932</v>
      </c>
      <c r="AB7" s="1102"/>
      <c r="AC7" s="1102"/>
      <c r="AD7" s="1102"/>
      <c r="AE7" s="1103"/>
      <c r="AF7" s="1104">
        <v>913</v>
      </c>
      <c r="AG7" s="1105"/>
      <c r="AH7" s="1105"/>
      <c r="AI7" s="1105"/>
      <c r="AJ7" s="1106"/>
      <c r="AK7" s="1107">
        <v>2145</v>
      </c>
      <c r="AL7" s="1108"/>
      <c r="AM7" s="1108"/>
      <c r="AN7" s="1108"/>
      <c r="AO7" s="1108"/>
      <c r="AP7" s="1108">
        <v>20326</v>
      </c>
      <c r="AQ7" s="1108"/>
      <c r="AR7" s="1108"/>
      <c r="AS7" s="1108"/>
      <c r="AT7" s="1108"/>
      <c r="AU7" s="1109"/>
      <c r="AV7" s="1109"/>
      <c r="AW7" s="1109"/>
      <c r="AX7" s="1109"/>
      <c r="AY7" s="1110"/>
      <c r="AZ7" s="231"/>
      <c r="BA7" s="231"/>
      <c r="BB7" s="231"/>
      <c r="BC7" s="231"/>
      <c r="BD7" s="231"/>
      <c r="BE7" s="232"/>
      <c r="BF7" s="232"/>
      <c r="BG7" s="232"/>
      <c r="BH7" s="232"/>
      <c r="BI7" s="232"/>
      <c r="BJ7" s="232"/>
      <c r="BK7" s="232"/>
      <c r="BL7" s="232"/>
      <c r="BM7" s="232"/>
      <c r="BN7" s="232"/>
      <c r="BO7" s="232"/>
      <c r="BP7" s="232"/>
      <c r="BQ7" s="235">
        <v>1</v>
      </c>
      <c r="BR7" s="236"/>
      <c r="BS7" s="1098" t="s">
        <v>558</v>
      </c>
      <c r="BT7" s="1099"/>
      <c r="BU7" s="1099"/>
      <c r="BV7" s="1099"/>
      <c r="BW7" s="1099"/>
      <c r="BX7" s="1099"/>
      <c r="BY7" s="1099"/>
      <c r="BZ7" s="1099"/>
      <c r="CA7" s="1099"/>
      <c r="CB7" s="1099"/>
      <c r="CC7" s="1099"/>
      <c r="CD7" s="1099"/>
      <c r="CE7" s="1099"/>
      <c r="CF7" s="1099"/>
      <c r="CG7" s="1111"/>
      <c r="CH7" s="1095">
        <v>-9</v>
      </c>
      <c r="CI7" s="1096"/>
      <c r="CJ7" s="1096"/>
      <c r="CK7" s="1096"/>
      <c r="CL7" s="1097"/>
      <c r="CM7" s="1095">
        <v>104</v>
      </c>
      <c r="CN7" s="1096"/>
      <c r="CO7" s="1096"/>
      <c r="CP7" s="1096"/>
      <c r="CQ7" s="1097"/>
      <c r="CR7" s="1095">
        <v>30</v>
      </c>
      <c r="CS7" s="1096"/>
      <c r="CT7" s="1096"/>
      <c r="CU7" s="1096"/>
      <c r="CV7" s="1097"/>
      <c r="CW7" s="1095">
        <v>33</v>
      </c>
      <c r="CX7" s="1096"/>
      <c r="CY7" s="1096"/>
      <c r="CZ7" s="1096"/>
      <c r="DA7" s="1097"/>
      <c r="DB7" s="1095" t="s">
        <v>486</v>
      </c>
      <c r="DC7" s="1096"/>
      <c r="DD7" s="1096"/>
      <c r="DE7" s="1096"/>
      <c r="DF7" s="1097"/>
      <c r="DG7" s="1095" t="s">
        <v>486</v>
      </c>
      <c r="DH7" s="1096"/>
      <c r="DI7" s="1096"/>
      <c r="DJ7" s="1096"/>
      <c r="DK7" s="1097"/>
      <c r="DL7" s="1095" t="s">
        <v>486</v>
      </c>
      <c r="DM7" s="1096"/>
      <c r="DN7" s="1096"/>
      <c r="DO7" s="1096"/>
      <c r="DP7" s="1097"/>
      <c r="DQ7" s="1095" t="s">
        <v>486</v>
      </c>
      <c r="DR7" s="1096"/>
      <c r="DS7" s="1096"/>
      <c r="DT7" s="1096"/>
      <c r="DU7" s="1097"/>
      <c r="DV7" s="1098"/>
      <c r="DW7" s="1099"/>
      <c r="DX7" s="1099"/>
      <c r="DY7" s="1099"/>
      <c r="DZ7" s="1100"/>
      <c r="EA7" s="233"/>
    </row>
    <row r="8" spans="1:131" s="234" customFormat="1" ht="26.25" customHeight="1" x14ac:dyDescent="0.15">
      <c r="A8" s="237">
        <v>2</v>
      </c>
      <c r="B8" s="1029"/>
      <c r="C8" s="1030"/>
      <c r="D8" s="1030"/>
      <c r="E8" s="1030"/>
      <c r="F8" s="1030"/>
      <c r="G8" s="1030"/>
      <c r="H8" s="1030"/>
      <c r="I8" s="1030"/>
      <c r="J8" s="1030"/>
      <c r="K8" s="1030"/>
      <c r="L8" s="1030"/>
      <c r="M8" s="1030"/>
      <c r="N8" s="1030"/>
      <c r="O8" s="1030"/>
      <c r="P8" s="1031"/>
      <c r="Q8" s="1037"/>
      <c r="R8" s="1038"/>
      <c r="S8" s="1038"/>
      <c r="T8" s="1038"/>
      <c r="U8" s="1038"/>
      <c r="V8" s="1038"/>
      <c r="W8" s="1038"/>
      <c r="X8" s="1038"/>
      <c r="Y8" s="1038"/>
      <c r="Z8" s="1038"/>
      <c r="AA8" s="1038"/>
      <c r="AB8" s="1038"/>
      <c r="AC8" s="1038"/>
      <c r="AD8" s="1038"/>
      <c r="AE8" s="1039"/>
      <c r="AF8" s="1034"/>
      <c r="AG8" s="1035"/>
      <c r="AH8" s="1035"/>
      <c r="AI8" s="1035"/>
      <c r="AJ8" s="1036"/>
      <c r="AK8" s="1079"/>
      <c r="AL8" s="1080"/>
      <c r="AM8" s="1080"/>
      <c r="AN8" s="1080"/>
      <c r="AO8" s="1080"/>
      <c r="AP8" s="1080"/>
      <c r="AQ8" s="1080"/>
      <c r="AR8" s="1080"/>
      <c r="AS8" s="1080"/>
      <c r="AT8" s="1080"/>
      <c r="AU8" s="1081"/>
      <c r="AV8" s="1081"/>
      <c r="AW8" s="1081"/>
      <c r="AX8" s="1081"/>
      <c r="AY8" s="1082"/>
      <c r="AZ8" s="231"/>
      <c r="BA8" s="231"/>
      <c r="BB8" s="231"/>
      <c r="BC8" s="231"/>
      <c r="BD8" s="231"/>
      <c r="BE8" s="232"/>
      <c r="BF8" s="232"/>
      <c r="BG8" s="232"/>
      <c r="BH8" s="232"/>
      <c r="BI8" s="232"/>
      <c r="BJ8" s="232"/>
      <c r="BK8" s="232"/>
      <c r="BL8" s="232"/>
      <c r="BM8" s="232"/>
      <c r="BN8" s="232"/>
      <c r="BO8" s="232"/>
      <c r="BP8" s="232"/>
      <c r="BQ8" s="237">
        <v>2</v>
      </c>
      <c r="BR8" s="238"/>
      <c r="BS8" s="991" t="s">
        <v>559</v>
      </c>
      <c r="BT8" s="992"/>
      <c r="BU8" s="992"/>
      <c r="BV8" s="992"/>
      <c r="BW8" s="992"/>
      <c r="BX8" s="992"/>
      <c r="BY8" s="992"/>
      <c r="BZ8" s="992"/>
      <c r="CA8" s="992"/>
      <c r="CB8" s="992"/>
      <c r="CC8" s="992"/>
      <c r="CD8" s="992"/>
      <c r="CE8" s="992"/>
      <c r="CF8" s="992"/>
      <c r="CG8" s="1013"/>
      <c r="CH8" s="988">
        <v>0</v>
      </c>
      <c r="CI8" s="989"/>
      <c r="CJ8" s="989"/>
      <c r="CK8" s="989"/>
      <c r="CL8" s="990"/>
      <c r="CM8" s="988">
        <v>130</v>
      </c>
      <c r="CN8" s="989"/>
      <c r="CO8" s="989"/>
      <c r="CP8" s="989"/>
      <c r="CQ8" s="990"/>
      <c r="CR8" s="988">
        <v>3</v>
      </c>
      <c r="CS8" s="989"/>
      <c r="CT8" s="989"/>
      <c r="CU8" s="989"/>
      <c r="CV8" s="990"/>
      <c r="CW8" s="988" t="s">
        <v>486</v>
      </c>
      <c r="CX8" s="989"/>
      <c r="CY8" s="989"/>
      <c r="CZ8" s="989"/>
      <c r="DA8" s="990"/>
      <c r="DB8" s="988" t="s">
        <v>486</v>
      </c>
      <c r="DC8" s="989"/>
      <c r="DD8" s="989"/>
      <c r="DE8" s="989"/>
      <c r="DF8" s="990"/>
      <c r="DG8" s="988" t="s">
        <v>486</v>
      </c>
      <c r="DH8" s="989"/>
      <c r="DI8" s="989"/>
      <c r="DJ8" s="989"/>
      <c r="DK8" s="990"/>
      <c r="DL8" s="988" t="s">
        <v>486</v>
      </c>
      <c r="DM8" s="989"/>
      <c r="DN8" s="989"/>
      <c r="DO8" s="989"/>
      <c r="DP8" s="990"/>
      <c r="DQ8" s="988" t="s">
        <v>486</v>
      </c>
      <c r="DR8" s="989"/>
      <c r="DS8" s="989"/>
      <c r="DT8" s="989"/>
      <c r="DU8" s="990"/>
      <c r="DV8" s="991"/>
      <c r="DW8" s="992"/>
      <c r="DX8" s="992"/>
      <c r="DY8" s="992"/>
      <c r="DZ8" s="993"/>
      <c r="EA8" s="233"/>
    </row>
    <row r="9" spans="1:131" s="234" customFormat="1" ht="26.25" customHeight="1" x14ac:dyDescent="0.15">
      <c r="A9" s="237">
        <v>3</v>
      </c>
      <c r="B9" s="1029"/>
      <c r="C9" s="1030"/>
      <c r="D9" s="1030"/>
      <c r="E9" s="1030"/>
      <c r="F9" s="1030"/>
      <c r="G9" s="1030"/>
      <c r="H9" s="1030"/>
      <c r="I9" s="1030"/>
      <c r="J9" s="1030"/>
      <c r="K9" s="1030"/>
      <c r="L9" s="1030"/>
      <c r="M9" s="1030"/>
      <c r="N9" s="1030"/>
      <c r="O9" s="1030"/>
      <c r="P9" s="1031"/>
      <c r="Q9" s="1037"/>
      <c r="R9" s="1038"/>
      <c r="S9" s="1038"/>
      <c r="T9" s="1038"/>
      <c r="U9" s="1038"/>
      <c r="V9" s="1038"/>
      <c r="W9" s="1038"/>
      <c r="X9" s="1038"/>
      <c r="Y9" s="1038"/>
      <c r="Z9" s="1038"/>
      <c r="AA9" s="1038"/>
      <c r="AB9" s="1038"/>
      <c r="AC9" s="1038"/>
      <c r="AD9" s="1038"/>
      <c r="AE9" s="1039"/>
      <c r="AF9" s="1034"/>
      <c r="AG9" s="1035"/>
      <c r="AH9" s="1035"/>
      <c r="AI9" s="1035"/>
      <c r="AJ9" s="1036"/>
      <c r="AK9" s="1079"/>
      <c r="AL9" s="1080"/>
      <c r="AM9" s="1080"/>
      <c r="AN9" s="1080"/>
      <c r="AO9" s="1080"/>
      <c r="AP9" s="1080"/>
      <c r="AQ9" s="1080"/>
      <c r="AR9" s="1080"/>
      <c r="AS9" s="1080"/>
      <c r="AT9" s="1080"/>
      <c r="AU9" s="1081"/>
      <c r="AV9" s="1081"/>
      <c r="AW9" s="1081"/>
      <c r="AX9" s="1081"/>
      <c r="AY9" s="1082"/>
      <c r="AZ9" s="231"/>
      <c r="BA9" s="231"/>
      <c r="BB9" s="231"/>
      <c r="BC9" s="231"/>
      <c r="BD9" s="231"/>
      <c r="BE9" s="232"/>
      <c r="BF9" s="232"/>
      <c r="BG9" s="232"/>
      <c r="BH9" s="232"/>
      <c r="BI9" s="232"/>
      <c r="BJ9" s="232"/>
      <c r="BK9" s="232"/>
      <c r="BL9" s="232"/>
      <c r="BM9" s="232"/>
      <c r="BN9" s="232"/>
      <c r="BO9" s="232"/>
      <c r="BP9" s="232"/>
      <c r="BQ9" s="237">
        <v>3</v>
      </c>
      <c r="BR9" s="238"/>
      <c r="BS9" s="991" t="s">
        <v>560</v>
      </c>
      <c r="BT9" s="992"/>
      <c r="BU9" s="992"/>
      <c r="BV9" s="992"/>
      <c r="BW9" s="992"/>
      <c r="BX9" s="992"/>
      <c r="BY9" s="992"/>
      <c r="BZ9" s="992"/>
      <c r="CA9" s="992"/>
      <c r="CB9" s="992"/>
      <c r="CC9" s="992"/>
      <c r="CD9" s="992"/>
      <c r="CE9" s="992"/>
      <c r="CF9" s="992"/>
      <c r="CG9" s="1013"/>
      <c r="CH9" s="988">
        <v>-12</v>
      </c>
      <c r="CI9" s="989"/>
      <c r="CJ9" s="989"/>
      <c r="CK9" s="989"/>
      <c r="CL9" s="990"/>
      <c r="CM9" s="988">
        <v>42</v>
      </c>
      <c r="CN9" s="989"/>
      <c r="CO9" s="989"/>
      <c r="CP9" s="989"/>
      <c r="CQ9" s="990"/>
      <c r="CR9" s="988">
        <v>69</v>
      </c>
      <c r="CS9" s="989"/>
      <c r="CT9" s="989"/>
      <c r="CU9" s="989"/>
      <c r="CV9" s="990"/>
      <c r="CW9" s="988" t="s">
        <v>557</v>
      </c>
      <c r="CX9" s="989"/>
      <c r="CY9" s="989"/>
      <c r="CZ9" s="989"/>
      <c r="DA9" s="990"/>
      <c r="DB9" s="988">
        <v>178</v>
      </c>
      <c r="DC9" s="989"/>
      <c r="DD9" s="989"/>
      <c r="DE9" s="989"/>
      <c r="DF9" s="990"/>
      <c r="DG9" s="988" t="s">
        <v>557</v>
      </c>
      <c r="DH9" s="989"/>
      <c r="DI9" s="989"/>
      <c r="DJ9" s="989"/>
      <c r="DK9" s="990"/>
      <c r="DL9" s="988" t="s">
        <v>557</v>
      </c>
      <c r="DM9" s="989"/>
      <c r="DN9" s="989"/>
      <c r="DO9" s="989"/>
      <c r="DP9" s="990"/>
      <c r="DQ9" s="988" t="s">
        <v>557</v>
      </c>
      <c r="DR9" s="989"/>
      <c r="DS9" s="989"/>
      <c r="DT9" s="989"/>
      <c r="DU9" s="990"/>
      <c r="DV9" s="991"/>
      <c r="DW9" s="992"/>
      <c r="DX9" s="992"/>
      <c r="DY9" s="992"/>
      <c r="DZ9" s="993"/>
      <c r="EA9" s="233"/>
    </row>
    <row r="10" spans="1:131" s="234" customFormat="1" ht="26.25" customHeight="1" x14ac:dyDescent="0.15">
      <c r="A10" s="237">
        <v>4</v>
      </c>
      <c r="B10" s="1029"/>
      <c r="C10" s="1030"/>
      <c r="D10" s="1030"/>
      <c r="E10" s="1030"/>
      <c r="F10" s="1030"/>
      <c r="G10" s="1030"/>
      <c r="H10" s="1030"/>
      <c r="I10" s="1030"/>
      <c r="J10" s="1030"/>
      <c r="K10" s="1030"/>
      <c r="L10" s="1030"/>
      <c r="M10" s="1030"/>
      <c r="N10" s="1030"/>
      <c r="O10" s="1030"/>
      <c r="P10" s="1031"/>
      <c r="Q10" s="1037"/>
      <c r="R10" s="1038"/>
      <c r="S10" s="1038"/>
      <c r="T10" s="1038"/>
      <c r="U10" s="1038"/>
      <c r="V10" s="1038"/>
      <c r="W10" s="1038"/>
      <c r="X10" s="1038"/>
      <c r="Y10" s="1038"/>
      <c r="Z10" s="1038"/>
      <c r="AA10" s="1038"/>
      <c r="AB10" s="1038"/>
      <c r="AC10" s="1038"/>
      <c r="AD10" s="1038"/>
      <c r="AE10" s="1039"/>
      <c r="AF10" s="1034"/>
      <c r="AG10" s="1035"/>
      <c r="AH10" s="1035"/>
      <c r="AI10" s="1035"/>
      <c r="AJ10" s="1036"/>
      <c r="AK10" s="1079"/>
      <c r="AL10" s="1080"/>
      <c r="AM10" s="1080"/>
      <c r="AN10" s="1080"/>
      <c r="AO10" s="1080"/>
      <c r="AP10" s="1080"/>
      <c r="AQ10" s="1080"/>
      <c r="AR10" s="1080"/>
      <c r="AS10" s="1080"/>
      <c r="AT10" s="1080"/>
      <c r="AU10" s="1081"/>
      <c r="AV10" s="1081"/>
      <c r="AW10" s="1081"/>
      <c r="AX10" s="1081"/>
      <c r="AY10" s="1082"/>
      <c r="AZ10" s="231"/>
      <c r="BA10" s="231"/>
      <c r="BB10" s="231"/>
      <c r="BC10" s="231"/>
      <c r="BD10" s="231"/>
      <c r="BE10" s="232"/>
      <c r="BF10" s="232"/>
      <c r="BG10" s="232"/>
      <c r="BH10" s="232"/>
      <c r="BI10" s="232"/>
      <c r="BJ10" s="232"/>
      <c r="BK10" s="232"/>
      <c r="BL10" s="232"/>
      <c r="BM10" s="232"/>
      <c r="BN10" s="232"/>
      <c r="BO10" s="232"/>
      <c r="BP10" s="232"/>
      <c r="BQ10" s="237">
        <v>4</v>
      </c>
      <c r="BR10" s="238"/>
      <c r="BS10" s="991"/>
      <c r="BT10" s="992"/>
      <c r="BU10" s="992"/>
      <c r="BV10" s="992"/>
      <c r="BW10" s="992"/>
      <c r="BX10" s="992"/>
      <c r="BY10" s="992"/>
      <c r="BZ10" s="992"/>
      <c r="CA10" s="992"/>
      <c r="CB10" s="992"/>
      <c r="CC10" s="992"/>
      <c r="CD10" s="992"/>
      <c r="CE10" s="992"/>
      <c r="CF10" s="992"/>
      <c r="CG10" s="1013"/>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33"/>
    </row>
    <row r="11" spans="1:131" s="234" customFormat="1" ht="26.25" customHeight="1" x14ac:dyDescent="0.15">
      <c r="A11" s="237">
        <v>5</v>
      </c>
      <c r="B11" s="1029"/>
      <c r="C11" s="1030"/>
      <c r="D11" s="1030"/>
      <c r="E11" s="1030"/>
      <c r="F11" s="1030"/>
      <c r="G11" s="1030"/>
      <c r="H11" s="1030"/>
      <c r="I11" s="1030"/>
      <c r="J11" s="1030"/>
      <c r="K11" s="1030"/>
      <c r="L11" s="1030"/>
      <c r="M11" s="1030"/>
      <c r="N11" s="1030"/>
      <c r="O11" s="1030"/>
      <c r="P11" s="1031"/>
      <c r="Q11" s="1037"/>
      <c r="R11" s="1038"/>
      <c r="S11" s="1038"/>
      <c r="T11" s="1038"/>
      <c r="U11" s="1038"/>
      <c r="V11" s="1038"/>
      <c r="W11" s="1038"/>
      <c r="X11" s="1038"/>
      <c r="Y11" s="1038"/>
      <c r="Z11" s="1038"/>
      <c r="AA11" s="1038"/>
      <c r="AB11" s="1038"/>
      <c r="AC11" s="1038"/>
      <c r="AD11" s="1038"/>
      <c r="AE11" s="1039"/>
      <c r="AF11" s="1034"/>
      <c r="AG11" s="1035"/>
      <c r="AH11" s="1035"/>
      <c r="AI11" s="1035"/>
      <c r="AJ11" s="1036"/>
      <c r="AK11" s="1079"/>
      <c r="AL11" s="1080"/>
      <c r="AM11" s="1080"/>
      <c r="AN11" s="1080"/>
      <c r="AO11" s="1080"/>
      <c r="AP11" s="1080"/>
      <c r="AQ11" s="1080"/>
      <c r="AR11" s="1080"/>
      <c r="AS11" s="1080"/>
      <c r="AT11" s="1080"/>
      <c r="AU11" s="1081"/>
      <c r="AV11" s="1081"/>
      <c r="AW11" s="1081"/>
      <c r="AX11" s="1081"/>
      <c r="AY11" s="1082"/>
      <c r="AZ11" s="231"/>
      <c r="BA11" s="231"/>
      <c r="BB11" s="231"/>
      <c r="BC11" s="231"/>
      <c r="BD11" s="231"/>
      <c r="BE11" s="232"/>
      <c r="BF11" s="232"/>
      <c r="BG11" s="232"/>
      <c r="BH11" s="232"/>
      <c r="BI11" s="232"/>
      <c r="BJ11" s="232"/>
      <c r="BK11" s="232"/>
      <c r="BL11" s="232"/>
      <c r="BM11" s="232"/>
      <c r="BN11" s="232"/>
      <c r="BO11" s="232"/>
      <c r="BP11" s="232"/>
      <c r="BQ11" s="237">
        <v>5</v>
      </c>
      <c r="BR11" s="238"/>
      <c r="BS11" s="991"/>
      <c r="BT11" s="992"/>
      <c r="BU11" s="992"/>
      <c r="BV11" s="992"/>
      <c r="BW11" s="992"/>
      <c r="BX11" s="992"/>
      <c r="BY11" s="992"/>
      <c r="BZ11" s="992"/>
      <c r="CA11" s="992"/>
      <c r="CB11" s="992"/>
      <c r="CC11" s="992"/>
      <c r="CD11" s="992"/>
      <c r="CE11" s="992"/>
      <c r="CF11" s="992"/>
      <c r="CG11" s="1013"/>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33"/>
    </row>
    <row r="12" spans="1:131" s="234" customFormat="1" ht="26.25" customHeight="1" x14ac:dyDescent="0.15">
      <c r="A12" s="237">
        <v>6</v>
      </c>
      <c r="B12" s="1029"/>
      <c r="C12" s="1030"/>
      <c r="D12" s="1030"/>
      <c r="E12" s="1030"/>
      <c r="F12" s="1030"/>
      <c r="G12" s="1030"/>
      <c r="H12" s="1030"/>
      <c r="I12" s="1030"/>
      <c r="J12" s="1030"/>
      <c r="K12" s="1030"/>
      <c r="L12" s="1030"/>
      <c r="M12" s="1030"/>
      <c r="N12" s="1030"/>
      <c r="O12" s="1030"/>
      <c r="P12" s="1031"/>
      <c r="Q12" s="1037"/>
      <c r="R12" s="1038"/>
      <c r="S12" s="1038"/>
      <c r="T12" s="1038"/>
      <c r="U12" s="1038"/>
      <c r="V12" s="1038"/>
      <c r="W12" s="1038"/>
      <c r="X12" s="1038"/>
      <c r="Y12" s="1038"/>
      <c r="Z12" s="1038"/>
      <c r="AA12" s="1038"/>
      <c r="AB12" s="1038"/>
      <c r="AC12" s="1038"/>
      <c r="AD12" s="1038"/>
      <c r="AE12" s="1039"/>
      <c r="AF12" s="1034"/>
      <c r="AG12" s="1035"/>
      <c r="AH12" s="1035"/>
      <c r="AI12" s="1035"/>
      <c r="AJ12" s="1036"/>
      <c r="AK12" s="1079"/>
      <c r="AL12" s="1080"/>
      <c r="AM12" s="1080"/>
      <c r="AN12" s="1080"/>
      <c r="AO12" s="1080"/>
      <c r="AP12" s="1080"/>
      <c r="AQ12" s="1080"/>
      <c r="AR12" s="1080"/>
      <c r="AS12" s="1080"/>
      <c r="AT12" s="1080"/>
      <c r="AU12" s="1081"/>
      <c r="AV12" s="1081"/>
      <c r="AW12" s="1081"/>
      <c r="AX12" s="1081"/>
      <c r="AY12" s="1082"/>
      <c r="AZ12" s="231"/>
      <c r="BA12" s="231"/>
      <c r="BB12" s="231"/>
      <c r="BC12" s="231"/>
      <c r="BD12" s="231"/>
      <c r="BE12" s="232"/>
      <c r="BF12" s="232"/>
      <c r="BG12" s="232"/>
      <c r="BH12" s="232"/>
      <c r="BI12" s="232"/>
      <c r="BJ12" s="232"/>
      <c r="BK12" s="232"/>
      <c r="BL12" s="232"/>
      <c r="BM12" s="232"/>
      <c r="BN12" s="232"/>
      <c r="BO12" s="232"/>
      <c r="BP12" s="232"/>
      <c r="BQ12" s="237">
        <v>6</v>
      </c>
      <c r="BR12" s="238"/>
      <c r="BS12" s="991"/>
      <c r="BT12" s="992"/>
      <c r="BU12" s="992"/>
      <c r="BV12" s="992"/>
      <c r="BW12" s="992"/>
      <c r="BX12" s="992"/>
      <c r="BY12" s="992"/>
      <c r="BZ12" s="992"/>
      <c r="CA12" s="992"/>
      <c r="CB12" s="992"/>
      <c r="CC12" s="992"/>
      <c r="CD12" s="992"/>
      <c r="CE12" s="992"/>
      <c r="CF12" s="992"/>
      <c r="CG12" s="1013"/>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33"/>
    </row>
    <row r="13" spans="1:131" s="234" customFormat="1" ht="26.25" customHeight="1" x14ac:dyDescent="0.15">
      <c r="A13" s="237">
        <v>7</v>
      </c>
      <c r="B13" s="1029"/>
      <c r="C13" s="1030"/>
      <c r="D13" s="1030"/>
      <c r="E13" s="1030"/>
      <c r="F13" s="1030"/>
      <c r="G13" s="1030"/>
      <c r="H13" s="1030"/>
      <c r="I13" s="1030"/>
      <c r="J13" s="1030"/>
      <c r="K13" s="1030"/>
      <c r="L13" s="1030"/>
      <c r="M13" s="1030"/>
      <c r="N13" s="1030"/>
      <c r="O13" s="1030"/>
      <c r="P13" s="1031"/>
      <c r="Q13" s="1037"/>
      <c r="R13" s="1038"/>
      <c r="S13" s="1038"/>
      <c r="T13" s="1038"/>
      <c r="U13" s="1038"/>
      <c r="V13" s="1038"/>
      <c r="W13" s="1038"/>
      <c r="X13" s="1038"/>
      <c r="Y13" s="1038"/>
      <c r="Z13" s="1038"/>
      <c r="AA13" s="1038"/>
      <c r="AB13" s="1038"/>
      <c r="AC13" s="1038"/>
      <c r="AD13" s="1038"/>
      <c r="AE13" s="1039"/>
      <c r="AF13" s="1034"/>
      <c r="AG13" s="1035"/>
      <c r="AH13" s="1035"/>
      <c r="AI13" s="1035"/>
      <c r="AJ13" s="1036"/>
      <c r="AK13" s="1079"/>
      <c r="AL13" s="1080"/>
      <c r="AM13" s="1080"/>
      <c r="AN13" s="1080"/>
      <c r="AO13" s="1080"/>
      <c r="AP13" s="1080"/>
      <c r="AQ13" s="1080"/>
      <c r="AR13" s="1080"/>
      <c r="AS13" s="1080"/>
      <c r="AT13" s="1080"/>
      <c r="AU13" s="1081"/>
      <c r="AV13" s="1081"/>
      <c r="AW13" s="1081"/>
      <c r="AX13" s="1081"/>
      <c r="AY13" s="1082"/>
      <c r="AZ13" s="231"/>
      <c r="BA13" s="231"/>
      <c r="BB13" s="231"/>
      <c r="BC13" s="231"/>
      <c r="BD13" s="231"/>
      <c r="BE13" s="232"/>
      <c r="BF13" s="232"/>
      <c r="BG13" s="232"/>
      <c r="BH13" s="232"/>
      <c r="BI13" s="232"/>
      <c r="BJ13" s="232"/>
      <c r="BK13" s="232"/>
      <c r="BL13" s="232"/>
      <c r="BM13" s="232"/>
      <c r="BN13" s="232"/>
      <c r="BO13" s="232"/>
      <c r="BP13" s="232"/>
      <c r="BQ13" s="237">
        <v>7</v>
      </c>
      <c r="BR13" s="238"/>
      <c r="BS13" s="991"/>
      <c r="BT13" s="992"/>
      <c r="BU13" s="992"/>
      <c r="BV13" s="992"/>
      <c r="BW13" s="992"/>
      <c r="BX13" s="992"/>
      <c r="BY13" s="992"/>
      <c r="BZ13" s="992"/>
      <c r="CA13" s="992"/>
      <c r="CB13" s="992"/>
      <c r="CC13" s="992"/>
      <c r="CD13" s="992"/>
      <c r="CE13" s="992"/>
      <c r="CF13" s="992"/>
      <c r="CG13" s="1013"/>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33"/>
    </row>
    <row r="14" spans="1:131" s="234" customFormat="1" ht="26.25" customHeight="1" x14ac:dyDescent="0.15">
      <c r="A14" s="237">
        <v>8</v>
      </c>
      <c r="B14" s="1029"/>
      <c r="C14" s="1030"/>
      <c r="D14" s="1030"/>
      <c r="E14" s="1030"/>
      <c r="F14" s="1030"/>
      <c r="G14" s="1030"/>
      <c r="H14" s="1030"/>
      <c r="I14" s="1030"/>
      <c r="J14" s="1030"/>
      <c r="K14" s="1030"/>
      <c r="L14" s="1030"/>
      <c r="M14" s="1030"/>
      <c r="N14" s="1030"/>
      <c r="O14" s="1030"/>
      <c r="P14" s="1031"/>
      <c r="Q14" s="1037"/>
      <c r="R14" s="1038"/>
      <c r="S14" s="1038"/>
      <c r="T14" s="1038"/>
      <c r="U14" s="1038"/>
      <c r="V14" s="1038"/>
      <c r="W14" s="1038"/>
      <c r="X14" s="1038"/>
      <c r="Y14" s="1038"/>
      <c r="Z14" s="1038"/>
      <c r="AA14" s="1038"/>
      <c r="AB14" s="1038"/>
      <c r="AC14" s="1038"/>
      <c r="AD14" s="1038"/>
      <c r="AE14" s="1039"/>
      <c r="AF14" s="1034"/>
      <c r="AG14" s="1035"/>
      <c r="AH14" s="1035"/>
      <c r="AI14" s="1035"/>
      <c r="AJ14" s="1036"/>
      <c r="AK14" s="1079"/>
      <c r="AL14" s="1080"/>
      <c r="AM14" s="1080"/>
      <c r="AN14" s="1080"/>
      <c r="AO14" s="1080"/>
      <c r="AP14" s="1080"/>
      <c r="AQ14" s="1080"/>
      <c r="AR14" s="1080"/>
      <c r="AS14" s="1080"/>
      <c r="AT14" s="1080"/>
      <c r="AU14" s="1081"/>
      <c r="AV14" s="1081"/>
      <c r="AW14" s="1081"/>
      <c r="AX14" s="1081"/>
      <c r="AY14" s="1082"/>
      <c r="AZ14" s="231"/>
      <c r="BA14" s="231"/>
      <c r="BB14" s="231"/>
      <c r="BC14" s="231"/>
      <c r="BD14" s="231"/>
      <c r="BE14" s="232"/>
      <c r="BF14" s="232"/>
      <c r="BG14" s="232"/>
      <c r="BH14" s="232"/>
      <c r="BI14" s="232"/>
      <c r="BJ14" s="232"/>
      <c r="BK14" s="232"/>
      <c r="BL14" s="232"/>
      <c r="BM14" s="232"/>
      <c r="BN14" s="232"/>
      <c r="BO14" s="232"/>
      <c r="BP14" s="232"/>
      <c r="BQ14" s="237">
        <v>8</v>
      </c>
      <c r="BR14" s="238"/>
      <c r="BS14" s="991"/>
      <c r="BT14" s="992"/>
      <c r="BU14" s="992"/>
      <c r="BV14" s="992"/>
      <c r="BW14" s="992"/>
      <c r="BX14" s="992"/>
      <c r="BY14" s="992"/>
      <c r="BZ14" s="992"/>
      <c r="CA14" s="992"/>
      <c r="CB14" s="992"/>
      <c r="CC14" s="992"/>
      <c r="CD14" s="992"/>
      <c r="CE14" s="992"/>
      <c r="CF14" s="992"/>
      <c r="CG14" s="1013"/>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33"/>
    </row>
    <row r="15" spans="1:131" s="234" customFormat="1" ht="26.25" customHeight="1" x14ac:dyDescent="0.15">
      <c r="A15" s="237">
        <v>9</v>
      </c>
      <c r="B15" s="1029"/>
      <c r="C15" s="1030"/>
      <c r="D15" s="1030"/>
      <c r="E15" s="1030"/>
      <c r="F15" s="1030"/>
      <c r="G15" s="1030"/>
      <c r="H15" s="1030"/>
      <c r="I15" s="1030"/>
      <c r="J15" s="1030"/>
      <c r="K15" s="1030"/>
      <c r="L15" s="1030"/>
      <c r="M15" s="1030"/>
      <c r="N15" s="1030"/>
      <c r="O15" s="1030"/>
      <c r="P15" s="1031"/>
      <c r="Q15" s="1037"/>
      <c r="R15" s="1038"/>
      <c r="S15" s="1038"/>
      <c r="T15" s="1038"/>
      <c r="U15" s="1038"/>
      <c r="V15" s="1038"/>
      <c r="W15" s="1038"/>
      <c r="X15" s="1038"/>
      <c r="Y15" s="1038"/>
      <c r="Z15" s="1038"/>
      <c r="AA15" s="1038"/>
      <c r="AB15" s="1038"/>
      <c r="AC15" s="1038"/>
      <c r="AD15" s="1038"/>
      <c r="AE15" s="1039"/>
      <c r="AF15" s="1034"/>
      <c r="AG15" s="1035"/>
      <c r="AH15" s="1035"/>
      <c r="AI15" s="1035"/>
      <c r="AJ15" s="1036"/>
      <c r="AK15" s="1079"/>
      <c r="AL15" s="1080"/>
      <c r="AM15" s="1080"/>
      <c r="AN15" s="1080"/>
      <c r="AO15" s="1080"/>
      <c r="AP15" s="1080"/>
      <c r="AQ15" s="1080"/>
      <c r="AR15" s="1080"/>
      <c r="AS15" s="1080"/>
      <c r="AT15" s="1080"/>
      <c r="AU15" s="1081"/>
      <c r="AV15" s="1081"/>
      <c r="AW15" s="1081"/>
      <c r="AX15" s="1081"/>
      <c r="AY15" s="1082"/>
      <c r="AZ15" s="231"/>
      <c r="BA15" s="231"/>
      <c r="BB15" s="231"/>
      <c r="BC15" s="231"/>
      <c r="BD15" s="231"/>
      <c r="BE15" s="232"/>
      <c r="BF15" s="232"/>
      <c r="BG15" s="232"/>
      <c r="BH15" s="232"/>
      <c r="BI15" s="232"/>
      <c r="BJ15" s="232"/>
      <c r="BK15" s="232"/>
      <c r="BL15" s="232"/>
      <c r="BM15" s="232"/>
      <c r="BN15" s="232"/>
      <c r="BO15" s="232"/>
      <c r="BP15" s="232"/>
      <c r="BQ15" s="237">
        <v>9</v>
      </c>
      <c r="BR15" s="238"/>
      <c r="BS15" s="991"/>
      <c r="BT15" s="992"/>
      <c r="BU15" s="992"/>
      <c r="BV15" s="992"/>
      <c r="BW15" s="992"/>
      <c r="BX15" s="992"/>
      <c r="BY15" s="992"/>
      <c r="BZ15" s="992"/>
      <c r="CA15" s="992"/>
      <c r="CB15" s="992"/>
      <c r="CC15" s="992"/>
      <c r="CD15" s="992"/>
      <c r="CE15" s="992"/>
      <c r="CF15" s="992"/>
      <c r="CG15" s="1013"/>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33"/>
    </row>
    <row r="16" spans="1:131" s="234" customFormat="1" ht="26.25" customHeight="1" x14ac:dyDescent="0.15">
      <c r="A16" s="237">
        <v>10</v>
      </c>
      <c r="B16" s="1029"/>
      <c r="C16" s="1030"/>
      <c r="D16" s="1030"/>
      <c r="E16" s="1030"/>
      <c r="F16" s="1030"/>
      <c r="G16" s="1030"/>
      <c r="H16" s="1030"/>
      <c r="I16" s="1030"/>
      <c r="J16" s="1030"/>
      <c r="K16" s="1030"/>
      <c r="L16" s="1030"/>
      <c r="M16" s="1030"/>
      <c r="N16" s="1030"/>
      <c r="O16" s="1030"/>
      <c r="P16" s="1031"/>
      <c r="Q16" s="1037"/>
      <c r="R16" s="1038"/>
      <c r="S16" s="1038"/>
      <c r="T16" s="1038"/>
      <c r="U16" s="1038"/>
      <c r="V16" s="1038"/>
      <c r="W16" s="1038"/>
      <c r="X16" s="1038"/>
      <c r="Y16" s="1038"/>
      <c r="Z16" s="1038"/>
      <c r="AA16" s="1038"/>
      <c r="AB16" s="1038"/>
      <c r="AC16" s="1038"/>
      <c r="AD16" s="1038"/>
      <c r="AE16" s="1039"/>
      <c r="AF16" s="1034"/>
      <c r="AG16" s="1035"/>
      <c r="AH16" s="1035"/>
      <c r="AI16" s="1035"/>
      <c r="AJ16" s="1036"/>
      <c r="AK16" s="1079"/>
      <c r="AL16" s="1080"/>
      <c r="AM16" s="1080"/>
      <c r="AN16" s="1080"/>
      <c r="AO16" s="1080"/>
      <c r="AP16" s="1080"/>
      <c r="AQ16" s="1080"/>
      <c r="AR16" s="1080"/>
      <c r="AS16" s="1080"/>
      <c r="AT16" s="1080"/>
      <c r="AU16" s="1081"/>
      <c r="AV16" s="1081"/>
      <c r="AW16" s="1081"/>
      <c r="AX16" s="1081"/>
      <c r="AY16" s="1082"/>
      <c r="AZ16" s="231"/>
      <c r="BA16" s="231"/>
      <c r="BB16" s="231"/>
      <c r="BC16" s="231"/>
      <c r="BD16" s="231"/>
      <c r="BE16" s="232"/>
      <c r="BF16" s="232"/>
      <c r="BG16" s="232"/>
      <c r="BH16" s="232"/>
      <c r="BI16" s="232"/>
      <c r="BJ16" s="232"/>
      <c r="BK16" s="232"/>
      <c r="BL16" s="232"/>
      <c r="BM16" s="232"/>
      <c r="BN16" s="232"/>
      <c r="BO16" s="232"/>
      <c r="BP16" s="232"/>
      <c r="BQ16" s="237">
        <v>10</v>
      </c>
      <c r="BR16" s="238"/>
      <c r="BS16" s="991"/>
      <c r="BT16" s="992"/>
      <c r="BU16" s="992"/>
      <c r="BV16" s="992"/>
      <c r="BW16" s="992"/>
      <c r="BX16" s="992"/>
      <c r="BY16" s="992"/>
      <c r="BZ16" s="992"/>
      <c r="CA16" s="992"/>
      <c r="CB16" s="992"/>
      <c r="CC16" s="992"/>
      <c r="CD16" s="992"/>
      <c r="CE16" s="992"/>
      <c r="CF16" s="992"/>
      <c r="CG16" s="1013"/>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33"/>
    </row>
    <row r="17" spans="1:131" s="234" customFormat="1" ht="26.25" customHeight="1" x14ac:dyDescent="0.15">
      <c r="A17" s="237">
        <v>11</v>
      </c>
      <c r="B17" s="1029"/>
      <c r="C17" s="1030"/>
      <c r="D17" s="1030"/>
      <c r="E17" s="1030"/>
      <c r="F17" s="1030"/>
      <c r="G17" s="1030"/>
      <c r="H17" s="1030"/>
      <c r="I17" s="1030"/>
      <c r="J17" s="1030"/>
      <c r="K17" s="1030"/>
      <c r="L17" s="1030"/>
      <c r="M17" s="1030"/>
      <c r="N17" s="1030"/>
      <c r="O17" s="1030"/>
      <c r="P17" s="1031"/>
      <c r="Q17" s="1037"/>
      <c r="R17" s="1038"/>
      <c r="S17" s="1038"/>
      <c r="T17" s="1038"/>
      <c r="U17" s="1038"/>
      <c r="V17" s="1038"/>
      <c r="W17" s="1038"/>
      <c r="X17" s="1038"/>
      <c r="Y17" s="1038"/>
      <c r="Z17" s="1038"/>
      <c r="AA17" s="1038"/>
      <c r="AB17" s="1038"/>
      <c r="AC17" s="1038"/>
      <c r="AD17" s="1038"/>
      <c r="AE17" s="1039"/>
      <c r="AF17" s="1034"/>
      <c r="AG17" s="1035"/>
      <c r="AH17" s="1035"/>
      <c r="AI17" s="1035"/>
      <c r="AJ17" s="1036"/>
      <c r="AK17" s="1079"/>
      <c r="AL17" s="1080"/>
      <c r="AM17" s="1080"/>
      <c r="AN17" s="1080"/>
      <c r="AO17" s="1080"/>
      <c r="AP17" s="1080"/>
      <c r="AQ17" s="1080"/>
      <c r="AR17" s="1080"/>
      <c r="AS17" s="1080"/>
      <c r="AT17" s="1080"/>
      <c r="AU17" s="1081"/>
      <c r="AV17" s="1081"/>
      <c r="AW17" s="1081"/>
      <c r="AX17" s="1081"/>
      <c r="AY17" s="1082"/>
      <c r="AZ17" s="231"/>
      <c r="BA17" s="231"/>
      <c r="BB17" s="231"/>
      <c r="BC17" s="231"/>
      <c r="BD17" s="231"/>
      <c r="BE17" s="232"/>
      <c r="BF17" s="232"/>
      <c r="BG17" s="232"/>
      <c r="BH17" s="232"/>
      <c r="BI17" s="232"/>
      <c r="BJ17" s="232"/>
      <c r="BK17" s="232"/>
      <c r="BL17" s="232"/>
      <c r="BM17" s="232"/>
      <c r="BN17" s="232"/>
      <c r="BO17" s="232"/>
      <c r="BP17" s="232"/>
      <c r="BQ17" s="237">
        <v>11</v>
      </c>
      <c r="BR17" s="238"/>
      <c r="BS17" s="991"/>
      <c r="BT17" s="992"/>
      <c r="BU17" s="992"/>
      <c r="BV17" s="992"/>
      <c r="BW17" s="992"/>
      <c r="BX17" s="992"/>
      <c r="BY17" s="992"/>
      <c r="BZ17" s="992"/>
      <c r="CA17" s="992"/>
      <c r="CB17" s="992"/>
      <c r="CC17" s="992"/>
      <c r="CD17" s="992"/>
      <c r="CE17" s="992"/>
      <c r="CF17" s="992"/>
      <c r="CG17" s="1013"/>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33"/>
    </row>
    <row r="18" spans="1:131" s="234" customFormat="1" ht="26.25" customHeight="1" x14ac:dyDescent="0.15">
      <c r="A18" s="237">
        <v>12</v>
      </c>
      <c r="B18" s="1029"/>
      <c r="C18" s="1030"/>
      <c r="D18" s="1030"/>
      <c r="E18" s="1030"/>
      <c r="F18" s="1030"/>
      <c r="G18" s="1030"/>
      <c r="H18" s="1030"/>
      <c r="I18" s="1030"/>
      <c r="J18" s="1030"/>
      <c r="K18" s="1030"/>
      <c r="L18" s="1030"/>
      <c r="M18" s="1030"/>
      <c r="N18" s="1030"/>
      <c r="O18" s="1030"/>
      <c r="P18" s="1031"/>
      <c r="Q18" s="1037"/>
      <c r="R18" s="1038"/>
      <c r="S18" s="1038"/>
      <c r="T18" s="1038"/>
      <c r="U18" s="1038"/>
      <c r="V18" s="1038"/>
      <c r="W18" s="1038"/>
      <c r="X18" s="1038"/>
      <c r="Y18" s="1038"/>
      <c r="Z18" s="1038"/>
      <c r="AA18" s="1038"/>
      <c r="AB18" s="1038"/>
      <c r="AC18" s="1038"/>
      <c r="AD18" s="1038"/>
      <c r="AE18" s="1039"/>
      <c r="AF18" s="1034"/>
      <c r="AG18" s="1035"/>
      <c r="AH18" s="1035"/>
      <c r="AI18" s="1035"/>
      <c r="AJ18" s="1036"/>
      <c r="AK18" s="1079"/>
      <c r="AL18" s="1080"/>
      <c r="AM18" s="1080"/>
      <c r="AN18" s="1080"/>
      <c r="AO18" s="1080"/>
      <c r="AP18" s="1080"/>
      <c r="AQ18" s="1080"/>
      <c r="AR18" s="1080"/>
      <c r="AS18" s="1080"/>
      <c r="AT18" s="1080"/>
      <c r="AU18" s="1081"/>
      <c r="AV18" s="1081"/>
      <c r="AW18" s="1081"/>
      <c r="AX18" s="1081"/>
      <c r="AY18" s="1082"/>
      <c r="AZ18" s="231"/>
      <c r="BA18" s="231"/>
      <c r="BB18" s="231"/>
      <c r="BC18" s="231"/>
      <c r="BD18" s="231"/>
      <c r="BE18" s="232"/>
      <c r="BF18" s="232"/>
      <c r="BG18" s="232"/>
      <c r="BH18" s="232"/>
      <c r="BI18" s="232"/>
      <c r="BJ18" s="232"/>
      <c r="BK18" s="232"/>
      <c r="BL18" s="232"/>
      <c r="BM18" s="232"/>
      <c r="BN18" s="232"/>
      <c r="BO18" s="232"/>
      <c r="BP18" s="232"/>
      <c r="BQ18" s="237">
        <v>12</v>
      </c>
      <c r="BR18" s="238"/>
      <c r="BS18" s="991"/>
      <c r="BT18" s="992"/>
      <c r="BU18" s="992"/>
      <c r="BV18" s="992"/>
      <c r="BW18" s="992"/>
      <c r="BX18" s="992"/>
      <c r="BY18" s="992"/>
      <c r="BZ18" s="992"/>
      <c r="CA18" s="992"/>
      <c r="CB18" s="992"/>
      <c r="CC18" s="992"/>
      <c r="CD18" s="992"/>
      <c r="CE18" s="992"/>
      <c r="CF18" s="992"/>
      <c r="CG18" s="1013"/>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33"/>
    </row>
    <row r="19" spans="1:131" s="234" customFormat="1" ht="26.25" customHeight="1" x14ac:dyDescent="0.15">
      <c r="A19" s="237">
        <v>13</v>
      </c>
      <c r="B19" s="1029"/>
      <c r="C19" s="1030"/>
      <c r="D19" s="1030"/>
      <c r="E19" s="1030"/>
      <c r="F19" s="1030"/>
      <c r="G19" s="1030"/>
      <c r="H19" s="1030"/>
      <c r="I19" s="1030"/>
      <c r="J19" s="1030"/>
      <c r="K19" s="1030"/>
      <c r="L19" s="1030"/>
      <c r="M19" s="1030"/>
      <c r="N19" s="1030"/>
      <c r="O19" s="1030"/>
      <c r="P19" s="1031"/>
      <c r="Q19" s="1037"/>
      <c r="R19" s="1038"/>
      <c r="S19" s="1038"/>
      <c r="T19" s="1038"/>
      <c r="U19" s="1038"/>
      <c r="V19" s="1038"/>
      <c r="W19" s="1038"/>
      <c r="X19" s="1038"/>
      <c r="Y19" s="1038"/>
      <c r="Z19" s="1038"/>
      <c r="AA19" s="1038"/>
      <c r="AB19" s="1038"/>
      <c r="AC19" s="1038"/>
      <c r="AD19" s="1038"/>
      <c r="AE19" s="1039"/>
      <c r="AF19" s="1034"/>
      <c r="AG19" s="1035"/>
      <c r="AH19" s="1035"/>
      <c r="AI19" s="1035"/>
      <c r="AJ19" s="1036"/>
      <c r="AK19" s="1079"/>
      <c r="AL19" s="1080"/>
      <c r="AM19" s="1080"/>
      <c r="AN19" s="1080"/>
      <c r="AO19" s="1080"/>
      <c r="AP19" s="1080"/>
      <c r="AQ19" s="1080"/>
      <c r="AR19" s="1080"/>
      <c r="AS19" s="1080"/>
      <c r="AT19" s="1080"/>
      <c r="AU19" s="1081"/>
      <c r="AV19" s="1081"/>
      <c r="AW19" s="1081"/>
      <c r="AX19" s="1081"/>
      <c r="AY19" s="1082"/>
      <c r="AZ19" s="231"/>
      <c r="BA19" s="231"/>
      <c r="BB19" s="231"/>
      <c r="BC19" s="231"/>
      <c r="BD19" s="231"/>
      <c r="BE19" s="232"/>
      <c r="BF19" s="232"/>
      <c r="BG19" s="232"/>
      <c r="BH19" s="232"/>
      <c r="BI19" s="232"/>
      <c r="BJ19" s="232"/>
      <c r="BK19" s="232"/>
      <c r="BL19" s="232"/>
      <c r="BM19" s="232"/>
      <c r="BN19" s="232"/>
      <c r="BO19" s="232"/>
      <c r="BP19" s="232"/>
      <c r="BQ19" s="237">
        <v>13</v>
      </c>
      <c r="BR19" s="238"/>
      <c r="BS19" s="991"/>
      <c r="BT19" s="992"/>
      <c r="BU19" s="992"/>
      <c r="BV19" s="992"/>
      <c r="BW19" s="992"/>
      <c r="BX19" s="992"/>
      <c r="BY19" s="992"/>
      <c r="BZ19" s="992"/>
      <c r="CA19" s="992"/>
      <c r="CB19" s="992"/>
      <c r="CC19" s="992"/>
      <c r="CD19" s="992"/>
      <c r="CE19" s="992"/>
      <c r="CF19" s="992"/>
      <c r="CG19" s="1013"/>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33"/>
    </row>
    <row r="20" spans="1:131" s="234" customFormat="1" ht="26.25" customHeight="1" x14ac:dyDescent="0.15">
      <c r="A20" s="237">
        <v>14</v>
      </c>
      <c r="B20" s="1029"/>
      <c r="C20" s="1030"/>
      <c r="D20" s="1030"/>
      <c r="E20" s="1030"/>
      <c r="F20" s="1030"/>
      <c r="G20" s="1030"/>
      <c r="H20" s="1030"/>
      <c r="I20" s="1030"/>
      <c r="J20" s="1030"/>
      <c r="K20" s="1030"/>
      <c r="L20" s="1030"/>
      <c r="M20" s="1030"/>
      <c r="N20" s="1030"/>
      <c r="O20" s="1030"/>
      <c r="P20" s="1031"/>
      <c r="Q20" s="1037"/>
      <c r="R20" s="1038"/>
      <c r="S20" s="1038"/>
      <c r="T20" s="1038"/>
      <c r="U20" s="1038"/>
      <c r="V20" s="1038"/>
      <c r="W20" s="1038"/>
      <c r="X20" s="1038"/>
      <c r="Y20" s="1038"/>
      <c r="Z20" s="1038"/>
      <c r="AA20" s="1038"/>
      <c r="AB20" s="1038"/>
      <c r="AC20" s="1038"/>
      <c r="AD20" s="1038"/>
      <c r="AE20" s="1039"/>
      <c r="AF20" s="1034"/>
      <c r="AG20" s="1035"/>
      <c r="AH20" s="1035"/>
      <c r="AI20" s="1035"/>
      <c r="AJ20" s="1036"/>
      <c r="AK20" s="1079"/>
      <c r="AL20" s="1080"/>
      <c r="AM20" s="1080"/>
      <c r="AN20" s="1080"/>
      <c r="AO20" s="1080"/>
      <c r="AP20" s="1080"/>
      <c r="AQ20" s="1080"/>
      <c r="AR20" s="1080"/>
      <c r="AS20" s="1080"/>
      <c r="AT20" s="1080"/>
      <c r="AU20" s="1081"/>
      <c r="AV20" s="1081"/>
      <c r="AW20" s="1081"/>
      <c r="AX20" s="1081"/>
      <c r="AY20" s="1082"/>
      <c r="AZ20" s="231"/>
      <c r="BA20" s="231"/>
      <c r="BB20" s="231"/>
      <c r="BC20" s="231"/>
      <c r="BD20" s="231"/>
      <c r="BE20" s="232"/>
      <c r="BF20" s="232"/>
      <c r="BG20" s="232"/>
      <c r="BH20" s="232"/>
      <c r="BI20" s="232"/>
      <c r="BJ20" s="232"/>
      <c r="BK20" s="232"/>
      <c r="BL20" s="232"/>
      <c r="BM20" s="232"/>
      <c r="BN20" s="232"/>
      <c r="BO20" s="232"/>
      <c r="BP20" s="232"/>
      <c r="BQ20" s="237">
        <v>14</v>
      </c>
      <c r="BR20" s="238"/>
      <c r="BS20" s="991"/>
      <c r="BT20" s="992"/>
      <c r="BU20" s="992"/>
      <c r="BV20" s="992"/>
      <c r="BW20" s="992"/>
      <c r="BX20" s="992"/>
      <c r="BY20" s="992"/>
      <c r="BZ20" s="992"/>
      <c r="CA20" s="992"/>
      <c r="CB20" s="992"/>
      <c r="CC20" s="992"/>
      <c r="CD20" s="992"/>
      <c r="CE20" s="992"/>
      <c r="CF20" s="992"/>
      <c r="CG20" s="1013"/>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33"/>
    </row>
    <row r="21" spans="1:131" s="234" customFormat="1" ht="26.25" customHeight="1" thickBot="1" x14ac:dyDescent="0.2">
      <c r="A21" s="237">
        <v>15</v>
      </c>
      <c r="B21" s="1029"/>
      <c r="C21" s="1030"/>
      <c r="D21" s="1030"/>
      <c r="E21" s="1030"/>
      <c r="F21" s="1030"/>
      <c r="G21" s="1030"/>
      <c r="H21" s="1030"/>
      <c r="I21" s="1030"/>
      <c r="J21" s="1030"/>
      <c r="K21" s="1030"/>
      <c r="L21" s="1030"/>
      <c r="M21" s="1030"/>
      <c r="N21" s="1030"/>
      <c r="O21" s="1030"/>
      <c r="P21" s="1031"/>
      <c r="Q21" s="1037"/>
      <c r="R21" s="1038"/>
      <c r="S21" s="1038"/>
      <c r="T21" s="1038"/>
      <c r="U21" s="1038"/>
      <c r="V21" s="1038"/>
      <c r="W21" s="1038"/>
      <c r="X21" s="1038"/>
      <c r="Y21" s="1038"/>
      <c r="Z21" s="1038"/>
      <c r="AA21" s="1038"/>
      <c r="AB21" s="1038"/>
      <c r="AC21" s="1038"/>
      <c r="AD21" s="1038"/>
      <c r="AE21" s="1039"/>
      <c r="AF21" s="1034"/>
      <c r="AG21" s="1035"/>
      <c r="AH21" s="1035"/>
      <c r="AI21" s="1035"/>
      <c r="AJ21" s="1036"/>
      <c r="AK21" s="1079"/>
      <c r="AL21" s="1080"/>
      <c r="AM21" s="1080"/>
      <c r="AN21" s="1080"/>
      <c r="AO21" s="1080"/>
      <c r="AP21" s="1080"/>
      <c r="AQ21" s="1080"/>
      <c r="AR21" s="1080"/>
      <c r="AS21" s="1080"/>
      <c r="AT21" s="1080"/>
      <c r="AU21" s="1081"/>
      <c r="AV21" s="1081"/>
      <c r="AW21" s="1081"/>
      <c r="AX21" s="1081"/>
      <c r="AY21" s="1082"/>
      <c r="AZ21" s="231"/>
      <c r="BA21" s="231"/>
      <c r="BB21" s="231"/>
      <c r="BC21" s="231"/>
      <c r="BD21" s="231"/>
      <c r="BE21" s="232"/>
      <c r="BF21" s="232"/>
      <c r="BG21" s="232"/>
      <c r="BH21" s="232"/>
      <c r="BI21" s="232"/>
      <c r="BJ21" s="232"/>
      <c r="BK21" s="232"/>
      <c r="BL21" s="232"/>
      <c r="BM21" s="232"/>
      <c r="BN21" s="232"/>
      <c r="BO21" s="232"/>
      <c r="BP21" s="232"/>
      <c r="BQ21" s="237">
        <v>15</v>
      </c>
      <c r="BR21" s="238"/>
      <c r="BS21" s="991"/>
      <c r="BT21" s="992"/>
      <c r="BU21" s="992"/>
      <c r="BV21" s="992"/>
      <c r="BW21" s="992"/>
      <c r="BX21" s="992"/>
      <c r="BY21" s="992"/>
      <c r="BZ21" s="992"/>
      <c r="CA21" s="992"/>
      <c r="CB21" s="992"/>
      <c r="CC21" s="992"/>
      <c r="CD21" s="992"/>
      <c r="CE21" s="992"/>
      <c r="CF21" s="992"/>
      <c r="CG21" s="1013"/>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33"/>
    </row>
    <row r="22" spans="1:131" s="234" customFormat="1" ht="26.25" customHeight="1" x14ac:dyDescent="0.15">
      <c r="A22" s="237">
        <v>16</v>
      </c>
      <c r="B22" s="1029"/>
      <c r="C22" s="1030"/>
      <c r="D22" s="1030"/>
      <c r="E22" s="1030"/>
      <c r="F22" s="1030"/>
      <c r="G22" s="1030"/>
      <c r="H22" s="1030"/>
      <c r="I22" s="1030"/>
      <c r="J22" s="1030"/>
      <c r="K22" s="1030"/>
      <c r="L22" s="1030"/>
      <c r="M22" s="1030"/>
      <c r="N22" s="1030"/>
      <c r="O22" s="1030"/>
      <c r="P22" s="1031"/>
      <c r="Q22" s="1072"/>
      <c r="R22" s="1073"/>
      <c r="S22" s="1073"/>
      <c r="T22" s="1073"/>
      <c r="U22" s="1073"/>
      <c r="V22" s="1073"/>
      <c r="W22" s="1073"/>
      <c r="X22" s="1073"/>
      <c r="Y22" s="1073"/>
      <c r="Z22" s="1073"/>
      <c r="AA22" s="1073"/>
      <c r="AB22" s="1073"/>
      <c r="AC22" s="1073"/>
      <c r="AD22" s="1073"/>
      <c r="AE22" s="1074"/>
      <c r="AF22" s="1034"/>
      <c r="AG22" s="1035"/>
      <c r="AH22" s="1035"/>
      <c r="AI22" s="1035"/>
      <c r="AJ22" s="1036"/>
      <c r="AK22" s="1075"/>
      <c r="AL22" s="1076"/>
      <c r="AM22" s="1076"/>
      <c r="AN22" s="1076"/>
      <c r="AO22" s="1076"/>
      <c r="AP22" s="1076"/>
      <c r="AQ22" s="1076"/>
      <c r="AR22" s="1076"/>
      <c r="AS22" s="1076"/>
      <c r="AT22" s="1076"/>
      <c r="AU22" s="1077"/>
      <c r="AV22" s="1077"/>
      <c r="AW22" s="1077"/>
      <c r="AX22" s="1077"/>
      <c r="AY22" s="1078"/>
      <c r="AZ22" s="1027" t="s">
        <v>375</v>
      </c>
      <c r="BA22" s="1027"/>
      <c r="BB22" s="1027"/>
      <c r="BC22" s="1027"/>
      <c r="BD22" s="1028"/>
      <c r="BE22" s="232"/>
      <c r="BF22" s="232"/>
      <c r="BG22" s="232"/>
      <c r="BH22" s="232"/>
      <c r="BI22" s="232"/>
      <c r="BJ22" s="232"/>
      <c r="BK22" s="232"/>
      <c r="BL22" s="232"/>
      <c r="BM22" s="232"/>
      <c r="BN22" s="232"/>
      <c r="BO22" s="232"/>
      <c r="BP22" s="232"/>
      <c r="BQ22" s="237">
        <v>16</v>
      </c>
      <c r="BR22" s="238"/>
      <c r="BS22" s="991"/>
      <c r="BT22" s="992"/>
      <c r="BU22" s="992"/>
      <c r="BV22" s="992"/>
      <c r="BW22" s="992"/>
      <c r="BX22" s="992"/>
      <c r="BY22" s="992"/>
      <c r="BZ22" s="992"/>
      <c r="CA22" s="992"/>
      <c r="CB22" s="992"/>
      <c r="CC22" s="992"/>
      <c r="CD22" s="992"/>
      <c r="CE22" s="992"/>
      <c r="CF22" s="992"/>
      <c r="CG22" s="1013"/>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33"/>
    </row>
    <row r="23" spans="1:131" s="234" customFormat="1" ht="26.25" customHeight="1" thickBot="1" x14ac:dyDescent="0.2">
      <c r="A23" s="239" t="s">
        <v>376</v>
      </c>
      <c r="B23" s="948" t="s">
        <v>377</v>
      </c>
      <c r="C23" s="949"/>
      <c r="D23" s="949"/>
      <c r="E23" s="949"/>
      <c r="F23" s="949"/>
      <c r="G23" s="949"/>
      <c r="H23" s="949"/>
      <c r="I23" s="949"/>
      <c r="J23" s="949"/>
      <c r="K23" s="949"/>
      <c r="L23" s="949"/>
      <c r="M23" s="949"/>
      <c r="N23" s="949"/>
      <c r="O23" s="949"/>
      <c r="P23" s="950"/>
      <c r="Q23" s="1066"/>
      <c r="R23" s="1060"/>
      <c r="S23" s="1060"/>
      <c r="T23" s="1060"/>
      <c r="U23" s="1060"/>
      <c r="V23" s="1060"/>
      <c r="W23" s="1060"/>
      <c r="X23" s="1060"/>
      <c r="Y23" s="1060"/>
      <c r="Z23" s="1060"/>
      <c r="AA23" s="1060"/>
      <c r="AB23" s="1060"/>
      <c r="AC23" s="1060"/>
      <c r="AD23" s="1060"/>
      <c r="AE23" s="1067"/>
      <c r="AF23" s="1068">
        <v>913</v>
      </c>
      <c r="AG23" s="1060"/>
      <c r="AH23" s="1060"/>
      <c r="AI23" s="1060"/>
      <c r="AJ23" s="1069"/>
      <c r="AK23" s="1070"/>
      <c r="AL23" s="1071"/>
      <c r="AM23" s="1071"/>
      <c r="AN23" s="1071"/>
      <c r="AO23" s="1071"/>
      <c r="AP23" s="1060"/>
      <c r="AQ23" s="1060"/>
      <c r="AR23" s="1060"/>
      <c r="AS23" s="1060"/>
      <c r="AT23" s="1060"/>
      <c r="AU23" s="1061"/>
      <c r="AV23" s="1061"/>
      <c r="AW23" s="1061"/>
      <c r="AX23" s="1061"/>
      <c r="AY23" s="1062"/>
      <c r="AZ23" s="1063" t="s">
        <v>122</v>
      </c>
      <c r="BA23" s="1064"/>
      <c r="BB23" s="1064"/>
      <c r="BC23" s="1064"/>
      <c r="BD23" s="1065"/>
      <c r="BE23" s="232"/>
      <c r="BF23" s="232"/>
      <c r="BG23" s="232"/>
      <c r="BH23" s="232"/>
      <c r="BI23" s="232"/>
      <c r="BJ23" s="232"/>
      <c r="BK23" s="232"/>
      <c r="BL23" s="232"/>
      <c r="BM23" s="232"/>
      <c r="BN23" s="232"/>
      <c r="BO23" s="232"/>
      <c r="BP23" s="232"/>
      <c r="BQ23" s="237">
        <v>17</v>
      </c>
      <c r="BR23" s="238"/>
      <c r="BS23" s="991"/>
      <c r="BT23" s="992"/>
      <c r="BU23" s="992"/>
      <c r="BV23" s="992"/>
      <c r="BW23" s="992"/>
      <c r="BX23" s="992"/>
      <c r="BY23" s="992"/>
      <c r="BZ23" s="992"/>
      <c r="CA23" s="992"/>
      <c r="CB23" s="992"/>
      <c r="CC23" s="992"/>
      <c r="CD23" s="992"/>
      <c r="CE23" s="992"/>
      <c r="CF23" s="992"/>
      <c r="CG23" s="1013"/>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33"/>
    </row>
    <row r="24" spans="1:131" s="234" customFormat="1" ht="26.25" customHeight="1" x14ac:dyDescent="0.15">
      <c r="A24" s="1059" t="s">
        <v>378</v>
      </c>
      <c r="B24" s="1059"/>
      <c r="C24" s="1059"/>
      <c r="D24" s="1059"/>
      <c r="E24" s="1059"/>
      <c r="F24" s="1059"/>
      <c r="G24" s="1059"/>
      <c r="H24" s="1059"/>
      <c r="I24" s="1059"/>
      <c r="J24" s="1059"/>
      <c r="K24" s="1059"/>
      <c r="L24" s="1059"/>
      <c r="M24" s="1059"/>
      <c r="N24" s="1059"/>
      <c r="O24" s="1059"/>
      <c r="P24" s="1059"/>
      <c r="Q24" s="1059"/>
      <c r="R24" s="1059"/>
      <c r="S24" s="1059"/>
      <c r="T24" s="1059"/>
      <c r="U24" s="1059"/>
      <c r="V24" s="1059"/>
      <c r="W24" s="1059"/>
      <c r="X24" s="1059"/>
      <c r="Y24" s="1059"/>
      <c r="Z24" s="1059"/>
      <c r="AA24" s="1059"/>
      <c r="AB24" s="1059"/>
      <c r="AC24" s="1059"/>
      <c r="AD24" s="1059"/>
      <c r="AE24" s="1059"/>
      <c r="AF24" s="1059"/>
      <c r="AG24" s="1059"/>
      <c r="AH24" s="1059"/>
      <c r="AI24" s="1059"/>
      <c r="AJ24" s="1059"/>
      <c r="AK24" s="1059"/>
      <c r="AL24" s="1059"/>
      <c r="AM24" s="1059"/>
      <c r="AN24" s="1059"/>
      <c r="AO24" s="1059"/>
      <c r="AP24" s="1059"/>
      <c r="AQ24" s="1059"/>
      <c r="AR24" s="1059"/>
      <c r="AS24" s="1059"/>
      <c r="AT24" s="1059"/>
      <c r="AU24" s="1059"/>
      <c r="AV24" s="1059"/>
      <c r="AW24" s="1059"/>
      <c r="AX24" s="1059"/>
      <c r="AY24" s="1059"/>
      <c r="AZ24" s="231"/>
      <c r="BA24" s="231"/>
      <c r="BB24" s="231"/>
      <c r="BC24" s="231"/>
      <c r="BD24" s="231"/>
      <c r="BE24" s="232"/>
      <c r="BF24" s="232"/>
      <c r="BG24" s="232"/>
      <c r="BH24" s="232"/>
      <c r="BI24" s="232"/>
      <c r="BJ24" s="232"/>
      <c r="BK24" s="232"/>
      <c r="BL24" s="232"/>
      <c r="BM24" s="232"/>
      <c r="BN24" s="232"/>
      <c r="BO24" s="232"/>
      <c r="BP24" s="232"/>
      <c r="BQ24" s="237">
        <v>18</v>
      </c>
      <c r="BR24" s="238"/>
      <c r="BS24" s="991"/>
      <c r="BT24" s="992"/>
      <c r="BU24" s="992"/>
      <c r="BV24" s="992"/>
      <c r="BW24" s="992"/>
      <c r="BX24" s="992"/>
      <c r="BY24" s="992"/>
      <c r="BZ24" s="992"/>
      <c r="CA24" s="992"/>
      <c r="CB24" s="992"/>
      <c r="CC24" s="992"/>
      <c r="CD24" s="992"/>
      <c r="CE24" s="992"/>
      <c r="CF24" s="992"/>
      <c r="CG24" s="1013"/>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33"/>
    </row>
    <row r="25" spans="1:131" ht="26.25" customHeight="1" thickBot="1" x14ac:dyDescent="0.2">
      <c r="A25" s="1058" t="s">
        <v>379</v>
      </c>
      <c r="B25" s="1058"/>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1058"/>
      <c r="AZ25" s="1058"/>
      <c r="BA25" s="1058"/>
      <c r="BB25" s="1058"/>
      <c r="BC25" s="1058"/>
      <c r="BD25" s="1058"/>
      <c r="BE25" s="1058"/>
      <c r="BF25" s="1058"/>
      <c r="BG25" s="1058"/>
      <c r="BH25" s="1058"/>
      <c r="BI25" s="1058"/>
      <c r="BJ25" s="231"/>
      <c r="BK25" s="231"/>
      <c r="BL25" s="231"/>
      <c r="BM25" s="231"/>
      <c r="BN25" s="231"/>
      <c r="BO25" s="240"/>
      <c r="BP25" s="240"/>
      <c r="BQ25" s="237">
        <v>19</v>
      </c>
      <c r="BR25" s="238"/>
      <c r="BS25" s="991"/>
      <c r="BT25" s="992"/>
      <c r="BU25" s="992"/>
      <c r="BV25" s="992"/>
      <c r="BW25" s="992"/>
      <c r="BX25" s="992"/>
      <c r="BY25" s="992"/>
      <c r="BZ25" s="992"/>
      <c r="CA25" s="992"/>
      <c r="CB25" s="992"/>
      <c r="CC25" s="992"/>
      <c r="CD25" s="992"/>
      <c r="CE25" s="992"/>
      <c r="CF25" s="992"/>
      <c r="CG25" s="1013"/>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229"/>
    </row>
    <row r="26" spans="1:131" ht="26.25" customHeight="1" x14ac:dyDescent="0.15">
      <c r="A26" s="994" t="s">
        <v>357</v>
      </c>
      <c r="B26" s="995"/>
      <c r="C26" s="995"/>
      <c r="D26" s="995"/>
      <c r="E26" s="995"/>
      <c r="F26" s="995"/>
      <c r="G26" s="995"/>
      <c r="H26" s="995"/>
      <c r="I26" s="995"/>
      <c r="J26" s="995"/>
      <c r="K26" s="995"/>
      <c r="L26" s="995"/>
      <c r="M26" s="995"/>
      <c r="N26" s="995"/>
      <c r="O26" s="995"/>
      <c r="P26" s="996"/>
      <c r="Q26" s="1000" t="s">
        <v>380</v>
      </c>
      <c r="R26" s="1001"/>
      <c r="S26" s="1001"/>
      <c r="T26" s="1001"/>
      <c r="U26" s="1002"/>
      <c r="V26" s="1000" t="s">
        <v>381</v>
      </c>
      <c r="W26" s="1001"/>
      <c r="X26" s="1001"/>
      <c r="Y26" s="1001"/>
      <c r="Z26" s="1002"/>
      <c r="AA26" s="1000" t="s">
        <v>382</v>
      </c>
      <c r="AB26" s="1001"/>
      <c r="AC26" s="1001"/>
      <c r="AD26" s="1001"/>
      <c r="AE26" s="1001"/>
      <c r="AF26" s="1054" t="s">
        <v>383</v>
      </c>
      <c r="AG26" s="1007"/>
      <c r="AH26" s="1007"/>
      <c r="AI26" s="1007"/>
      <c r="AJ26" s="1055"/>
      <c r="AK26" s="1001" t="s">
        <v>384</v>
      </c>
      <c r="AL26" s="1001"/>
      <c r="AM26" s="1001"/>
      <c r="AN26" s="1001"/>
      <c r="AO26" s="1002"/>
      <c r="AP26" s="1000" t="s">
        <v>385</v>
      </c>
      <c r="AQ26" s="1001"/>
      <c r="AR26" s="1001"/>
      <c r="AS26" s="1001"/>
      <c r="AT26" s="1002"/>
      <c r="AU26" s="1000" t="s">
        <v>386</v>
      </c>
      <c r="AV26" s="1001"/>
      <c r="AW26" s="1001"/>
      <c r="AX26" s="1001"/>
      <c r="AY26" s="1002"/>
      <c r="AZ26" s="1000" t="s">
        <v>387</v>
      </c>
      <c r="BA26" s="1001"/>
      <c r="BB26" s="1001"/>
      <c r="BC26" s="1001"/>
      <c r="BD26" s="1002"/>
      <c r="BE26" s="1000" t="s">
        <v>364</v>
      </c>
      <c r="BF26" s="1001"/>
      <c r="BG26" s="1001"/>
      <c r="BH26" s="1001"/>
      <c r="BI26" s="1014"/>
      <c r="BJ26" s="231"/>
      <c r="BK26" s="231"/>
      <c r="BL26" s="231"/>
      <c r="BM26" s="231"/>
      <c r="BN26" s="231"/>
      <c r="BO26" s="240"/>
      <c r="BP26" s="240"/>
      <c r="BQ26" s="237">
        <v>20</v>
      </c>
      <c r="BR26" s="238"/>
      <c r="BS26" s="991"/>
      <c r="BT26" s="992"/>
      <c r="BU26" s="992"/>
      <c r="BV26" s="992"/>
      <c r="BW26" s="992"/>
      <c r="BX26" s="992"/>
      <c r="BY26" s="992"/>
      <c r="BZ26" s="992"/>
      <c r="CA26" s="992"/>
      <c r="CB26" s="992"/>
      <c r="CC26" s="992"/>
      <c r="CD26" s="992"/>
      <c r="CE26" s="992"/>
      <c r="CF26" s="992"/>
      <c r="CG26" s="1013"/>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229"/>
    </row>
    <row r="27" spans="1:131" ht="26.25" customHeight="1" thickBot="1" x14ac:dyDescent="0.2">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56"/>
      <c r="AG27" s="1010"/>
      <c r="AH27" s="1010"/>
      <c r="AI27" s="1010"/>
      <c r="AJ27" s="1057"/>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5"/>
      <c r="BJ27" s="231"/>
      <c r="BK27" s="231"/>
      <c r="BL27" s="231"/>
      <c r="BM27" s="231"/>
      <c r="BN27" s="231"/>
      <c r="BO27" s="240"/>
      <c r="BP27" s="240"/>
      <c r="BQ27" s="237">
        <v>21</v>
      </c>
      <c r="BR27" s="238"/>
      <c r="BS27" s="991"/>
      <c r="BT27" s="992"/>
      <c r="BU27" s="992"/>
      <c r="BV27" s="992"/>
      <c r="BW27" s="992"/>
      <c r="BX27" s="992"/>
      <c r="BY27" s="992"/>
      <c r="BZ27" s="992"/>
      <c r="CA27" s="992"/>
      <c r="CB27" s="992"/>
      <c r="CC27" s="992"/>
      <c r="CD27" s="992"/>
      <c r="CE27" s="992"/>
      <c r="CF27" s="992"/>
      <c r="CG27" s="1013"/>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229"/>
    </row>
    <row r="28" spans="1:131" ht="26.25" customHeight="1" thickTop="1" x14ac:dyDescent="0.15">
      <c r="A28" s="241">
        <v>1</v>
      </c>
      <c r="B28" s="1046" t="s">
        <v>388</v>
      </c>
      <c r="C28" s="1047"/>
      <c r="D28" s="1047"/>
      <c r="E28" s="1047"/>
      <c r="F28" s="1047"/>
      <c r="G28" s="1047"/>
      <c r="H28" s="1047"/>
      <c r="I28" s="1047"/>
      <c r="J28" s="1047"/>
      <c r="K28" s="1047"/>
      <c r="L28" s="1047"/>
      <c r="M28" s="1047"/>
      <c r="N28" s="1047"/>
      <c r="O28" s="1047"/>
      <c r="P28" s="1048"/>
      <c r="Q28" s="1049">
        <v>4787</v>
      </c>
      <c r="R28" s="1050"/>
      <c r="S28" s="1050"/>
      <c r="T28" s="1050"/>
      <c r="U28" s="1050"/>
      <c r="V28" s="1050">
        <v>4705</v>
      </c>
      <c r="W28" s="1050"/>
      <c r="X28" s="1050"/>
      <c r="Y28" s="1050"/>
      <c r="Z28" s="1050"/>
      <c r="AA28" s="1050">
        <v>82</v>
      </c>
      <c r="AB28" s="1050"/>
      <c r="AC28" s="1050"/>
      <c r="AD28" s="1050"/>
      <c r="AE28" s="1051"/>
      <c r="AF28" s="1052">
        <v>82</v>
      </c>
      <c r="AG28" s="1050"/>
      <c r="AH28" s="1050"/>
      <c r="AI28" s="1050"/>
      <c r="AJ28" s="1053"/>
      <c r="AK28" s="1041">
        <v>264</v>
      </c>
      <c r="AL28" s="1042"/>
      <c r="AM28" s="1042"/>
      <c r="AN28" s="1042"/>
      <c r="AO28" s="1042"/>
      <c r="AP28" s="1042"/>
      <c r="AQ28" s="1042"/>
      <c r="AR28" s="1042"/>
      <c r="AS28" s="1042"/>
      <c r="AT28" s="1042"/>
      <c r="AU28" s="1042"/>
      <c r="AV28" s="1042"/>
      <c r="AW28" s="1042"/>
      <c r="AX28" s="1042"/>
      <c r="AY28" s="1042"/>
      <c r="AZ28" s="1043"/>
      <c r="BA28" s="1043"/>
      <c r="BB28" s="1043"/>
      <c r="BC28" s="1043"/>
      <c r="BD28" s="1043"/>
      <c r="BE28" s="1044"/>
      <c r="BF28" s="1044"/>
      <c r="BG28" s="1044"/>
      <c r="BH28" s="1044"/>
      <c r="BI28" s="1045"/>
      <c r="BJ28" s="231"/>
      <c r="BK28" s="231"/>
      <c r="BL28" s="231"/>
      <c r="BM28" s="231"/>
      <c r="BN28" s="231"/>
      <c r="BO28" s="240"/>
      <c r="BP28" s="240"/>
      <c r="BQ28" s="237">
        <v>22</v>
      </c>
      <c r="BR28" s="238"/>
      <c r="BS28" s="991"/>
      <c r="BT28" s="992"/>
      <c r="BU28" s="992"/>
      <c r="BV28" s="992"/>
      <c r="BW28" s="992"/>
      <c r="BX28" s="992"/>
      <c r="BY28" s="992"/>
      <c r="BZ28" s="992"/>
      <c r="CA28" s="992"/>
      <c r="CB28" s="992"/>
      <c r="CC28" s="992"/>
      <c r="CD28" s="992"/>
      <c r="CE28" s="992"/>
      <c r="CF28" s="992"/>
      <c r="CG28" s="1013"/>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229"/>
    </row>
    <row r="29" spans="1:131" ht="26.25" customHeight="1" x14ac:dyDescent="0.15">
      <c r="A29" s="241">
        <v>2</v>
      </c>
      <c r="B29" s="1029" t="s">
        <v>389</v>
      </c>
      <c r="C29" s="1030"/>
      <c r="D29" s="1030"/>
      <c r="E29" s="1030"/>
      <c r="F29" s="1030"/>
      <c r="G29" s="1030"/>
      <c r="H29" s="1030"/>
      <c r="I29" s="1030"/>
      <c r="J29" s="1030"/>
      <c r="K29" s="1030"/>
      <c r="L29" s="1030"/>
      <c r="M29" s="1030"/>
      <c r="N29" s="1030"/>
      <c r="O29" s="1030"/>
      <c r="P29" s="1031"/>
      <c r="Q29" s="1037">
        <v>4681</v>
      </c>
      <c r="R29" s="1038"/>
      <c r="S29" s="1038"/>
      <c r="T29" s="1038"/>
      <c r="U29" s="1038"/>
      <c r="V29" s="1038">
        <v>4531</v>
      </c>
      <c r="W29" s="1038"/>
      <c r="X29" s="1038"/>
      <c r="Y29" s="1038"/>
      <c r="Z29" s="1038"/>
      <c r="AA29" s="1038">
        <v>150</v>
      </c>
      <c r="AB29" s="1038"/>
      <c r="AC29" s="1038"/>
      <c r="AD29" s="1038"/>
      <c r="AE29" s="1039"/>
      <c r="AF29" s="1034">
        <v>150</v>
      </c>
      <c r="AG29" s="1035"/>
      <c r="AH29" s="1035"/>
      <c r="AI29" s="1035"/>
      <c r="AJ29" s="1036"/>
      <c r="AK29" s="979">
        <v>723</v>
      </c>
      <c r="AL29" s="970"/>
      <c r="AM29" s="970"/>
      <c r="AN29" s="970"/>
      <c r="AO29" s="970"/>
      <c r="AP29" s="970"/>
      <c r="AQ29" s="970"/>
      <c r="AR29" s="970"/>
      <c r="AS29" s="970"/>
      <c r="AT29" s="970"/>
      <c r="AU29" s="970"/>
      <c r="AV29" s="970"/>
      <c r="AW29" s="970"/>
      <c r="AX29" s="970"/>
      <c r="AY29" s="970"/>
      <c r="AZ29" s="1040"/>
      <c r="BA29" s="1040"/>
      <c r="BB29" s="1040"/>
      <c r="BC29" s="1040"/>
      <c r="BD29" s="1040"/>
      <c r="BE29" s="971"/>
      <c r="BF29" s="971"/>
      <c r="BG29" s="971"/>
      <c r="BH29" s="971"/>
      <c r="BI29" s="972"/>
      <c r="BJ29" s="231"/>
      <c r="BK29" s="231"/>
      <c r="BL29" s="231"/>
      <c r="BM29" s="231"/>
      <c r="BN29" s="231"/>
      <c r="BO29" s="240"/>
      <c r="BP29" s="240"/>
      <c r="BQ29" s="237">
        <v>23</v>
      </c>
      <c r="BR29" s="238"/>
      <c r="BS29" s="991"/>
      <c r="BT29" s="992"/>
      <c r="BU29" s="992"/>
      <c r="BV29" s="992"/>
      <c r="BW29" s="992"/>
      <c r="BX29" s="992"/>
      <c r="BY29" s="992"/>
      <c r="BZ29" s="992"/>
      <c r="CA29" s="992"/>
      <c r="CB29" s="992"/>
      <c r="CC29" s="992"/>
      <c r="CD29" s="992"/>
      <c r="CE29" s="992"/>
      <c r="CF29" s="992"/>
      <c r="CG29" s="1013"/>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229"/>
    </row>
    <row r="30" spans="1:131" ht="26.25" customHeight="1" x14ac:dyDescent="0.15">
      <c r="A30" s="241">
        <v>3</v>
      </c>
      <c r="B30" s="1029" t="s">
        <v>390</v>
      </c>
      <c r="C30" s="1030"/>
      <c r="D30" s="1030"/>
      <c r="E30" s="1030"/>
      <c r="F30" s="1030"/>
      <c r="G30" s="1030"/>
      <c r="H30" s="1030"/>
      <c r="I30" s="1030"/>
      <c r="J30" s="1030"/>
      <c r="K30" s="1030"/>
      <c r="L30" s="1030"/>
      <c r="M30" s="1030"/>
      <c r="N30" s="1030"/>
      <c r="O30" s="1030"/>
      <c r="P30" s="1031"/>
      <c r="Q30" s="1037">
        <v>794</v>
      </c>
      <c r="R30" s="1038"/>
      <c r="S30" s="1038"/>
      <c r="T30" s="1038"/>
      <c r="U30" s="1038"/>
      <c r="V30" s="1038">
        <v>792</v>
      </c>
      <c r="W30" s="1038"/>
      <c r="X30" s="1038"/>
      <c r="Y30" s="1038"/>
      <c r="Z30" s="1038"/>
      <c r="AA30" s="1038">
        <v>2</v>
      </c>
      <c r="AB30" s="1038"/>
      <c r="AC30" s="1038"/>
      <c r="AD30" s="1038"/>
      <c r="AE30" s="1039"/>
      <c r="AF30" s="1034">
        <v>2</v>
      </c>
      <c r="AG30" s="1035"/>
      <c r="AH30" s="1035"/>
      <c r="AI30" s="1035"/>
      <c r="AJ30" s="1036"/>
      <c r="AK30" s="979">
        <v>140</v>
      </c>
      <c r="AL30" s="970"/>
      <c r="AM30" s="970"/>
      <c r="AN30" s="970"/>
      <c r="AO30" s="970"/>
      <c r="AP30" s="970"/>
      <c r="AQ30" s="970"/>
      <c r="AR30" s="970"/>
      <c r="AS30" s="970"/>
      <c r="AT30" s="970"/>
      <c r="AU30" s="970"/>
      <c r="AV30" s="970"/>
      <c r="AW30" s="970"/>
      <c r="AX30" s="970"/>
      <c r="AY30" s="970"/>
      <c r="AZ30" s="1040"/>
      <c r="BA30" s="1040"/>
      <c r="BB30" s="1040"/>
      <c r="BC30" s="1040"/>
      <c r="BD30" s="1040"/>
      <c r="BE30" s="971"/>
      <c r="BF30" s="971"/>
      <c r="BG30" s="971"/>
      <c r="BH30" s="971"/>
      <c r="BI30" s="972"/>
      <c r="BJ30" s="231"/>
      <c r="BK30" s="231"/>
      <c r="BL30" s="231"/>
      <c r="BM30" s="231"/>
      <c r="BN30" s="231"/>
      <c r="BO30" s="240"/>
      <c r="BP30" s="240"/>
      <c r="BQ30" s="237">
        <v>24</v>
      </c>
      <c r="BR30" s="238"/>
      <c r="BS30" s="991"/>
      <c r="BT30" s="992"/>
      <c r="BU30" s="992"/>
      <c r="BV30" s="992"/>
      <c r="BW30" s="992"/>
      <c r="BX30" s="992"/>
      <c r="BY30" s="992"/>
      <c r="BZ30" s="992"/>
      <c r="CA30" s="992"/>
      <c r="CB30" s="992"/>
      <c r="CC30" s="992"/>
      <c r="CD30" s="992"/>
      <c r="CE30" s="992"/>
      <c r="CF30" s="992"/>
      <c r="CG30" s="1013"/>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229"/>
    </row>
    <row r="31" spans="1:131" ht="26.25" customHeight="1" x14ac:dyDescent="0.15">
      <c r="A31" s="241">
        <v>4</v>
      </c>
      <c r="B31" s="1029" t="s">
        <v>391</v>
      </c>
      <c r="C31" s="1030"/>
      <c r="D31" s="1030"/>
      <c r="E31" s="1030"/>
      <c r="F31" s="1030"/>
      <c r="G31" s="1030"/>
      <c r="H31" s="1030"/>
      <c r="I31" s="1030"/>
      <c r="J31" s="1030"/>
      <c r="K31" s="1030"/>
      <c r="L31" s="1030"/>
      <c r="M31" s="1030"/>
      <c r="N31" s="1030"/>
      <c r="O31" s="1030"/>
      <c r="P31" s="1031"/>
      <c r="Q31" s="1037">
        <v>1182</v>
      </c>
      <c r="R31" s="1038"/>
      <c r="S31" s="1038"/>
      <c r="T31" s="1038"/>
      <c r="U31" s="1038"/>
      <c r="V31" s="1038">
        <v>983</v>
      </c>
      <c r="W31" s="1038"/>
      <c r="X31" s="1038"/>
      <c r="Y31" s="1038"/>
      <c r="Z31" s="1038"/>
      <c r="AA31" s="1038">
        <v>199</v>
      </c>
      <c r="AB31" s="1038"/>
      <c r="AC31" s="1038"/>
      <c r="AD31" s="1038"/>
      <c r="AE31" s="1039"/>
      <c r="AF31" s="1034">
        <v>1580</v>
      </c>
      <c r="AG31" s="1035"/>
      <c r="AH31" s="1035"/>
      <c r="AI31" s="1035"/>
      <c r="AJ31" s="1036"/>
      <c r="AK31" s="979">
        <v>45</v>
      </c>
      <c r="AL31" s="970"/>
      <c r="AM31" s="970"/>
      <c r="AN31" s="970"/>
      <c r="AO31" s="970"/>
      <c r="AP31" s="970">
        <v>1775</v>
      </c>
      <c r="AQ31" s="970"/>
      <c r="AR31" s="970"/>
      <c r="AS31" s="970"/>
      <c r="AT31" s="970"/>
      <c r="AU31" s="970">
        <v>98</v>
      </c>
      <c r="AV31" s="970"/>
      <c r="AW31" s="970"/>
      <c r="AX31" s="970"/>
      <c r="AY31" s="970"/>
      <c r="AZ31" s="1040"/>
      <c r="BA31" s="1040"/>
      <c r="BB31" s="1040"/>
      <c r="BC31" s="1040"/>
      <c r="BD31" s="1040"/>
      <c r="BE31" s="971" t="s">
        <v>392</v>
      </c>
      <c r="BF31" s="971"/>
      <c r="BG31" s="971"/>
      <c r="BH31" s="971"/>
      <c r="BI31" s="972"/>
      <c r="BJ31" s="231"/>
      <c r="BK31" s="231"/>
      <c r="BL31" s="231"/>
      <c r="BM31" s="231"/>
      <c r="BN31" s="231"/>
      <c r="BO31" s="240"/>
      <c r="BP31" s="240"/>
      <c r="BQ31" s="237">
        <v>25</v>
      </c>
      <c r="BR31" s="238"/>
      <c r="BS31" s="991"/>
      <c r="BT31" s="992"/>
      <c r="BU31" s="992"/>
      <c r="BV31" s="992"/>
      <c r="BW31" s="992"/>
      <c r="BX31" s="992"/>
      <c r="BY31" s="992"/>
      <c r="BZ31" s="992"/>
      <c r="CA31" s="992"/>
      <c r="CB31" s="992"/>
      <c r="CC31" s="992"/>
      <c r="CD31" s="992"/>
      <c r="CE31" s="992"/>
      <c r="CF31" s="992"/>
      <c r="CG31" s="1013"/>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229"/>
    </row>
    <row r="32" spans="1:131" ht="26.25" customHeight="1" x14ac:dyDescent="0.15">
      <c r="A32" s="241">
        <v>5</v>
      </c>
      <c r="B32" s="1029" t="s">
        <v>393</v>
      </c>
      <c r="C32" s="1030"/>
      <c r="D32" s="1030"/>
      <c r="E32" s="1030"/>
      <c r="F32" s="1030"/>
      <c r="G32" s="1030"/>
      <c r="H32" s="1030"/>
      <c r="I32" s="1030"/>
      <c r="J32" s="1030"/>
      <c r="K32" s="1030"/>
      <c r="L32" s="1030"/>
      <c r="M32" s="1030"/>
      <c r="N32" s="1030"/>
      <c r="O32" s="1030"/>
      <c r="P32" s="1031"/>
      <c r="Q32" s="1037">
        <v>1891</v>
      </c>
      <c r="R32" s="1038"/>
      <c r="S32" s="1038"/>
      <c r="T32" s="1038"/>
      <c r="U32" s="1038"/>
      <c r="V32" s="1038">
        <v>1721</v>
      </c>
      <c r="W32" s="1038"/>
      <c r="X32" s="1038"/>
      <c r="Y32" s="1038"/>
      <c r="Z32" s="1038"/>
      <c r="AA32" s="1038">
        <v>170</v>
      </c>
      <c r="AB32" s="1038"/>
      <c r="AC32" s="1038"/>
      <c r="AD32" s="1038"/>
      <c r="AE32" s="1039"/>
      <c r="AF32" s="1034">
        <v>1855</v>
      </c>
      <c r="AG32" s="1035"/>
      <c r="AH32" s="1035"/>
      <c r="AI32" s="1035"/>
      <c r="AJ32" s="1036"/>
      <c r="AK32" s="979">
        <v>985</v>
      </c>
      <c r="AL32" s="970"/>
      <c r="AM32" s="970"/>
      <c r="AN32" s="970"/>
      <c r="AO32" s="970"/>
      <c r="AP32" s="970">
        <v>13677</v>
      </c>
      <c r="AQ32" s="970"/>
      <c r="AR32" s="970"/>
      <c r="AS32" s="970"/>
      <c r="AT32" s="970"/>
      <c r="AU32" s="970">
        <v>9765</v>
      </c>
      <c r="AV32" s="970"/>
      <c r="AW32" s="970"/>
      <c r="AX32" s="970"/>
      <c r="AY32" s="970"/>
      <c r="AZ32" s="1040"/>
      <c r="BA32" s="1040"/>
      <c r="BB32" s="1040"/>
      <c r="BC32" s="1040"/>
      <c r="BD32" s="1040"/>
      <c r="BE32" s="971" t="s">
        <v>392</v>
      </c>
      <c r="BF32" s="971"/>
      <c r="BG32" s="971"/>
      <c r="BH32" s="971"/>
      <c r="BI32" s="972"/>
      <c r="BJ32" s="231"/>
      <c r="BK32" s="231"/>
      <c r="BL32" s="231"/>
      <c r="BM32" s="231"/>
      <c r="BN32" s="231"/>
      <c r="BO32" s="240"/>
      <c r="BP32" s="240"/>
      <c r="BQ32" s="237">
        <v>26</v>
      </c>
      <c r="BR32" s="238"/>
      <c r="BS32" s="991"/>
      <c r="BT32" s="992"/>
      <c r="BU32" s="992"/>
      <c r="BV32" s="992"/>
      <c r="BW32" s="992"/>
      <c r="BX32" s="992"/>
      <c r="BY32" s="992"/>
      <c r="BZ32" s="992"/>
      <c r="CA32" s="992"/>
      <c r="CB32" s="992"/>
      <c r="CC32" s="992"/>
      <c r="CD32" s="992"/>
      <c r="CE32" s="992"/>
      <c r="CF32" s="992"/>
      <c r="CG32" s="1013"/>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229"/>
    </row>
    <row r="33" spans="1:131" ht="26.25" customHeight="1" x14ac:dyDescent="0.15">
      <c r="A33" s="241">
        <v>6</v>
      </c>
      <c r="B33" s="1029" t="s">
        <v>394</v>
      </c>
      <c r="C33" s="1030"/>
      <c r="D33" s="1030"/>
      <c r="E33" s="1030"/>
      <c r="F33" s="1030"/>
      <c r="G33" s="1030"/>
      <c r="H33" s="1030"/>
      <c r="I33" s="1030"/>
      <c r="J33" s="1030"/>
      <c r="K33" s="1030"/>
      <c r="L33" s="1030"/>
      <c r="M33" s="1030"/>
      <c r="N33" s="1030"/>
      <c r="O33" s="1030"/>
      <c r="P33" s="1031"/>
      <c r="Q33" s="1037">
        <v>8</v>
      </c>
      <c r="R33" s="1038"/>
      <c r="S33" s="1038"/>
      <c r="T33" s="1038"/>
      <c r="U33" s="1038"/>
      <c r="V33" s="1038">
        <v>9</v>
      </c>
      <c r="W33" s="1038"/>
      <c r="X33" s="1038"/>
      <c r="Y33" s="1038"/>
      <c r="Z33" s="1038"/>
      <c r="AA33" s="1038">
        <v>-1</v>
      </c>
      <c r="AB33" s="1038"/>
      <c r="AC33" s="1038"/>
      <c r="AD33" s="1038"/>
      <c r="AE33" s="1039"/>
      <c r="AF33" s="1034">
        <v>529</v>
      </c>
      <c r="AG33" s="1035"/>
      <c r="AH33" s="1035"/>
      <c r="AI33" s="1035"/>
      <c r="AJ33" s="1036"/>
      <c r="AK33" s="979"/>
      <c r="AL33" s="970"/>
      <c r="AM33" s="970"/>
      <c r="AN33" s="970"/>
      <c r="AO33" s="970"/>
      <c r="AP33" s="970"/>
      <c r="AQ33" s="970"/>
      <c r="AR33" s="970"/>
      <c r="AS33" s="970"/>
      <c r="AT33" s="970"/>
      <c r="AU33" s="970"/>
      <c r="AV33" s="970"/>
      <c r="AW33" s="970"/>
      <c r="AX33" s="970"/>
      <c r="AY33" s="970"/>
      <c r="AZ33" s="1040"/>
      <c r="BA33" s="1040"/>
      <c r="BB33" s="1040"/>
      <c r="BC33" s="1040"/>
      <c r="BD33" s="1040"/>
      <c r="BE33" s="971" t="s">
        <v>392</v>
      </c>
      <c r="BF33" s="971"/>
      <c r="BG33" s="971"/>
      <c r="BH33" s="971"/>
      <c r="BI33" s="972"/>
      <c r="BJ33" s="231"/>
      <c r="BK33" s="231"/>
      <c r="BL33" s="231"/>
      <c r="BM33" s="231"/>
      <c r="BN33" s="231"/>
      <c r="BO33" s="240"/>
      <c r="BP33" s="240"/>
      <c r="BQ33" s="237">
        <v>27</v>
      </c>
      <c r="BR33" s="238"/>
      <c r="BS33" s="991"/>
      <c r="BT33" s="992"/>
      <c r="BU33" s="992"/>
      <c r="BV33" s="992"/>
      <c r="BW33" s="992"/>
      <c r="BX33" s="992"/>
      <c r="BY33" s="992"/>
      <c r="BZ33" s="992"/>
      <c r="CA33" s="992"/>
      <c r="CB33" s="992"/>
      <c r="CC33" s="992"/>
      <c r="CD33" s="992"/>
      <c r="CE33" s="992"/>
      <c r="CF33" s="992"/>
      <c r="CG33" s="1013"/>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229"/>
    </row>
    <row r="34" spans="1:131" ht="26.25" customHeight="1" x14ac:dyDescent="0.15">
      <c r="A34" s="241">
        <v>7</v>
      </c>
      <c r="B34" s="1029"/>
      <c r="C34" s="1030"/>
      <c r="D34" s="1030"/>
      <c r="E34" s="1030"/>
      <c r="F34" s="1030"/>
      <c r="G34" s="1030"/>
      <c r="H34" s="1030"/>
      <c r="I34" s="1030"/>
      <c r="J34" s="1030"/>
      <c r="K34" s="1030"/>
      <c r="L34" s="1030"/>
      <c r="M34" s="1030"/>
      <c r="N34" s="1030"/>
      <c r="O34" s="1030"/>
      <c r="P34" s="1031"/>
      <c r="Q34" s="1037"/>
      <c r="R34" s="1038"/>
      <c r="S34" s="1038"/>
      <c r="T34" s="1038"/>
      <c r="U34" s="1038"/>
      <c r="V34" s="1038"/>
      <c r="W34" s="1038"/>
      <c r="X34" s="1038"/>
      <c r="Y34" s="1038"/>
      <c r="Z34" s="1038"/>
      <c r="AA34" s="1038"/>
      <c r="AB34" s="1038"/>
      <c r="AC34" s="1038"/>
      <c r="AD34" s="1038"/>
      <c r="AE34" s="1039"/>
      <c r="AF34" s="1034"/>
      <c r="AG34" s="1035"/>
      <c r="AH34" s="1035"/>
      <c r="AI34" s="1035"/>
      <c r="AJ34" s="1036"/>
      <c r="AK34" s="979"/>
      <c r="AL34" s="970"/>
      <c r="AM34" s="970"/>
      <c r="AN34" s="970"/>
      <c r="AO34" s="970"/>
      <c r="AP34" s="970"/>
      <c r="AQ34" s="970"/>
      <c r="AR34" s="970"/>
      <c r="AS34" s="970"/>
      <c r="AT34" s="970"/>
      <c r="AU34" s="970"/>
      <c r="AV34" s="970"/>
      <c r="AW34" s="970"/>
      <c r="AX34" s="970"/>
      <c r="AY34" s="970"/>
      <c r="AZ34" s="1040"/>
      <c r="BA34" s="1040"/>
      <c r="BB34" s="1040"/>
      <c r="BC34" s="1040"/>
      <c r="BD34" s="1040"/>
      <c r="BE34" s="971"/>
      <c r="BF34" s="971"/>
      <c r="BG34" s="971"/>
      <c r="BH34" s="971"/>
      <c r="BI34" s="972"/>
      <c r="BJ34" s="231"/>
      <c r="BK34" s="231"/>
      <c r="BL34" s="231"/>
      <c r="BM34" s="231"/>
      <c r="BN34" s="231"/>
      <c r="BO34" s="240"/>
      <c r="BP34" s="240"/>
      <c r="BQ34" s="237">
        <v>28</v>
      </c>
      <c r="BR34" s="238"/>
      <c r="BS34" s="991"/>
      <c r="BT34" s="992"/>
      <c r="BU34" s="992"/>
      <c r="BV34" s="992"/>
      <c r="BW34" s="992"/>
      <c r="BX34" s="992"/>
      <c r="BY34" s="992"/>
      <c r="BZ34" s="992"/>
      <c r="CA34" s="992"/>
      <c r="CB34" s="992"/>
      <c r="CC34" s="992"/>
      <c r="CD34" s="992"/>
      <c r="CE34" s="992"/>
      <c r="CF34" s="992"/>
      <c r="CG34" s="1013"/>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229"/>
    </row>
    <row r="35" spans="1:131" ht="26.25" customHeight="1" x14ac:dyDescent="0.15">
      <c r="A35" s="241">
        <v>8</v>
      </c>
      <c r="B35" s="1029"/>
      <c r="C35" s="1030"/>
      <c r="D35" s="1030"/>
      <c r="E35" s="1030"/>
      <c r="F35" s="1030"/>
      <c r="G35" s="1030"/>
      <c r="H35" s="1030"/>
      <c r="I35" s="1030"/>
      <c r="J35" s="1030"/>
      <c r="K35" s="1030"/>
      <c r="L35" s="1030"/>
      <c r="M35" s="1030"/>
      <c r="N35" s="1030"/>
      <c r="O35" s="1030"/>
      <c r="P35" s="1031"/>
      <c r="Q35" s="1037"/>
      <c r="R35" s="1038"/>
      <c r="S35" s="1038"/>
      <c r="T35" s="1038"/>
      <c r="U35" s="1038"/>
      <c r="V35" s="1038"/>
      <c r="W35" s="1038"/>
      <c r="X35" s="1038"/>
      <c r="Y35" s="1038"/>
      <c r="Z35" s="1038"/>
      <c r="AA35" s="1038"/>
      <c r="AB35" s="1038"/>
      <c r="AC35" s="1038"/>
      <c r="AD35" s="1038"/>
      <c r="AE35" s="1039"/>
      <c r="AF35" s="1034"/>
      <c r="AG35" s="1035"/>
      <c r="AH35" s="1035"/>
      <c r="AI35" s="1035"/>
      <c r="AJ35" s="1036"/>
      <c r="AK35" s="979"/>
      <c r="AL35" s="970"/>
      <c r="AM35" s="970"/>
      <c r="AN35" s="970"/>
      <c r="AO35" s="970"/>
      <c r="AP35" s="970"/>
      <c r="AQ35" s="970"/>
      <c r="AR35" s="970"/>
      <c r="AS35" s="970"/>
      <c r="AT35" s="970"/>
      <c r="AU35" s="970"/>
      <c r="AV35" s="970"/>
      <c r="AW35" s="970"/>
      <c r="AX35" s="970"/>
      <c r="AY35" s="970"/>
      <c r="AZ35" s="1040"/>
      <c r="BA35" s="1040"/>
      <c r="BB35" s="1040"/>
      <c r="BC35" s="1040"/>
      <c r="BD35" s="1040"/>
      <c r="BE35" s="971"/>
      <c r="BF35" s="971"/>
      <c r="BG35" s="971"/>
      <c r="BH35" s="971"/>
      <c r="BI35" s="972"/>
      <c r="BJ35" s="231"/>
      <c r="BK35" s="231"/>
      <c r="BL35" s="231"/>
      <c r="BM35" s="231"/>
      <c r="BN35" s="231"/>
      <c r="BO35" s="240"/>
      <c r="BP35" s="240"/>
      <c r="BQ35" s="237">
        <v>29</v>
      </c>
      <c r="BR35" s="238"/>
      <c r="BS35" s="991"/>
      <c r="BT35" s="992"/>
      <c r="BU35" s="992"/>
      <c r="BV35" s="992"/>
      <c r="BW35" s="992"/>
      <c r="BX35" s="992"/>
      <c r="BY35" s="992"/>
      <c r="BZ35" s="992"/>
      <c r="CA35" s="992"/>
      <c r="CB35" s="992"/>
      <c r="CC35" s="992"/>
      <c r="CD35" s="992"/>
      <c r="CE35" s="992"/>
      <c r="CF35" s="992"/>
      <c r="CG35" s="1013"/>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229"/>
    </row>
    <row r="36" spans="1:131" ht="26.25" customHeight="1" x14ac:dyDescent="0.15">
      <c r="A36" s="241">
        <v>9</v>
      </c>
      <c r="B36" s="1029"/>
      <c r="C36" s="1030"/>
      <c r="D36" s="1030"/>
      <c r="E36" s="1030"/>
      <c r="F36" s="1030"/>
      <c r="G36" s="1030"/>
      <c r="H36" s="1030"/>
      <c r="I36" s="1030"/>
      <c r="J36" s="1030"/>
      <c r="K36" s="1030"/>
      <c r="L36" s="1030"/>
      <c r="M36" s="1030"/>
      <c r="N36" s="1030"/>
      <c r="O36" s="1030"/>
      <c r="P36" s="1031"/>
      <c r="Q36" s="1037"/>
      <c r="R36" s="1038"/>
      <c r="S36" s="1038"/>
      <c r="T36" s="1038"/>
      <c r="U36" s="1038"/>
      <c r="V36" s="1038"/>
      <c r="W36" s="1038"/>
      <c r="X36" s="1038"/>
      <c r="Y36" s="1038"/>
      <c r="Z36" s="1038"/>
      <c r="AA36" s="1038"/>
      <c r="AB36" s="1038"/>
      <c r="AC36" s="1038"/>
      <c r="AD36" s="1038"/>
      <c r="AE36" s="1039"/>
      <c r="AF36" s="1034"/>
      <c r="AG36" s="1035"/>
      <c r="AH36" s="1035"/>
      <c r="AI36" s="1035"/>
      <c r="AJ36" s="1036"/>
      <c r="AK36" s="979"/>
      <c r="AL36" s="970"/>
      <c r="AM36" s="970"/>
      <c r="AN36" s="970"/>
      <c r="AO36" s="970"/>
      <c r="AP36" s="970"/>
      <c r="AQ36" s="970"/>
      <c r="AR36" s="970"/>
      <c r="AS36" s="970"/>
      <c r="AT36" s="970"/>
      <c r="AU36" s="970"/>
      <c r="AV36" s="970"/>
      <c r="AW36" s="970"/>
      <c r="AX36" s="970"/>
      <c r="AY36" s="970"/>
      <c r="AZ36" s="1040"/>
      <c r="BA36" s="1040"/>
      <c r="BB36" s="1040"/>
      <c r="BC36" s="1040"/>
      <c r="BD36" s="1040"/>
      <c r="BE36" s="971"/>
      <c r="BF36" s="971"/>
      <c r="BG36" s="971"/>
      <c r="BH36" s="971"/>
      <c r="BI36" s="972"/>
      <c r="BJ36" s="231"/>
      <c r="BK36" s="231"/>
      <c r="BL36" s="231"/>
      <c r="BM36" s="231"/>
      <c r="BN36" s="231"/>
      <c r="BO36" s="240"/>
      <c r="BP36" s="240"/>
      <c r="BQ36" s="237">
        <v>30</v>
      </c>
      <c r="BR36" s="238"/>
      <c r="BS36" s="991"/>
      <c r="BT36" s="992"/>
      <c r="BU36" s="992"/>
      <c r="BV36" s="992"/>
      <c r="BW36" s="992"/>
      <c r="BX36" s="992"/>
      <c r="BY36" s="992"/>
      <c r="BZ36" s="992"/>
      <c r="CA36" s="992"/>
      <c r="CB36" s="992"/>
      <c r="CC36" s="992"/>
      <c r="CD36" s="992"/>
      <c r="CE36" s="992"/>
      <c r="CF36" s="992"/>
      <c r="CG36" s="1013"/>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229"/>
    </row>
    <row r="37" spans="1:131" ht="26.25" customHeight="1" x14ac:dyDescent="0.15">
      <c r="A37" s="241">
        <v>10</v>
      </c>
      <c r="B37" s="1029"/>
      <c r="C37" s="1030"/>
      <c r="D37" s="1030"/>
      <c r="E37" s="1030"/>
      <c r="F37" s="1030"/>
      <c r="G37" s="1030"/>
      <c r="H37" s="1030"/>
      <c r="I37" s="1030"/>
      <c r="J37" s="1030"/>
      <c r="K37" s="1030"/>
      <c r="L37" s="1030"/>
      <c r="M37" s="1030"/>
      <c r="N37" s="1030"/>
      <c r="O37" s="1030"/>
      <c r="P37" s="1031"/>
      <c r="Q37" s="1037"/>
      <c r="R37" s="1038"/>
      <c r="S37" s="1038"/>
      <c r="T37" s="1038"/>
      <c r="U37" s="1038"/>
      <c r="V37" s="1038"/>
      <c r="W37" s="1038"/>
      <c r="X37" s="1038"/>
      <c r="Y37" s="1038"/>
      <c r="Z37" s="1038"/>
      <c r="AA37" s="1038"/>
      <c r="AB37" s="1038"/>
      <c r="AC37" s="1038"/>
      <c r="AD37" s="1038"/>
      <c r="AE37" s="1039"/>
      <c r="AF37" s="1034"/>
      <c r="AG37" s="1035"/>
      <c r="AH37" s="1035"/>
      <c r="AI37" s="1035"/>
      <c r="AJ37" s="1036"/>
      <c r="AK37" s="979"/>
      <c r="AL37" s="970"/>
      <c r="AM37" s="970"/>
      <c r="AN37" s="970"/>
      <c r="AO37" s="970"/>
      <c r="AP37" s="970"/>
      <c r="AQ37" s="970"/>
      <c r="AR37" s="970"/>
      <c r="AS37" s="970"/>
      <c r="AT37" s="970"/>
      <c r="AU37" s="970"/>
      <c r="AV37" s="970"/>
      <c r="AW37" s="970"/>
      <c r="AX37" s="970"/>
      <c r="AY37" s="970"/>
      <c r="AZ37" s="1040"/>
      <c r="BA37" s="1040"/>
      <c r="BB37" s="1040"/>
      <c r="BC37" s="1040"/>
      <c r="BD37" s="1040"/>
      <c r="BE37" s="971"/>
      <c r="BF37" s="971"/>
      <c r="BG37" s="971"/>
      <c r="BH37" s="971"/>
      <c r="BI37" s="972"/>
      <c r="BJ37" s="231"/>
      <c r="BK37" s="231"/>
      <c r="BL37" s="231"/>
      <c r="BM37" s="231"/>
      <c r="BN37" s="231"/>
      <c r="BO37" s="240"/>
      <c r="BP37" s="240"/>
      <c r="BQ37" s="237">
        <v>31</v>
      </c>
      <c r="BR37" s="238"/>
      <c r="BS37" s="991"/>
      <c r="BT37" s="992"/>
      <c r="BU37" s="992"/>
      <c r="BV37" s="992"/>
      <c r="BW37" s="992"/>
      <c r="BX37" s="992"/>
      <c r="BY37" s="992"/>
      <c r="BZ37" s="992"/>
      <c r="CA37" s="992"/>
      <c r="CB37" s="992"/>
      <c r="CC37" s="992"/>
      <c r="CD37" s="992"/>
      <c r="CE37" s="992"/>
      <c r="CF37" s="992"/>
      <c r="CG37" s="1013"/>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229"/>
    </row>
    <row r="38" spans="1:131" ht="26.25" customHeight="1" x14ac:dyDescent="0.15">
      <c r="A38" s="241">
        <v>11</v>
      </c>
      <c r="B38" s="1029"/>
      <c r="C38" s="1030"/>
      <c r="D38" s="1030"/>
      <c r="E38" s="1030"/>
      <c r="F38" s="1030"/>
      <c r="G38" s="1030"/>
      <c r="H38" s="1030"/>
      <c r="I38" s="1030"/>
      <c r="J38" s="1030"/>
      <c r="K38" s="1030"/>
      <c r="L38" s="1030"/>
      <c r="M38" s="1030"/>
      <c r="N38" s="1030"/>
      <c r="O38" s="1030"/>
      <c r="P38" s="1031"/>
      <c r="Q38" s="1037"/>
      <c r="R38" s="1038"/>
      <c r="S38" s="1038"/>
      <c r="T38" s="1038"/>
      <c r="U38" s="1038"/>
      <c r="V38" s="1038"/>
      <c r="W38" s="1038"/>
      <c r="X38" s="1038"/>
      <c r="Y38" s="1038"/>
      <c r="Z38" s="1038"/>
      <c r="AA38" s="1038"/>
      <c r="AB38" s="1038"/>
      <c r="AC38" s="1038"/>
      <c r="AD38" s="1038"/>
      <c r="AE38" s="1039"/>
      <c r="AF38" s="1034"/>
      <c r="AG38" s="1035"/>
      <c r="AH38" s="1035"/>
      <c r="AI38" s="1035"/>
      <c r="AJ38" s="1036"/>
      <c r="AK38" s="979"/>
      <c r="AL38" s="970"/>
      <c r="AM38" s="970"/>
      <c r="AN38" s="970"/>
      <c r="AO38" s="970"/>
      <c r="AP38" s="970"/>
      <c r="AQ38" s="970"/>
      <c r="AR38" s="970"/>
      <c r="AS38" s="970"/>
      <c r="AT38" s="970"/>
      <c r="AU38" s="970"/>
      <c r="AV38" s="970"/>
      <c r="AW38" s="970"/>
      <c r="AX38" s="970"/>
      <c r="AY38" s="970"/>
      <c r="AZ38" s="1040"/>
      <c r="BA38" s="1040"/>
      <c r="BB38" s="1040"/>
      <c r="BC38" s="1040"/>
      <c r="BD38" s="1040"/>
      <c r="BE38" s="971"/>
      <c r="BF38" s="971"/>
      <c r="BG38" s="971"/>
      <c r="BH38" s="971"/>
      <c r="BI38" s="972"/>
      <c r="BJ38" s="231"/>
      <c r="BK38" s="231"/>
      <c r="BL38" s="231"/>
      <c r="BM38" s="231"/>
      <c r="BN38" s="231"/>
      <c r="BO38" s="240"/>
      <c r="BP38" s="240"/>
      <c r="BQ38" s="237">
        <v>32</v>
      </c>
      <c r="BR38" s="238"/>
      <c r="BS38" s="991"/>
      <c r="BT38" s="992"/>
      <c r="BU38" s="992"/>
      <c r="BV38" s="992"/>
      <c r="BW38" s="992"/>
      <c r="BX38" s="992"/>
      <c r="BY38" s="992"/>
      <c r="BZ38" s="992"/>
      <c r="CA38" s="992"/>
      <c r="CB38" s="992"/>
      <c r="CC38" s="992"/>
      <c r="CD38" s="992"/>
      <c r="CE38" s="992"/>
      <c r="CF38" s="992"/>
      <c r="CG38" s="1013"/>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229"/>
    </row>
    <row r="39" spans="1:131" ht="26.25" customHeight="1" x14ac:dyDescent="0.15">
      <c r="A39" s="241">
        <v>12</v>
      </c>
      <c r="B39" s="1029"/>
      <c r="C39" s="1030"/>
      <c r="D39" s="1030"/>
      <c r="E39" s="1030"/>
      <c r="F39" s="1030"/>
      <c r="G39" s="1030"/>
      <c r="H39" s="1030"/>
      <c r="I39" s="1030"/>
      <c r="J39" s="1030"/>
      <c r="K39" s="1030"/>
      <c r="L39" s="1030"/>
      <c r="M39" s="1030"/>
      <c r="N39" s="1030"/>
      <c r="O39" s="1030"/>
      <c r="P39" s="1031"/>
      <c r="Q39" s="1037"/>
      <c r="R39" s="1038"/>
      <c r="S39" s="1038"/>
      <c r="T39" s="1038"/>
      <c r="U39" s="1038"/>
      <c r="V39" s="1038"/>
      <c r="W39" s="1038"/>
      <c r="X39" s="1038"/>
      <c r="Y39" s="1038"/>
      <c r="Z39" s="1038"/>
      <c r="AA39" s="1038"/>
      <c r="AB39" s="1038"/>
      <c r="AC39" s="1038"/>
      <c r="AD39" s="1038"/>
      <c r="AE39" s="1039"/>
      <c r="AF39" s="1034"/>
      <c r="AG39" s="1035"/>
      <c r="AH39" s="1035"/>
      <c r="AI39" s="1035"/>
      <c r="AJ39" s="1036"/>
      <c r="AK39" s="979"/>
      <c r="AL39" s="970"/>
      <c r="AM39" s="970"/>
      <c r="AN39" s="970"/>
      <c r="AO39" s="970"/>
      <c r="AP39" s="970"/>
      <c r="AQ39" s="970"/>
      <c r="AR39" s="970"/>
      <c r="AS39" s="970"/>
      <c r="AT39" s="970"/>
      <c r="AU39" s="970"/>
      <c r="AV39" s="970"/>
      <c r="AW39" s="970"/>
      <c r="AX39" s="970"/>
      <c r="AY39" s="970"/>
      <c r="AZ39" s="1040"/>
      <c r="BA39" s="1040"/>
      <c r="BB39" s="1040"/>
      <c r="BC39" s="1040"/>
      <c r="BD39" s="1040"/>
      <c r="BE39" s="971"/>
      <c r="BF39" s="971"/>
      <c r="BG39" s="971"/>
      <c r="BH39" s="971"/>
      <c r="BI39" s="972"/>
      <c r="BJ39" s="231"/>
      <c r="BK39" s="231"/>
      <c r="BL39" s="231"/>
      <c r="BM39" s="231"/>
      <c r="BN39" s="231"/>
      <c r="BO39" s="240"/>
      <c r="BP39" s="240"/>
      <c r="BQ39" s="237">
        <v>33</v>
      </c>
      <c r="BR39" s="238"/>
      <c r="BS39" s="991"/>
      <c r="BT39" s="992"/>
      <c r="BU39" s="992"/>
      <c r="BV39" s="992"/>
      <c r="BW39" s="992"/>
      <c r="BX39" s="992"/>
      <c r="BY39" s="992"/>
      <c r="BZ39" s="992"/>
      <c r="CA39" s="992"/>
      <c r="CB39" s="992"/>
      <c r="CC39" s="992"/>
      <c r="CD39" s="992"/>
      <c r="CE39" s="992"/>
      <c r="CF39" s="992"/>
      <c r="CG39" s="1013"/>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229"/>
    </row>
    <row r="40" spans="1:131" ht="26.25" customHeight="1" x14ac:dyDescent="0.15">
      <c r="A40" s="237">
        <v>13</v>
      </c>
      <c r="B40" s="1029"/>
      <c r="C40" s="1030"/>
      <c r="D40" s="1030"/>
      <c r="E40" s="1030"/>
      <c r="F40" s="1030"/>
      <c r="G40" s="1030"/>
      <c r="H40" s="1030"/>
      <c r="I40" s="1030"/>
      <c r="J40" s="1030"/>
      <c r="K40" s="1030"/>
      <c r="L40" s="1030"/>
      <c r="M40" s="1030"/>
      <c r="N40" s="1030"/>
      <c r="O40" s="1030"/>
      <c r="P40" s="1031"/>
      <c r="Q40" s="1037"/>
      <c r="R40" s="1038"/>
      <c r="S40" s="1038"/>
      <c r="T40" s="1038"/>
      <c r="U40" s="1038"/>
      <c r="V40" s="1038"/>
      <c r="W40" s="1038"/>
      <c r="X40" s="1038"/>
      <c r="Y40" s="1038"/>
      <c r="Z40" s="1038"/>
      <c r="AA40" s="1038"/>
      <c r="AB40" s="1038"/>
      <c r="AC40" s="1038"/>
      <c r="AD40" s="1038"/>
      <c r="AE40" s="1039"/>
      <c r="AF40" s="1034"/>
      <c r="AG40" s="1035"/>
      <c r="AH40" s="1035"/>
      <c r="AI40" s="1035"/>
      <c r="AJ40" s="1036"/>
      <c r="AK40" s="979"/>
      <c r="AL40" s="970"/>
      <c r="AM40" s="970"/>
      <c r="AN40" s="970"/>
      <c r="AO40" s="970"/>
      <c r="AP40" s="970"/>
      <c r="AQ40" s="970"/>
      <c r="AR40" s="970"/>
      <c r="AS40" s="970"/>
      <c r="AT40" s="970"/>
      <c r="AU40" s="970"/>
      <c r="AV40" s="970"/>
      <c r="AW40" s="970"/>
      <c r="AX40" s="970"/>
      <c r="AY40" s="970"/>
      <c r="AZ40" s="1040"/>
      <c r="BA40" s="1040"/>
      <c r="BB40" s="1040"/>
      <c r="BC40" s="1040"/>
      <c r="BD40" s="1040"/>
      <c r="BE40" s="971"/>
      <c r="BF40" s="971"/>
      <c r="BG40" s="971"/>
      <c r="BH40" s="971"/>
      <c r="BI40" s="972"/>
      <c r="BJ40" s="231"/>
      <c r="BK40" s="231"/>
      <c r="BL40" s="231"/>
      <c r="BM40" s="231"/>
      <c r="BN40" s="231"/>
      <c r="BO40" s="240"/>
      <c r="BP40" s="240"/>
      <c r="BQ40" s="237">
        <v>34</v>
      </c>
      <c r="BR40" s="238"/>
      <c r="BS40" s="991"/>
      <c r="BT40" s="992"/>
      <c r="BU40" s="992"/>
      <c r="BV40" s="992"/>
      <c r="BW40" s="992"/>
      <c r="BX40" s="992"/>
      <c r="BY40" s="992"/>
      <c r="BZ40" s="992"/>
      <c r="CA40" s="992"/>
      <c r="CB40" s="992"/>
      <c r="CC40" s="992"/>
      <c r="CD40" s="992"/>
      <c r="CE40" s="992"/>
      <c r="CF40" s="992"/>
      <c r="CG40" s="1013"/>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229"/>
    </row>
    <row r="41" spans="1:131" ht="26.25" customHeight="1" x14ac:dyDescent="0.15">
      <c r="A41" s="237">
        <v>14</v>
      </c>
      <c r="B41" s="1029"/>
      <c r="C41" s="1030"/>
      <c r="D41" s="1030"/>
      <c r="E41" s="1030"/>
      <c r="F41" s="1030"/>
      <c r="G41" s="1030"/>
      <c r="H41" s="1030"/>
      <c r="I41" s="1030"/>
      <c r="J41" s="1030"/>
      <c r="K41" s="1030"/>
      <c r="L41" s="1030"/>
      <c r="M41" s="1030"/>
      <c r="N41" s="1030"/>
      <c r="O41" s="1030"/>
      <c r="P41" s="1031"/>
      <c r="Q41" s="1037"/>
      <c r="R41" s="1038"/>
      <c r="S41" s="1038"/>
      <c r="T41" s="1038"/>
      <c r="U41" s="1038"/>
      <c r="V41" s="1038"/>
      <c r="W41" s="1038"/>
      <c r="X41" s="1038"/>
      <c r="Y41" s="1038"/>
      <c r="Z41" s="1038"/>
      <c r="AA41" s="1038"/>
      <c r="AB41" s="1038"/>
      <c r="AC41" s="1038"/>
      <c r="AD41" s="1038"/>
      <c r="AE41" s="1039"/>
      <c r="AF41" s="1034"/>
      <c r="AG41" s="1035"/>
      <c r="AH41" s="1035"/>
      <c r="AI41" s="1035"/>
      <c r="AJ41" s="1036"/>
      <c r="AK41" s="979"/>
      <c r="AL41" s="970"/>
      <c r="AM41" s="970"/>
      <c r="AN41" s="970"/>
      <c r="AO41" s="970"/>
      <c r="AP41" s="970"/>
      <c r="AQ41" s="970"/>
      <c r="AR41" s="970"/>
      <c r="AS41" s="970"/>
      <c r="AT41" s="970"/>
      <c r="AU41" s="970"/>
      <c r="AV41" s="970"/>
      <c r="AW41" s="970"/>
      <c r="AX41" s="970"/>
      <c r="AY41" s="970"/>
      <c r="AZ41" s="1040"/>
      <c r="BA41" s="1040"/>
      <c r="BB41" s="1040"/>
      <c r="BC41" s="1040"/>
      <c r="BD41" s="1040"/>
      <c r="BE41" s="971"/>
      <c r="BF41" s="971"/>
      <c r="BG41" s="971"/>
      <c r="BH41" s="971"/>
      <c r="BI41" s="972"/>
      <c r="BJ41" s="231"/>
      <c r="BK41" s="231"/>
      <c r="BL41" s="231"/>
      <c r="BM41" s="231"/>
      <c r="BN41" s="231"/>
      <c r="BO41" s="240"/>
      <c r="BP41" s="240"/>
      <c r="BQ41" s="237">
        <v>35</v>
      </c>
      <c r="BR41" s="238"/>
      <c r="BS41" s="991"/>
      <c r="BT41" s="992"/>
      <c r="BU41" s="992"/>
      <c r="BV41" s="992"/>
      <c r="BW41" s="992"/>
      <c r="BX41" s="992"/>
      <c r="BY41" s="992"/>
      <c r="BZ41" s="992"/>
      <c r="CA41" s="992"/>
      <c r="CB41" s="992"/>
      <c r="CC41" s="992"/>
      <c r="CD41" s="992"/>
      <c r="CE41" s="992"/>
      <c r="CF41" s="992"/>
      <c r="CG41" s="1013"/>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229"/>
    </row>
    <row r="42" spans="1:131" ht="26.25" customHeight="1" x14ac:dyDescent="0.15">
      <c r="A42" s="237">
        <v>15</v>
      </c>
      <c r="B42" s="1029"/>
      <c r="C42" s="1030"/>
      <c r="D42" s="1030"/>
      <c r="E42" s="1030"/>
      <c r="F42" s="1030"/>
      <c r="G42" s="1030"/>
      <c r="H42" s="1030"/>
      <c r="I42" s="1030"/>
      <c r="J42" s="1030"/>
      <c r="K42" s="1030"/>
      <c r="L42" s="1030"/>
      <c r="M42" s="1030"/>
      <c r="N42" s="1030"/>
      <c r="O42" s="1030"/>
      <c r="P42" s="1031"/>
      <c r="Q42" s="1037"/>
      <c r="R42" s="1038"/>
      <c r="S42" s="1038"/>
      <c r="T42" s="1038"/>
      <c r="U42" s="1038"/>
      <c r="V42" s="1038"/>
      <c r="W42" s="1038"/>
      <c r="X42" s="1038"/>
      <c r="Y42" s="1038"/>
      <c r="Z42" s="1038"/>
      <c r="AA42" s="1038"/>
      <c r="AB42" s="1038"/>
      <c r="AC42" s="1038"/>
      <c r="AD42" s="1038"/>
      <c r="AE42" s="1039"/>
      <c r="AF42" s="1034"/>
      <c r="AG42" s="1035"/>
      <c r="AH42" s="1035"/>
      <c r="AI42" s="1035"/>
      <c r="AJ42" s="1036"/>
      <c r="AK42" s="979"/>
      <c r="AL42" s="970"/>
      <c r="AM42" s="970"/>
      <c r="AN42" s="970"/>
      <c r="AO42" s="970"/>
      <c r="AP42" s="970"/>
      <c r="AQ42" s="970"/>
      <c r="AR42" s="970"/>
      <c r="AS42" s="970"/>
      <c r="AT42" s="970"/>
      <c r="AU42" s="970"/>
      <c r="AV42" s="970"/>
      <c r="AW42" s="970"/>
      <c r="AX42" s="970"/>
      <c r="AY42" s="970"/>
      <c r="AZ42" s="1040"/>
      <c r="BA42" s="1040"/>
      <c r="BB42" s="1040"/>
      <c r="BC42" s="1040"/>
      <c r="BD42" s="1040"/>
      <c r="BE42" s="971"/>
      <c r="BF42" s="971"/>
      <c r="BG42" s="971"/>
      <c r="BH42" s="971"/>
      <c r="BI42" s="972"/>
      <c r="BJ42" s="231"/>
      <c r="BK42" s="231"/>
      <c r="BL42" s="231"/>
      <c r="BM42" s="231"/>
      <c r="BN42" s="231"/>
      <c r="BO42" s="240"/>
      <c r="BP42" s="240"/>
      <c r="BQ42" s="237">
        <v>36</v>
      </c>
      <c r="BR42" s="238"/>
      <c r="BS42" s="991"/>
      <c r="BT42" s="992"/>
      <c r="BU42" s="992"/>
      <c r="BV42" s="992"/>
      <c r="BW42" s="992"/>
      <c r="BX42" s="992"/>
      <c r="BY42" s="992"/>
      <c r="BZ42" s="992"/>
      <c r="CA42" s="992"/>
      <c r="CB42" s="992"/>
      <c r="CC42" s="992"/>
      <c r="CD42" s="992"/>
      <c r="CE42" s="992"/>
      <c r="CF42" s="992"/>
      <c r="CG42" s="1013"/>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229"/>
    </row>
    <row r="43" spans="1:131" ht="26.25" customHeight="1" x14ac:dyDescent="0.15">
      <c r="A43" s="237">
        <v>16</v>
      </c>
      <c r="B43" s="1029"/>
      <c r="C43" s="1030"/>
      <c r="D43" s="1030"/>
      <c r="E43" s="1030"/>
      <c r="F43" s="1030"/>
      <c r="G43" s="1030"/>
      <c r="H43" s="1030"/>
      <c r="I43" s="1030"/>
      <c r="J43" s="1030"/>
      <c r="K43" s="1030"/>
      <c r="L43" s="1030"/>
      <c r="M43" s="1030"/>
      <c r="N43" s="1030"/>
      <c r="O43" s="1030"/>
      <c r="P43" s="1031"/>
      <c r="Q43" s="1037"/>
      <c r="R43" s="1038"/>
      <c r="S43" s="1038"/>
      <c r="T43" s="1038"/>
      <c r="U43" s="1038"/>
      <c r="V43" s="1038"/>
      <c r="W43" s="1038"/>
      <c r="X43" s="1038"/>
      <c r="Y43" s="1038"/>
      <c r="Z43" s="1038"/>
      <c r="AA43" s="1038"/>
      <c r="AB43" s="1038"/>
      <c r="AC43" s="1038"/>
      <c r="AD43" s="1038"/>
      <c r="AE43" s="1039"/>
      <c r="AF43" s="1034"/>
      <c r="AG43" s="1035"/>
      <c r="AH43" s="1035"/>
      <c r="AI43" s="1035"/>
      <c r="AJ43" s="1036"/>
      <c r="AK43" s="979"/>
      <c r="AL43" s="970"/>
      <c r="AM43" s="970"/>
      <c r="AN43" s="970"/>
      <c r="AO43" s="970"/>
      <c r="AP43" s="970"/>
      <c r="AQ43" s="970"/>
      <c r="AR43" s="970"/>
      <c r="AS43" s="970"/>
      <c r="AT43" s="970"/>
      <c r="AU43" s="970"/>
      <c r="AV43" s="970"/>
      <c r="AW43" s="970"/>
      <c r="AX43" s="970"/>
      <c r="AY43" s="970"/>
      <c r="AZ43" s="1040"/>
      <c r="BA43" s="1040"/>
      <c r="BB43" s="1040"/>
      <c r="BC43" s="1040"/>
      <c r="BD43" s="1040"/>
      <c r="BE43" s="971"/>
      <c r="BF43" s="971"/>
      <c r="BG43" s="971"/>
      <c r="BH43" s="971"/>
      <c r="BI43" s="972"/>
      <c r="BJ43" s="231"/>
      <c r="BK43" s="231"/>
      <c r="BL43" s="231"/>
      <c r="BM43" s="231"/>
      <c r="BN43" s="231"/>
      <c r="BO43" s="240"/>
      <c r="BP43" s="240"/>
      <c r="BQ43" s="237">
        <v>37</v>
      </c>
      <c r="BR43" s="238"/>
      <c r="BS43" s="991"/>
      <c r="BT43" s="992"/>
      <c r="BU43" s="992"/>
      <c r="BV43" s="992"/>
      <c r="BW43" s="992"/>
      <c r="BX43" s="992"/>
      <c r="BY43" s="992"/>
      <c r="BZ43" s="992"/>
      <c r="CA43" s="992"/>
      <c r="CB43" s="992"/>
      <c r="CC43" s="992"/>
      <c r="CD43" s="992"/>
      <c r="CE43" s="992"/>
      <c r="CF43" s="992"/>
      <c r="CG43" s="1013"/>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229"/>
    </row>
    <row r="44" spans="1:131" ht="26.25" customHeight="1" x14ac:dyDescent="0.15">
      <c r="A44" s="237">
        <v>17</v>
      </c>
      <c r="B44" s="1029"/>
      <c r="C44" s="1030"/>
      <c r="D44" s="1030"/>
      <c r="E44" s="1030"/>
      <c r="F44" s="1030"/>
      <c r="G44" s="1030"/>
      <c r="H44" s="1030"/>
      <c r="I44" s="1030"/>
      <c r="J44" s="1030"/>
      <c r="K44" s="1030"/>
      <c r="L44" s="1030"/>
      <c r="M44" s="1030"/>
      <c r="N44" s="1030"/>
      <c r="O44" s="1030"/>
      <c r="P44" s="1031"/>
      <c r="Q44" s="1037"/>
      <c r="R44" s="1038"/>
      <c r="S44" s="1038"/>
      <c r="T44" s="1038"/>
      <c r="U44" s="1038"/>
      <c r="V44" s="1038"/>
      <c r="W44" s="1038"/>
      <c r="X44" s="1038"/>
      <c r="Y44" s="1038"/>
      <c r="Z44" s="1038"/>
      <c r="AA44" s="1038"/>
      <c r="AB44" s="1038"/>
      <c r="AC44" s="1038"/>
      <c r="AD44" s="1038"/>
      <c r="AE44" s="1039"/>
      <c r="AF44" s="1034"/>
      <c r="AG44" s="1035"/>
      <c r="AH44" s="1035"/>
      <c r="AI44" s="1035"/>
      <c r="AJ44" s="1036"/>
      <c r="AK44" s="979"/>
      <c r="AL44" s="970"/>
      <c r="AM44" s="970"/>
      <c r="AN44" s="970"/>
      <c r="AO44" s="970"/>
      <c r="AP44" s="970"/>
      <c r="AQ44" s="970"/>
      <c r="AR44" s="970"/>
      <c r="AS44" s="970"/>
      <c r="AT44" s="970"/>
      <c r="AU44" s="970"/>
      <c r="AV44" s="970"/>
      <c r="AW44" s="970"/>
      <c r="AX44" s="970"/>
      <c r="AY44" s="970"/>
      <c r="AZ44" s="1040"/>
      <c r="BA44" s="1040"/>
      <c r="BB44" s="1040"/>
      <c r="BC44" s="1040"/>
      <c r="BD44" s="1040"/>
      <c r="BE44" s="971"/>
      <c r="BF44" s="971"/>
      <c r="BG44" s="971"/>
      <c r="BH44" s="971"/>
      <c r="BI44" s="972"/>
      <c r="BJ44" s="231"/>
      <c r="BK44" s="231"/>
      <c r="BL44" s="231"/>
      <c r="BM44" s="231"/>
      <c r="BN44" s="231"/>
      <c r="BO44" s="240"/>
      <c r="BP44" s="240"/>
      <c r="BQ44" s="237">
        <v>38</v>
      </c>
      <c r="BR44" s="238"/>
      <c r="BS44" s="991"/>
      <c r="BT44" s="992"/>
      <c r="BU44" s="992"/>
      <c r="BV44" s="992"/>
      <c r="BW44" s="992"/>
      <c r="BX44" s="992"/>
      <c r="BY44" s="992"/>
      <c r="BZ44" s="992"/>
      <c r="CA44" s="992"/>
      <c r="CB44" s="992"/>
      <c r="CC44" s="992"/>
      <c r="CD44" s="992"/>
      <c r="CE44" s="992"/>
      <c r="CF44" s="992"/>
      <c r="CG44" s="1013"/>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229"/>
    </row>
    <row r="45" spans="1:131" ht="26.25" customHeight="1" x14ac:dyDescent="0.15">
      <c r="A45" s="237">
        <v>18</v>
      </c>
      <c r="B45" s="1029"/>
      <c r="C45" s="1030"/>
      <c r="D45" s="1030"/>
      <c r="E45" s="1030"/>
      <c r="F45" s="1030"/>
      <c r="G45" s="1030"/>
      <c r="H45" s="1030"/>
      <c r="I45" s="1030"/>
      <c r="J45" s="1030"/>
      <c r="K45" s="1030"/>
      <c r="L45" s="1030"/>
      <c r="M45" s="1030"/>
      <c r="N45" s="1030"/>
      <c r="O45" s="1030"/>
      <c r="P45" s="1031"/>
      <c r="Q45" s="1037"/>
      <c r="R45" s="1038"/>
      <c r="S45" s="1038"/>
      <c r="T45" s="1038"/>
      <c r="U45" s="1038"/>
      <c r="V45" s="1038"/>
      <c r="W45" s="1038"/>
      <c r="X45" s="1038"/>
      <c r="Y45" s="1038"/>
      <c r="Z45" s="1038"/>
      <c r="AA45" s="1038"/>
      <c r="AB45" s="1038"/>
      <c r="AC45" s="1038"/>
      <c r="AD45" s="1038"/>
      <c r="AE45" s="1039"/>
      <c r="AF45" s="1034"/>
      <c r="AG45" s="1035"/>
      <c r="AH45" s="1035"/>
      <c r="AI45" s="1035"/>
      <c r="AJ45" s="1036"/>
      <c r="AK45" s="979"/>
      <c r="AL45" s="970"/>
      <c r="AM45" s="970"/>
      <c r="AN45" s="970"/>
      <c r="AO45" s="970"/>
      <c r="AP45" s="970"/>
      <c r="AQ45" s="970"/>
      <c r="AR45" s="970"/>
      <c r="AS45" s="970"/>
      <c r="AT45" s="970"/>
      <c r="AU45" s="970"/>
      <c r="AV45" s="970"/>
      <c r="AW45" s="970"/>
      <c r="AX45" s="970"/>
      <c r="AY45" s="970"/>
      <c r="AZ45" s="1040"/>
      <c r="BA45" s="1040"/>
      <c r="BB45" s="1040"/>
      <c r="BC45" s="1040"/>
      <c r="BD45" s="1040"/>
      <c r="BE45" s="971"/>
      <c r="BF45" s="971"/>
      <c r="BG45" s="971"/>
      <c r="BH45" s="971"/>
      <c r="BI45" s="972"/>
      <c r="BJ45" s="231"/>
      <c r="BK45" s="231"/>
      <c r="BL45" s="231"/>
      <c r="BM45" s="231"/>
      <c r="BN45" s="231"/>
      <c r="BO45" s="240"/>
      <c r="BP45" s="240"/>
      <c r="BQ45" s="237">
        <v>39</v>
      </c>
      <c r="BR45" s="238"/>
      <c r="BS45" s="991"/>
      <c r="BT45" s="992"/>
      <c r="BU45" s="992"/>
      <c r="BV45" s="992"/>
      <c r="BW45" s="992"/>
      <c r="BX45" s="992"/>
      <c r="BY45" s="992"/>
      <c r="BZ45" s="992"/>
      <c r="CA45" s="992"/>
      <c r="CB45" s="992"/>
      <c r="CC45" s="992"/>
      <c r="CD45" s="992"/>
      <c r="CE45" s="992"/>
      <c r="CF45" s="992"/>
      <c r="CG45" s="1013"/>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229"/>
    </row>
    <row r="46" spans="1:131" ht="26.25" customHeight="1" x14ac:dyDescent="0.15">
      <c r="A46" s="237">
        <v>19</v>
      </c>
      <c r="B46" s="1029"/>
      <c r="C46" s="1030"/>
      <c r="D46" s="1030"/>
      <c r="E46" s="1030"/>
      <c r="F46" s="1030"/>
      <c r="G46" s="1030"/>
      <c r="H46" s="1030"/>
      <c r="I46" s="1030"/>
      <c r="J46" s="1030"/>
      <c r="K46" s="1030"/>
      <c r="L46" s="1030"/>
      <c r="M46" s="1030"/>
      <c r="N46" s="1030"/>
      <c r="O46" s="1030"/>
      <c r="P46" s="1031"/>
      <c r="Q46" s="1037"/>
      <c r="R46" s="1038"/>
      <c r="S46" s="1038"/>
      <c r="T46" s="1038"/>
      <c r="U46" s="1038"/>
      <c r="V46" s="1038"/>
      <c r="W46" s="1038"/>
      <c r="X46" s="1038"/>
      <c r="Y46" s="1038"/>
      <c r="Z46" s="1038"/>
      <c r="AA46" s="1038"/>
      <c r="AB46" s="1038"/>
      <c r="AC46" s="1038"/>
      <c r="AD46" s="1038"/>
      <c r="AE46" s="1039"/>
      <c r="AF46" s="1034"/>
      <c r="AG46" s="1035"/>
      <c r="AH46" s="1035"/>
      <c r="AI46" s="1035"/>
      <c r="AJ46" s="1036"/>
      <c r="AK46" s="979"/>
      <c r="AL46" s="970"/>
      <c r="AM46" s="970"/>
      <c r="AN46" s="970"/>
      <c r="AO46" s="970"/>
      <c r="AP46" s="970"/>
      <c r="AQ46" s="970"/>
      <c r="AR46" s="970"/>
      <c r="AS46" s="970"/>
      <c r="AT46" s="970"/>
      <c r="AU46" s="970"/>
      <c r="AV46" s="970"/>
      <c r="AW46" s="970"/>
      <c r="AX46" s="970"/>
      <c r="AY46" s="970"/>
      <c r="AZ46" s="1040"/>
      <c r="BA46" s="1040"/>
      <c r="BB46" s="1040"/>
      <c r="BC46" s="1040"/>
      <c r="BD46" s="1040"/>
      <c r="BE46" s="971"/>
      <c r="BF46" s="971"/>
      <c r="BG46" s="971"/>
      <c r="BH46" s="971"/>
      <c r="BI46" s="972"/>
      <c r="BJ46" s="231"/>
      <c r="BK46" s="231"/>
      <c r="BL46" s="231"/>
      <c r="BM46" s="231"/>
      <c r="BN46" s="231"/>
      <c r="BO46" s="240"/>
      <c r="BP46" s="240"/>
      <c r="BQ46" s="237">
        <v>40</v>
      </c>
      <c r="BR46" s="238"/>
      <c r="BS46" s="991"/>
      <c r="BT46" s="992"/>
      <c r="BU46" s="992"/>
      <c r="BV46" s="992"/>
      <c r="BW46" s="992"/>
      <c r="BX46" s="992"/>
      <c r="BY46" s="992"/>
      <c r="BZ46" s="992"/>
      <c r="CA46" s="992"/>
      <c r="CB46" s="992"/>
      <c r="CC46" s="992"/>
      <c r="CD46" s="992"/>
      <c r="CE46" s="992"/>
      <c r="CF46" s="992"/>
      <c r="CG46" s="1013"/>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229"/>
    </row>
    <row r="47" spans="1:131" ht="26.25" customHeight="1" x14ac:dyDescent="0.15">
      <c r="A47" s="237">
        <v>20</v>
      </c>
      <c r="B47" s="1029"/>
      <c r="C47" s="1030"/>
      <c r="D47" s="1030"/>
      <c r="E47" s="1030"/>
      <c r="F47" s="1030"/>
      <c r="G47" s="1030"/>
      <c r="H47" s="1030"/>
      <c r="I47" s="1030"/>
      <c r="J47" s="1030"/>
      <c r="K47" s="1030"/>
      <c r="L47" s="1030"/>
      <c r="M47" s="1030"/>
      <c r="N47" s="1030"/>
      <c r="O47" s="1030"/>
      <c r="P47" s="1031"/>
      <c r="Q47" s="1037"/>
      <c r="R47" s="1038"/>
      <c r="S47" s="1038"/>
      <c r="T47" s="1038"/>
      <c r="U47" s="1038"/>
      <c r="V47" s="1038"/>
      <c r="W47" s="1038"/>
      <c r="X47" s="1038"/>
      <c r="Y47" s="1038"/>
      <c r="Z47" s="1038"/>
      <c r="AA47" s="1038"/>
      <c r="AB47" s="1038"/>
      <c r="AC47" s="1038"/>
      <c r="AD47" s="1038"/>
      <c r="AE47" s="1039"/>
      <c r="AF47" s="1034"/>
      <c r="AG47" s="1035"/>
      <c r="AH47" s="1035"/>
      <c r="AI47" s="1035"/>
      <c r="AJ47" s="1036"/>
      <c r="AK47" s="979"/>
      <c r="AL47" s="970"/>
      <c r="AM47" s="970"/>
      <c r="AN47" s="970"/>
      <c r="AO47" s="970"/>
      <c r="AP47" s="970"/>
      <c r="AQ47" s="970"/>
      <c r="AR47" s="970"/>
      <c r="AS47" s="970"/>
      <c r="AT47" s="970"/>
      <c r="AU47" s="970"/>
      <c r="AV47" s="970"/>
      <c r="AW47" s="970"/>
      <c r="AX47" s="970"/>
      <c r="AY47" s="970"/>
      <c r="AZ47" s="1040"/>
      <c r="BA47" s="1040"/>
      <c r="BB47" s="1040"/>
      <c r="BC47" s="1040"/>
      <c r="BD47" s="1040"/>
      <c r="BE47" s="971"/>
      <c r="BF47" s="971"/>
      <c r="BG47" s="971"/>
      <c r="BH47" s="971"/>
      <c r="BI47" s="972"/>
      <c r="BJ47" s="231"/>
      <c r="BK47" s="231"/>
      <c r="BL47" s="231"/>
      <c r="BM47" s="231"/>
      <c r="BN47" s="231"/>
      <c r="BO47" s="240"/>
      <c r="BP47" s="240"/>
      <c r="BQ47" s="237">
        <v>41</v>
      </c>
      <c r="BR47" s="238"/>
      <c r="BS47" s="991"/>
      <c r="BT47" s="992"/>
      <c r="BU47" s="992"/>
      <c r="BV47" s="992"/>
      <c r="BW47" s="992"/>
      <c r="BX47" s="992"/>
      <c r="BY47" s="992"/>
      <c r="BZ47" s="992"/>
      <c r="CA47" s="992"/>
      <c r="CB47" s="992"/>
      <c r="CC47" s="992"/>
      <c r="CD47" s="992"/>
      <c r="CE47" s="992"/>
      <c r="CF47" s="992"/>
      <c r="CG47" s="1013"/>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229"/>
    </row>
    <row r="48" spans="1:131" ht="26.25" customHeight="1" x14ac:dyDescent="0.15">
      <c r="A48" s="237">
        <v>21</v>
      </c>
      <c r="B48" s="1029"/>
      <c r="C48" s="1030"/>
      <c r="D48" s="1030"/>
      <c r="E48" s="1030"/>
      <c r="F48" s="1030"/>
      <c r="G48" s="1030"/>
      <c r="H48" s="1030"/>
      <c r="I48" s="1030"/>
      <c r="J48" s="1030"/>
      <c r="K48" s="1030"/>
      <c r="L48" s="1030"/>
      <c r="M48" s="1030"/>
      <c r="N48" s="1030"/>
      <c r="O48" s="1030"/>
      <c r="P48" s="1031"/>
      <c r="Q48" s="1037"/>
      <c r="R48" s="1038"/>
      <c r="S48" s="1038"/>
      <c r="T48" s="1038"/>
      <c r="U48" s="1038"/>
      <c r="V48" s="1038"/>
      <c r="W48" s="1038"/>
      <c r="X48" s="1038"/>
      <c r="Y48" s="1038"/>
      <c r="Z48" s="1038"/>
      <c r="AA48" s="1038"/>
      <c r="AB48" s="1038"/>
      <c r="AC48" s="1038"/>
      <c r="AD48" s="1038"/>
      <c r="AE48" s="1039"/>
      <c r="AF48" s="1034"/>
      <c r="AG48" s="1035"/>
      <c r="AH48" s="1035"/>
      <c r="AI48" s="1035"/>
      <c r="AJ48" s="1036"/>
      <c r="AK48" s="979"/>
      <c r="AL48" s="970"/>
      <c r="AM48" s="970"/>
      <c r="AN48" s="970"/>
      <c r="AO48" s="970"/>
      <c r="AP48" s="970"/>
      <c r="AQ48" s="970"/>
      <c r="AR48" s="970"/>
      <c r="AS48" s="970"/>
      <c r="AT48" s="970"/>
      <c r="AU48" s="970"/>
      <c r="AV48" s="970"/>
      <c r="AW48" s="970"/>
      <c r="AX48" s="970"/>
      <c r="AY48" s="970"/>
      <c r="AZ48" s="1040"/>
      <c r="BA48" s="1040"/>
      <c r="BB48" s="1040"/>
      <c r="BC48" s="1040"/>
      <c r="BD48" s="1040"/>
      <c r="BE48" s="971"/>
      <c r="BF48" s="971"/>
      <c r="BG48" s="971"/>
      <c r="BH48" s="971"/>
      <c r="BI48" s="972"/>
      <c r="BJ48" s="231"/>
      <c r="BK48" s="231"/>
      <c r="BL48" s="231"/>
      <c r="BM48" s="231"/>
      <c r="BN48" s="231"/>
      <c r="BO48" s="240"/>
      <c r="BP48" s="240"/>
      <c r="BQ48" s="237">
        <v>42</v>
      </c>
      <c r="BR48" s="238"/>
      <c r="BS48" s="991"/>
      <c r="BT48" s="992"/>
      <c r="BU48" s="992"/>
      <c r="BV48" s="992"/>
      <c r="BW48" s="992"/>
      <c r="BX48" s="992"/>
      <c r="BY48" s="992"/>
      <c r="BZ48" s="992"/>
      <c r="CA48" s="992"/>
      <c r="CB48" s="992"/>
      <c r="CC48" s="992"/>
      <c r="CD48" s="992"/>
      <c r="CE48" s="992"/>
      <c r="CF48" s="992"/>
      <c r="CG48" s="1013"/>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229"/>
    </row>
    <row r="49" spans="1:131" ht="26.25" customHeight="1" x14ac:dyDescent="0.15">
      <c r="A49" s="237">
        <v>22</v>
      </c>
      <c r="B49" s="1029"/>
      <c r="C49" s="1030"/>
      <c r="D49" s="1030"/>
      <c r="E49" s="1030"/>
      <c r="F49" s="1030"/>
      <c r="G49" s="1030"/>
      <c r="H49" s="1030"/>
      <c r="I49" s="1030"/>
      <c r="J49" s="1030"/>
      <c r="K49" s="1030"/>
      <c r="L49" s="1030"/>
      <c r="M49" s="1030"/>
      <c r="N49" s="1030"/>
      <c r="O49" s="1030"/>
      <c r="P49" s="1031"/>
      <c r="Q49" s="1037"/>
      <c r="R49" s="1038"/>
      <c r="S49" s="1038"/>
      <c r="T49" s="1038"/>
      <c r="U49" s="1038"/>
      <c r="V49" s="1038"/>
      <c r="W49" s="1038"/>
      <c r="X49" s="1038"/>
      <c r="Y49" s="1038"/>
      <c r="Z49" s="1038"/>
      <c r="AA49" s="1038"/>
      <c r="AB49" s="1038"/>
      <c r="AC49" s="1038"/>
      <c r="AD49" s="1038"/>
      <c r="AE49" s="1039"/>
      <c r="AF49" s="1034"/>
      <c r="AG49" s="1035"/>
      <c r="AH49" s="1035"/>
      <c r="AI49" s="1035"/>
      <c r="AJ49" s="1036"/>
      <c r="AK49" s="979"/>
      <c r="AL49" s="970"/>
      <c r="AM49" s="970"/>
      <c r="AN49" s="970"/>
      <c r="AO49" s="970"/>
      <c r="AP49" s="970"/>
      <c r="AQ49" s="970"/>
      <c r="AR49" s="970"/>
      <c r="AS49" s="970"/>
      <c r="AT49" s="970"/>
      <c r="AU49" s="970"/>
      <c r="AV49" s="970"/>
      <c r="AW49" s="970"/>
      <c r="AX49" s="970"/>
      <c r="AY49" s="970"/>
      <c r="AZ49" s="1040"/>
      <c r="BA49" s="1040"/>
      <c r="BB49" s="1040"/>
      <c r="BC49" s="1040"/>
      <c r="BD49" s="1040"/>
      <c r="BE49" s="971"/>
      <c r="BF49" s="971"/>
      <c r="BG49" s="971"/>
      <c r="BH49" s="971"/>
      <c r="BI49" s="972"/>
      <c r="BJ49" s="231"/>
      <c r="BK49" s="231"/>
      <c r="BL49" s="231"/>
      <c r="BM49" s="231"/>
      <c r="BN49" s="231"/>
      <c r="BO49" s="240"/>
      <c r="BP49" s="240"/>
      <c r="BQ49" s="237">
        <v>43</v>
      </c>
      <c r="BR49" s="238"/>
      <c r="BS49" s="991"/>
      <c r="BT49" s="992"/>
      <c r="BU49" s="992"/>
      <c r="BV49" s="992"/>
      <c r="BW49" s="992"/>
      <c r="BX49" s="992"/>
      <c r="BY49" s="992"/>
      <c r="BZ49" s="992"/>
      <c r="CA49" s="992"/>
      <c r="CB49" s="992"/>
      <c r="CC49" s="992"/>
      <c r="CD49" s="992"/>
      <c r="CE49" s="992"/>
      <c r="CF49" s="992"/>
      <c r="CG49" s="1013"/>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229"/>
    </row>
    <row r="50" spans="1:131" ht="26.25" customHeight="1" x14ac:dyDescent="0.15">
      <c r="A50" s="237">
        <v>23</v>
      </c>
      <c r="B50" s="1029"/>
      <c r="C50" s="1030"/>
      <c r="D50" s="1030"/>
      <c r="E50" s="1030"/>
      <c r="F50" s="1030"/>
      <c r="G50" s="1030"/>
      <c r="H50" s="1030"/>
      <c r="I50" s="1030"/>
      <c r="J50" s="1030"/>
      <c r="K50" s="1030"/>
      <c r="L50" s="1030"/>
      <c r="M50" s="1030"/>
      <c r="N50" s="1030"/>
      <c r="O50" s="1030"/>
      <c r="P50" s="1031"/>
      <c r="Q50" s="1032"/>
      <c r="R50" s="1024"/>
      <c r="S50" s="1024"/>
      <c r="T50" s="1024"/>
      <c r="U50" s="1024"/>
      <c r="V50" s="1024"/>
      <c r="W50" s="1024"/>
      <c r="X50" s="1024"/>
      <c r="Y50" s="1024"/>
      <c r="Z50" s="1024"/>
      <c r="AA50" s="1024"/>
      <c r="AB50" s="1024"/>
      <c r="AC50" s="1024"/>
      <c r="AD50" s="1024"/>
      <c r="AE50" s="1033"/>
      <c r="AF50" s="1034"/>
      <c r="AG50" s="1035"/>
      <c r="AH50" s="1035"/>
      <c r="AI50" s="1035"/>
      <c r="AJ50" s="1036"/>
      <c r="AK50" s="1023"/>
      <c r="AL50" s="1024"/>
      <c r="AM50" s="1024"/>
      <c r="AN50" s="1024"/>
      <c r="AO50" s="1024"/>
      <c r="AP50" s="1024"/>
      <c r="AQ50" s="1024"/>
      <c r="AR50" s="1024"/>
      <c r="AS50" s="1024"/>
      <c r="AT50" s="1024"/>
      <c r="AU50" s="1024"/>
      <c r="AV50" s="1024"/>
      <c r="AW50" s="1024"/>
      <c r="AX50" s="1024"/>
      <c r="AY50" s="1024"/>
      <c r="AZ50" s="1025"/>
      <c r="BA50" s="1025"/>
      <c r="BB50" s="1025"/>
      <c r="BC50" s="1025"/>
      <c r="BD50" s="1025"/>
      <c r="BE50" s="971"/>
      <c r="BF50" s="971"/>
      <c r="BG50" s="971"/>
      <c r="BH50" s="971"/>
      <c r="BI50" s="972"/>
      <c r="BJ50" s="231"/>
      <c r="BK50" s="231"/>
      <c r="BL50" s="231"/>
      <c r="BM50" s="231"/>
      <c r="BN50" s="231"/>
      <c r="BO50" s="240"/>
      <c r="BP50" s="240"/>
      <c r="BQ50" s="237">
        <v>44</v>
      </c>
      <c r="BR50" s="238"/>
      <c r="BS50" s="991"/>
      <c r="BT50" s="992"/>
      <c r="BU50" s="992"/>
      <c r="BV50" s="992"/>
      <c r="BW50" s="992"/>
      <c r="BX50" s="992"/>
      <c r="BY50" s="992"/>
      <c r="BZ50" s="992"/>
      <c r="CA50" s="992"/>
      <c r="CB50" s="992"/>
      <c r="CC50" s="992"/>
      <c r="CD50" s="992"/>
      <c r="CE50" s="992"/>
      <c r="CF50" s="992"/>
      <c r="CG50" s="1013"/>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229"/>
    </row>
    <row r="51" spans="1:131" ht="26.25" customHeight="1" x14ac:dyDescent="0.15">
      <c r="A51" s="237">
        <v>24</v>
      </c>
      <c r="B51" s="1029"/>
      <c r="C51" s="1030"/>
      <c r="D51" s="1030"/>
      <c r="E51" s="1030"/>
      <c r="F51" s="1030"/>
      <c r="G51" s="1030"/>
      <c r="H51" s="1030"/>
      <c r="I51" s="1030"/>
      <c r="J51" s="1030"/>
      <c r="K51" s="1030"/>
      <c r="L51" s="1030"/>
      <c r="M51" s="1030"/>
      <c r="N51" s="1030"/>
      <c r="O51" s="1030"/>
      <c r="P51" s="1031"/>
      <c r="Q51" s="1032"/>
      <c r="R51" s="1024"/>
      <c r="S51" s="1024"/>
      <c r="T51" s="1024"/>
      <c r="U51" s="1024"/>
      <c r="V51" s="1024"/>
      <c r="W51" s="1024"/>
      <c r="X51" s="1024"/>
      <c r="Y51" s="1024"/>
      <c r="Z51" s="1024"/>
      <c r="AA51" s="1024"/>
      <c r="AB51" s="1024"/>
      <c r="AC51" s="1024"/>
      <c r="AD51" s="1024"/>
      <c r="AE51" s="1033"/>
      <c r="AF51" s="1034"/>
      <c r="AG51" s="1035"/>
      <c r="AH51" s="1035"/>
      <c r="AI51" s="1035"/>
      <c r="AJ51" s="1036"/>
      <c r="AK51" s="1023"/>
      <c r="AL51" s="1024"/>
      <c r="AM51" s="1024"/>
      <c r="AN51" s="1024"/>
      <c r="AO51" s="1024"/>
      <c r="AP51" s="1024"/>
      <c r="AQ51" s="1024"/>
      <c r="AR51" s="1024"/>
      <c r="AS51" s="1024"/>
      <c r="AT51" s="1024"/>
      <c r="AU51" s="1024"/>
      <c r="AV51" s="1024"/>
      <c r="AW51" s="1024"/>
      <c r="AX51" s="1024"/>
      <c r="AY51" s="1024"/>
      <c r="AZ51" s="1025"/>
      <c r="BA51" s="1025"/>
      <c r="BB51" s="1025"/>
      <c r="BC51" s="1025"/>
      <c r="BD51" s="1025"/>
      <c r="BE51" s="971"/>
      <c r="BF51" s="971"/>
      <c r="BG51" s="971"/>
      <c r="BH51" s="971"/>
      <c r="BI51" s="972"/>
      <c r="BJ51" s="231"/>
      <c r="BK51" s="231"/>
      <c r="BL51" s="231"/>
      <c r="BM51" s="231"/>
      <c r="BN51" s="231"/>
      <c r="BO51" s="240"/>
      <c r="BP51" s="240"/>
      <c r="BQ51" s="237">
        <v>45</v>
      </c>
      <c r="BR51" s="238"/>
      <c r="BS51" s="991"/>
      <c r="BT51" s="992"/>
      <c r="BU51" s="992"/>
      <c r="BV51" s="992"/>
      <c r="BW51" s="992"/>
      <c r="BX51" s="992"/>
      <c r="BY51" s="992"/>
      <c r="BZ51" s="992"/>
      <c r="CA51" s="992"/>
      <c r="CB51" s="992"/>
      <c r="CC51" s="992"/>
      <c r="CD51" s="992"/>
      <c r="CE51" s="992"/>
      <c r="CF51" s="992"/>
      <c r="CG51" s="1013"/>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229"/>
    </row>
    <row r="52" spans="1:131" ht="26.25" customHeight="1" x14ac:dyDescent="0.15">
      <c r="A52" s="237">
        <v>25</v>
      </c>
      <c r="B52" s="1029"/>
      <c r="C52" s="1030"/>
      <c r="D52" s="1030"/>
      <c r="E52" s="1030"/>
      <c r="F52" s="1030"/>
      <c r="G52" s="1030"/>
      <c r="H52" s="1030"/>
      <c r="I52" s="1030"/>
      <c r="J52" s="1030"/>
      <c r="K52" s="1030"/>
      <c r="L52" s="1030"/>
      <c r="M52" s="1030"/>
      <c r="N52" s="1030"/>
      <c r="O52" s="1030"/>
      <c r="P52" s="1031"/>
      <c r="Q52" s="1032"/>
      <c r="R52" s="1024"/>
      <c r="S52" s="1024"/>
      <c r="T52" s="1024"/>
      <c r="U52" s="1024"/>
      <c r="V52" s="1024"/>
      <c r="W52" s="1024"/>
      <c r="X52" s="1024"/>
      <c r="Y52" s="1024"/>
      <c r="Z52" s="1024"/>
      <c r="AA52" s="1024"/>
      <c r="AB52" s="1024"/>
      <c r="AC52" s="1024"/>
      <c r="AD52" s="1024"/>
      <c r="AE52" s="1033"/>
      <c r="AF52" s="1034"/>
      <c r="AG52" s="1035"/>
      <c r="AH52" s="1035"/>
      <c r="AI52" s="1035"/>
      <c r="AJ52" s="1036"/>
      <c r="AK52" s="1023"/>
      <c r="AL52" s="1024"/>
      <c r="AM52" s="1024"/>
      <c r="AN52" s="1024"/>
      <c r="AO52" s="1024"/>
      <c r="AP52" s="1024"/>
      <c r="AQ52" s="1024"/>
      <c r="AR52" s="1024"/>
      <c r="AS52" s="1024"/>
      <c r="AT52" s="1024"/>
      <c r="AU52" s="1024"/>
      <c r="AV52" s="1024"/>
      <c r="AW52" s="1024"/>
      <c r="AX52" s="1024"/>
      <c r="AY52" s="1024"/>
      <c r="AZ52" s="1025"/>
      <c r="BA52" s="1025"/>
      <c r="BB52" s="1025"/>
      <c r="BC52" s="1025"/>
      <c r="BD52" s="1025"/>
      <c r="BE52" s="971"/>
      <c r="BF52" s="971"/>
      <c r="BG52" s="971"/>
      <c r="BH52" s="971"/>
      <c r="BI52" s="972"/>
      <c r="BJ52" s="231"/>
      <c r="BK52" s="231"/>
      <c r="BL52" s="231"/>
      <c r="BM52" s="231"/>
      <c r="BN52" s="231"/>
      <c r="BO52" s="240"/>
      <c r="BP52" s="240"/>
      <c r="BQ52" s="237">
        <v>46</v>
      </c>
      <c r="BR52" s="238"/>
      <c r="BS52" s="991"/>
      <c r="BT52" s="992"/>
      <c r="BU52" s="992"/>
      <c r="BV52" s="992"/>
      <c r="BW52" s="992"/>
      <c r="BX52" s="992"/>
      <c r="BY52" s="992"/>
      <c r="BZ52" s="992"/>
      <c r="CA52" s="992"/>
      <c r="CB52" s="992"/>
      <c r="CC52" s="992"/>
      <c r="CD52" s="992"/>
      <c r="CE52" s="992"/>
      <c r="CF52" s="992"/>
      <c r="CG52" s="1013"/>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229"/>
    </row>
    <row r="53" spans="1:131" ht="26.25" customHeight="1" x14ac:dyDescent="0.15">
      <c r="A53" s="237">
        <v>26</v>
      </c>
      <c r="B53" s="1029"/>
      <c r="C53" s="1030"/>
      <c r="D53" s="1030"/>
      <c r="E53" s="1030"/>
      <c r="F53" s="1030"/>
      <c r="G53" s="1030"/>
      <c r="H53" s="1030"/>
      <c r="I53" s="1030"/>
      <c r="J53" s="1030"/>
      <c r="K53" s="1030"/>
      <c r="L53" s="1030"/>
      <c r="M53" s="1030"/>
      <c r="N53" s="1030"/>
      <c r="O53" s="1030"/>
      <c r="P53" s="1031"/>
      <c r="Q53" s="1032"/>
      <c r="R53" s="1024"/>
      <c r="S53" s="1024"/>
      <c r="T53" s="1024"/>
      <c r="U53" s="1024"/>
      <c r="V53" s="1024"/>
      <c r="W53" s="1024"/>
      <c r="X53" s="1024"/>
      <c r="Y53" s="1024"/>
      <c r="Z53" s="1024"/>
      <c r="AA53" s="1024"/>
      <c r="AB53" s="1024"/>
      <c r="AC53" s="1024"/>
      <c r="AD53" s="1024"/>
      <c r="AE53" s="1033"/>
      <c r="AF53" s="1034"/>
      <c r="AG53" s="1035"/>
      <c r="AH53" s="1035"/>
      <c r="AI53" s="1035"/>
      <c r="AJ53" s="1036"/>
      <c r="AK53" s="1023"/>
      <c r="AL53" s="1024"/>
      <c r="AM53" s="1024"/>
      <c r="AN53" s="1024"/>
      <c r="AO53" s="1024"/>
      <c r="AP53" s="1024"/>
      <c r="AQ53" s="1024"/>
      <c r="AR53" s="1024"/>
      <c r="AS53" s="1024"/>
      <c r="AT53" s="1024"/>
      <c r="AU53" s="1024"/>
      <c r="AV53" s="1024"/>
      <c r="AW53" s="1024"/>
      <c r="AX53" s="1024"/>
      <c r="AY53" s="1024"/>
      <c r="AZ53" s="1025"/>
      <c r="BA53" s="1025"/>
      <c r="BB53" s="1025"/>
      <c r="BC53" s="1025"/>
      <c r="BD53" s="1025"/>
      <c r="BE53" s="971"/>
      <c r="BF53" s="971"/>
      <c r="BG53" s="971"/>
      <c r="BH53" s="971"/>
      <c r="BI53" s="972"/>
      <c r="BJ53" s="231"/>
      <c r="BK53" s="231"/>
      <c r="BL53" s="231"/>
      <c r="BM53" s="231"/>
      <c r="BN53" s="231"/>
      <c r="BO53" s="240"/>
      <c r="BP53" s="240"/>
      <c r="BQ53" s="237">
        <v>47</v>
      </c>
      <c r="BR53" s="238"/>
      <c r="BS53" s="991"/>
      <c r="BT53" s="992"/>
      <c r="BU53" s="992"/>
      <c r="BV53" s="992"/>
      <c r="BW53" s="992"/>
      <c r="BX53" s="992"/>
      <c r="BY53" s="992"/>
      <c r="BZ53" s="992"/>
      <c r="CA53" s="992"/>
      <c r="CB53" s="992"/>
      <c r="CC53" s="992"/>
      <c r="CD53" s="992"/>
      <c r="CE53" s="992"/>
      <c r="CF53" s="992"/>
      <c r="CG53" s="1013"/>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229"/>
    </row>
    <row r="54" spans="1:131" ht="26.25" customHeight="1" x14ac:dyDescent="0.15">
      <c r="A54" s="237">
        <v>27</v>
      </c>
      <c r="B54" s="1029"/>
      <c r="C54" s="1030"/>
      <c r="D54" s="1030"/>
      <c r="E54" s="1030"/>
      <c r="F54" s="1030"/>
      <c r="G54" s="1030"/>
      <c r="H54" s="1030"/>
      <c r="I54" s="1030"/>
      <c r="J54" s="1030"/>
      <c r="K54" s="1030"/>
      <c r="L54" s="1030"/>
      <c r="M54" s="1030"/>
      <c r="N54" s="1030"/>
      <c r="O54" s="1030"/>
      <c r="P54" s="1031"/>
      <c r="Q54" s="1032"/>
      <c r="R54" s="1024"/>
      <c r="S54" s="1024"/>
      <c r="T54" s="1024"/>
      <c r="U54" s="1024"/>
      <c r="V54" s="1024"/>
      <c r="W54" s="1024"/>
      <c r="X54" s="1024"/>
      <c r="Y54" s="1024"/>
      <c r="Z54" s="1024"/>
      <c r="AA54" s="1024"/>
      <c r="AB54" s="1024"/>
      <c r="AC54" s="1024"/>
      <c r="AD54" s="1024"/>
      <c r="AE54" s="1033"/>
      <c r="AF54" s="1034"/>
      <c r="AG54" s="1035"/>
      <c r="AH54" s="1035"/>
      <c r="AI54" s="1035"/>
      <c r="AJ54" s="1036"/>
      <c r="AK54" s="1023"/>
      <c r="AL54" s="1024"/>
      <c r="AM54" s="1024"/>
      <c r="AN54" s="1024"/>
      <c r="AO54" s="1024"/>
      <c r="AP54" s="1024"/>
      <c r="AQ54" s="1024"/>
      <c r="AR54" s="1024"/>
      <c r="AS54" s="1024"/>
      <c r="AT54" s="1024"/>
      <c r="AU54" s="1024"/>
      <c r="AV54" s="1024"/>
      <c r="AW54" s="1024"/>
      <c r="AX54" s="1024"/>
      <c r="AY54" s="1024"/>
      <c r="AZ54" s="1025"/>
      <c r="BA54" s="1025"/>
      <c r="BB54" s="1025"/>
      <c r="BC54" s="1025"/>
      <c r="BD54" s="1025"/>
      <c r="BE54" s="971"/>
      <c r="BF54" s="971"/>
      <c r="BG54" s="971"/>
      <c r="BH54" s="971"/>
      <c r="BI54" s="972"/>
      <c r="BJ54" s="231"/>
      <c r="BK54" s="231"/>
      <c r="BL54" s="231"/>
      <c r="BM54" s="231"/>
      <c r="BN54" s="231"/>
      <c r="BO54" s="240"/>
      <c r="BP54" s="240"/>
      <c r="BQ54" s="237">
        <v>48</v>
      </c>
      <c r="BR54" s="238"/>
      <c r="BS54" s="991"/>
      <c r="BT54" s="992"/>
      <c r="BU54" s="992"/>
      <c r="BV54" s="992"/>
      <c r="BW54" s="992"/>
      <c r="BX54" s="992"/>
      <c r="BY54" s="992"/>
      <c r="BZ54" s="992"/>
      <c r="CA54" s="992"/>
      <c r="CB54" s="992"/>
      <c r="CC54" s="992"/>
      <c r="CD54" s="992"/>
      <c r="CE54" s="992"/>
      <c r="CF54" s="992"/>
      <c r="CG54" s="1013"/>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229"/>
    </row>
    <row r="55" spans="1:131" ht="26.25" customHeight="1" x14ac:dyDescent="0.15">
      <c r="A55" s="237">
        <v>28</v>
      </c>
      <c r="B55" s="1029"/>
      <c r="C55" s="1030"/>
      <c r="D55" s="1030"/>
      <c r="E55" s="1030"/>
      <c r="F55" s="1030"/>
      <c r="G55" s="1030"/>
      <c r="H55" s="1030"/>
      <c r="I55" s="1030"/>
      <c r="J55" s="1030"/>
      <c r="K55" s="1030"/>
      <c r="L55" s="1030"/>
      <c r="M55" s="1030"/>
      <c r="N55" s="1030"/>
      <c r="O55" s="1030"/>
      <c r="P55" s="1031"/>
      <c r="Q55" s="1032"/>
      <c r="R55" s="1024"/>
      <c r="S55" s="1024"/>
      <c r="T55" s="1024"/>
      <c r="U55" s="1024"/>
      <c r="V55" s="1024"/>
      <c r="W55" s="1024"/>
      <c r="X55" s="1024"/>
      <c r="Y55" s="1024"/>
      <c r="Z55" s="1024"/>
      <c r="AA55" s="1024"/>
      <c r="AB55" s="1024"/>
      <c r="AC55" s="1024"/>
      <c r="AD55" s="1024"/>
      <c r="AE55" s="1033"/>
      <c r="AF55" s="1034"/>
      <c r="AG55" s="1035"/>
      <c r="AH55" s="1035"/>
      <c r="AI55" s="1035"/>
      <c r="AJ55" s="1036"/>
      <c r="AK55" s="1023"/>
      <c r="AL55" s="1024"/>
      <c r="AM55" s="1024"/>
      <c r="AN55" s="1024"/>
      <c r="AO55" s="1024"/>
      <c r="AP55" s="1024"/>
      <c r="AQ55" s="1024"/>
      <c r="AR55" s="1024"/>
      <c r="AS55" s="1024"/>
      <c r="AT55" s="1024"/>
      <c r="AU55" s="1024"/>
      <c r="AV55" s="1024"/>
      <c r="AW55" s="1024"/>
      <c r="AX55" s="1024"/>
      <c r="AY55" s="1024"/>
      <c r="AZ55" s="1025"/>
      <c r="BA55" s="1025"/>
      <c r="BB55" s="1025"/>
      <c r="BC55" s="1025"/>
      <c r="BD55" s="1025"/>
      <c r="BE55" s="971"/>
      <c r="BF55" s="971"/>
      <c r="BG55" s="971"/>
      <c r="BH55" s="971"/>
      <c r="BI55" s="972"/>
      <c r="BJ55" s="231"/>
      <c r="BK55" s="231"/>
      <c r="BL55" s="231"/>
      <c r="BM55" s="231"/>
      <c r="BN55" s="231"/>
      <c r="BO55" s="240"/>
      <c r="BP55" s="240"/>
      <c r="BQ55" s="237">
        <v>49</v>
      </c>
      <c r="BR55" s="238"/>
      <c r="BS55" s="991"/>
      <c r="BT55" s="992"/>
      <c r="BU55" s="992"/>
      <c r="BV55" s="992"/>
      <c r="BW55" s="992"/>
      <c r="BX55" s="992"/>
      <c r="BY55" s="992"/>
      <c r="BZ55" s="992"/>
      <c r="CA55" s="992"/>
      <c r="CB55" s="992"/>
      <c r="CC55" s="992"/>
      <c r="CD55" s="992"/>
      <c r="CE55" s="992"/>
      <c r="CF55" s="992"/>
      <c r="CG55" s="1013"/>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229"/>
    </row>
    <row r="56" spans="1:131" ht="26.25" customHeight="1" x14ac:dyDescent="0.15">
      <c r="A56" s="237">
        <v>29</v>
      </c>
      <c r="B56" s="1029"/>
      <c r="C56" s="1030"/>
      <c r="D56" s="1030"/>
      <c r="E56" s="1030"/>
      <c r="F56" s="1030"/>
      <c r="G56" s="1030"/>
      <c r="H56" s="1030"/>
      <c r="I56" s="1030"/>
      <c r="J56" s="1030"/>
      <c r="K56" s="1030"/>
      <c r="L56" s="1030"/>
      <c r="M56" s="1030"/>
      <c r="N56" s="1030"/>
      <c r="O56" s="1030"/>
      <c r="P56" s="1031"/>
      <c r="Q56" s="1032"/>
      <c r="R56" s="1024"/>
      <c r="S56" s="1024"/>
      <c r="T56" s="1024"/>
      <c r="U56" s="1024"/>
      <c r="V56" s="1024"/>
      <c r="W56" s="1024"/>
      <c r="X56" s="1024"/>
      <c r="Y56" s="1024"/>
      <c r="Z56" s="1024"/>
      <c r="AA56" s="1024"/>
      <c r="AB56" s="1024"/>
      <c r="AC56" s="1024"/>
      <c r="AD56" s="1024"/>
      <c r="AE56" s="1033"/>
      <c r="AF56" s="1034"/>
      <c r="AG56" s="1035"/>
      <c r="AH56" s="1035"/>
      <c r="AI56" s="1035"/>
      <c r="AJ56" s="1036"/>
      <c r="AK56" s="1023"/>
      <c r="AL56" s="1024"/>
      <c r="AM56" s="1024"/>
      <c r="AN56" s="1024"/>
      <c r="AO56" s="1024"/>
      <c r="AP56" s="1024"/>
      <c r="AQ56" s="1024"/>
      <c r="AR56" s="1024"/>
      <c r="AS56" s="1024"/>
      <c r="AT56" s="1024"/>
      <c r="AU56" s="1024"/>
      <c r="AV56" s="1024"/>
      <c r="AW56" s="1024"/>
      <c r="AX56" s="1024"/>
      <c r="AY56" s="1024"/>
      <c r="AZ56" s="1025"/>
      <c r="BA56" s="1025"/>
      <c r="BB56" s="1025"/>
      <c r="BC56" s="1025"/>
      <c r="BD56" s="1025"/>
      <c r="BE56" s="971"/>
      <c r="BF56" s="971"/>
      <c r="BG56" s="971"/>
      <c r="BH56" s="971"/>
      <c r="BI56" s="972"/>
      <c r="BJ56" s="231"/>
      <c r="BK56" s="231"/>
      <c r="BL56" s="231"/>
      <c r="BM56" s="231"/>
      <c r="BN56" s="231"/>
      <c r="BO56" s="240"/>
      <c r="BP56" s="240"/>
      <c r="BQ56" s="237">
        <v>50</v>
      </c>
      <c r="BR56" s="238"/>
      <c r="BS56" s="991"/>
      <c r="BT56" s="992"/>
      <c r="BU56" s="992"/>
      <c r="BV56" s="992"/>
      <c r="BW56" s="992"/>
      <c r="BX56" s="992"/>
      <c r="BY56" s="992"/>
      <c r="BZ56" s="992"/>
      <c r="CA56" s="992"/>
      <c r="CB56" s="992"/>
      <c r="CC56" s="992"/>
      <c r="CD56" s="992"/>
      <c r="CE56" s="992"/>
      <c r="CF56" s="992"/>
      <c r="CG56" s="1013"/>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229"/>
    </row>
    <row r="57" spans="1:131" ht="26.25" customHeight="1" x14ac:dyDescent="0.15">
      <c r="A57" s="237">
        <v>30</v>
      </c>
      <c r="B57" s="1029"/>
      <c r="C57" s="1030"/>
      <c r="D57" s="1030"/>
      <c r="E57" s="1030"/>
      <c r="F57" s="1030"/>
      <c r="G57" s="1030"/>
      <c r="H57" s="1030"/>
      <c r="I57" s="1030"/>
      <c r="J57" s="1030"/>
      <c r="K57" s="1030"/>
      <c r="L57" s="1030"/>
      <c r="M57" s="1030"/>
      <c r="N57" s="1030"/>
      <c r="O57" s="1030"/>
      <c r="P57" s="1031"/>
      <c r="Q57" s="1032"/>
      <c r="R57" s="1024"/>
      <c r="S57" s="1024"/>
      <c r="T57" s="1024"/>
      <c r="U57" s="1024"/>
      <c r="V57" s="1024"/>
      <c r="W57" s="1024"/>
      <c r="X57" s="1024"/>
      <c r="Y57" s="1024"/>
      <c r="Z57" s="1024"/>
      <c r="AA57" s="1024"/>
      <c r="AB57" s="1024"/>
      <c r="AC57" s="1024"/>
      <c r="AD57" s="1024"/>
      <c r="AE57" s="1033"/>
      <c r="AF57" s="1034"/>
      <c r="AG57" s="1035"/>
      <c r="AH57" s="1035"/>
      <c r="AI57" s="1035"/>
      <c r="AJ57" s="1036"/>
      <c r="AK57" s="1023"/>
      <c r="AL57" s="1024"/>
      <c r="AM57" s="1024"/>
      <c r="AN57" s="1024"/>
      <c r="AO57" s="1024"/>
      <c r="AP57" s="1024"/>
      <c r="AQ57" s="1024"/>
      <c r="AR57" s="1024"/>
      <c r="AS57" s="1024"/>
      <c r="AT57" s="1024"/>
      <c r="AU57" s="1024"/>
      <c r="AV57" s="1024"/>
      <c r="AW57" s="1024"/>
      <c r="AX57" s="1024"/>
      <c r="AY57" s="1024"/>
      <c r="AZ57" s="1025"/>
      <c r="BA57" s="1025"/>
      <c r="BB57" s="1025"/>
      <c r="BC57" s="1025"/>
      <c r="BD57" s="1025"/>
      <c r="BE57" s="971"/>
      <c r="BF57" s="971"/>
      <c r="BG57" s="971"/>
      <c r="BH57" s="971"/>
      <c r="BI57" s="972"/>
      <c r="BJ57" s="231"/>
      <c r="BK57" s="231"/>
      <c r="BL57" s="231"/>
      <c r="BM57" s="231"/>
      <c r="BN57" s="231"/>
      <c r="BO57" s="240"/>
      <c r="BP57" s="240"/>
      <c r="BQ57" s="237">
        <v>51</v>
      </c>
      <c r="BR57" s="238"/>
      <c r="BS57" s="991"/>
      <c r="BT57" s="992"/>
      <c r="BU57" s="992"/>
      <c r="BV57" s="992"/>
      <c r="BW57" s="992"/>
      <c r="BX57" s="992"/>
      <c r="BY57" s="992"/>
      <c r="BZ57" s="992"/>
      <c r="CA57" s="992"/>
      <c r="CB57" s="992"/>
      <c r="CC57" s="992"/>
      <c r="CD57" s="992"/>
      <c r="CE57" s="992"/>
      <c r="CF57" s="992"/>
      <c r="CG57" s="1013"/>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229"/>
    </row>
    <row r="58" spans="1:131" ht="26.25" customHeight="1" x14ac:dyDescent="0.15">
      <c r="A58" s="237">
        <v>31</v>
      </c>
      <c r="B58" s="1029"/>
      <c r="C58" s="1030"/>
      <c r="D58" s="1030"/>
      <c r="E58" s="1030"/>
      <c r="F58" s="1030"/>
      <c r="G58" s="1030"/>
      <c r="H58" s="1030"/>
      <c r="I58" s="1030"/>
      <c r="J58" s="1030"/>
      <c r="K58" s="1030"/>
      <c r="L58" s="1030"/>
      <c r="M58" s="1030"/>
      <c r="N58" s="1030"/>
      <c r="O58" s="1030"/>
      <c r="P58" s="1031"/>
      <c r="Q58" s="1032"/>
      <c r="R58" s="1024"/>
      <c r="S58" s="1024"/>
      <c r="T58" s="1024"/>
      <c r="U58" s="1024"/>
      <c r="V58" s="1024"/>
      <c r="W58" s="1024"/>
      <c r="X58" s="1024"/>
      <c r="Y58" s="1024"/>
      <c r="Z58" s="1024"/>
      <c r="AA58" s="1024"/>
      <c r="AB58" s="1024"/>
      <c r="AC58" s="1024"/>
      <c r="AD58" s="1024"/>
      <c r="AE58" s="1033"/>
      <c r="AF58" s="1034"/>
      <c r="AG58" s="1035"/>
      <c r="AH58" s="1035"/>
      <c r="AI58" s="1035"/>
      <c r="AJ58" s="1036"/>
      <c r="AK58" s="1023"/>
      <c r="AL58" s="1024"/>
      <c r="AM58" s="1024"/>
      <c r="AN58" s="1024"/>
      <c r="AO58" s="1024"/>
      <c r="AP58" s="1024"/>
      <c r="AQ58" s="1024"/>
      <c r="AR58" s="1024"/>
      <c r="AS58" s="1024"/>
      <c r="AT58" s="1024"/>
      <c r="AU58" s="1024"/>
      <c r="AV58" s="1024"/>
      <c r="AW58" s="1024"/>
      <c r="AX58" s="1024"/>
      <c r="AY58" s="1024"/>
      <c r="AZ58" s="1025"/>
      <c r="BA58" s="1025"/>
      <c r="BB58" s="1025"/>
      <c r="BC58" s="1025"/>
      <c r="BD58" s="1025"/>
      <c r="BE58" s="971"/>
      <c r="BF58" s="971"/>
      <c r="BG58" s="971"/>
      <c r="BH58" s="971"/>
      <c r="BI58" s="972"/>
      <c r="BJ58" s="231"/>
      <c r="BK58" s="231"/>
      <c r="BL58" s="231"/>
      <c r="BM58" s="231"/>
      <c r="BN58" s="231"/>
      <c r="BO58" s="240"/>
      <c r="BP58" s="240"/>
      <c r="BQ58" s="237">
        <v>52</v>
      </c>
      <c r="BR58" s="238"/>
      <c r="BS58" s="991"/>
      <c r="BT58" s="992"/>
      <c r="BU58" s="992"/>
      <c r="BV58" s="992"/>
      <c r="BW58" s="992"/>
      <c r="BX58" s="992"/>
      <c r="BY58" s="992"/>
      <c r="BZ58" s="992"/>
      <c r="CA58" s="992"/>
      <c r="CB58" s="992"/>
      <c r="CC58" s="992"/>
      <c r="CD58" s="992"/>
      <c r="CE58" s="992"/>
      <c r="CF58" s="992"/>
      <c r="CG58" s="1013"/>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229"/>
    </row>
    <row r="59" spans="1:131" ht="26.25" customHeight="1" x14ac:dyDescent="0.15">
      <c r="A59" s="237">
        <v>32</v>
      </c>
      <c r="B59" s="1029"/>
      <c r="C59" s="1030"/>
      <c r="D59" s="1030"/>
      <c r="E59" s="1030"/>
      <c r="F59" s="1030"/>
      <c r="G59" s="1030"/>
      <c r="H59" s="1030"/>
      <c r="I59" s="1030"/>
      <c r="J59" s="1030"/>
      <c r="K59" s="1030"/>
      <c r="L59" s="1030"/>
      <c r="M59" s="1030"/>
      <c r="N59" s="1030"/>
      <c r="O59" s="1030"/>
      <c r="P59" s="1031"/>
      <c r="Q59" s="1032"/>
      <c r="R59" s="1024"/>
      <c r="S59" s="1024"/>
      <c r="T59" s="1024"/>
      <c r="U59" s="1024"/>
      <c r="V59" s="1024"/>
      <c r="W59" s="1024"/>
      <c r="X59" s="1024"/>
      <c r="Y59" s="1024"/>
      <c r="Z59" s="1024"/>
      <c r="AA59" s="1024"/>
      <c r="AB59" s="1024"/>
      <c r="AC59" s="1024"/>
      <c r="AD59" s="1024"/>
      <c r="AE59" s="1033"/>
      <c r="AF59" s="1034"/>
      <c r="AG59" s="1035"/>
      <c r="AH59" s="1035"/>
      <c r="AI59" s="1035"/>
      <c r="AJ59" s="1036"/>
      <c r="AK59" s="1023"/>
      <c r="AL59" s="1024"/>
      <c r="AM59" s="1024"/>
      <c r="AN59" s="1024"/>
      <c r="AO59" s="1024"/>
      <c r="AP59" s="1024"/>
      <c r="AQ59" s="1024"/>
      <c r="AR59" s="1024"/>
      <c r="AS59" s="1024"/>
      <c r="AT59" s="1024"/>
      <c r="AU59" s="1024"/>
      <c r="AV59" s="1024"/>
      <c r="AW59" s="1024"/>
      <c r="AX59" s="1024"/>
      <c r="AY59" s="1024"/>
      <c r="AZ59" s="1025"/>
      <c r="BA59" s="1025"/>
      <c r="BB59" s="1025"/>
      <c r="BC59" s="1025"/>
      <c r="BD59" s="1025"/>
      <c r="BE59" s="971"/>
      <c r="BF59" s="971"/>
      <c r="BG59" s="971"/>
      <c r="BH59" s="971"/>
      <c r="BI59" s="972"/>
      <c r="BJ59" s="231"/>
      <c r="BK59" s="231"/>
      <c r="BL59" s="231"/>
      <c r="BM59" s="231"/>
      <c r="BN59" s="231"/>
      <c r="BO59" s="240"/>
      <c r="BP59" s="240"/>
      <c r="BQ59" s="237">
        <v>53</v>
      </c>
      <c r="BR59" s="238"/>
      <c r="BS59" s="991"/>
      <c r="BT59" s="992"/>
      <c r="BU59" s="992"/>
      <c r="BV59" s="992"/>
      <c r="BW59" s="992"/>
      <c r="BX59" s="992"/>
      <c r="BY59" s="992"/>
      <c r="BZ59" s="992"/>
      <c r="CA59" s="992"/>
      <c r="CB59" s="992"/>
      <c r="CC59" s="992"/>
      <c r="CD59" s="992"/>
      <c r="CE59" s="992"/>
      <c r="CF59" s="992"/>
      <c r="CG59" s="1013"/>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229"/>
    </row>
    <row r="60" spans="1:131" ht="26.25" customHeight="1" x14ac:dyDescent="0.15">
      <c r="A60" s="237">
        <v>33</v>
      </c>
      <c r="B60" s="1029"/>
      <c r="C60" s="1030"/>
      <c r="D60" s="1030"/>
      <c r="E60" s="1030"/>
      <c r="F60" s="1030"/>
      <c r="G60" s="1030"/>
      <c r="H60" s="1030"/>
      <c r="I60" s="1030"/>
      <c r="J60" s="1030"/>
      <c r="K60" s="1030"/>
      <c r="L60" s="1030"/>
      <c r="M60" s="1030"/>
      <c r="N60" s="1030"/>
      <c r="O60" s="1030"/>
      <c r="P60" s="1031"/>
      <c r="Q60" s="1032"/>
      <c r="R60" s="1024"/>
      <c r="S60" s="1024"/>
      <c r="T60" s="1024"/>
      <c r="U60" s="1024"/>
      <c r="V60" s="1024"/>
      <c r="W60" s="1024"/>
      <c r="X60" s="1024"/>
      <c r="Y60" s="1024"/>
      <c r="Z60" s="1024"/>
      <c r="AA60" s="1024"/>
      <c r="AB60" s="1024"/>
      <c r="AC60" s="1024"/>
      <c r="AD60" s="1024"/>
      <c r="AE60" s="1033"/>
      <c r="AF60" s="1034"/>
      <c r="AG60" s="1035"/>
      <c r="AH60" s="1035"/>
      <c r="AI60" s="1035"/>
      <c r="AJ60" s="1036"/>
      <c r="AK60" s="1023"/>
      <c r="AL60" s="1024"/>
      <c r="AM60" s="1024"/>
      <c r="AN60" s="1024"/>
      <c r="AO60" s="1024"/>
      <c r="AP60" s="1024"/>
      <c r="AQ60" s="1024"/>
      <c r="AR60" s="1024"/>
      <c r="AS60" s="1024"/>
      <c r="AT60" s="1024"/>
      <c r="AU60" s="1024"/>
      <c r="AV60" s="1024"/>
      <c r="AW60" s="1024"/>
      <c r="AX60" s="1024"/>
      <c r="AY60" s="1024"/>
      <c r="AZ60" s="1025"/>
      <c r="BA60" s="1025"/>
      <c r="BB60" s="1025"/>
      <c r="BC60" s="1025"/>
      <c r="BD60" s="1025"/>
      <c r="BE60" s="971"/>
      <c r="BF60" s="971"/>
      <c r="BG60" s="971"/>
      <c r="BH60" s="971"/>
      <c r="BI60" s="972"/>
      <c r="BJ60" s="231"/>
      <c r="BK60" s="231"/>
      <c r="BL60" s="231"/>
      <c r="BM60" s="231"/>
      <c r="BN60" s="231"/>
      <c r="BO60" s="240"/>
      <c r="BP60" s="240"/>
      <c r="BQ60" s="237">
        <v>54</v>
      </c>
      <c r="BR60" s="238"/>
      <c r="BS60" s="991"/>
      <c r="BT60" s="992"/>
      <c r="BU60" s="992"/>
      <c r="BV60" s="992"/>
      <c r="BW60" s="992"/>
      <c r="BX60" s="992"/>
      <c r="BY60" s="992"/>
      <c r="BZ60" s="992"/>
      <c r="CA60" s="992"/>
      <c r="CB60" s="992"/>
      <c r="CC60" s="992"/>
      <c r="CD60" s="992"/>
      <c r="CE60" s="992"/>
      <c r="CF60" s="992"/>
      <c r="CG60" s="1013"/>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229"/>
    </row>
    <row r="61" spans="1:131" ht="26.25" customHeight="1" thickBot="1" x14ac:dyDescent="0.2">
      <c r="A61" s="237">
        <v>34</v>
      </c>
      <c r="B61" s="1029"/>
      <c r="C61" s="1030"/>
      <c r="D61" s="1030"/>
      <c r="E61" s="1030"/>
      <c r="F61" s="1030"/>
      <c r="G61" s="1030"/>
      <c r="H61" s="1030"/>
      <c r="I61" s="1030"/>
      <c r="J61" s="1030"/>
      <c r="K61" s="1030"/>
      <c r="L61" s="1030"/>
      <c r="M61" s="1030"/>
      <c r="N61" s="1030"/>
      <c r="O61" s="1030"/>
      <c r="P61" s="1031"/>
      <c r="Q61" s="1032"/>
      <c r="R61" s="1024"/>
      <c r="S61" s="1024"/>
      <c r="T61" s="1024"/>
      <c r="U61" s="1024"/>
      <c r="V61" s="1024"/>
      <c r="W61" s="1024"/>
      <c r="X61" s="1024"/>
      <c r="Y61" s="1024"/>
      <c r="Z61" s="1024"/>
      <c r="AA61" s="1024"/>
      <c r="AB61" s="1024"/>
      <c r="AC61" s="1024"/>
      <c r="AD61" s="1024"/>
      <c r="AE61" s="1033"/>
      <c r="AF61" s="1034"/>
      <c r="AG61" s="1035"/>
      <c r="AH61" s="1035"/>
      <c r="AI61" s="1035"/>
      <c r="AJ61" s="1036"/>
      <c r="AK61" s="1023"/>
      <c r="AL61" s="1024"/>
      <c r="AM61" s="1024"/>
      <c r="AN61" s="1024"/>
      <c r="AO61" s="1024"/>
      <c r="AP61" s="1024"/>
      <c r="AQ61" s="1024"/>
      <c r="AR61" s="1024"/>
      <c r="AS61" s="1024"/>
      <c r="AT61" s="1024"/>
      <c r="AU61" s="1024"/>
      <c r="AV61" s="1024"/>
      <c r="AW61" s="1024"/>
      <c r="AX61" s="1024"/>
      <c r="AY61" s="1024"/>
      <c r="AZ61" s="1025"/>
      <c r="BA61" s="1025"/>
      <c r="BB61" s="1025"/>
      <c r="BC61" s="1025"/>
      <c r="BD61" s="1025"/>
      <c r="BE61" s="971"/>
      <c r="BF61" s="971"/>
      <c r="BG61" s="971"/>
      <c r="BH61" s="971"/>
      <c r="BI61" s="972"/>
      <c r="BJ61" s="231"/>
      <c r="BK61" s="231"/>
      <c r="BL61" s="231"/>
      <c r="BM61" s="231"/>
      <c r="BN61" s="231"/>
      <c r="BO61" s="240"/>
      <c r="BP61" s="240"/>
      <c r="BQ61" s="237">
        <v>55</v>
      </c>
      <c r="BR61" s="238"/>
      <c r="BS61" s="991"/>
      <c r="BT61" s="992"/>
      <c r="BU61" s="992"/>
      <c r="BV61" s="992"/>
      <c r="BW61" s="992"/>
      <c r="BX61" s="992"/>
      <c r="BY61" s="992"/>
      <c r="BZ61" s="992"/>
      <c r="CA61" s="992"/>
      <c r="CB61" s="992"/>
      <c r="CC61" s="992"/>
      <c r="CD61" s="992"/>
      <c r="CE61" s="992"/>
      <c r="CF61" s="992"/>
      <c r="CG61" s="1013"/>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229"/>
    </row>
    <row r="62" spans="1:131" ht="26.25" customHeight="1" x14ac:dyDescent="0.15">
      <c r="A62" s="237">
        <v>35</v>
      </c>
      <c r="B62" s="1029"/>
      <c r="C62" s="1030"/>
      <c r="D62" s="1030"/>
      <c r="E62" s="1030"/>
      <c r="F62" s="1030"/>
      <c r="G62" s="1030"/>
      <c r="H62" s="1030"/>
      <c r="I62" s="1030"/>
      <c r="J62" s="1030"/>
      <c r="K62" s="1030"/>
      <c r="L62" s="1030"/>
      <c r="M62" s="1030"/>
      <c r="N62" s="1030"/>
      <c r="O62" s="1030"/>
      <c r="P62" s="1031"/>
      <c r="Q62" s="1032"/>
      <c r="R62" s="1024"/>
      <c r="S62" s="1024"/>
      <c r="T62" s="1024"/>
      <c r="U62" s="1024"/>
      <c r="V62" s="1024"/>
      <c r="W62" s="1024"/>
      <c r="X62" s="1024"/>
      <c r="Y62" s="1024"/>
      <c r="Z62" s="1024"/>
      <c r="AA62" s="1024"/>
      <c r="AB62" s="1024"/>
      <c r="AC62" s="1024"/>
      <c r="AD62" s="1024"/>
      <c r="AE62" s="1033"/>
      <c r="AF62" s="1034"/>
      <c r="AG62" s="1035"/>
      <c r="AH62" s="1035"/>
      <c r="AI62" s="1035"/>
      <c r="AJ62" s="1036"/>
      <c r="AK62" s="1023"/>
      <c r="AL62" s="1024"/>
      <c r="AM62" s="1024"/>
      <c r="AN62" s="1024"/>
      <c r="AO62" s="1024"/>
      <c r="AP62" s="1024"/>
      <c r="AQ62" s="1024"/>
      <c r="AR62" s="1024"/>
      <c r="AS62" s="1024"/>
      <c r="AT62" s="1024"/>
      <c r="AU62" s="1024"/>
      <c r="AV62" s="1024"/>
      <c r="AW62" s="1024"/>
      <c r="AX62" s="1024"/>
      <c r="AY62" s="1024"/>
      <c r="AZ62" s="1025"/>
      <c r="BA62" s="1025"/>
      <c r="BB62" s="1025"/>
      <c r="BC62" s="1025"/>
      <c r="BD62" s="1025"/>
      <c r="BE62" s="971"/>
      <c r="BF62" s="971"/>
      <c r="BG62" s="971"/>
      <c r="BH62" s="971"/>
      <c r="BI62" s="972"/>
      <c r="BJ62" s="1026" t="s">
        <v>395</v>
      </c>
      <c r="BK62" s="1027"/>
      <c r="BL62" s="1027"/>
      <c r="BM62" s="1027"/>
      <c r="BN62" s="1028"/>
      <c r="BO62" s="240"/>
      <c r="BP62" s="240"/>
      <c r="BQ62" s="237">
        <v>56</v>
      </c>
      <c r="BR62" s="238"/>
      <c r="BS62" s="991"/>
      <c r="BT62" s="992"/>
      <c r="BU62" s="992"/>
      <c r="BV62" s="992"/>
      <c r="BW62" s="992"/>
      <c r="BX62" s="992"/>
      <c r="BY62" s="992"/>
      <c r="BZ62" s="992"/>
      <c r="CA62" s="992"/>
      <c r="CB62" s="992"/>
      <c r="CC62" s="992"/>
      <c r="CD62" s="992"/>
      <c r="CE62" s="992"/>
      <c r="CF62" s="992"/>
      <c r="CG62" s="1013"/>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229"/>
    </row>
    <row r="63" spans="1:131" ht="26.25" customHeight="1" thickBot="1" x14ac:dyDescent="0.2">
      <c r="A63" s="239" t="s">
        <v>376</v>
      </c>
      <c r="B63" s="948" t="s">
        <v>396</v>
      </c>
      <c r="C63" s="949"/>
      <c r="D63" s="949"/>
      <c r="E63" s="949"/>
      <c r="F63" s="949"/>
      <c r="G63" s="949"/>
      <c r="H63" s="949"/>
      <c r="I63" s="949"/>
      <c r="J63" s="949"/>
      <c r="K63" s="949"/>
      <c r="L63" s="949"/>
      <c r="M63" s="949"/>
      <c r="N63" s="949"/>
      <c r="O63" s="949"/>
      <c r="P63" s="950"/>
      <c r="Q63" s="961"/>
      <c r="R63" s="962"/>
      <c r="S63" s="962"/>
      <c r="T63" s="962"/>
      <c r="U63" s="962"/>
      <c r="V63" s="962"/>
      <c r="W63" s="962"/>
      <c r="X63" s="962"/>
      <c r="Y63" s="962"/>
      <c r="Z63" s="962"/>
      <c r="AA63" s="962"/>
      <c r="AB63" s="962"/>
      <c r="AC63" s="962"/>
      <c r="AD63" s="962"/>
      <c r="AE63" s="1019"/>
      <c r="AF63" s="1020">
        <v>4197</v>
      </c>
      <c r="AG63" s="958"/>
      <c r="AH63" s="958"/>
      <c r="AI63" s="958"/>
      <c r="AJ63" s="1021"/>
      <c r="AK63" s="1022"/>
      <c r="AL63" s="962"/>
      <c r="AM63" s="962"/>
      <c r="AN63" s="962"/>
      <c r="AO63" s="962"/>
      <c r="AP63" s="958">
        <v>15452</v>
      </c>
      <c r="AQ63" s="958"/>
      <c r="AR63" s="958"/>
      <c r="AS63" s="958"/>
      <c r="AT63" s="958"/>
      <c r="AU63" s="958">
        <v>9863</v>
      </c>
      <c r="AV63" s="958"/>
      <c r="AW63" s="958"/>
      <c r="AX63" s="958"/>
      <c r="AY63" s="958"/>
      <c r="AZ63" s="1016"/>
      <c r="BA63" s="1016"/>
      <c r="BB63" s="1016"/>
      <c r="BC63" s="1016"/>
      <c r="BD63" s="1016"/>
      <c r="BE63" s="959"/>
      <c r="BF63" s="959"/>
      <c r="BG63" s="959"/>
      <c r="BH63" s="959"/>
      <c r="BI63" s="960"/>
      <c r="BJ63" s="1017" t="s">
        <v>122</v>
      </c>
      <c r="BK63" s="938"/>
      <c r="BL63" s="938"/>
      <c r="BM63" s="938"/>
      <c r="BN63" s="1018"/>
      <c r="BO63" s="240"/>
      <c r="BP63" s="240"/>
      <c r="BQ63" s="237">
        <v>57</v>
      </c>
      <c r="BR63" s="238"/>
      <c r="BS63" s="991"/>
      <c r="BT63" s="992"/>
      <c r="BU63" s="992"/>
      <c r="BV63" s="992"/>
      <c r="BW63" s="992"/>
      <c r="BX63" s="992"/>
      <c r="BY63" s="992"/>
      <c r="BZ63" s="992"/>
      <c r="CA63" s="992"/>
      <c r="CB63" s="992"/>
      <c r="CC63" s="992"/>
      <c r="CD63" s="992"/>
      <c r="CE63" s="992"/>
      <c r="CF63" s="992"/>
      <c r="CG63" s="1013"/>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229"/>
    </row>
    <row r="64" spans="1:131" ht="26.25" customHeight="1" x14ac:dyDescent="0.15">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991"/>
      <c r="BT64" s="992"/>
      <c r="BU64" s="992"/>
      <c r="BV64" s="992"/>
      <c r="BW64" s="992"/>
      <c r="BX64" s="992"/>
      <c r="BY64" s="992"/>
      <c r="BZ64" s="992"/>
      <c r="CA64" s="992"/>
      <c r="CB64" s="992"/>
      <c r="CC64" s="992"/>
      <c r="CD64" s="992"/>
      <c r="CE64" s="992"/>
      <c r="CF64" s="992"/>
      <c r="CG64" s="1013"/>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229"/>
    </row>
    <row r="65" spans="1:131" ht="26.25" customHeight="1" thickBot="1" x14ac:dyDescent="0.2">
      <c r="A65" s="231" t="s">
        <v>397</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991"/>
      <c r="BT65" s="992"/>
      <c r="BU65" s="992"/>
      <c r="BV65" s="992"/>
      <c r="BW65" s="992"/>
      <c r="BX65" s="992"/>
      <c r="BY65" s="992"/>
      <c r="BZ65" s="992"/>
      <c r="CA65" s="992"/>
      <c r="CB65" s="992"/>
      <c r="CC65" s="992"/>
      <c r="CD65" s="992"/>
      <c r="CE65" s="992"/>
      <c r="CF65" s="992"/>
      <c r="CG65" s="1013"/>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229"/>
    </row>
    <row r="66" spans="1:131" ht="26.25" customHeight="1" x14ac:dyDescent="0.15">
      <c r="A66" s="994" t="s">
        <v>398</v>
      </c>
      <c r="B66" s="995"/>
      <c r="C66" s="995"/>
      <c r="D66" s="995"/>
      <c r="E66" s="995"/>
      <c r="F66" s="995"/>
      <c r="G66" s="995"/>
      <c r="H66" s="995"/>
      <c r="I66" s="995"/>
      <c r="J66" s="995"/>
      <c r="K66" s="995"/>
      <c r="L66" s="995"/>
      <c r="M66" s="995"/>
      <c r="N66" s="995"/>
      <c r="O66" s="995"/>
      <c r="P66" s="996"/>
      <c r="Q66" s="1000" t="s">
        <v>380</v>
      </c>
      <c r="R66" s="1001"/>
      <c r="S66" s="1001"/>
      <c r="T66" s="1001"/>
      <c r="U66" s="1002"/>
      <c r="V66" s="1000" t="s">
        <v>381</v>
      </c>
      <c r="W66" s="1001"/>
      <c r="X66" s="1001"/>
      <c r="Y66" s="1001"/>
      <c r="Z66" s="1002"/>
      <c r="AA66" s="1000" t="s">
        <v>382</v>
      </c>
      <c r="AB66" s="1001"/>
      <c r="AC66" s="1001"/>
      <c r="AD66" s="1001"/>
      <c r="AE66" s="1002"/>
      <c r="AF66" s="1006" t="s">
        <v>383</v>
      </c>
      <c r="AG66" s="1007"/>
      <c r="AH66" s="1007"/>
      <c r="AI66" s="1007"/>
      <c r="AJ66" s="1008"/>
      <c r="AK66" s="1000" t="s">
        <v>384</v>
      </c>
      <c r="AL66" s="995"/>
      <c r="AM66" s="995"/>
      <c r="AN66" s="995"/>
      <c r="AO66" s="996"/>
      <c r="AP66" s="1000" t="s">
        <v>385</v>
      </c>
      <c r="AQ66" s="1001"/>
      <c r="AR66" s="1001"/>
      <c r="AS66" s="1001"/>
      <c r="AT66" s="1002"/>
      <c r="AU66" s="1000" t="s">
        <v>399</v>
      </c>
      <c r="AV66" s="1001"/>
      <c r="AW66" s="1001"/>
      <c r="AX66" s="1001"/>
      <c r="AY66" s="1002"/>
      <c r="AZ66" s="1000" t="s">
        <v>364</v>
      </c>
      <c r="BA66" s="1001"/>
      <c r="BB66" s="1001"/>
      <c r="BC66" s="1001"/>
      <c r="BD66" s="1014"/>
      <c r="BE66" s="240"/>
      <c r="BF66" s="240"/>
      <c r="BG66" s="240"/>
      <c r="BH66" s="240"/>
      <c r="BI66" s="240"/>
      <c r="BJ66" s="240"/>
      <c r="BK66" s="240"/>
      <c r="BL66" s="240"/>
      <c r="BM66" s="240"/>
      <c r="BN66" s="240"/>
      <c r="BO66" s="240"/>
      <c r="BP66" s="240"/>
      <c r="BQ66" s="237">
        <v>60</v>
      </c>
      <c r="BR66" s="242"/>
      <c r="BS66" s="945"/>
      <c r="BT66" s="946"/>
      <c r="BU66" s="946"/>
      <c r="BV66" s="946"/>
      <c r="BW66" s="946"/>
      <c r="BX66" s="946"/>
      <c r="BY66" s="946"/>
      <c r="BZ66" s="946"/>
      <c r="CA66" s="946"/>
      <c r="CB66" s="946"/>
      <c r="CC66" s="946"/>
      <c r="CD66" s="946"/>
      <c r="CE66" s="946"/>
      <c r="CF66" s="946"/>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5"/>
      <c r="DW66" s="946"/>
      <c r="DX66" s="946"/>
      <c r="DY66" s="946"/>
      <c r="DZ66" s="947"/>
      <c r="EA66" s="229"/>
    </row>
    <row r="67" spans="1:131" ht="26.25" customHeight="1" thickBot="1" x14ac:dyDescent="0.2">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5"/>
      <c r="BE67" s="240"/>
      <c r="BF67" s="240"/>
      <c r="BG67" s="240"/>
      <c r="BH67" s="240"/>
      <c r="BI67" s="240"/>
      <c r="BJ67" s="240"/>
      <c r="BK67" s="240"/>
      <c r="BL67" s="240"/>
      <c r="BM67" s="240"/>
      <c r="BN67" s="240"/>
      <c r="BO67" s="240"/>
      <c r="BP67" s="240"/>
      <c r="BQ67" s="237">
        <v>61</v>
      </c>
      <c r="BR67" s="242"/>
      <c r="BS67" s="945"/>
      <c r="BT67" s="946"/>
      <c r="BU67" s="946"/>
      <c r="BV67" s="946"/>
      <c r="BW67" s="946"/>
      <c r="BX67" s="946"/>
      <c r="BY67" s="946"/>
      <c r="BZ67" s="946"/>
      <c r="CA67" s="946"/>
      <c r="CB67" s="946"/>
      <c r="CC67" s="946"/>
      <c r="CD67" s="946"/>
      <c r="CE67" s="946"/>
      <c r="CF67" s="946"/>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5"/>
      <c r="DW67" s="946"/>
      <c r="DX67" s="946"/>
      <c r="DY67" s="946"/>
      <c r="DZ67" s="947"/>
      <c r="EA67" s="229"/>
    </row>
    <row r="68" spans="1:131" ht="26.25" customHeight="1" thickTop="1" x14ac:dyDescent="0.15">
      <c r="A68" s="235">
        <v>1</v>
      </c>
      <c r="B68" s="984" t="s">
        <v>545</v>
      </c>
      <c r="C68" s="985"/>
      <c r="D68" s="985"/>
      <c r="E68" s="985"/>
      <c r="F68" s="985"/>
      <c r="G68" s="985"/>
      <c r="H68" s="985"/>
      <c r="I68" s="985"/>
      <c r="J68" s="985"/>
      <c r="K68" s="985"/>
      <c r="L68" s="985"/>
      <c r="M68" s="985"/>
      <c r="N68" s="985"/>
      <c r="O68" s="985"/>
      <c r="P68" s="986"/>
      <c r="Q68" s="987"/>
      <c r="R68" s="981"/>
      <c r="S68" s="981"/>
      <c r="T68" s="981"/>
      <c r="U68" s="981"/>
      <c r="V68" s="981"/>
      <c r="W68" s="981"/>
      <c r="X68" s="981"/>
      <c r="Y68" s="981"/>
      <c r="Z68" s="981"/>
      <c r="AA68" s="981"/>
      <c r="AB68" s="981"/>
      <c r="AC68" s="981"/>
      <c r="AD68" s="981"/>
      <c r="AE68" s="981"/>
      <c r="AF68" s="981"/>
      <c r="AG68" s="981"/>
      <c r="AH68" s="981"/>
      <c r="AI68" s="981"/>
      <c r="AJ68" s="981"/>
      <c r="AK68" s="981"/>
      <c r="AL68" s="981"/>
      <c r="AM68" s="981"/>
      <c r="AN68" s="981"/>
      <c r="AO68" s="981"/>
      <c r="AP68" s="981"/>
      <c r="AQ68" s="981"/>
      <c r="AR68" s="981"/>
      <c r="AS68" s="981"/>
      <c r="AT68" s="981"/>
      <c r="AU68" s="981"/>
      <c r="AV68" s="981"/>
      <c r="AW68" s="981"/>
      <c r="AX68" s="981"/>
      <c r="AY68" s="981"/>
      <c r="AZ68" s="982"/>
      <c r="BA68" s="982"/>
      <c r="BB68" s="982"/>
      <c r="BC68" s="982"/>
      <c r="BD68" s="983"/>
      <c r="BE68" s="240"/>
      <c r="BF68" s="240"/>
      <c r="BG68" s="240"/>
      <c r="BH68" s="240"/>
      <c r="BI68" s="240"/>
      <c r="BJ68" s="240"/>
      <c r="BK68" s="240"/>
      <c r="BL68" s="240"/>
      <c r="BM68" s="240"/>
      <c r="BN68" s="240"/>
      <c r="BO68" s="240"/>
      <c r="BP68" s="240"/>
      <c r="BQ68" s="237">
        <v>62</v>
      </c>
      <c r="BR68" s="242"/>
      <c r="BS68" s="945"/>
      <c r="BT68" s="946"/>
      <c r="BU68" s="946"/>
      <c r="BV68" s="946"/>
      <c r="BW68" s="946"/>
      <c r="BX68" s="946"/>
      <c r="BY68" s="946"/>
      <c r="BZ68" s="946"/>
      <c r="CA68" s="946"/>
      <c r="CB68" s="946"/>
      <c r="CC68" s="946"/>
      <c r="CD68" s="946"/>
      <c r="CE68" s="946"/>
      <c r="CF68" s="946"/>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5"/>
      <c r="DW68" s="946"/>
      <c r="DX68" s="946"/>
      <c r="DY68" s="946"/>
      <c r="DZ68" s="947"/>
      <c r="EA68" s="229"/>
    </row>
    <row r="69" spans="1:131" ht="26.25" customHeight="1" x14ac:dyDescent="0.15">
      <c r="A69" s="237">
        <v>2</v>
      </c>
      <c r="B69" s="973" t="s">
        <v>546</v>
      </c>
      <c r="C69" s="974"/>
      <c r="D69" s="974"/>
      <c r="E69" s="974"/>
      <c r="F69" s="974"/>
      <c r="G69" s="974"/>
      <c r="H69" s="974"/>
      <c r="I69" s="974"/>
      <c r="J69" s="974"/>
      <c r="K69" s="974"/>
      <c r="L69" s="974"/>
      <c r="M69" s="974"/>
      <c r="N69" s="974"/>
      <c r="O69" s="974"/>
      <c r="P69" s="975"/>
      <c r="Q69" s="976">
        <v>510</v>
      </c>
      <c r="R69" s="970"/>
      <c r="S69" s="970"/>
      <c r="T69" s="970"/>
      <c r="U69" s="970"/>
      <c r="V69" s="970">
        <v>411</v>
      </c>
      <c r="W69" s="970"/>
      <c r="X69" s="970"/>
      <c r="Y69" s="970"/>
      <c r="Z69" s="970"/>
      <c r="AA69" s="970">
        <v>99</v>
      </c>
      <c r="AB69" s="970"/>
      <c r="AC69" s="970"/>
      <c r="AD69" s="970"/>
      <c r="AE69" s="970"/>
      <c r="AF69" s="970">
        <v>99</v>
      </c>
      <c r="AG69" s="970"/>
      <c r="AH69" s="970"/>
      <c r="AI69" s="970"/>
      <c r="AJ69" s="970"/>
      <c r="AK69" s="977" t="s">
        <v>486</v>
      </c>
      <c r="AL69" s="978"/>
      <c r="AM69" s="978"/>
      <c r="AN69" s="978"/>
      <c r="AO69" s="979"/>
      <c r="AP69" s="977" t="s">
        <v>486</v>
      </c>
      <c r="AQ69" s="978"/>
      <c r="AR69" s="978"/>
      <c r="AS69" s="978"/>
      <c r="AT69" s="979"/>
      <c r="AU69" s="977" t="s">
        <v>486</v>
      </c>
      <c r="AV69" s="978"/>
      <c r="AW69" s="978"/>
      <c r="AX69" s="978"/>
      <c r="AY69" s="979"/>
      <c r="AZ69" s="971"/>
      <c r="BA69" s="971"/>
      <c r="BB69" s="971"/>
      <c r="BC69" s="971"/>
      <c r="BD69" s="972"/>
      <c r="BE69" s="240"/>
      <c r="BF69" s="240"/>
      <c r="BG69" s="240"/>
      <c r="BH69" s="240"/>
      <c r="BI69" s="240"/>
      <c r="BJ69" s="240"/>
      <c r="BK69" s="240"/>
      <c r="BL69" s="240"/>
      <c r="BM69" s="240"/>
      <c r="BN69" s="240"/>
      <c r="BO69" s="240"/>
      <c r="BP69" s="240"/>
      <c r="BQ69" s="237">
        <v>63</v>
      </c>
      <c r="BR69" s="242"/>
      <c r="BS69" s="945"/>
      <c r="BT69" s="946"/>
      <c r="BU69" s="946"/>
      <c r="BV69" s="946"/>
      <c r="BW69" s="946"/>
      <c r="BX69" s="946"/>
      <c r="BY69" s="946"/>
      <c r="BZ69" s="946"/>
      <c r="CA69" s="946"/>
      <c r="CB69" s="946"/>
      <c r="CC69" s="946"/>
      <c r="CD69" s="946"/>
      <c r="CE69" s="946"/>
      <c r="CF69" s="946"/>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5"/>
      <c r="DW69" s="946"/>
      <c r="DX69" s="946"/>
      <c r="DY69" s="946"/>
      <c r="DZ69" s="947"/>
      <c r="EA69" s="229"/>
    </row>
    <row r="70" spans="1:131" ht="26.25" customHeight="1" x14ac:dyDescent="0.15">
      <c r="A70" s="237">
        <v>3</v>
      </c>
      <c r="B70" s="973" t="s">
        <v>547</v>
      </c>
      <c r="C70" s="974"/>
      <c r="D70" s="974"/>
      <c r="E70" s="974"/>
      <c r="F70" s="974"/>
      <c r="G70" s="974"/>
      <c r="H70" s="974"/>
      <c r="I70" s="974"/>
      <c r="J70" s="974"/>
      <c r="K70" s="974"/>
      <c r="L70" s="974"/>
      <c r="M70" s="974"/>
      <c r="N70" s="974"/>
      <c r="O70" s="974"/>
      <c r="P70" s="975"/>
      <c r="Q70" s="976">
        <v>669</v>
      </c>
      <c r="R70" s="970"/>
      <c r="S70" s="970"/>
      <c r="T70" s="970"/>
      <c r="U70" s="970"/>
      <c r="V70" s="970">
        <v>625</v>
      </c>
      <c r="W70" s="970"/>
      <c r="X70" s="970"/>
      <c r="Y70" s="970"/>
      <c r="Z70" s="970"/>
      <c r="AA70" s="970">
        <v>44</v>
      </c>
      <c r="AB70" s="970"/>
      <c r="AC70" s="970"/>
      <c r="AD70" s="970"/>
      <c r="AE70" s="970"/>
      <c r="AF70" s="970">
        <v>148</v>
      </c>
      <c r="AG70" s="970"/>
      <c r="AH70" s="970"/>
      <c r="AI70" s="970"/>
      <c r="AJ70" s="970"/>
      <c r="AK70" s="977" t="s">
        <v>486</v>
      </c>
      <c r="AL70" s="978"/>
      <c r="AM70" s="978"/>
      <c r="AN70" s="978"/>
      <c r="AO70" s="979"/>
      <c r="AP70" s="970">
        <v>37</v>
      </c>
      <c r="AQ70" s="970"/>
      <c r="AR70" s="970"/>
      <c r="AS70" s="970"/>
      <c r="AT70" s="970"/>
      <c r="AU70" s="970">
        <v>3</v>
      </c>
      <c r="AV70" s="970"/>
      <c r="AW70" s="970"/>
      <c r="AX70" s="970"/>
      <c r="AY70" s="970"/>
      <c r="AZ70" s="971"/>
      <c r="BA70" s="971"/>
      <c r="BB70" s="971"/>
      <c r="BC70" s="971"/>
      <c r="BD70" s="972"/>
      <c r="BE70" s="240"/>
      <c r="BF70" s="240"/>
      <c r="BG70" s="240"/>
      <c r="BH70" s="240"/>
      <c r="BI70" s="240"/>
      <c r="BJ70" s="240"/>
      <c r="BK70" s="240"/>
      <c r="BL70" s="240"/>
      <c r="BM70" s="240"/>
      <c r="BN70" s="240"/>
      <c r="BO70" s="240"/>
      <c r="BP70" s="240"/>
      <c r="BQ70" s="237">
        <v>64</v>
      </c>
      <c r="BR70" s="242"/>
      <c r="BS70" s="945"/>
      <c r="BT70" s="946"/>
      <c r="BU70" s="946"/>
      <c r="BV70" s="946"/>
      <c r="BW70" s="946"/>
      <c r="BX70" s="946"/>
      <c r="BY70" s="946"/>
      <c r="BZ70" s="946"/>
      <c r="CA70" s="946"/>
      <c r="CB70" s="946"/>
      <c r="CC70" s="946"/>
      <c r="CD70" s="946"/>
      <c r="CE70" s="946"/>
      <c r="CF70" s="946"/>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5"/>
      <c r="DW70" s="946"/>
      <c r="DX70" s="946"/>
      <c r="DY70" s="946"/>
      <c r="DZ70" s="947"/>
      <c r="EA70" s="229"/>
    </row>
    <row r="71" spans="1:131" ht="26.25" customHeight="1" x14ac:dyDescent="0.15">
      <c r="A71" s="237">
        <v>4</v>
      </c>
      <c r="B71" s="973" t="s">
        <v>548</v>
      </c>
      <c r="C71" s="974"/>
      <c r="D71" s="974"/>
      <c r="E71" s="974"/>
      <c r="F71" s="974"/>
      <c r="G71" s="974"/>
      <c r="H71" s="974"/>
      <c r="I71" s="974"/>
      <c r="J71" s="974"/>
      <c r="K71" s="974"/>
      <c r="L71" s="974"/>
      <c r="M71" s="974"/>
      <c r="N71" s="974"/>
      <c r="O71" s="974"/>
      <c r="P71" s="975"/>
      <c r="Q71" s="976">
        <v>11</v>
      </c>
      <c r="R71" s="970"/>
      <c r="S71" s="970"/>
      <c r="T71" s="970"/>
      <c r="U71" s="970"/>
      <c r="V71" s="970">
        <v>5</v>
      </c>
      <c r="W71" s="970"/>
      <c r="X71" s="970"/>
      <c r="Y71" s="970"/>
      <c r="Z71" s="970"/>
      <c r="AA71" s="970">
        <v>6</v>
      </c>
      <c r="AB71" s="970"/>
      <c r="AC71" s="970"/>
      <c r="AD71" s="970"/>
      <c r="AE71" s="970"/>
      <c r="AF71" s="970">
        <v>6</v>
      </c>
      <c r="AG71" s="970"/>
      <c r="AH71" s="970"/>
      <c r="AI71" s="970"/>
      <c r="AJ71" s="970"/>
      <c r="AK71" s="977" t="s">
        <v>486</v>
      </c>
      <c r="AL71" s="978"/>
      <c r="AM71" s="978"/>
      <c r="AN71" s="978"/>
      <c r="AO71" s="979"/>
      <c r="AP71" s="977" t="s">
        <v>486</v>
      </c>
      <c r="AQ71" s="978"/>
      <c r="AR71" s="978"/>
      <c r="AS71" s="978"/>
      <c r="AT71" s="979"/>
      <c r="AU71" s="977" t="s">
        <v>486</v>
      </c>
      <c r="AV71" s="978"/>
      <c r="AW71" s="978"/>
      <c r="AX71" s="978"/>
      <c r="AY71" s="979"/>
      <c r="AZ71" s="971"/>
      <c r="BA71" s="971"/>
      <c r="BB71" s="971"/>
      <c r="BC71" s="971"/>
      <c r="BD71" s="972"/>
      <c r="BE71" s="240"/>
      <c r="BF71" s="240"/>
      <c r="BG71" s="240"/>
      <c r="BH71" s="240"/>
      <c r="BI71" s="240"/>
      <c r="BJ71" s="240"/>
      <c r="BK71" s="240"/>
      <c r="BL71" s="240"/>
      <c r="BM71" s="240"/>
      <c r="BN71" s="240"/>
      <c r="BO71" s="240"/>
      <c r="BP71" s="240"/>
      <c r="BQ71" s="237">
        <v>65</v>
      </c>
      <c r="BR71" s="242"/>
      <c r="BS71" s="945"/>
      <c r="BT71" s="946"/>
      <c r="BU71" s="946"/>
      <c r="BV71" s="946"/>
      <c r="BW71" s="946"/>
      <c r="BX71" s="946"/>
      <c r="BY71" s="946"/>
      <c r="BZ71" s="946"/>
      <c r="CA71" s="946"/>
      <c r="CB71" s="946"/>
      <c r="CC71" s="946"/>
      <c r="CD71" s="946"/>
      <c r="CE71" s="946"/>
      <c r="CF71" s="946"/>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5"/>
      <c r="DW71" s="946"/>
      <c r="DX71" s="946"/>
      <c r="DY71" s="946"/>
      <c r="DZ71" s="947"/>
      <c r="EA71" s="229"/>
    </row>
    <row r="72" spans="1:131" ht="26.25" customHeight="1" x14ac:dyDescent="0.15">
      <c r="A72" s="237">
        <v>5</v>
      </c>
      <c r="B72" s="973" t="s">
        <v>549</v>
      </c>
      <c r="C72" s="974"/>
      <c r="D72" s="974"/>
      <c r="E72" s="974"/>
      <c r="F72" s="974"/>
      <c r="G72" s="974"/>
      <c r="H72" s="974"/>
      <c r="I72" s="974"/>
      <c r="J72" s="974"/>
      <c r="K72" s="974"/>
      <c r="L72" s="974"/>
      <c r="M72" s="974"/>
      <c r="N72" s="974"/>
      <c r="O72" s="974"/>
      <c r="P72" s="975"/>
      <c r="Q72" s="976">
        <v>4373</v>
      </c>
      <c r="R72" s="970"/>
      <c r="S72" s="970"/>
      <c r="T72" s="970"/>
      <c r="U72" s="970"/>
      <c r="V72" s="970">
        <v>3739</v>
      </c>
      <c r="W72" s="970"/>
      <c r="X72" s="970"/>
      <c r="Y72" s="970"/>
      <c r="Z72" s="970"/>
      <c r="AA72" s="970">
        <v>635</v>
      </c>
      <c r="AB72" s="970"/>
      <c r="AC72" s="970"/>
      <c r="AD72" s="970"/>
      <c r="AE72" s="970"/>
      <c r="AF72" s="970">
        <v>635</v>
      </c>
      <c r="AG72" s="970"/>
      <c r="AH72" s="970"/>
      <c r="AI72" s="970"/>
      <c r="AJ72" s="970"/>
      <c r="AK72" s="977" t="s">
        <v>486</v>
      </c>
      <c r="AL72" s="978"/>
      <c r="AM72" s="978"/>
      <c r="AN72" s="978"/>
      <c r="AO72" s="979"/>
      <c r="AP72" s="970">
        <v>16870</v>
      </c>
      <c r="AQ72" s="970"/>
      <c r="AR72" s="970"/>
      <c r="AS72" s="970"/>
      <c r="AT72" s="970"/>
      <c r="AU72" s="970">
        <v>1434</v>
      </c>
      <c r="AV72" s="970"/>
      <c r="AW72" s="970"/>
      <c r="AX72" s="970"/>
      <c r="AY72" s="970"/>
      <c r="AZ72" s="971"/>
      <c r="BA72" s="971"/>
      <c r="BB72" s="971"/>
      <c r="BC72" s="971"/>
      <c r="BD72" s="972"/>
      <c r="BE72" s="240"/>
      <c r="BF72" s="240"/>
      <c r="BG72" s="240"/>
      <c r="BH72" s="240"/>
      <c r="BI72" s="240"/>
      <c r="BJ72" s="240"/>
      <c r="BK72" s="240"/>
      <c r="BL72" s="240"/>
      <c r="BM72" s="240"/>
      <c r="BN72" s="240"/>
      <c r="BO72" s="240"/>
      <c r="BP72" s="240"/>
      <c r="BQ72" s="237">
        <v>66</v>
      </c>
      <c r="BR72" s="242"/>
      <c r="BS72" s="945"/>
      <c r="BT72" s="946"/>
      <c r="BU72" s="946"/>
      <c r="BV72" s="946"/>
      <c r="BW72" s="946"/>
      <c r="BX72" s="946"/>
      <c r="BY72" s="946"/>
      <c r="BZ72" s="946"/>
      <c r="CA72" s="946"/>
      <c r="CB72" s="946"/>
      <c r="CC72" s="946"/>
      <c r="CD72" s="946"/>
      <c r="CE72" s="946"/>
      <c r="CF72" s="946"/>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5"/>
      <c r="DW72" s="946"/>
      <c r="DX72" s="946"/>
      <c r="DY72" s="946"/>
      <c r="DZ72" s="947"/>
      <c r="EA72" s="229"/>
    </row>
    <row r="73" spans="1:131" ht="26.25" customHeight="1" x14ac:dyDescent="0.15">
      <c r="A73" s="237">
        <v>6</v>
      </c>
      <c r="B73" s="973" t="s">
        <v>550</v>
      </c>
      <c r="C73" s="974"/>
      <c r="D73" s="974"/>
      <c r="E73" s="974"/>
      <c r="F73" s="974"/>
      <c r="G73" s="974"/>
      <c r="H73" s="974"/>
      <c r="I73" s="974"/>
      <c r="J73" s="974"/>
      <c r="K73" s="974"/>
      <c r="L73" s="974"/>
      <c r="M73" s="974"/>
      <c r="N73" s="974"/>
      <c r="O73" s="974"/>
      <c r="P73" s="975"/>
      <c r="Q73" s="976">
        <v>0</v>
      </c>
      <c r="R73" s="970"/>
      <c r="S73" s="970"/>
      <c r="T73" s="970"/>
      <c r="U73" s="970"/>
      <c r="V73" s="970">
        <v>0</v>
      </c>
      <c r="W73" s="970"/>
      <c r="X73" s="970"/>
      <c r="Y73" s="970"/>
      <c r="Z73" s="970"/>
      <c r="AA73" s="970">
        <v>0</v>
      </c>
      <c r="AB73" s="970"/>
      <c r="AC73" s="970"/>
      <c r="AD73" s="970"/>
      <c r="AE73" s="970"/>
      <c r="AF73" s="970">
        <v>0</v>
      </c>
      <c r="AG73" s="970"/>
      <c r="AH73" s="970"/>
      <c r="AI73" s="970"/>
      <c r="AJ73" s="970"/>
      <c r="AK73" s="977" t="s">
        <v>486</v>
      </c>
      <c r="AL73" s="978"/>
      <c r="AM73" s="978"/>
      <c r="AN73" s="978"/>
      <c r="AO73" s="979"/>
      <c r="AP73" s="977" t="s">
        <v>486</v>
      </c>
      <c r="AQ73" s="978"/>
      <c r="AR73" s="978"/>
      <c r="AS73" s="978"/>
      <c r="AT73" s="979"/>
      <c r="AU73" s="977" t="s">
        <v>486</v>
      </c>
      <c r="AV73" s="978"/>
      <c r="AW73" s="978"/>
      <c r="AX73" s="978"/>
      <c r="AY73" s="979"/>
      <c r="AZ73" s="971"/>
      <c r="BA73" s="971"/>
      <c r="BB73" s="971"/>
      <c r="BC73" s="971"/>
      <c r="BD73" s="972"/>
      <c r="BE73" s="240"/>
      <c r="BF73" s="240"/>
      <c r="BG73" s="240"/>
      <c r="BH73" s="240"/>
      <c r="BI73" s="240"/>
      <c r="BJ73" s="240"/>
      <c r="BK73" s="240"/>
      <c r="BL73" s="240"/>
      <c r="BM73" s="240"/>
      <c r="BN73" s="240"/>
      <c r="BO73" s="240"/>
      <c r="BP73" s="240"/>
      <c r="BQ73" s="237">
        <v>67</v>
      </c>
      <c r="BR73" s="242"/>
      <c r="BS73" s="945"/>
      <c r="BT73" s="946"/>
      <c r="BU73" s="946"/>
      <c r="BV73" s="946"/>
      <c r="BW73" s="946"/>
      <c r="BX73" s="946"/>
      <c r="BY73" s="946"/>
      <c r="BZ73" s="946"/>
      <c r="CA73" s="946"/>
      <c r="CB73" s="946"/>
      <c r="CC73" s="946"/>
      <c r="CD73" s="946"/>
      <c r="CE73" s="946"/>
      <c r="CF73" s="946"/>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5"/>
      <c r="DW73" s="946"/>
      <c r="DX73" s="946"/>
      <c r="DY73" s="946"/>
      <c r="DZ73" s="947"/>
      <c r="EA73" s="229"/>
    </row>
    <row r="74" spans="1:131" ht="26.25" customHeight="1" x14ac:dyDescent="0.15">
      <c r="A74" s="237">
        <v>7</v>
      </c>
      <c r="B74" s="973" t="s">
        <v>551</v>
      </c>
      <c r="C74" s="974"/>
      <c r="D74" s="974"/>
      <c r="E74" s="974"/>
      <c r="F74" s="974"/>
      <c r="G74" s="974"/>
      <c r="H74" s="974"/>
      <c r="I74" s="974"/>
      <c r="J74" s="974"/>
      <c r="K74" s="974"/>
      <c r="L74" s="974"/>
      <c r="M74" s="974"/>
      <c r="N74" s="974"/>
      <c r="O74" s="974"/>
      <c r="P74" s="975"/>
      <c r="Q74" s="976">
        <v>240</v>
      </c>
      <c r="R74" s="970"/>
      <c r="S74" s="970"/>
      <c r="T74" s="970"/>
      <c r="U74" s="970"/>
      <c r="V74" s="970">
        <v>234</v>
      </c>
      <c r="W74" s="970"/>
      <c r="X74" s="970"/>
      <c r="Y74" s="970"/>
      <c r="Z74" s="970"/>
      <c r="AA74" s="970">
        <v>6</v>
      </c>
      <c r="AB74" s="970"/>
      <c r="AC74" s="970"/>
      <c r="AD74" s="970"/>
      <c r="AE74" s="970"/>
      <c r="AF74" s="970">
        <v>6</v>
      </c>
      <c r="AG74" s="970"/>
      <c r="AH74" s="970"/>
      <c r="AI74" s="970"/>
      <c r="AJ74" s="970"/>
      <c r="AK74" s="977" t="s">
        <v>486</v>
      </c>
      <c r="AL74" s="978"/>
      <c r="AM74" s="978"/>
      <c r="AN74" s="978"/>
      <c r="AO74" s="979"/>
      <c r="AP74" s="977" t="s">
        <v>486</v>
      </c>
      <c r="AQ74" s="978"/>
      <c r="AR74" s="978"/>
      <c r="AS74" s="978"/>
      <c r="AT74" s="979"/>
      <c r="AU74" s="977" t="s">
        <v>486</v>
      </c>
      <c r="AV74" s="978"/>
      <c r="AW74" s="978"/>
      <c r="AX74" s="978"/>
      <c r="AY74" s="979"/>
      <c r="AZ74" s="971"/>
      <c r="BA74" s="971"/>
      <c r="BB74" s="971"/>
      <c r="BC74" s="971"/>
      <c r="BD74" s="972"/>
      <c r="BE74" s="240"/>
      <c r="BF74" s="240"/>
      <c r="BG74" s="240"/>
      <c r="BH74" s="240"/>
      <c r="BI74" s="240"/>
      <c r="BJ74" s="240"/>
      <c r="BK74" s="240"/>
      <c r="BL74" s="240"/>
      <c r="BM74" s="240"/>
      <c r="BN74" s="240"/>
      <c r="BO74" s="240"/>
      <c r="BP74" s="240"/>
      <c r="BQ74" s="237">
        <v>68</v>
      </c>
      <c r="BR74" s="242"/>
      <c r="BS74" s="945"/>
      <c r="BT74" s="946"/>
      <c r="BU74" s="946"/>
      <c r="BV74" s="946"/>
      <c r="BW74" s="946"/>
      <c r="BX74" s="946"/>
      <c r="BY74" s="946"/>
      <c r="BZ74" s="946"/>
      <c r="CA74" s="946"/>
      <c r="CB74" s="946"/>
      <c r="CC74" s="946"/>
      <c r="CD74" s="946"/>
      <c r="CE74" s="946"/>
      <c r="CF74" s="946"/>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5"/>
      <c r="DW74" s="946"/>
      <c r="DX74" s="946"/>
      <c r="DY74" s="946"/>
      <c r="DZ74" s="947"/>
      <c r="EA74" s="229"/>
    </row>
    <row r="75" spans="1:131" ht="26.25" customHeight="1" x14ac:dyDescent="0.15">
      <c r="A75" s="237">
        <v>8</v>
      </c>
      <c r="B75" s="973" t="s">
        <v>552</v>
      </c>
      <c r="C75" s="974"/>
      <c r="D75" s="974"/>
      <c r="E75" s="974"/>
      <c r="F75" s="974"/>
      <c r="G75" s="974"/>
      <c r="H75" s="974"/>
      <c r="I75" s="974"/>
      <c r="J75" s="974"/>
      <c r="K75" s="974"/>
      <c r="L75" s="974"/>
      <c r="M75" s="974"/>
      <c r="N75" s="974"/>
      <c r="O75" s="974"/>
      <c r="P75" s="975"/>
      <c r="Q75" s="980"/>
      <c r="R75" s="978"/>
      <c r="S75" s="978"/>
      <c r="T75" s="978"/>
      <c r="U75" s="979"/>
      <c r="V75" s="977"/>
      <c r="W75" s="978"/>
      <c r="X75" s="978"/>
      <c r="Y75" s="978"/>
      <c r="Z75" s="979"/>
      <c r="AA75" s="977"/>
      <c r="AB75" s="978"/>
      <c r="AC75" s="978"/>
      <c r="AD75" s="978"/>
      <c r="AE75" s="979"/>
      <c r="AF75" s="977"/>
      <c r="AG75" s="978"/>
      <c r="AH75" s="978"/>
      <c r="AI75" s="978"/>
      <c r="AJ75" s="979"/>
      <c r="AK75" s="977"/>
      <c r="AL75" s="978"/>
      <c r="AM75" s="978"/>
      <c r="AN75" s="978"/>
      <c r="AO75" s="979"/>
      <c r="AP75" s="977"/>
      <c r="AQ75" s="978"/>
      <c r="AR75" s="978"/>
      <c r="AS75" s="978"/>
      <c r="AT75" s="979"/>
      <c r="AU75" s="977"/>
      <c r="AV75" s="978"/>
      <c r="AW75" s="978"/>
      <c r="AX75" s="978"/>
      <c r="AY75" s="979"/>
      <c r="AZ75" s="971"/>
      <c r="BA75" s="971"/>
      <c r="BB75" s="971"/>
      <c r="BC75" s="971"/>
      <c r="BD75" s="972"/>
      <c r="BE75" s="240"/>
      <c r="BF75" s="240"/>
      <c r="BG75" s="240"/>
      <c r="BH75" s="240"/>
      <c r="BI75" s="240"/>
      <c r="BJ75" s="240"/>
      <c r="BK75" s="240"/>
      <c r="BL75" s="240"/>
      <c r="BM75" s="240"/>
      <c r="BN75" s="240"/>
      <c r="BO75" s="240"/>
      <c r="BP75" s="240"/>
      <c r="BQ75" s="237">
        <v>69</v>
      </c>
      <c r="BR75" s="242"/>
      <c r="BS75" s="945"/>
      <c r="BT75" s="946"/>
      <c r="BU75" s="946"/>
      <c r="BV75" s="946"/>
      <c r="BW75" s="946"/>
      <c r="BX75" s="946"/>
      <c r="BY75" s="946"/>
      <c r="BZ75" s="946"/>
      <c r="CA75" s="946"/>
      <c r="CB75" s="946"/>
      <c r="CC75" s="946"/>
      <c r="CD75" s="946"/>
      <c r="CE75" s="946"/>
      <c r="CF75" s="946"/>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5"/>
      <c r="DW75" s="946"/>
      <c r="DX75" s="946"/>
      <c r="DY75" s="946"/>
      <c r="DZ75" s="947"/>
      <c r="EA75" s="229"/>
    </row>
    <row r="76" spans="1:131" ht="26.25" customHeight="1" x14ac:dyDescent="0.15">
      <c r="A76" s="237">
        <v>9</v>
      </c>
      <c r="B76" s="973" t="s">
        <v>546</v>
      </c>
      <c r="C76" s="974"/>
      <c r="D76" s="974"/>
      <c r="E76" s="974"/>
      <c r="F76" s="974"/>
      <c r="G76" s="974"/>
      <c r="H76" s="974"/>
      <c r="I76" s="974"/>
      <c r="J76" s="974"/>
      <c r="K76" s="974"/>
      <c r="L76" s="974"/>
      <c r="M76" s="974"/>
      <c r="N76" s="974"/>
      <c r="O76" s="974"/>
      <c r="P76" s="975"/>
      <c r="Q76" s="980">
        <v>380</v>
      </c>
      <c r="R76" s="978"/>
      <c r="S76" s="978"/>
      <c r="T76" s="978"/>
      <c r="U76" s="979"/>
      <c r="V76" s="977">
        <v>185</v>
      </c>
      <c r="W76" s="978"/>
      <c r="X76" s="978"/>
      <c r="Y76" s="978"/>
      <c r="Z76" s="979"/>
      <c r="AA76" s="977">
        <v>195</v>
      </c>
      <c r="AB76" s="978"/>
      <c r="AC76" s="978"/>
      <c r="AD76" s="978"/>
      <c r="AE76" s="979"/>
      <c r="AF76" s="977">
        <v>195</v>
      </c>
      <c r="AG76" s="978"/>
      <c r="AH76" s="978"/>
      <c r="AI76" s="978"/>
      <c r="AJ76" s="979"/>
      <c r="AK76" s="977">
        <v>20</v>
      </c>
      <c r="AL76" s="978"/>
      <c r="AM76" s="978"/>
      <c r="AN76" s="978"/>
      <c r="AO76" s="979"/>
      <c r="AP76" s="977" t="s">
        <v>486</v>
      </c>
      <c r="AQ76" s="978"/>
      <c r="AR76" s="978"/>
      <c r="AS76" s="978"/>
      <c r="AT76" s="979"/>
      <c r="AU76" s="977" t="s">
        <v>486</v>
      </c>
      <c r="AV76" s="978"/>
      <c r="AW76" s="978"/>
      <c r="AX76" s="978"/>
      <c r="AY76" s="979"/>
      <c r="AZ76" s="971"/>
      <c r="BA76" s="971"/>
      <c r="BB76" s="971"/>
      <c r="BC76" s="971"/>
      <c r="BD76" s="972"/>
      <c r="BE76" s="240"/>
      <c r="BF76" s="240"/>
      <c r="BG76" s="240"/>
      <c r="BH76" s="240"/>
      <c r="BI76" s="240"/>
      <c r="BJ76" s="240"/>
      <c r="BK76" s="240"/>
      <c r="BL76" s="240"/>
      <c r="BM76" s="240"/>
      <c r="BN76" s="240"/>
      <c r="BO76" s="240"/>
      <c r="BP76" s="240"/>
      <c r="BQ76" s="237">
        <v>70</v>
      </c>
      <c r="BR76" s="242"/>
      <c r="BS76" s="945"/>
      <c r="BT76" s="946"/>
      <c r="BU76" s="946"/>
      <c r="BV76" s="946"/>
      <c r="BW76" s="946"/>
      <c r="BX76" s="946"/>
      <c r="BY76" s="946"/>
      <c r="BZ76" s="946"/>
      <c r="CA76" s="946"/>
      <c r="CB76" s="946"/>
      <c r="CC76" s="946"/>
      <c r="CD76" s="946"/>
      <c r="CE76" s="946"/>
      <c r="CF76" s="946"/>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5"/>
      <c r="DW76" s="946"/>
      <c r="DX76" s="946"/>
      <c r="DY76" s="946"/>
      <c r="DZ76" s="947"/>
      <c r="EA76" s="229"/>
    </row>
    <row r="77" spans="1:131" ht="26.25" customHeight="1" x14ac:dyDescent="0.15">
      <c r="A77" s="237">
        <v>10</v>
      </c>
      <c r="B77" s="973" t="s">
        <v>553</v>
      </c>
      <c r="C77" s="974"/>
      <c r="D77" s="974"/>
      <c r="E77" s="974"/>
      <c r="F77" s="974"/>
      <c r="G77" s="974"/>
      <c r="H77" s="974"/>
      <c r="I77" s="974"/>
      <c r="J77" s="974"/>
      <c r="K77" s="974"/>
      <c r="L77" s="974"/>
      <c r="M77" s="974"/>
      <c r="N77" s="974"/>
      <c r="O77" s="974"/>
      <c r="P77" s="975"/>
      <c r="Q77" s="980">
        <v>319650</v>
      </c>
      <c r="R77" s="978"/>
      <c r="S77" s="978"/>
      <c r="T77" s="978"/>
      <c r="U77" s="979"/>
      <c r="V77" s="977">
        <v>305956</v>
      </c>
      <c r="W77" s="978"/>
      <c r="X77" s="978"/>
      <c r="Y77" s="978"/>
      <c r="Z77" s="979"/>
      <c r="AA77" s="977">
        <v>13694</v>
      </c>
      <c r="AB77" s="978"/>
      <c r="AC77" s="978"/>
      <c r="AD77" s="978"/>
      <c r="AE77" s="979"/>
      <c r="AF77" s="977">
        <v>13694</v>
      </c>
      <c r="AG77" s="978"/>
      <c r="AH77" s="978"/>
      <c r="AI77" s="978"/>
      <c r="AJ77" s="979"/>
      <c r="AK77" s="977" t="s">
        <v>486</v>
      </c>
      <c r="AL77" s="978"/>
      <c r="AM77" s="978"/>
      <c r="AN77" s="978"/>
      <c r="AO77" s="979"/>
      <c r="AP77" s="977" t="s">
        <v>486</v>
      </c>
      <c r="AQ77" s="978"/>
      <c r="AR77" s="978"/>
      <c r="AS77" s="978"/>
      <c r="AT77" s="979"/>
      <c r="AU77" s="977" t="s">
        <v>486</v>
      </c>
      <c r="AV77" s="978"/>
      <c r="AW77" s="978"/>
      <c r="AX77" s="978"/>
      <c r="AY77" s="979"/>
      <c r="AZ77" s="971"/>
      <c r="BA77" s="971"/>
      <c r="BB77" s="971"/>
      <c r="BC77" s="971"/>
      <c r="BD77" s="972"/>
      <c r="BE77" s="240"/>
      <c r="BF77" s="240"/>
      <c r="BG77" s="240"/>
      <c r="BH77" s="240"/>
      <c r="BI77" s="240"/>
      <c r="BJ77" s="240"/>
      <c r="BK77" s="240"/>
      <c r="BL77" s="240"/>
      <c r="BM77" s="240"/>
      <c r="BN77" s="240"/>
      <c r="BO77" s="240"/>
      <c r="BP77" s="240"/>
      <c r="BQ77" s="237">
        <v>71</v>
      </c>
      <c r="BR77" s="242"/>
      <c r="BS77" s="945"/>
      <c r="BT77" s="946"/>
      <c r="BU77" s="946"/>
      <c r="BV77" s="946"/>
      <c r="BW77" s="946"/>
      <c r="BX77" s="946"/>
      <c r="BY77" s="946"/>
      <c r="BZ77" s="946"/>
      <c r="CA77" s="946"/>
      <c r="CB77" s="946"/>
      <c r="CC77" s="946"/>
      <c r="CD77" s="946"/>
      <c r="CE77" s="946"/>
      <c r="CF77" s="946"/>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5"/>
      <c r="DW77" s="946"/>
      <c r="DX77" s="946"/>
      <c r="DY77" s="946"/>
      <c r="DZ77" s="947"/>
      <c r="EA77" s="229"/>
    </row>
    <row r="78" spans="1:131" ht="26.25" customHeight="1" x14ac:dyDescent="0.15">
      <c r="A78" s="237">
        <v>11</v>
      </c>
      <c r="B78" s="973" t="s">
        <v>554</v>
      </c>
      <c r="C78" s="974"/>
      <c r="D78" s="974"/>
      <c r="E78" s="974"/>
      <c r="F78" s="974"/>
      <c r="G78" s="974"/>
      <c r="H78" s="974"/>
      <c r="I78" s="974"/>
      <c r="J78" s="974"/>
      <c r="K78" s="974"/>
      <c r="L78" s="974"/>
      <c r="M78" s="974"/>
      <c r="N78" s="974"/>
      <c r="O78" s="974"/>
      <c r="P78" s="975"/>
      <c r="Q78" s="976">
        <v>1609</v>
      </c>
      <c r="R78" s="970"/>
      <c r="S78" s="970"/>
      <c r="T78" s="970"/>
      <c r="U78" s="970"/>
      <c r="V78" s="970">
        <v>1554</v>
      </c>
      <c r="W78" s="970"/>
      <c r="X78" s="970"/>
      <c r="Y78" s="970"/>
      <c r="Z78" s="970"/>
      <c r="AA78" s="970">
        <v>55</v>
      </c>
      <c r="AB78" s="970"/>
      <c r="AC78" s="970"/>
      <c r="AD78" s="970"/>
      <c r="AE78" s="970"/>
      <c r="AF78" s="970">
        <v>55</v>
      </c>
      <c r="AG78" s="970"/>
      <c r="AH78" s="970"/>
      <c r="AI78" s="970"/>
      <c r="AJ78" s="970"/>
      <c r="AK78" s="977">
        <v>8</v>
      </c>
      <c r="AL78" s="978"/>
      <c r="AM78" s="978"/>
      <c r="AN78" s="978"/>
      <c r="AO78" s="979"/>
      <c r="AP78" s="977" t="s">
        <v>486</v>
      </c>
      <c r="AQ78" s="978"/>
      <c r="AR78" s="978"/>
      <c r="AS78" s="978"/>
      <c r="AT78" s="979"/>
      <c r="AU78" s="977" t="s">
        <v>486</v>
      </c>
      <c r="AV78" s="978"/>
      <c r="AW78" s="978"/>
      <c r="AX78" s="978"/>
      <c r="AY78" s="979"/>
      <c r="AZ78" s="971"/>
      <c r="BA78" s="971"/>
      <c r="BB78" s="971"/>
      <c r="BC78" s="971"/>
      <c r="BD78" s="972"/>
      <c r="BE78" s="240"/>
      <c r="BF78" s="240"/>
      <c r="BG78" s="240"/>
      <c r="BH78" s="240"/>
      <c r="BI78" s="240"/>
      <c r="BJ78" s="229"/>
      <c r="BK78" s="229"/>
      <c r="BL78" s="229"/>
      <c r="BM78" s="229"/>
      <c r="BN78" s="229"/>
      <c r="BO78" s="240"/>
      <c r="BP78" s="240"/>
      <c r="BQ78" s="237">
        <v>72</v>
      </c>
      <c r="BR78" s="242"/>
      <c r="BS78" s="945"/>
      <c r="BT78" s="946"/>
      <c r="BU78" s="946"/>
      <c r="BV78" s="946"/>
      <c r="BW78" s="946"/>
      <c r="BX78" s="946"/>
      <c r="BY78" s="946"/>
      <c r="BZ78" s="946"/>
      <c r="CA78" s="946"/>
      <c r="CB78" s="946"/>
      <c r="CC78" s="946"/>
      <c r="CD78" s="946"/>
      <c r="CE78" s="946"/>
      <c r="CF78" s="946"/>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5"/>
      <c r="DW78" s="946"/>
      <c r="DX78" s="946"/>
      <c r="DY78" s="946"/>
      <c r="DZ78" s="947"/>
      <c r="EA78" s="229"/>
    </row>
    <row r="79" spans="1:131" ht="26.25" customHeight="1" x14ac:dyDescent="0.15">
      <c r="A79" s="237">
        <v>12</v>
      </c>
      <c r="B79" s="973" t="s">
        <v>555</v>
      </c>
      <c r="C79" s="974"/>
      <c r="D79" s="974"/>
      <c r="E79" s="974"/>
      <c r="F79" s="974"/>
      <c r="G79" s="974"/>
      <c r="H79" s="974"/>
      <c r="I79" s="974"/>
      <c r="J79" s="974"/>
      <c r="K79" s="974"/>
      <c r="L79" s="974"/>
      <c r="M79" s="974"/>
      <c r="N79" s="974"/>
      <c r="O79" s="974"/>
      <c r="P79" s="975"/>
      <c r="Q79" s="976">
        <v>400</v>
      </c>
      <c r="R79" s="970"/>
      <c r="S79" s="970"/>
      <c r="T79" s="970"/>
      <c r="U79" s="970"/>
      <c r="V79" s="970">
        <v>176</v>
      </c>
      <c r="W79" s="970"/>
      <c r="X79" s="970"/>
      <c r="Y79" s="970"/>
      <c r="Z79" s="970"/>
      <c r="AA79" s="970">
        <v>224</v>
      </c>
      <c r="AB79" s="970"/>
      <c r="AC79" s="970"/>
      <c r="AD79" s="970"/>
      <c r="AE79" s="970"/>
      <c r="AF79" s="970">
        <v>224</v>
      </c>
      <c r="AG79" s="970"/>
      <c r="AH79" s="970"/>
      <c r="AI79" s="970"/>
      <c r="AJ79" s="970"/>
      <c r="AK79" s="977">
        <v>0</v>
      </c>
      <c r="AL79" s="978"/>
      <c r="AM79" s="978"/>
      <c r="AN79" s="978"/>
      <c r="AO79" s="979"/>
      <c r="AP79" s="977" t="s">
        <v>486</v>
      </c>
      <c r="AQ79" s="978"/>
      <c r="AR79" s="978"/>
      <c r="AS79" s="978"/>
      <c r="AT79" s="979"/>
      <c r="AU79" s="977" t="s">
        <v>486</v>
      </c>
      <c r="AV79" s="978"/>
      <c r="AW79" s="978"/>
      <c r="AX79" s="978"/>
      <c r="AY79" s="979"/>
      <c r="AZ79" s="971"/>
      <c r="BA79" s="971"/>
      <c r="BB79" s="971"/>
      <c r="BC79" s="971"/>
      <c r="BD79" s="972"/>
      <c r="BE79" s="240"/>
      <c r="BF79" s="240"/>
      <c r="BG79" s="240"/>
      <c r="BH79" s="240"/>
      <c r="BI79" s="240"/>
      <c r="BJ79" s="229"/>
      <c r="BK79" s="229"/>
      <c r="BL79" s="229"/>
      <c r="BM79" s="229"/>
      <c r="BN79" s="229"/>
      <c r="BO79" s="240"/>
      <c r="BP79" s="240"/>
      <c r="BQ79" s="237">
        <v>73</v>
      </c>
      <c r="BR79" s="242"/>
      <c r="BS79" s="945"/>
      <c r="BT79" s="946"/>
      <c r="BU79" s="946"/>
      <c r="BV79" s="946"/>
      <c r="BW79" s="946"/>
      <c r="BX79" s="946"/>
      <c r="BY79" s="946"/>
      <c r="BZ79" s="946"/>
      <c r="CA79" s="946"/>
      <c r="CB79" s="946"/>
      <c r="CC79" s="946"/>
      <c r="CD79" s="946"/>
      <c r="CE79" s="946"/>
      <c r="CF79" s="946"/>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5"/>
      <c r="DW79" s="946"/>
      <c r="DX79" s="946"/>
      <c r="DY79" s="946"/>
      <c r="DZ79" s="947"/>
      <c r="EA79" s="229"/>
    </row>
    <row r="80" spans="1:131" ht="26.25" customHeight="1" x14ac:dyDescent="0.15">
      <c r="A80" s="237">
        <v>13</v>
      </c>
      <c r="B80" s="973" t="s">
        <v>556</v>
      </c>
      <c r="C80" s="974"/>
      <c r="D80" s="974"/>
      <c r="E80" s="974"/>
      <c r="F80" s="974"/>
      <c r="G80" s="974"/>
      <c r="H80" s="974"/>
      <c r="I80" s="974"/>
      <c r="J80" s="974"/>
      <c r="K80" s="974"/>
      <c r="L80" s="974"/>
      <c r="M80" s="974"/>
      <c r="N80" s="974"/>
      <c r="O80" s="974"/>
      <c r="P80" s="975"/>
      <c r="Q80" s="976">
        <v>202</v>
      </c>
      <c r="R80" s="970"/>
      <c r="S80" s="970"/>
      <c r="T80" s="970"/>
      <c r="U80" s="970"/>
      <c r="V80" s="970">
        <v>197</v>
      </c>
      <c r="W80" s="970"/>
      <c r="X80" s="970"/>
      <c r="Y80" s="970"/>
      <c r="Z80" s="970"/>
      <c r="AA80" s="970">
        <v>5</v>
      </c>
      <c r="AB80" s="970"/>
      <c r="AC80" s="970"/>
      <c r="AD80" s="970"/>
      <c r="AE80" s="970"/>
      <c r="AF80" s="970">
        <v>5</v>
      </c>
      <c r="AG80" s="970"/>
      <c r="AH80" s="970"/>
      <c r="AI80" s="970"/>
      <c r="AJ80" s="970"/>
      <c r="AK80" s="977">
        <v>12</v>
      </c>
      <c r="AL80" s="978"/>
      <c r="AM80" s="978"/>
      <c r="AN80" s="978"/>
      <c r="AO80" s="979"/>
      <c r="AP80" s="977" t="s">
        <v>486</v>
      </c>
      <c r="AQ80" s="978"/>
      <c r="AR80" s="978"/>
      <c r="AS80" s="978"/>
      <c r="AT80" s="979"/>
      <c r="AU80" s="977" t="s">
        <v>486</v>
      </c>
      <c r="AV80" s="978"/>
      <c r="AW80" s="978"/>
      <c r="AX80" s="978"/>
      <c r="AY80" s="979"/>
      <c r="AZ80" s="971"/>
      <c r="BA80" s="971"/>
      <c r="BB80" s="971"/>
      <c r="BC80" s="971"/>
      <c r="BD80" s="972"/>
      <c r="BE80" s="240"/>
      <c r="BF80" s="240"/>
      <c r="BG80" s="240"/>
      <c r="BH80" s="240"/>
      <c r="BI80" s="240"/>
      <c r="BJ80" s="240"/>
      <c r="BK80" s="240"/>
      <c r="BL80" s="240"/>
      <c r="BM80" s="240"/>
      <c r="BN80" s="240"/>
      <c r="BO80" s="240"/>
      <c r="BP80" s="240"/>
      <c r="BQ80" s="237">
        <v>74</v>
      </c>
      <c r="BR80" s="242"/>
      <c r="BS80" s="945"/>
      <c r="BT80" s="946"/>
      <c r="BU80" s="946"/>
      <c r="BV80" s="946"/>
      <c r="BW80" s="946"/>
      <c r="BX80" s="946"/>
      <c r="BY80" s="946"/>
      <c r="BZ80" s="946"/>
      <c r="CA80" s="946"/>
      <c r="CB80" s="946"/>
      <c r="CC80" s="946"/>
      <c r="CD80" s="946"/>
      <c r="CE80" s="946"/>
      <c r="CF80" s="946"/>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5"/>
      <c r="DW80" s="946"/>
      <c r="DX80" s="946"/>
      <c r="DY80" s="946"/>
      <c r="DZ80" s="947"/>
      <c r="EA80" s="229"/>
    </row>
    <row r="81" spans="1:131" ht="26.25" customHeight="1" x14ac:dyDescent="0.15">
      <c r="A81" s="237">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40"/>
      <c r="BF81" s="240"/>
      <c r="BG81" s="240"/>
      <c r="BH81" s="240"/>
      <c r="BI81" s="240"/>
      <c r="BJ81" s="240"/>
      <c r="BK81" s="240"/>
      <c r="BL81" s="240"/>
      <c r="BM81" s="240"/>
      <c r="BN81" s="240"/>
      <c r="BO81" s="240"/>
      <c r="BP81" s="240"/>
      <c r="BQ81" s="237">
        <v>75</v>
      </c>
      <c r="BR81" s="242"/>
      <c r="BS81" s="945"/>
      <c r="BT81" s="946"/>
      <c r="BU81" s="946"/>
      <c r="BV81" s="946"/>
      <c r="BW81" s="946"/>
      <c r="BX81" s="946"/>
      <c r="BY81" s="946"/>
      <c r="BZ81" s="946"/>
      <c r="CA81" s="946"/>
      <c r="CB81" s="946"/>
      <c r="CC81" s="946"/>
      <c r="CD81" s="946"/>
      <c r="CE81" s="946"/>
      <c r="CF81" s="946"/>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5"/>
      <c r="DW81" s="946"/>
      <c r="DX81" s="946"/>
      <c r="DY81" s="946"/>
      <c r="DZ81" s="947"/>
      <c r="EA81" s="229"/>
    </row>
    <row r="82" spans="1:131" ht="26.25" customHeight="1" x14ac:dyDescent="0.15">
      <c r="A82" s="237">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40"/>
      <c r="BF82" s="240"/>
      <c r="BG82" s="240"/>
      <c r="BH82" s="240"/>
      <c r="BI82" s="240"/>
      <c r="BJ82" s="240"/>
      <c r="BK82" s="240"/>
      <c r="BL82" s="240"/>
      <c r="BM82" s="240"/>
      <c r="BN82" s="240"/>
      <c r="BO82" s="240"/>
      <c r="BP82" s="240"/>
      <c r="BQ82" s="237">
        <v>76</v>
      </c>
      <c r="BR82" s="242"/>
      <c r="BS82" s="945"/>
      <c r="BT82" s="946"/>
      <c r="BU82" s="946"/>
      <c r="BV82" s="946"/>
      <c r="BW82" s="946"/>
      <c r="BX82" s="946"/>
      <c r="BY82" s="946"/>
      <c r="BZ82" s="946"/>
      <c r="CA82" s="946"/>
      <c r="CB82" s="946"/>
      <c r="CC82" s="946"/>
      <c r="CD82" s="946"/>
      <c r="CE82" s="946"/>
      <c r="CF82" s="946"/>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5"/>
      <c r="DW82" s="946"/>
      <c r="DX82" s="946"/>
      <c r="DY82" s="946"/>
      <c r="DZ82" s="947"/>
      <c r="EA82" s="229"/>
    </row>
    <row r="83" spans="1:131" ht="26.25" customHeight="1" x14ac:dyDescent="0.15">
      <c r="A83" s="237">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40"/>
      <c r="BF83" s="240"/>
      <c r="BG83" s="240"/>
      <c r="BH83" s="240"/>
      <c r="BI83" s="240"/>
      <c r="BJ83" s="240"/>
      <c r="BK83" s="240"/>
      <c r="BL83" s="240"/>
      <c r="BM83" s="240"/>
      <c r="BN83" s="240"/>
      <c r="BO83" s="240"/>
      <c r="BP83" s="240"/>
      <c r="BQ83" s="237">
        <v>77</v>
      </c>
      <c r="BR83" s="242"/>
      <c r="BS83" s="945"/>
      <c r="BT83" s="946"/>
      <c r="BU83" s="946"/>
      <c r="BV83" s="946"/>
      <c r="BW83" s="946"/>
      <c r="BX83" s="946"/>
      <c r="BY83" s="946"/>
      <c r="BZ83" s="946"/>
      <c r="CA83" s="946"/>
      <c r="CB83" s="946"/>
      <c r="CC83" s="946"/>
      <c r="CD83" s="946"/>
      <c r="CE83" s="946"/>
      <c r="CF83" s="946"/>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5"/>
      <c r="DW83" s="946"/>
      <c r="DX83" s="946"/>
      <c r="DY83" s="946"/>
      <c r="DZ83" s="947"/>
      <c r="EA83" s="229"/>
    </row>
    <row r="84" spans="1:131" ht="26.25" customHeight="1" x14ac:dyDescent="0.15">
      <c r="A84" s="237">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40"/>
      <c r="BF84" s="240"/>
      <c r="BG84" s="240"/>
      <c r="BH84" s="240"/>
      <c r="BI84" s="240"/>
      <c r="BJ84" s="240"/>
      <c r="BK84" s="240"/>
      <c r="BL84" s="240"/>
      <c r="BM84" s="240"/>
      <c r="BN84" s="240"/>
      <c r="BO84" s="240"/>
      <c r="BP84" s="240"/>
      <c r="BQ84" s="237">
        <v>78</v>
      </c>
      <c r="BR84" s="242"/>
      <c r="BS84" s="945"/>
      <c r="BT84" s="946"/>
      <c r="BU84" s="946"/>
      <c r="BV84" s="946"/>
      <c r="BW84" s="946"/>
      <c r="BX84" s="946"/>
      <c r="BY84" s="946"/>
      <c r="BZ84" s="946"/>
      <c r="CA84" s="946"/>
      <c r="CB84" s="946"/>
      <c r="CC84" s="946"/>
      <c r="CD84" s="946"/>
      <c r="CE84" s="946"/>
      <c r="CF84" s="946"/>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5"/>
      <c r="DW84" s="946"/>
      <c r="DX84" s="946"/>
      <c r="DY84" s="946"/>
      <c r="DZ84" s="947"/>
      <c r="EA84" s="229"/>
    </row>
    <row r="85" spans="1:131" ht="26.25" customHeight="1" x14ac:dyDescent="0.15">
      <c r="A85" s="237">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40"/>
      <c r="BF85" s="240"/>
      <c r="BG85" s="240"/>
      <c r="BH85" s="240"/>
      <c r="BI85" s="240"/>
      <c r="BJ85" s="240"/>
      <c r="BK85" s="240"/>
      <c r="BL85" s="240"/>
      <c r="BM85" s="240"/>
      <c r="BN85" s="240"/>
      <c r="BO85" s="240"/>
      <c r="BP85" s="240"/>
      <c r="BQ85" s="237">
        <v>79</v>
      </c>
      <c r="BR85" s="242"/>
      <c r="BS85" s="945"/>
      <c r="BT85" s="946"/>
      <c r="BU85" s="946"/>
      <c r="BV85" s="946"/>
      <c r="BW85" s="946"/>
      <c r="BX85" s="946"/>
      <c r="BY85" s="946"/>
      <c r="BZ85" s="946"/>
      <c r="CA85" s="946"/>
      <c r="CB85" s="946"/>
      <c r="CC85" s="946"/>
      <c r="CD85" s="946"/>
      <c r="CE85" s="946"/>
      <c r="CF85" s="946"/>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5"/>
      <c r="DW85" s="946"/>
      <c r="DX85" s="946"/>
      <c r="DY85" s="946"/>
      <c r="DZ85" s="947"/>
      <c r="EA85" s="229"/>
    </row>
    <row r="86" spans="1:131" ht="26.25" customHeight="1" x14ac:dyDescent="0.15">
      <c r="A86" s="237">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40"/>
      <c r="BF86" s="240"/>
      <c r="BG86" s="240"/>
      <c r="BH86" s="240"/>
      <c r="BI86" s="240"/>
      <c r="BJ86" s="240"/>
      <c r="BK86" s="240"/>
      <c r="BL86" s="240"/>
      <c r="BM86" s="240"/>
      <c r="BN86" s="240"/>
      <c r="BO86" s="240"/>
      <c r="BP86" s="240"/>
      <c r="BQ86" s="237">
        <v>80</v>
      </c>
      <c r="BR86" s="242"/>
      <c r="BS86" s="945"/>
      <c r="BT86" s="946"/>
      <c r="BU86" s="946"/>
      <c r="BV86" s="946"/>
      <c r="BW86" s="946"/>
      <c r="BX86" s="946"/>
      <c r="BY86" s="946"/>
      <c r="BZ86" s="946"/>
      <c r="CA86" s="946"/>
      <c r="CB86" s="946"/>
      <c r="CC86" s="946"/>
      <c r="CD86" s="946"/>
      <c r="CE86" s="946"/>
      <c r="CF86" s="946"/>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5"/>
      <c r="DW86" s="946"/>
      <c r="DX86" s="946"/>
      <c r="DY86" s="946"/>
      <c r="DZ86" s="947"/>
      <c r="EA86" s="229"/>
    </row>
    <row r="87" spans="1:131" ht="26.25" customHeight="1" x14ac:dyDescent="0.15">
      <c r="A87" s="243">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40"/>
      <c r="BF87" s="240"/>
      <c r="BG87" s="240"/>
      <c r="BH87" s="240"/>
      <c r="BI87" s="240"/>
      <c r="BJ87" s="240"/>
      <c r="BK87" s="240"/>
      <c r="BL87" s="240"/>
      <c r="BM87" s="240"/>
      <c r="BN87" s="240"/>
      <c r="BO87" s="240"/>
      <c r="BP87" s="240"/>
      <c r="BQ87" s="237">
        <v>81</v>
      </c>
      <c r="BR87" s="242"/>
      <c r="BS87" s="945"/>
      <c r="BT87" s="946"/>
      <c r="BU87" s="946"/>
      <c r="BV87" s="946"/>
      <c r="BW87" s="946"/>
      <c r="BX87" s="946"/>
      <c r="BY87" s="946"/>
      <c r="BZ87" s="946"/>
      <c r="CA87" s="946"/>
      <c r="CB87" s="946"/>
      <c r="CC87" s="946"/>
      <c r="CD87" s="946"/>
      <c r="CE87" s="946"/>
      <c r="CF87" s="946"/>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5"/>
      <c r="DW87" s="946"/>
      <c r="DX87" s="946"/>
      <c r="DY87" s="946"/>
      <c r="DZ87" s="947"/>
      <c r="EA87" s="229"/>
    </row>
    <row r="88" spans="1:131" ht="26.25" customHeight="1" thickBot="1" x14ac:dyDescent="0.2">
      <c r="A88" s="239" t="s">
        <v>376</v>
      </c>
      <c r="B88" s="948" t="s">
        <v>400</v>
      </c>
      <c r="C88" s="949"/>
      <c r="D88" s="949"/>
      <c r="E88" s="949"/>
      <c r="F88" s="949"/>
      <c r="G88" s="949"/>
      <c r="H88" s="949"/>
      <c r="I88" s="949"/>
      <c r="J88" s="949"/>
      <c r="K88" s="949"/>
      <c r="L88" s="949"/>
      <c r="M88" s="949"/>
      <c r="N88" s="949"/>
      <c r="O88" s="949"/>
      <c r="P88" s="950"/>
      <c r="Q88" s="961"/>
      <c r="R88" s="962"/>
      <c r="S88" s="962"/>
      <c r="T88" s="962"/>
      <c r="U88" s="962"/>
      <c r="V88" s="962"/>
      <c r="W88" s="962"/>
      <c r="X88" s="962"/>
      <c r="Y88" s="962"/>
      <c r="Z88" s="962"/>
      <c r="AA88" s="962"/>
      <c r="AB88" s="962"/>
      <c r="AC88" s="962"/>
      <c r="AD88" s="962"/>
      <c r="AE88" s="962"/>
      <c r="AF88" s="958">
        <v>15067</v>
      </c>
      <c r="AG88" s="958"/>
      <c r="AH88" s="958"/>
      <c r="AI88" s="958"/>
      <c r="AJ88" s="958"/>
      <c r="AK88" s="962"/>
      <c r="AL88" s="962"/>
      <c r="AM88" s="962"/>
      <c r="AN88" s="962"/>
      <c r="AO88" s="962"/>
      <c r="AP88" s="958">
        <v>16907</v>
      </c>
      <c r="AQ88" s="958"/>
      <c r="AR88" s="958"/>
      <c r="AS88" s="958"/>
      <c r="AT88" s="958"/>
      <c r="AU88" s="958">
        <v>1437</v>
      </c>
      <c r="AV88" s="958"/>
      <c r="AW88" s="958"/>
      <c r="AX88" s="958"/>
      <c r="AY88" s="958"/>
      <c r="AZ88" s="959"/>
      <c r="BA88" s="959"/>
      <c r="BB88" s="959"/>
      <c r="BC88" s="959"/>
      <c r="BD88" s="960"/>
      <c r="BE88" s="240"/>
      <c r="BF88" s="240"/>
      <c r="BG88" s="240"/>
      <c r="BH88" s="240"/>
      <c r="BI88" s="240"/>
      <c r="BJ88" s="240"/>
      <c r="BK88" s="240"/>
      <c r="BL88" s="240"/>
      <c r="BM88" s="240"/>
      <c r="BN88" s="240"/>
      <c r="BO88" s="240"/>
      <c r="BP88" s="240"/>
      <c r="BQ88" s="237">
        <v>82</v>
      </c>
      <c r="BR88" s="242"/>
      <c r="BS88" s="945"/>
      <c r="BT88" s="946"/>
      <c r="BU88" s="946"/>
      <c r="BV88" s="946"/>
      <c r="BW88" s="946"/>
      <c r="BX88" s="946"/>
      <c r="BY88" s="946"/>
      <c r="BZ88" s="946"/>
      <c r="CA88" s="946"/>
      <c r="CB88" s="946"/>
      <c r="CC88" s="946"/>
      <c r="CD88" s="946"/>
      <c r="CE88" s="946"/>
      <c r="CF88" s="946"/>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5"/>
      <c r="DW88" s="946"/>
      <c r="DX88" s="946"/>
      <c r="DY88" s="946"/>
      <c r="DZ88" s="947"/>
      <c r="EA88" s="229"/>
    </row>
    <row r="89" spans="1:131" ht="26.25" hidden="1" customHeight="1" x14ac:dyDescent="0.15">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945"/>
      <c r="BT89" s="946"/>
      <c r="BU89" s="946"/>
      <c r="BV89" s="946"/>
      <c r="BW89" s="946"/>
      <c r="BX89" s="946"/>
      <c r="BY89" s="946"/>
      <c r="BZ89" s="946"/>
      <c r="CA89" s="946"/>
      <c r="CB89" s="946"/>
      <c r="CC89" s="946"/>
      <c r="CD89" s="946"/>
      <c r="CE89" s="946"/>
      <c r="CF89" s="946"/>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5"/>
      <c r="DW89" s="946"/>
      <c r="DX89" s="946"/>
      <c r="DY89" s="946"/>
      <c r="DZ89" s="947"/>
      <c r="EA89" s="229"/>
    </row>
    <row r="90" spans="1:131" ht="26.25" hidden="1" customHeight="1" x14ac:dyDescent="0.15">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945"/>
      <c r="BT90" s="946"/>
      <c r="BU90" s="946"/>
      <c r="BV90" s="946"/>
      <c r="BW90" s="946"/>
      <c r="BX90" s="946"/>
      <c r="BY90" s="946"/>
      <c r="BZ90" s="946"/>
      <c r="CA90" s="946"/>
      <c r="CB90" s="946"/>
      <c r="CC90" s="946"/>
      <c r="CD90" s="946"/>
      <c r="CE90" s="946"/>
      <c r="CF90" s="946"/>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5"/>
      <c r="DW90" s="946"/>
      <c r="DX90" s="946"/>
      <c r="DY90" s="946"/>
      <c r="DZ90" s="947"/>
      <c r="EA90" s="229"/>
    </row>
    <row r="91" spans="1:131" ht="26.25" hidden="1" customHeight="1" x14ac:dyDescent="0.15">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945"/>
      <c r="BT91" s="946"/>
      <c r="BU91" s="946"/>
      <c r="BV91" s="946"/>
      <c r="BW91" s="946"/>
      <c r="BX91" s="946"/>
      <c r="BY91" s="946"/>
      <c r="BZ91" s="946"/>
      <c r="CA91" s="946"/>
      <c r="CB91" s="946"/>
      <c r="CC91" s="946"/>
      <c r="CD91" s="946"/>
      <c r="CE91" s="946"/>
      <c r="CF91" s="946"/>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5"/>
      <c r="DW91" s="946"/>
      <c r="DX91" s="946"/>
      <c r="DY91" s="946"/>
      <c r="DZ91" s="947"/>
      <c r="EA91" s="229"/>
    </row>
    <row r="92" spans="1:131" ht="26.25" hidden="1" customHeight="1" x14ac:dyDescent="0.15">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945"/>
      <c r="BT92" s="946"/>
      <c r="BU92" s="946"/>
      <c r="BV92" s="946"/>
      <c r="BW92" s="946"/>
      <c r="BX92" s="946"/>
      <c r="BY92" s="946"/>
      <c r="BZ92" s="946"/>
      <c r="CA92" s="946"/>
      <c r="CB92" s="946"/>
      <c r="CC92" s="946"/>
      <c r="CD92" s="946"/>
      <c r="CE92" s="946"/>
      <c r="CF92" s="946"/>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5"/>
      <c r="DW92" s="946"/>
      <c r="DX92" s="946"/>
      <c r="DY92" s="946"/>
      <c r="DZ92" s="947"/>
      <c r="EA92" s="229"/>
    </row>
    <row r="93" spans="1:131" ht="26.25" hidden="1" customHeight="1" x14ac:dyDescent="0.15">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945"/>
      <c r="BT93" s="946"/>
      <c r="BU93" s="946"/>
      <c r="BV93" s="946"/>
      <c r="BW93" s="946"/>
      <c r="BX93" s="946"/>
      <c r="BY93" s="946"/>
      <c r="BZ93" s="946"/>
      <c r="CA93" s="946"/>
      <c r="CB93" s="946"/>
      <c r="CC93" s="946"/>
      <c r="CD93" s="946"/>
      <c r="CE93" s="946"/>
      <c r="CF93" s="946"/>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5"/>
      <c r="DW93" s="946"/>
      <c r="DX93" s="946"/>
      <c r="DY93" s="946"/>
      <c r="DZ93" s="947"/>
      <c r="EA93" s="229"/>
    </row>
    <row r="94" spans="1:131" ht="26.25" hidden="1" customHeight="1" x14ac:dyDescent="0.15">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945"/>
      <c r="BT94" s="946"/>
      <c r="BU94" s="946"/>
      <c r="BV94" s="946"/>
      <c r="BW94" s="946"/>
      <c r="BX94" s="946"/>
      <c r="BY94" s="946"/>
      <c r="BZ94" s="946"/>
      <c r="CA94" s="946"/>
      <c r="CB94" s="946"/>
      <c r="CC94" s="946"/>
      <c r="CD94" s="946"/>
      <c r="CE94" s="946"/>
      <c r="CF94" s="946"/>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5"/>
      <c r="DW94" s="946"/>
      <c r="DX94" s="946"/>
      <c r="DY94" s="946"/>
      <c r="DZ94" s="947"/>
      <c r="EA94" s="229"/>
    </row>
    <row r="95" spans="1:131" ht="26.25" hidden="1" customHeight="1" x14ac:dyDescent="0.15">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945"/>
      <c r="BT95" s="946"/>
      <c r="BU95" s="946"/>
      <c r="BV95" s="946"/>
      <c r="BW95" s="946"/>
      <c r="BX95" s="946"/>
      <c r="BY95" s="946"/>
      <c r="BZ95" s="946"/>
      <c r="CA95" s="946"/>
      <c r="CB95" s="946"/>
      <c r="CC95" s="946"/>
      <c r="CD95" s="946"/>
      <c r="CE95" s="946"/>
      <c r="CF95" s="946"/>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5"/>
      <c r="DW95" s="946"/>
      <c r="DX95" s="946"/>
      <c r="DY95" s="946"/>
      <c r="DZ95" s="947"/>
      <c r="EA95" s="229"/>
    </row>
    <row r="96" spans="1:131" ht="26.25" hidden="1" customHeight="1" x14ac:dyDescent="0.15">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945"/>
      <c r="BT96" s="946"/>
      <c r="BU96" s="946"/>
      <c r="BV96" s="946"/>
      <c r="BW96" s="946"/>
      <c r="BX96" s="946"/>
      <c r="BY96" s="946"/>
      <c r="BZ96" s="946"/>
      <c r="CA96" s="946"/>
      <c r="CB96" s="946"/>
      <c r="CC96" s="946"/>
      <c r="CD96" s="946"/>
      <c r="CE96" s="946"/>
      <c r="CF96" s="946"/>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5"/>
      <c r="DW96" s="946"/>
      <c r="DX96" s="946"/>
      <c r="DY96" s="946"/>
      <c r="DZ96" s="947"/>
      <c r="EA96" s="229"/>
    </row>
    <row r="97" spans="1:131" ht="26.25" hidden="1" customHeight="1" x14ac:dyDescent="0.15">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945"/>
      <c r="BT97" s="946"/>
      <c r="BU97" s="946"/>
      <c r="BV97" s="946"/>
      <c r="BW97" s="946"/>
      <c r="BX97" s="946"/>
      <c r="BY97" s="946"/>
      <c r="BZ97" s="946"/>
      <c r="CA97" s="946"/>
      <c r="CB97" s="946"/>
      <c r="CC97" s="946"/>
      <c r="CD97" s="946"/>
      <c r="CE97" s="946"/>
      <c r="CF97" s="946"/>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5"/>
      <c r="DW97" s="946"/>
      <c r="DX97" s="946"/>
      <c r="DY97" s="946"/>
      <c r="DZ97" s="947"/>
      <c r="EA97" s="229"/>
    </row>
    <row r="98" spans="1:131" ht="26.25" hidden="1" customHeight="1" x14ac:dyDescent="0.15">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945"/>
      <c r="BT98" s="946"/>
      <c r="BU98" s="946"/>
      <c r="BV98" s="946"/>
      <c r="BW98" s="946"/>
      <c r="BX98" s="946"/>
      <c r="BY98" s="946"/>
      <c r="BZ98" s="946"/>
      <c r="CA98" s="946"/>
      <c r="CB98" s="946"/>
      <c r="CC98" s="946"/>
      <c r="CD98" s="946"/>
      <c r="CE98" s="946"/>
      <c r="CF98" s="946"/>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5"/>
      <c r="DW98" s="946"/>
      <c r="DX98" s="946"/>
      <c r="DY98" s="946"/>
      <c r="DZ98" s="947"/>
      <c r="EA98" s="229"/>
    </row>
    <row r="99" spans="1:131" ht="26.25" hidden="1" customHeight="1" x14ac:dyDescent="0.15">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945"/>
      <c r="BT99" s="946"/>
      <c r="BU99" s="946"/>
      <c r="BV99" s="946"/>
      <c r="BW99" s="946"/>
      <c r="BX99" s="946"/>
      <c r="BY99" s="946"/>
      <c r="BZ99" s="946"/>
      <c r="CA99" s="946"/>
      <c r="CB99" s="946"/>
      <c r="CC99" s="946"/>
      <c r="CD99" s="946"/>
      <c r="CE99" s="946"/>
      <c r="CF99" s="946"/>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5"/>
      <c r="DW99" s="946"/>
      <c r="DX99" s="946"/>
      <c r="DY99" s="946"/>
      <c r="DZ99" s="947"/>
      <c r="EA99" s="229"/>
    </row>
    <row r="100" spans="1:131" ht="26.25" hidden="1" customHeight="1" x14ac:dyDescent="0.15">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945"/>
      <c r="BT100" s="946"/>
      <c r="BU100" s="946"/>
      <c r="BV100" s="946"/>
      <c r="BW100" s="946"/>
      <c r="BX100" s="946"/>
      <c r="BY100" s="946"/>
      <c r="BZ100" s="946"/>
      <c r="CA100" s="946"/>
      <c r="CB100" s="946"/>
      <c r="CC100" s="946"/>
      <c r="CD100" s="946"/>
      <c r="CE100" s="946"/>
      <c r="CF100" s="946"/>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5"/>
      <c r="DW100" s="946"/>
      <c r="DX100" s="946"/>
      <c r="DY100" s="946"/>
      <c r="DZ100" s="947"/>
      <c r="EA100" s="229"/>
    </row>
    <row r="101" spans="1:131" ht="26.25" hidden="1" customHeight="1" x14ac:dyDescent="0.15">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945"/>
      <c r="BT101" s="946"/>
      <c r="BU101" s="946"/>
      <c r="BV101" s="946"/>
      <c r="BW101" s="946"/>
      <c r="BX101" s="946"/>
      <c r="BY101" s="946"/>
      <c r="BZ101" s="946"/>
      <c r="CA101" s="946"/>
      <c r="CB101" s="946"/>
      <c r="CC101" s="946"/>
      <c r="CD101" s="946"/>
      <c r="CE101" s="946"/>
      <c r="CF101" s="946"/>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5"/>
      <c r="DW101" s="946"/>
      <c r="DX101" s="946"/>
      <c r="DY101" s="946"/>
      <c r="DZ101" s="947"/>
      <c r="EA101" s="229"/>
    </row>
    <row r="102" spans="1:131" ht="26.25" customHeight="1" thickBot="1" x14ac:dyDescent="0.2">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376</v>
      </c>
      <c r="BR102" s="948" t="s">
        <v>401</v>
      </c>
      <c r="BS102" s="949"/>
      <c r="BT102" s="949"/>
      <c r="BU102" s="949"/>
      <c r="BV102" s="949"/>
      <c r="BW102" s="949"/>
      <c r="BX102" s="949"/>
      <c r="BY102" s="949"/>
      <c r="BZ102" s="949"/>
      <c r="CA102" s="949"/>
      <c r="CB102" s="949"/>
      <c r="CC102" s="949"/>
      <c r="CD102" s="949"/>
      <c r="CE102" s="949"/>
      <c r="CF102" s="949"/>
      <c r="CG102" s="950"/>
      <c r="CH102" s="951"/>
      <c r="CI102" s="952"/>
      <c r="CJ102" s="952"/>
      <c r="CK102" s="952"/>
      <c r="CL102" s="953"/>
      <c r="CM102" s="951"/>
      <c r="CN102" s="952"/>
      <c r="CO102" s="952"/>
      <c r="CP102" s="952"/>
      <c r="CQ102" s="953"/>
      <c r="CR102" s="937">
        <v>102</v>
      </c>
      <c r="CS102" s="938"/>
      <c r="CT102" s="938"/>
      <c r="CU102" s="938"/>
      <c r="CV102" s="939"/>
      <c r="CW102" s="937">
        <v>33</v>
      </c>
      <c r="CX102" s="938"/>
      <c r="CY102" s="938"/>
      <c r="CZ102" s="938"/>
      <c r="DA102" s="939"/>
      <c r="DB102" s="937">
        <v>178</v>
      </c>
      <c r="DC102" s="938"/>
      <c r="DD102" s="938"/>
      <c r="DE102" s="938"/>
      <c r="DF102" s="939"/>
      <c r="DG102" s="937">
        <v>0</v>
      </c>
      <c r="DH102" s="938"/>
      <c r="DI102" s="938"/>
      <c r="DJ102" s="938"/>
      <c r="DK102" s="939"/>
      <c r="DL102" s="937">
        <v>0</v>
      </c>
      <c r="DM102" s="938"/>
      <c r="DN102" s="938"/>
      <c r="DO102" s="938"/>
      <c r="DP102" s="939"/>
      <c r="DQ102" s="937">
        <v>0</v>
      </c>
      <c r="DR102" s="938"/>
      <c r="DS102" s="938"/>
      <c r="DT102" s="938"/>
      <c r="DU102" s="939"/>
      <c r="DV102" s="937">
        <v>0</v>
      </c>
      <c r="DW102" s="938"/>
      <c r="DX102" s="938"/>
      <c r="DY102" s="938"/>
      <c r="DZ102" s="939"/>
      <c r="EA102" s="229"/>
    </row>
    <row r="103" spans="1:131" ht="26.25" customHeight="1" x14ac:dyDescent="0.15">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29"/>
    </row>
    <row r="104" spans="1:131" ht="26.25" customHeight="1" x14ac:dyDescent="0.15">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29"/>
    </row>
    <row r="105" spans="1:131" ht="11.25" customHeight="1" x14ac:dyDescent="0.15">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15">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
      <c r="A107" s="248" t="s">
        <v>404</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405</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15">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29" customFormat="1" ht="26.25" customHeight="1" x14ac:dyDescent="0.15">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294</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294</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294</v>
      </c>
      <c r="DR109" s="896"/>
      <c r="DS109" s="896"/>
      <c r="DT109" s="896"/>
      <c r="DU109" s="897"/>
      <c r="DV109" s="898" t="s">
        <v>411</v>
      </c>
      <c r="DW109" s="896"/>
      <c r="DX109" s="896"/>
      <c r="DY109" s="896"/>
      <c r="DZ109" s="929"/>
    </row>
    <row r="110" spans="1:131" s="229" customFormat="1" ht="26.25" customHeight="1" x14ac:dyDescent="0.15">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1949579</v>
      </c>
      <c r="AB110" s="889"/>
      <c r="AC110" s="889"/>
      <c r="AD110" s="889"/>
      <c r="AE110" s="890"/>
      <c r="AF110" s="891">
        <v>1983967</v>
      </c>
      <c r="AG110" s="889"/>
      <c r="AH110" s="889"/>
      <c r="AI110" s="889"/>
      <c r="AJ110" s="890"/>
      <c r="AK110" s="891">
        <v>2001647</v>
      </c>
      <c r="AL110" s="889"/>
      <c r="AM110" s="889"/>
      <c r="AN110" s="889"/>
      <c r="AO110" s="890"/>
      <c r="AP110" s="892">
        <v>18</v>
      </c>
      <c r="AQ110" s="893"/>
      <c r="AR110" s="893"/>
      <c r="AS110" s="893"/>
      <c r="AT110" s="894"/>
      <c r="AU110" s="930" t="s">
        <v>69</v>
      </c>
      <c r="AV110" s="931"/>
      <c r="AW110" s="931"/>
      <c r="AX110" s="931"/>
      <c r="AY110" s="931"/>
      <c r="AZ110" s="860" t="s">
        <v>414</v>
      </c>
      <c r="BA110" s="808"/>
      <c r="BB110" s="808"/>
      <c r="BC110" s="808"/>
      <c r="BD110" s="808"/>
      <c r="BE110" s="808"/>
      <c r="BF110" s="808"/>
      <c r="BG110" s="808"/>
      <c r="BH110" s="808"/>
      <c r="BI110" s="808"/>
      <c r="BJ110" s="808"/>
      <c r="BK110" s="808"/>
      <c r="BL110" s="808"/>
      <c r="BM110" s="808"/>
      <c r="BN110" s="808"/>
      <c r="BO110" s="808"/>
      <c r="BP110" s="809"/>
      <c r="BQ110" s="861">
        <v>20833774</v>
      </c>
      <c r="BR110" s="842"/>
      <c r="BS110" s="842"/>
      <c r="BT110" s="842"/>
      <c r="BU110" s="842"/>
      <c r="BV110" s="842">
        <v>20801993</v>
      </c>
      <c r="BW110" s="842"/>
      <c r="BX110" s="842"/>
      <c r="BY110" s="842"/>
      <c r="BZ110" s="842"/>
      <c r="CA110" s="842">
        <v>20326427</v>
      </c>
      <c r="CB110" s="842"/>
      <c r="CC110" s="842"/>
      <c r="CD110" s="842"/>
      <c r="CE110" s="842"/>
      <c r="CF110" s="866">
        <v>182.5</v>
      </c>
      <c r="CG110" s="867"/>
      <c r="CH110" s="867"/>
      <c r="CI110" s="867"/>
      <c r="CJ110" s="867"/>
      <c r="CK110" s="926" t="s">
        <v>415</v>
      </c>
      <c r="CL110" s="819"/>
      <c r="CM110" s="86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29" customFormat="1" ht="26.25" customHeight="1" x14ac:dyDescent="0.15">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v>18259</v>
      </c>
      <c r="BR111" s="817"/>
      <c r="BS111" s="817"/>
      <c r="BT111" s="817"/>
      <c r="BU111" s="817"/>
      <c r="BV111" s="817">
        <v>2936</v>
      </c>
      <c r="BW111" s="817"/>
      <c r="BX111" s="817"/>
      <c r="BY111" s="817"/>
      <c r="BZ111" s="817"/>
      <c r="CA111" s="817" t="s">
        <v>122</v>
      </c>
      <c r="CB111" s="817"/>
      <c r="CC111" s="817"/>
      <c r="CD111" s="817"/>
      <c r="CE111" s="817"/>
      <c r="CF111" s="875" t="s">
        <v>122</v>
      </c>
      <c r="CG111" s="876"/>
      <c r="CH111" s="876"/>
      <c r="CI111" s="876"/>
      <c r="CJ111" s="876"/>
      <c r="CK111" s="927"/>
      <c r="CL111" s="821"/>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29" customFormat="1" ht="26.25" customHeight="1" x14ac:dyDescent="0.15">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v>11722522</v>
      </c>
      <c r="BR112" s="817"/>
      <c r="BS112" s="817"/>
      <c r="BT112" s="817"/>
      <c r="BU112" s="817"/>
      <c r="BV112" s="817">
        <v>10723951</v>
      </c>
      <c r="BW112" s="817"/>
      <c r="BX112" s="817"/>
      <c r="BY112" s="817"/>
      <c r="BZ112" s="817"/>
      <c r="CA112" s="817">
        <v>9862704</v>
      </c>
      <c r="CB112" s="817"/>
      <c r="CC112" s="817"/>
      <c r="CD112" s="817"/>
      <c r="CE112" s="817"/>
      <c r="CF112" s="875">
        <v>88.5</v>
      </c>
      <c r="CG112" s="876"/>
      <c r="CH112" s="876"/>
      <c r="CI112" s="876"/>
      <c r="CJ112" s="876"/>
      <c r="CK112" s="927"/>
      <c r="CL112" s="821"/>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29" customFormat="1" ht="26.25" customHeight="1" x14ac:dyDescent="0.15">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958490</v>
      </c>
      <c r="AB113" s="919"/>
      <c r="AC113" s="919"/>
      <c r="AD113" s="919"/>
      <c r="AE113" s="920"/>
      <c r="AF113" s="921">
        <v>1016129</v>
      </c>
      <c r="AG113" s="919"/>
      <c r="AH113" s="919"/>
      <c r="AI113" s="919"/>
      <c r="AJ113" s="920"/>
      <c r="AK113" s="921">
        <v>989384</v>
      </c>
      <c r="AL113" s="919"/>
      <c r="AM113" s="919"/>
      <c r="AN113" s="919"/>
      <c r="AO113" s="920"/>
      <c r="AP113" s="922">
        <v>8.9</v>
      </c>
      <c r="AQ113" s="923"/>
      <c r="AR113" s="923"/>
      <c r="AS113" s="923"/>
      <c r="AT113" s="924"/>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v>1616428</v>
      </c>
      <c r="BR113" s="817"/>
      <c r="BS113" s="817"/>
      <c r="BT113" s="817"/>
      <c r="BU113" s="817"/>
      <c r="BV113" s="817">
        <v>1573268</v>
      </c>
      <c r="BW113" s="817"/>
      <c r="BX113" s="817"/>
      <c r="BY113" s="817"/>
      <c r="BZ113" s="817"/>
      <c r="CA113" s="817">
        <v>1437230</v>
      </c>
      <c r="CB113" s="817"/>
      <c r="CC113" s="817"/>
      <c r="CD113" s="817"/>
      <c r="CE113" s="817"/>
      <c r="CF113" s="875">
        <v>12.9</v>
      </c>
      <c r="CG113" s="876"/>
      <c r="CH113" s="876"/>
      <c r="CI113" s="876"/>
      <c r="CJ113" s="876"/>
      <c r="CK113" s="927"/>
      <c r="CL113" s="821"/>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29" customFormat="1" ht="26.25" customHeight="1" x14ac:dyDescent="0.15">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102039</v>
      </c>
      <c r="AB114" s="780"/>
      <c r="AC114" s="780"/>
      <c r="AD114" s="780"/>
      <c r="AE114" s="781"/>
      <c r="AF114" s="782">
        <v>81840</v>
      </c>
      <c r="AG114" s="780"/>
      <c r="AH114" s="780"/>
      <c r="AI114" s="780"/>
      <c r="AJ114" s="781"/>
      <c r="AK114" s="782">
        <v>136111</v>
      </c>
      <c r="AL114" s="780"/>
      <c r="AM114" s="780"/>
      <c r="AN114" s="780"/>
      <c r="AO114" s="781"/>
      <c r="AP114" s="824">
        <v>1.2</v>
      </c>
      <c r="AQ114" s="825"/>
      <c r="AR114" s="825"/>
      <c r="AS114" s="825"/>
      <c r="AT114" s="826"/>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v>3423917</v>
      </c>
      <c r="BR114" s="817"/>
      <c r="BS114" s="817"/>
      <c r="BT114" s="817"/>
      <c r="BU114" s="817"/>
      <c r="BV114" s="817">
        <v>3300701</v>
      </c>
      <c r="BW114" s="817"/>
      <c r="BX114" s="817"/>
      <c r="BY114" s="817"/>
      <c r="BZ114" s="817"/>
      <c r="CA114" s="817">
        <v>3474017</v>
      </c>
      <c r="CB114" s="817"/>
      <c r="CC114" s="817"/>
      <c r="CD114" s="817"/>
      <c r="CE114" s="817"/>
      <c r="CF114" s="875">
        <v>31.2</v>
      </c>
      <c r="CG114" s="876"/>
      <c r="CH114" s="876"/>
      <c r="CI114" s="876"/>
      <c r="CJ114" s="876"/>
      <c r="CK114" s="927"/>
      <c r="CL114" s="821"/>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29" customFormat="1" ht="26.25" customHeight="1" x14ac:dyDescent="0.15">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29733</v>
      </c>
      <c r="AB115" s="919"/>
      <c r="AC115" s="919"/>
      <c r="AD115" s="919"/>
      <c r="AE115" s="920"/>
      <c r="AF115" s="921">
        <v>15593</v>
      </c>
      <c r="AG115" s="919"/>
      <c r="AH115" s="919"/>
      <c r="AI115" s="919"/>
      <c r="AJ115" s="920"/>
      <c r="AK115" s="921">
        <v>2979</v>
      </c>
      <c r="AL115" s="919"/>
      <c r="AM115" s="919"/>
      <c r="AN115" s="919"/>
      <c r="AO115" s="920"/>
      <c r="AP115" s="922">
        <v>0</v>
      </c>
      <c r="AQ115" s="923"/>
      <c r="AR115" s="923"/>
      <c r="AS115" s="923"/>
      <c r="AT115" s="924"/>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29" customFormat="1" ht="26.25" customHeight="1" x14ac:dyDescent="0.15">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29"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3039841</v>
      </c>
      <c r="AB117" s="903"/>
      <c r="AC117" s="903"/>
      <c r="AD117" s="903"/>
      <c r="AE117" s="904"/>
      <c r="AF117" s="905">
        <v>3097529</v>
      </c>
      <c r="AG117" s="903"/>
      <c r="AH117" s="903"/>
      <c r="AI117" s="903"/>
      <c r="AJ117" s="904"/>
      <c r="AK117" s="905">
        <v>3130121</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29" customFormat="1" ht="26.25" customHeight="1" x14ac:dyDescent="0.15">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294</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29" customFormat="1" ht="26.25" customHeight="1" x14ac:dyDescent="0.15">
      <c r="A119" s="818" t="s">
        <v>415</v>
      </c>
      <c r="B119" s="819"/>
      <c r="C119" s="86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0" t="s">
        <v>177</v>
      </c>
      <c r="BA119" s="250"/>
      <c r="BB119" s="250"/>
      <c r="BC119" s="250"/>
      <c r="BD119" s="250"/>
      <c r="BE119" s="250"/>
      <c r="BF119" s="250"/>
      <c r="BG119" s="250"/>
      <c r="BH119" s="250"/>
      <c r="BI119" s="250"/>
      <c r="BJ119" s="250"/>
      <c r="BK119" s="250"/>
      <c r="BL119" s="250"/>
      <c r="BM119" s="250"/>
      <c r="BN119" s="250"/>
      <c r="BO119" s="877" t="s">
        <v>441</v>
      </c>
      <c r="BP119" s="878"/>
      <c r="BQ119" s="879">
        <v>37614900</v>
      </c>
      <c r="BR119" s="845"/>
      <c r="BS119" s="845"/>
      <c r="BT119" s="845"/>
      <c r="BU119" s="845"/>
      <c r="BV119" s="845">
        <v>36402849</v>
      </c>
      <c r="BW119" s="845"/>
      <c r="BX119" s="845"/>
      <c r="BY119" s="845"/>
      <c r="BZ119" s="845"/>
      <c r="CA119" s="845">
        <v>35100378</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18259</v>
      </c>
      <c r="DH119" s="764"/>
      <c r="DI119" s="764"/>
      <c r="DJ119" s="764"/>
      <c r="DK119" s="765"/>
      <c r="DL119" s="766">
        <v>2936</v>
      </c>
      <c r="DM119" s="764"/>
      <c r="DN119" s="764"/>
      <c r="DO119" s="764"/>
      <c r="DP119" s="765"/>
      <c r="DQ119" s="766" t="s">
        <v>122</v>
      </c>
      <c r="DR119" s="764"/>
      <c r="DS119" s="764"/>
      <c r="DT119" s="764"/>
      <c r="DU119" s="765"/>
      <c r="DV119" s="848" t="s">
        <v>122</v>
      </c>
      <c r="DW119" s="849"/>
      <c r="DX119" s="849"/>
      <c r="DY119" s="849"/>
      <c r="DZ119" s="850"/>
    </row>
    <row r="120" spans="1:130" s="229" customFormat="1" ht="26.25" customHeight="1" x14ac:dyDescent="0.15">
      <c r="A120" s="820"/>
      <c r="B120" s="821"/>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443</v>
      </c>
      <c r="AV120" s="881"/>
      <c r="AW120" s="881"/>
      <c r="AX120" s="881"/>
      <c r="AY120" s="882"/>
      <c r="AZ120" s="860" t="s">
        <v>444</v>
      </c>
      <c r="BA120" s="808"/>
      <c r="BB120" s="808"/>
      <c r="BC120" s="808"/>
      <c r="BD120" s="808"/>
      <c r="BE120" s="808"/>
      <c r="BF120" s="808"/>
      <c r="BG120" s="808"/>
      <c r="BH120" s="808"/>
      <c r="BI120" s="808"/>
      <c r="BJ120" s="808"/>
      <c r="BK120" s="808"/>
      <c r="BL120" s="808"/>
      <c r="BM120" s="808"/>
      <c r="BN120" s="808"/>
      <c r="BO120" s="808"/>
      <c r="BP120" s="809"/>
      <c r="BQ120" s="861">
        <v>8180298</v>
      </c>
      <c r="BR120" s="842"/>
      <c r="BS120" s="842"/>
      <c r="BT120" s="842"/>
      <c r="BU120" s="842"/>
      <c r="BV120" s="842">
        <v>10154859</v>
      </c>
      <c r="BW120" s="842"/>
      <c r="BX120" s="842"/>
      <c r="BY120" s="842"/>
      <c r="BZ120" s="842"/>
      <c r="CA120" s="842">
        <v>11327880</v>
      </c>
      <c r="CB120" s="842"/>
      <c r="CC120" s="842"/>
      <c r="CD120" s="842"/>
      <c r="CE120" s="842"/>
      <c r="CF120" s="866">
        <v>101.7</v>
      </c>
      <c r="CG120" s="867"/>
      <c r="CH120" s="867"/>
      <c r="CI120" s="867"/>
      <c r="CJ120" s="867"/>
      <c r="CK120" s="868" t="s">
        <v>445</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11627645</v>
      </c>
      <c r="DH120" s="842"/>
      <c r="DI120" s="842"/>
      <c r="DJ120" s="842"/>
      <c r="DK120" s="842"/>
      <c r="DL120" s="842">
        <v>10643615</v>
      </c>
      <c r="DM120" s="842"/>
      <c r="DN120" s="842"/>
      <c r="DO120" s="842"/>
      <c r="DP120" s="842"/>
      <c r="DQ120" s="842">
        <v>9765053</v>
      </c>
      <c r="DR120" s="842"/>
      <c r="DS120" s="842"/>
      <c r="DT120" s="842"/>
      <c r="DU120" s="842"/>
      <c r="DV120" s="843">
        <v>87.7</v>
      </c>
      <c r="DW120" s="843"/>
      <c r="DX120" s="843"/>
      <c r="DY120" s="843"/>
      <c r="DZ120" s="844"/>
    </row>
    <row r="121" spans="1:130" s="229" customFormat="1" ht="26.25" customHeight="1" x14ac:dyDescent="0.15">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447</v>
      </c>
      <c r="BA121" s="752"/>
      <c r="BB121" s="752"/>
      <c r="BC121" s="752"/>
      <c r="BD121" s="752"/>
      <c r="BE121" s="752"/>
      <c r="BF121" s="752"/>
      <c r="BG121" s="752"/>
      <c r="BH121" s="752"/>
      <c r="BI121" s="752"/>
      <c r="BJ121" s="752"/>
      <c r="BK121" s="752"/>
      <c r="BL121" s="752"/>
      <c r="BM121" s="752"/>
      <c r="BN121" s="752"/>
      <c r="BO121" s="752"/>
      <c r="BP121" s="753"/>
      <c r="BQ121" s="816">
        <v>2554488</v>
      </c>
      <c r="BR121" s="817"/>
      <c r="BS121" s="817"/>
      <c r="BT121" s="817"/>
      <c r="BU121" s="817"/>
      <c r="BV121" s="817">
        <v>2334387</v>
      </c>
      <c r="BW121" s="817"/>
      <c r="BX121" s="817"/>
      <c r="BY121" s="817"/>
      <c r="BZ121" s="817"/>
      <c r="CA121" s="817">
        <v>2146166</v>
      </c>
      <c r="CB121" s="817"/>
      <c r="CC121" s="817"/>
      <c r="CD121" s="817"/>
      <c r="CE121" s="817"/>
      <c r="CF121" s="875">
        <v>19.3</v>
      </c>
      <c r="CG121" s="876"/>
      <c r="CH121" s="876"/>
      <c r="CI121" s="876"/>
      <c r="CJ121" s="876"/>
      <c r="CK121" s="869"/>
      <c r="CL121" s="855"/>
      <c r="CM121" s="855"/>
      <c r="CN121" s="855"/>
      <c r="CO121" s="856"/>
      <c r="CP121" s="835" t="s">
        <v>391</v>
      </c>
      <c r="CQ121" s="836"/>
      <c r="CR121" s="836"/>
      <c r="CS121" s="836"/>
      <c r="CT121" s="836"/>
      <c r="CU121" s="836"/>
      <c r="CV121" s="836"/>
      <c r="CW121" s="836"/>
      <c r="CX121" s="836"/>
      <c r="CY121" s="836"/>
      <c r="CZ121" s="836"/>
      <c r="DA121" s="836"/>
      <c r="DB121" s="836"/>
      <c r="DC121" s="836"/>
      <c r="DD121" s="836"/>
      <c r="DE121" s="836"/>
      <c r="DF121" s="837"/>
      <c r="DG121" s="816">
        <v>94877</v>
      </c>
      <c r="DH121" s="817"/>
      <c r="DI121" s="817"/>
      <c r="DJ121" s="817"/>
      <c r="DK121" s="817"/>
      <c r="DL121" s="817">
        <v>80336</v>
      </c>
      <c r="DM121" s="817"/>
      <c r="DN121" s="817"/>
      <c r="DO121" s="817"/>
      <c r="DP121" s="817"/>
      <c r="DQ121" s="817">
        <v>97651</v>
      </c>
      <c r="DR121" s="817"/>
      <c r="DS121" s="817"/>
      <c r="DT121" s="817"/>
      <c r="DU121" s="817"/>
      <c r="DV121" s="794">
        <v>0.9</v>
      </c>
      <c r="DW121" s="794"/>
      <c r="DX121" s="794"/>
      <c r="DY121" s="794"/>
      <c r="DZ121" s="795"/>
    </row>
    <row r="122" spans="1:130" s="229" customFormat="1" ht="26.25" customHeight="1" x14ac:dyDescent="0.15">
      <c r="A122" s="820"/>
      <c r="B122" s="821"/>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25147979</v>
      </c>
      <c r="BR122" s="845"/>
      <c r="BS122" s="845"/>
      <c r="BT122" s="845"/>
      <c r="BU122" s="845"/>
      <c r="BV122" s="845">
        <v>24254496</v>
      </c>
      <c r="BW122" s="845"/>
      <c r="BX122" s="845"/>
      <c r="BY122" s="845"/>
      <c r="BZ122" s="845"/>
      <c r="CA122" s="845">
        <v>23632357</v>
      </c>
      <c r="CB122" s="845"/>
      <c r="CC122" s="845"/>
      <c r="CD122" s="845"/>
      <c r="CE122" s="845"/>
      <c r="CF122" s="846">
        <v>212.2</v>
      </c>
      <c r="CG122" s="847"/>
      <c r="CH122" s="847"/>
      <c r="CI122" s="847"/>
      <c r="CJ122" s="847"/>
      <c r="CK122" s="869"/>
      <c r="CL122" s="855"/>
      <c r="CM122" s="855"/>
      <c r="CN122" s="855"/>
      <c r="CO122" s="856"/>
      <c r="CP122" s="835" t="s">
        <v>389</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29" customFormat="1" ht="26.25" customHeight="1" x14ac:dyDescent="0.15">
      <c r="A123" s="820"/>
      <c r="B123" s="821"/>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0" t="s">
        <v>177</v>
      </c>
      <c r="BA123" s="250"/>
      <c r="BB123" s="250"/>
      <c r="BC123" s="250"/>
      <c r="BD123" s="250"/>
      <c r="BE123" s="250"/>
      <c r="BF123" s="250"/>
      <c r="BG123" s="250"/>
      <c r="BH123" s="250"/>
      <c r="BI123" s="250"/>
      <c r="BJ123" s="250"/>
      <c r="BK123" s="250"/>
      <c r="BL123" s="250"/>
      <c r="BM123" s="250"/>
      <c r="BN123" s="250"/>
      <c r="BO123" s="877" t="s">
        <v>449</v>
      </c>
      <c r="BP123" s="878"/>
      <c r="BQ123" s="832">
        <v>35882765</v>
      </c>
      <c r="BR123" s="833"/>
      <c r="BS123" s="833"/>
      <c r="BT123" s="833"/>
      <c r="BU123" s="833"/>
      <c r="BV123" s="833">
        <v>36743742</v>
      </c>
      <c r="BW123" s="833"/>
      <c r="BX123" s="833"/>
      <c r="BY123" s="833"/>
      <c r="BZ123" s="833"/>
      <c r="CA123" s="833">
        <v>37106403</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29" customFormat="1" ht="26.25" customHeight="1" thickBot="1" x14ac:dyDescent="0.2">
      <c r="A124" s="820"/>
      <c r="B124" s="821"/>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15.5</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29" customFormat="1" ht="26.25" customHeight="1" x14ac:dyDescent="0.15">
      <c r="A125" s="820"/>
      <c r="B125" s="821"/>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851" t="s">
        <v>452</v>
      </c>
      <c r="CL125" s="852"/>
      <c r="CM125" s="852"/>
      <c r="CN125" s="852"/>
      <c r="CO125" s="853"/>
      <c r="CP125" s="860" t="s">
        <v>453</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29" customFormat="1" ht="26.25" customHeight="1" thickBot="1" x14ac:dyDescent="0.2">
      <c r="A126" s="820"/>
      <c r="B126" s="821"/>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29733</v>
      </c>
      <c r="AB126" s="780"/>
      <c r="AC126" s="780"/>
      <c r="AD126" s="780"/>
      <c r="AE126" s="781"/>
      <c r="AF126" s="782">
        <v>15593</v>
      </c>
      <c r="AG126" s="780"/>
      <c r="AH126" s="780"/>
      <c r="AI126" s="780"/>
      <c r="AJ126" s="781"/>
      <c r="AK126" s="782">
        <v>2979</v>
      </c>
      <c r="AL126" s="780"/>
      <c r="AM126" s="780"/>
      <c r="AN126" s="780"/>
      <c r="AO126" s="781"/>
      <c r="AP126" s="824">
        <v>0</v>
      </c>
      <c r="AQ126" s="825"/>
      <c r="AR126" s="825"/>
      <c r="AS126" s="825"/>
      <c r="AT126" s="826"/>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854"/>
      <c r="CL126" s="855"/>
      <c r="CM126" s="855"/>
      <c r="CN126" s="855"/>
      <c r="CO126" s="856"/>
      <c r="CP126" s="815" t="s">
        <v>454</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29" customFormat="1" ht="26.25" customHeight="1" x14ac:dyDescent="0.15">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1"/>
      <c r="AV127" s="231"/>
      <c r="AW127" s="231"/>
      <c r="AX127" s="841" t="s">
        <v>456</v>
      </c>
      <c r="AY127" s="812"/>
      <c r="AZ127" s="812"/>
      <c r="BA127" s="812"/>
      <c r="BB127" s="812"/>
      <c r="BC127" s="812"/>
      <c r="BD127" s="812"/>
      <c r="BE127" s="813"/>
      <c r="BF127" s="811" t="s">
        <v>457</v>
      </c>
      <c r="BG127" s="812"/>
      <c r="BH127" s="812"/>
      <c r="BI127" s="812"/>
      <c r="BJ127" s="812"/>
      <c r="BK127" s="812"/>
      <c r="BL127" s="813"/>
      <c r="BM127" s="811" t="s">
        <v>458</v>
      </c>
      <c r="BN127" s="812"/>
      <c r="BO127" s="812"/>
      <c r="BP127" s="812"/>
      <c r="BQ127" s="812"/>
      <c r="BR127" s="812"/>
      <c r="BS127" s="813"/>
      <c r="BT127" s="811" t="s">
        <v>459</v>
      </c>
      <c r="BU127" s="812"/>
      <c r="BV127" s="812"/>
      <c r="BW127" s="812"/>
      <c r="BX127" s="812"/>
      <c r="BY127" s="812"/>
      <c r="BZ127" s="814"/>
      <c r="CA127" s="231"/>
      <c r="CB127" s="231"/>
      <c r="CC127" s="231"/>
      <c r="CD127" s="254"/>
      <c r="CE127" s="254"/>
      <c r="CF127" s="254"/>
      <c r="CG127" s="231"/>
      <c r="CH127" s="231"/>
      <c r="CI127" s="231"/>
      <c r="CJ127" s="253"/>
      <c r="CK127" s="854"/>
      <c r="CL127" s="855"/>
      <c r="CM127" s="855"/>
      <c r="CN127" s="855"/>
      <c r="CO127" s="856"/>
      <c r="CP127" s="815" t="s">
        <v>460</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29" customFormat="1" ht="26.25" customHeight="1" thickBot="1" x14ac:dyDescent="0.2">
      <c r="A128" s="796" t="s">
        <v>461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462</v>
      </c>
      <c r="X128" s="798"/>
      <c r="Y128" s="798"/>
      <c r="Z128" s="799"/>
      <c r="AA128" s="800">
        <v>299786</v>
      </c>
      <c r="AB128" s="801"/>
      <c r="AC128" s="801"/>
      <c r="AD128" s="801"/>
      <c r="AE128" s="802"/>
      <c r="AF128" s="803">
        <v>310980</v>
      </c>
      <c r="AG128" s="801"/>
      <c r="AH128" s="801"/>
      <c r="AI128" s="801"/>
      <c r="AJ128" s="802"/>
      <c r="AK128" s="803">
        <v>306707</v>
      </c>
      <c r="AL128" s="801"/>
      <c r="AM128" s="801"/>
      <c r="AN128" s="801"/>
      <c r="AO128" s="802"/>
      <c r="AP128" s="804"/>
      <c r="AQ128" s="805"/>
      <c r="AR128" s="805"/>
      <c r="AS128" s="805"/>
      <c r="AT128" s="806"/>
      <c r="AU128" s="231"/>
      <c r="AV128" s="231"/>
      <c r="AW128" s="231"/>
      <c r="AX128" s="807" t="s">
        <v>463</v>
      </c>
      <c r="AY128" s="808"/>
      <c r="AZ128" s="808"/>
      <c r="BA128" s="808"/>
      <c r="BB128" s="808"/>
      <c r="BC128" s="808"/>
      <c r="BD128" s="808"/>
      <c r="BE128" s="809"/>
      <c r="BF128" s="786" t="s">
        <v>122</v>
      </c>
      <c r="BG128" s="787"/>
      <c r="BH128" s="787"/>
      <c r="BI128" s="787"/>
      <c r="BJ128" s="787"/>
      <c r="BK128" s="787"/>
      <c r="BL128" s="810"/>
      <c r="BM128" s="786">
        <v>12.94</v>
      </c>
      <c r="BN128" s="787"/>
      <c r="BO128" s="787"/>
      <c r="BP128" s="787"/>
      <c r="BQ128" s="787"/>
      <c r="BR128" s="787"/>
      <c r="BS128" s="810"/>
      <c r="BT128" s="786">
        <v>20</v>
      </c>
      <c r="BU128" s="787"/>
      <c r="BV128" s="787"/>
      <c r="BW128" s="787"/>
      <c r="BX128" s="787"/>
      <c r="BY128" s="787"/>
      <c r="BZ128" s="788"/>
      <c r="CA128" s="254"/>
      <c r="CB128" s="254"/>
      <c r="CC128" s="254"/>
      <c r="CD128" s="254"/>
      <c r="CE128" s="254"/>
      <c r="CF128" s="254"/>
      <c r="CG128" s="231"/>
      <c r="CH128" s="231"/>
      <c r="CI128" s="231"/>
      <c r="CJ128" s="253"/>
      <c r="CK128" s="857"/>
      <c r="CL128" s="858"/>
      <c r="CM128" s="858"/>
      <c r="CN128" s="858"/>
      <c r="CO128" s="859"/>
      <c r="CP128" s="789" t="s">
        <v>464</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29"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12963310</v>
      </c>
      <c r="AB129" s="780"/>
      <c r="AC129" s="780"/>
      <c r="AD129" s="780"/>
      <c r="AE129" s="781"/>
      <c r="AF129" s="782">
        <v>12908086</v>
      </c>
      <c r="AG129" s="780"/>
      <c r="AH129" s="780"/>
      <c r="AI129" s="780"/>
      <c r="AJ129" s="781"/>
      <c r="AK129" s="782">
        <v>13074758</v>
      </c>
      <c r="AL129" s="780"/>
      <c r="AM129" s="780"/>
      <c r="AN129" s="780"/>
      <c r="AO129" s="781"/>
      <c r="AP129" s="783"/>
      <c r="AQ129" s="784"/>
      <c r="AR129" s="784"/>
      <c r="AS129" s="784"/>
      <c r="AT129" s="785"/>
      <c r="AU129" s="232"/>
      <c r="AV129" s="232"/>
      <c r="AW129" s="232"/>
      <c r="AX129" s="751" t="s">
        <v>466</v>
      </c>
      <c r="AY129" s="752"/>
      <c r="AZ129" s="752"/>
      <c r="BA129" s="752"/>
      <c r="BB129" s="752"/>
      <c r="BC129" s="752"/>
      <c r="BD129" s="752"/>
      <c r="BE129" s="753"/>
      <c r="BF129" s="770" t="s">
        <v>122</v>
      </c>
      <c r="BG129" s="771"/>
      <c r="BH129" s="771"/>
      <c r="BI129" s="771"/>
      <c r="BJ129" s="771"/>
      <c r="BK129" s="771"/>
      <c r="BL129" s="772"/>
      <c r="BM129" s="770">
        <v>17.940000000000001</v>
      </c>
      <c r="BN129" s="771"/>
      <c r="BO129" s="771"/>
      <c r="BP129" s="771"/>
      <c r="BQ129" s="771"/>
      <c r="BR129" s="771"/>
      <c r="BS129" s="772"/>
      <c r="BT129" s="770">
        <v>30</v>
      </c>
      <c r="BU129" s="771"/>
      <c r="BV129" s="771"/>
      <c r="BW129" s="771"/>
      <c r="BX129" s="771"/>
      <c r="BY129" s="771"/>
      <c r="BZ129" s="773"/>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15">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1822107</v>
      </c>
      <c r="AB130" s="780"/>
      <c r="AC130" s="780"/>
      <c r="AD130" s="780"/>
      <c r="AE130" s="781"/>
      <c r="AF130" s="782">
        <v>1918478</v>
      </c>
      <c r="AG130" s="780"/>
      <c r="AH130" s="780"/>
      <c r="AI130" s="780"/>
      <c r="AJ130" s="781"/>
      <c r="AK130" s="782">
        <v>1935651</v>
      </c>
      <c r="AL130" s="780"/>
      <c r="AM130" s="780"/>
      <c r="AN130" s="780"/>
      <c r="AO130" s="781"/>
      <c r="AP130" s="783"/>
      <c r="AQ130" s="784"/>
      <c r="AR130" s="784"/>
      <c r="AS130" s="784"/>
      <c r="AT130" s="785"/>
      <c r="AU130" s="232"/>
      <c r="AV130" s="232"/>
      <c r="AW130" s="232"/>
      <c r="AX130" s="751" t="s">
        <v>469</v>
      </c>
      <c r="AY130" s="752"/>
      <c r="AZ130" s="752"/>
      <c r="BA130" s="752"/>
      <c r="BB130" s="752"/>
      <c r="BC130" s="752"/>
      <c r="BD130" s="752"/>
      <c r="BE130" s="753"/>
      <c r="BF130" s="754">
        <v>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11141203</v>
      </c>
      <c r="AB131" s="764"/>
      <c r="AC131" s="764"/>
      <c r="AD131" s="764"/>
      <c r="AE131" s="765"/>
      <c r="AF131" s="766">
        <v>10989608</v>
      </c>
      <c r="AG131" s="764"/>
      <c r="AH131" s="764"/>
      <c r="AI131" s="764"/>
      <c r="AJ131" s="765"/>
      <c r="AK131" s="766">
        <v>11139107</v>
      </c>
      <c r="AL131" s="764"/>
      <c r="AM131" s="764"/>
      <c r="AN131" s="764"/>
      <c r="AO131" s="765"/>
      <c r="AP131" s="767"/>
      <c r="AQ131" s="768"/>
      <c r="AR131" s="768"/>
      <c r="AS131" s="768"/>
      <c r="AT131" s="769"/>
      <c r="AU131" s="232"/>
      <c r="AV131" s="232"/>
      <c r="AW131" s="232"/>
      <c r="AX131" s="729" t="s">
        <v>471</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15">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8.2392179730000006</v>
      </c>
      <c r="AB132" s="745"/>
      <c r="AC132" s="745"/>
      <c r="AD132" s="745"/>
      <c r="AE132" s="746"/>
      <c r="AF132" s="747">
        <v>7.8990169620000001</v>
      </c>
      <c r="AG132" s="745"/>
      <c r="AH132" s="745"/>
      <c r="AI132" s="745"/>
      <c r="AJ132" s="746"/>
      <c r="AK132" s="747">
        <v>7.9697860880000002</v>
      </c>
      <c r="AL132" s="745"/>
      <c r="AM132" s="745"/>
      <c r="AN132" s="745"/>
      <c r="AO132" s="746"/>
      <c r="AP132" s="748"/>
      <c r="AQ132" s="749"/>
      <c r="AR132" s="749"/>
      <c r="AS132" s="749"/>
      <c r="AT132" s="750"/>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8.8000000000000007</v>
      </c>
      <c r="AB133" s="724"/>
      <c r="AC133" s="724"/>
      <c r="AD133" s="724"/>
      <c r="AE133" s="725"/>
      <c r="AF133" s="723">
        <v>8.1999999999999993</v>
      </c>
      <c r="AG133" s="724"/>
      <c r="AH133" s="724"/>
      <c r="AI133" s="724"/>
      <c r="AJ133" s="725"/>
      <c r="AK133" s="723">
        <v>8</v>
      </c>
      <c r="AL133" s="724"/>
      <c r="AM133" s="724"/>
      <c r="AN133" s="724"/>
      <c r="AO133" s="725"/>
      <c r="AP133" s="726"/>
      <c r="AQ133" s="727"/>
      <c r="AR133" s="727"/>
      <c r="AS133" s="727"/>
      <c r="AT133" s="728"/>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15">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25" hidden="1" x14ac:dyDescent="0.15">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Cz2AHQ4blC0LRnaZxANrhF+WCVAVqlLlkB1BkvRiQRn1tlaiciwIGjhefU8OyXdG1CwuDmZBwfzeDMa9D2aORg==" saltValue="map9M3xWZKwnhoN2pgg8B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election activeCell="BB25" sqref="BB25"/>
    </sheetView>
  </sheetViews>
  <sheetFormatPr defaultColWidth="0" defaultRowHeight="13.5" customHeight="1" zeroHeight="1" x14ac:dyDescent="0.15"/>
  <cols>
    <col min="1" max="120" width="2.75" style="259" customWidth="1"/>
    <col min="121" max="121" width="0" style="258" hidden="1" customWidth="1"/>
    <col min="122" max="16384" width="9" style="258" hidden="1"/>
  </cols>
  <sheetData>
    <row r="1" spans="1:120"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8"/>
    </row>
    <row r="17" spans="119:120" x14ac:dyDescent="0.15">
      <c r="DP17" s="258"/>
    </row>
    <row r="18" spans="119:120" x14ac:dyDescent="0.15"/>
    <row r="19" spans="119:120" x14ac:dyDescent="0.15"/>
    <row r="20" spans="119:120" x14ac:dyDescent="0.15">
      <c r="DO20" s="258"/>
      <c r="DP20" s="258"/>
    </row>
    <row r="21" spans="119:120" x14ac:dyDescent="0.15">
      <c r="DP21" s="258"/>
    </row>
    <row r="22" spans="119:120" x14ac:dyDescent="0.15"/>
    <row r="23" spans="119:120" x14ac:dyDescent="0.15">
      <c r="DO23" s="258"/>
      <c r="DP23" s="258"/>
    </row>
    <row r="24" spans="119:120" x14ac:dyDescent="0.15">
      <c r="DP24" s="258"/>
    </row>
    <row r="25" spans="119:120" x14ac:dyDescent="0.15">
      <c r="DP25" s="258"/>
    </row>
    <row r="26" spans="119:120" x14ac:dyDescent="0.15">
      <c r="DO26" s="258"/>
      <c r="DP26" s="258"/>
    </row>
    <row r="27" spans="119:120" x14ac:dyDescent="0.15"/>
    <row r="28" spans="119:120" x14ac:dyDescent="0.15">
      <c r="DO28" s="258"/>
      <c r="DP28" s="258"/>
    </row>
    <row r="29" spans="119:120" x14ac:dyDescent="0.15">
      <c r="DP29" s="258"/>
    </row>
    <row r="30" spans="119:120" x14ac:dyDescent="0.15"/>
    <row r="31" spans="119:120" x14ac:dyDescent="0.15">
      <c r="DO31" s="258"/>
      <c r="DP31" s="258"/>
    </row>
    <row r="32" spans="119:120" x14ac:dyDescent="0.15"/>
    <row r="33" spans="98:120" x14ac:dyDescent="0.15">
      <c r="DO33" s="258"/>
      <c r="DP33" s="258"/>
    </row>
    <row r="34" spans="98:120" x14ac:dyDescent="0.15">
      <c r="DM34" s="258"/>
    </row>
    <row r="35" spans="98:120" x14ac:dyDescent="0.15">
      <c r="CT35" s="258"/>
      <c r="CU35" s="258"/>
      <c r="CV35" s="258"/>
      <c r="CY35" s="258"/>
      <c r="CZ35" s="258"/>
      <c r="DA35" s="258"/>
      <c r="DD35" s="258"/>
      <c r="DE35" s="258"/>
      <c r="DF35" s="258"/>
      <c r="DI35" s="258"/>
      <c r="DJ35" s="258"/>
      <c r="DK35" s="258"/>
      <c r="DM35" s="258"/>
      <c r="DN35" s="258"/>
      <c r="DO35" s="258"/>
      <c r="DP35" s="258"/>
    </row>
    <row r="36" spans="98:120" x14ac:dyDescent="0.15"/>
    <row r="37" spans="98:120" x14ac:dyDescent="0.15">
      <c r="CW37" s="258"/>
      <c r="DB37" s="258"/>
      <c r="DG37" s="258"/>
      <c r="DL37" s="258"/>
      <c r="DP37" s="258"/>
    </row>
    <row r="38" spans="98:120" x14ac:dyDescent="0.15">
      <c r="CT38" s="258"/>
      <c r="CU38" s="258"/>
      <c r="CV38" s="258"/>
      <c r="CW38" s="258"/>
      <c r="CY38" s="258"/>
      <c r="CZ38" s="258"/>
      <c r="DA38" s="258"/>
      <c r="DB38" s="258"/>
      <c r="DD38" s="258"/>
      <c r="DE38" s="258"/>
      <c r="DF38" s="258"/>
      <c r="DG38" s="258"/>
      <c r="DI38" s="258"/>
      <c r="DJ38" s="258"/>
      <c r="DK38" s="258"/>
      <c r="DL38" s="258"/>
      <c r="DN38" s="258"/>
      <c r="DO38" s="258"/>
      <c r="DP38" s="25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8"/>
      <c r="DO49" s="258"/>
      <c r="DP49" s="25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8"/>
      <c r="CS63" s="258"/>
      <c r="CX63" s="258"/>
      <c r="DC63" s="258"/>
      <c r="DH63" s="258"/>
    </row>
    <row r="64" spans="22:120" x14ac:dyDescent="0.15">
      <c r="V64" s="258"/>
    </row>
    <row r="65" spans="15:120" x14ac:dyDescent="0.15">
      <c r="X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c r="AY65" s="258"/>
      <c r="AZ65" s="258"/>
      <c r="BA65" s="258"/>
      <c r="BB65" s="258"/>
      <c r="BC65" s="258"/>
      <c r="BD65" s="258"/>
      <c r="BE65" s="258"/>
      <c r="BF65" s="258"/>
      <c r="BG65" s="258"/>
      <c r="BH65" s="258"/>
      <c r="BI65" s="258"/>
      <c r="BJ65" s="258"/>
      <c r="BK65" s="258"/>
      <c r="BL65" s="258"/>
      <c r="BM65" s="258"/>
      <c r="BN65" s="258"/>
      <c r="BO65" s="258"/>
      <c r="BP65" s="258"/>
      <c r="BQ65" s="258"/>
      <c r="BR65" s="258"/>
      <c r="BS65" s="258"/>
      <c r="BT65" s="258"/>
      <c r="BU65" s="258"/>
      <c r="BV65" s="258"/>
      <c r="BW65" s="258"/>
      <c r="BX65" s="258"/>
      <c r="BY65" s="258"/>
      <c r="BZ65" s="258"/>
      <c r="CA65" s="258"/>
      <c r="CB65" s="258"/>
      <c r="CC65" s="258"/>
      <c r="CD65" s="258"/>
      <c r="CE65" s="258"/>
      <c r="CF65" s="258"/>
      <c r="CG65" s="258"/>
      <c r="CH65" s="258"/>
      <c r="CI65" s="258"/>
      <c r="CJ65" s="258"/>
      <c r="CK65" s="258"/>
      <c r="CL65" s="258"/>
      <c r="CM65" s="258"/>
      <c r="CN65" s="258"/>
      <c r="CO65" s="258"/>
      <c r="CP65" s="258"/>
      <c r="CQ65" s="258"/>
      <c r="CR65" s="258"/>
      <c r="CU65" s="258"/>
      <c r="CZ65" s="258"/>
      <c r="DE65" s="258"/>
      <c r="DJ65" s="258"/>
    </row>
    <row r="66" spans="15:120" x14ac:dyDescent="0.15">
      <c r="Q66" s="258"/>
      <c r="S66" s="258"/>
      <c r="U66" s="258"/>
      <c r="DM66" s="258"/>
    </row>
    <row r="67" spans="15:120" x14ac:dyDescent="0.15">
      <c r="O67" s="258"/>
      <c r="P67" s="258"/>
      <c r="R67" s="258"/>
      <c r="T67" s="258"/>
      <c r="Y67" s="258"/>
      <c r="CT67" s="258"/>
      <c r="CV67" s="258"/>
      <c r="CW67" s="258"/>
      <c r="CY67" s="258"/>
      <c r="DA67" s="258"/>
      <c r="DB67" s="258"/>
      <c r="DD67" s="258"/>
      <c r="DF67" s="258"/>
      <c r="DG67" s="258"/>
      <c r="DI67" s="258"/>
      <c r="DK67" s="258"/>
      <c r="DL67" s="258"/>
      <c r="DN67" s="258"/>
      <c r="DO67" s="258"/>
      <c r="DP67" s="258"/>
    </row>
    <row r="68" spans="15:120" x14ac:dyDescent="0.15"/>
    <row r="69" spans="15:120" x14ac:dyDescent="0.15"/>
    <row r="70" spans="15:120" x14ac:dyDescent="0.15"/>
    <row r="71" spans="15:120" x14ac:dyDescent="0.15"/>
    <row r="72" spans="15:120" x14ac:dyDescent="0.15">
      <c r="DP72" s="258"/>
    </row>
    <row r="73" spans="15:120" x14ac:dyDescent="0.15">
      <c r="DP73" s="25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8"/>
      <c r="CX96" s="258"/>
      <c r="DC96" s="258"/>
      <c r="DH96" s="258"/>
    </row>
    <row r="97" spans="24:120" x14ac:dyDescent="0.15">
      <c r="CS97" s="258"/>
      <c r="CX97" s="258"/>
      <c r="DC97" s="258"/>
      <c r="DH97" s="258"/>
      <c r="DP97" s="259" t="s">
        <v>475</v>
      </c>
    </row>
    <row r="98" spans="24:120" hidden="1" x14ac:dyDescent="0.15">
      <c r="CS98" s="258"/>
      <c r="CX98" s="258"/>
      <c r="DC98" s="258"/>
      <c r="DH98" s="258"/>
    </row>
    <row r="99" spans="24:120" hidden="1" x14ac:dyDescent="0.15">
      <c r="CS99" s="258"/>
      <c r="CX99" s="258"/>
      <c r="DC99" s="258"/>
      <c r="DH99" s="258"/>
    </row>
    <row r="101" spans="24:120" ht="12" hidden="1" customHeight="1" x14ac:dyDescent="0.15">
      <c r="X101" s="258"/>
      <c r="Y101" s="258"/>
      <c r="Z101" s="258"/>
      <c r="AA101" s="258"/>
      <c r="AB101" s="258"/>
      <c r="AC101" s="258"/>
      <c r="AD101" s="258"/>
      <c r="AE101" s="258"/>
      <c r="AF101" s="258"/>
      <c r="AG101" s="258"/>
      <c r="AH101" s="258"/>
      <c r="AI101" s="258"/>
      <c r="AJ101" s="258"/>
      <c r="AK101" s="258"/>
      <c r="AL101" s="258"/>
      <c r="AM101" s="258"/>
      <c r="AN101" s="258"/>
      <c r="AO101" s="258"/>
      <c r="AP101" s="258"/>
      <c r="AQ101" s="258"/>
      <c r="AR101" s="258"/>
      <c r="AS101" s="258"/>
      <c r="AT101" s="258"/>
      <c r="AU101" s="258"/>
      <c r="AV101" s="258"/>
      <c r="AW101" s="258"/>
      <c r="AX101" s="258"/>
      <c r="AY101" s="258"/>
      <c r="AZ101" s="258"/>
      <c r="BA101" s="258"/>
      <c r="BB101" s="258"/>
      <c r="BC101" s="258"/>
      <c r="BD101" s="258"/>
      <c r="BE101" s="258"/>
      <c r="BF101" s="258"/>
      <c r="BG101" s="258"/>
      <c r="BH101" s="258"/>
      <c r="BI101" s="258"/>
      <c r="BJ101" s="258"/>
      <c r="BK101" s="258"/>
      <c r="BL101" s="258"/>
      <c r="BM101" s="258"/>
      <c r="BN101" s="258"/>
      <c r="BO101" s="258"/>
      <c r="BP101" s="258"/>
      <c r="BQ101" s="258"/>
      <c r="BR101" s="258"/>
      <c r="BS101" s="258"/>
      <c r="BT101" s="258"/>
      <c r="BU101" s="258"/>
      <c r="BV101" s="258"/>
      <c r="BW101" s="258"/>
      <c r="BX101" s="258"/>
      <c r="BY101" s="258"/>
      <c r="BZ101" s="258"/>
      <c r="CA101" s="258"/>
      <c r="CB101" s="258"/>
      <c r="CC101" s="258"/>
      <c r="CD101" s="258"/>
      <c r="CE101" s="258"/>
      <c r="CF101" s="258"/>
      <c r="CG101" s="258"/>
      <c r="CH101" s="258"/>
      <c r="CI101" s="258"/>
      <c r="CJ101" s="258"/>
      <c r="CK101" s="258"/>
      <c r="CL101" s="258"/>
      <c r="CM101" s="258"/>
      <c r="CN101" s="258"/>
      <c r="CO101" s="258"/>
      <c r="CP101" s="258"/>
      <c r="CQ101" s="258"/>
      <c r="CR101" s="258"/>
      <c r="CU101" s="258"/>
      <c r="CZ101" s="258"/>
      <c r="DE101" s="258"/>
      <c r="DJ101" s="258"/>
    </row>
    <row r="102" spans="24:120" ht="1.5" hidden="1" customHeight="1" x14ac:dyDescent="0.15">
      <c r="CU102" s="258"/>
      <c r="CZ102" s="258"/>
      <c r="DE102" s="258"/>
      <c r="DJ102" s="258"/>
      <c r="DM102" s="258"/>
    </row>
    <row r="103" spans="24:120" hidden="1" x14ac:dyDescent="0.15">
      <c r="CT103" s="258"/>
      <c r="CV103" s="258"/>
      <c r="CW103" s="258"/>
      <c r="CY103" s="258"/>
      <c r="DA103" s="258"/>
      <c r="DB103" s="258"/>
      <c r="DD103" s="258"/>
      <c r="DF103" s="258"/>
      <c r="DG103" s="258"/>
      <c r="DI103" s="258"/>
      <c r="DK103" s="258"/>
      <c r="DL103" s="258"/>
      <c r="DM103" s="258"/>
      <c r="DN103" s="258"/>
      <c r="DO103" s="258"/>
      <c r="DP103" s="258"/>
    </row>
    <row r="104" spans="24:120" hidden="1" x14ac:dyDescent="0.15">
      <c r="CV104" s="258"/>
      <c r="CW104" s="258"/>
      <c r="DA104" s="258"/>
      <c r="DB104" s="258"/>
      <c r="DF104" s="258"/>
      <c r="DG104" s="258"/>
      <c r="DK104" s="258"/>
      <c r="DL104" s="258"/>
      <c r="DN104" s="258"/>
      <c r="DO104" s="258"/>
      <c r="DP104" s="258"/>
    </row>
    <row r="105" spans="24:120" ht="12.75" hidden="1" customHeight="1" x14ac:dyDescent="0.15"/>
  </sheetData>
  <sheetProtection algorithmName="SHA-512" hashValue="NXH4CoKf3yL38R71KNsLHnuHzabqd6PIFiR+hoGbc4n6tvk/Ojyt44wiXN2sxeT45Jx7hmnpNwpupXqVsP4+0g==" saltValue="sIq4ZmmLvAVHwWaWocl2d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election activeCell="BC3" sqref="BC3"/>
    </sheetView>
  </sheetViews>
  <sheetFormatPr defaultColWidth="0" defaultRowHeight="13.5" customHeight="1" zeroHeight="1" x14ac:dyDescent="0.15"/>
  <cols>
    <col min="1" max="116" width="2.625" style="259" customWidth="1"/>
    <col min="117" max="16384" width="9" style="258" hidden="1"/>
  </cols>
  <sheetData>
    <row r="1" spans="2:116"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x14ac:dyDescent="0.15"/>
    <row r="3" spans="2:116" x14ac:dyDescent="0.15"/>
    <row r="4" spans="2:116" x14ac:dyDescent="0.15">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8"/>
      <c r="BR4" s="258"/>
      <c r="BS4" s="258"/>
      <c r="BT4" s="258"/>
      <c r="BU4" s="258"/>
      <c r="BV4" s="258"/>
      <c r="BW4" s="258"/>
      <c r="BX4" s="258"/>
      <c r="BY4" s="258"/>
      <c r="BZ4" s="258"/>
      <c r="CA4" s="258"/>
      <c r="CB4" s="258"/>
      <c r="CC4" s="258"/>
      <c r="CD4" s="258"/>
      <c r="CE4" s="258"/>
      <c r="CF4" s="258"/>
      <c r="CG4" s="258"/>
      <c r="CH4" s="258"/>
      <c r="CI4" s="258"/>
      <c r="CJ4" s="258"/>
      <c r="CK4" s="258"/>
      <c r="CL4" s="258"/>
      <c r="CM4" s="258"/>
      <c r="CN4" s="258"/>
      <c r="CO4" s="258"/>
      <c r="CP4" s="258"/>
      <c r="CQ4" s="258"/>
      <c r="CR4" s="258"/>
      <c r="CS4" s="258"/>
      <c r="CT4" s="258"/>
      <c r="CU4" s="258"/>
      <c r="CV4" s="258"/>
      <c r="CW4" s="258"/>
      <c r="CX4" s="258"/>
      <c r="CY4" s="258"/>
      <c r="CZ4" s="258"/>
      <c r="DA4" s="258"/>
      <c r="DB4" s="258"/>
      <c r="DC4" s="258"/>
      <c r="DD4" s="258"/>
      <c r="DE4" s="258"/>
      <c r="DF4" s="258"/>
      <c r="DG4" s="258"/>
      <c r="DH4" s="258"/>
      <c r="DI4" s="258"/>
      <c r="DJ4" s="258"/>
      <c r="DK4" s="258"/>
      <c r="DL4" s="258"/>
    </row>
    <row r="5" spans="2:116" x14ac:dyDescent="0.15">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258"/>
      <c r="BF5" s="258"/>
      <c r="BG5" s="258"/>
      <c r="BH5" s="258"/>
      <c r="BI5" s="258"/>
      <c r="BJ5" s="258"/>
      <c r="BK5" s="258"/>
      <c r="BL5" s="258"/>
      <c r="BM5" s="258"/>
      <c r="BN5" s="258"/>
      <c r="BO5" s="258"/>
      <c r="BP5" s="258"/>
      <c r="BQ5" s="258"/>
      <c r="BR5" s="258"/>
      <c r="BS5" s="258"/>
      <c r="BT5" s="258"/>
      <c r="BU5" s="258"/>
      <c r="BV5" s="258"/>
      <c r="BW5" s="258"/>
      <c r="BX5" s="258"/>
      <c r="BY5" s="258"/>
      <c r="BZ5" s="258"/>
      <c r="CA5" s="258"/>
      <c r="CB5" s="258"/>
      <c r="CC5" s="258"/>
      <c r="CD5" s="258"/>
      <c r="CE5" s="258"/>
      <c r="CF5" s="258"/>
      <c r="CG5" s="258"/>
      <c r="CH5" s="258"/>
      <c r="CI5" s="258"/>
      <c r="CJ5" s="258"/>
      <c r="CK5" s="258"/>
      <c r="CL5" s="258"/>
      <c r="CM5" s="258"/>
      <c r="CN5" s="258"/>
      <c r="CO5" s="258"/>
      <c r="CP5" s="258"/>
      <c r="CQ5" s="258"/>
      <c r="CR5" s="258"/>
      <c r="CS5" s="258"/>
      <c r="CT5" s="258"/>
      <c r="CU5" s="258"/>
      <c r="CV5" s="258"/>
      <c r="CW5" s="258"/>
      <c r="CX5" s="258"/>
      <c r="CY5" s="258"/>
      <c r="CZ5" s="258"/>
      <c r="DA5" s="258"/>
      <c r="DB5" s="258"/>
      <c r="DC5" s="258"/>
      <c r="DD5" s="258"/>
      <c r="DE5" s="258"/>
      <c r="DF5" s="258"/>
      <c r="DG5" s="258"/>
      <c r="DH5" s="258"/>
      <c r="DI5" s="258"/>
      <c r="DJ5" s="258"/>
      <c r="DK5" s="258"/>
      <c r="DL5" s="25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8"/>
      <c r="BG18" s="258"/>
      <c r="BH18" s="258"/>
      <c r="BI18" s="258"/>
      <c r="BJ18" s="258"/>
      <c r="BK18" s="258"/>
      <c r="BL18" s="258"/>
      <c r="BM18" s="258"/>
      <c r="BN18" s="258"/>
      <c r="BO18" s="258"/>
      <c r="BP18" s="258"/>
      <c r="BQ18" s="258"/>
      <c r="BR18" s="258"/>
      <c r="BS18" s="258"/>
      <c r="BT18" s="258"/>
      <c r="BU18" s="258"/>
      <c r="BV18" s="258"/>
      <c r="BW18" s="258"/>
      <c r="BX18" s="258"/>
      <c r="BY18" s="258"/>
      <c r="BZ18" s="258"/>
      <c r="CA18" s="258"/>
      <c r="CB18" s="258"/>
      <c r="CC18" s="258"/>
      <c r="CD18" s="258"/>
      <c r="CE18" s="258"/>
      <c r="CF18" s="258"/>
      <c r="CG18" s="258"/>
      <c r="CH18" s="258"/>
      <c r="CI18" s="258"/>
      <c r="CJ18" s="258"/>
      <c r="CK18" s="258"/>
      <c r="CL18" s="258"/>
      <c r="CM18" s="258"/>
      <c r="CN18" s="258"/>
      <c r="CO18" s="258"/>
      <c r="CP18" s="258"/>
      <c r="CQ18" s="258"/>
      <c r="CR18" s="258"/>
      <c r="CS18" s="258"/>
      <c r="CT18" s="258"/>
      <c r="CU18" s="258"/>
      <c r="CV18" s="258"/>
      <c r="CW18" s="258"/>
      <c r="CX18" s="258"/>
      <c r="CY18" s="258"/>
      <c r="CZ18" s="258"/>
      <c r="DA18" s="258"/>
      <c r="DB18" s="258"/>
      <c r="DC18" s="258"/>
      <c r="DD18" s="258"/>
      <c r="DE18" s="258"/>
      <c r="DF18" s="258"/>
      <c r="DG18" s="258"/>
      <c r="DH18" s="258"/>
      <c r="DI18" s="258"/>
      <c r="DJ18" s="258"/>
      <c r="DK18" s="258"/>
      <c r="DL18" s="258"/>
    </row>
    <row r="19" spans="9:116" x14ac:dyDescent="0.15"/>
    <row r="20" spans="9:116" x14ac:dyDescent="0.15"/>
    <row r="21" spans="9:116" x14ac:dyDescent="0.15">
      <c r="DL21" s="258"/>
    </row>
    <row r="22" spans="9:116" x14ac:dyDescent="0.15">
      <c r="DI22" s="258"/>
      <c r="DJ22" s="258"/>
      <c r="DK22" s="258"/>
      <c r="DL22" s="258"/>
    </row>
    <row r="23" spans="9:116" x14ac:dyDescent="0.15">
      <c r="CY23" s="258"/>
      <c r="CZ23" s="258"/>
      <c r="DA23" s="258"/>
      <c r="DB23" s="258"/>
      <c r="DC23" s="258"/>
      <c r="DD23" s="258"/>
      <c r="DE23" s="258"/>
      <c r="DF23" s="258"/>
      <c r="DG23" s="258"/>
      <c r="DH23" s="258"/>
      <c r="DI23" s="258"/>
      <c r="DJ23" s="258"/>
      <c r="DK23" s="258"/>
      <c r="DL23" s="25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8"/>
      <c r="DA35" s="258"/>
      <c r="DB35" s="258"/>
      <c r="DC35" s="258"/>
      <c r="DD35" s="258"/>
      <c r="DE35" s="258"/>
      <c r="DF35" s="258"/>
      <c r="DG35" s="258"/>
      <c r="DH35" s="258"/>
      <c r="DI35" s="258"/>
      <c r="DJ35" s="258"/>
      <c r="DK35" s="258"/>
      <c r="DL35" s="258"/>
    </row>
    <row r="36" spans="15:116" x14ac:dyDescent="0.15"/>
    <row r="37" spans="15:116" x14ac:dyDescent="0.15">
      <c r="DL37" s="258"/>
    </row>
    <row r="38" spans="15:116" x14ac:dyDescent="0.15">
      <c r="DI38" s="258"/>
      <c r="DJ38" s="258"/>
      <c r="DK38" s="258"/>
      <c r="DL38" s="258"/>
    </row>
    <row r="39" spans="15:116" x14ac:dyDescent="0.15"/>
    <row r="40" spans="15:116" x14ac:dyDescent="0.15"/>
    <row r="41" spans="15:116" x14ac:dyDescent="0.15"/>
    <row r="42" spans="15:116" x14ac:dyDescent="0.15"/>
    <row r="43" spans="15:116" x14ac:dyDescent="0.15">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E43" s="258"/>
      <c r="DF43" s="258"/>
      <c r="DG43" s="258"/>
      <c r="DH43" s="258"/>
      <c r="DI43" s="258"/>
      <c r="DJ43" s="258"/>
      <c r="DK43" s="258"/>
      <c r="DL43" s="258"/>
    </row>
    <row r="44" spans="15:116" x14ac:dyDescent="0.15">
      <c r="DL44" s="258"/>
    </row>
    <row r="45" spans="15:116" x14ac:dyDescent="0.15"/>
    <row r="46" spans="15:116" x14ac:dyDescent="0.15">
      <c r="DA46" s="258"/>
      <c r="DB46" s="258"/>
      <c r="DC46" s="258"/>
      <c r="DD46" s="258"/>
      <c r="DE46" s="258"/>
      <c r="DF46" s="258"/>
      <c r="DG46" s="258"/>
      <c r="DH46" s="258"/>
      <c r="DI46" s="258"/>
      <c r="DJ46" s="258"/>
      <c r="DK46" s="258"/>
      <c r="DL46" s="258"/>
    </row>
    <row r="47" spans="15:116" x14ac:dyDescent="0.15"/>
    <row r="48" spans="15:116" x14ac:dyDescent="0.15"/>
    <row r="49" spans="104:116" x14ac:dyDescent="0.15"/>
    <row r="50" spans="104:116" x14ac:dyDescent="0.15">
      <c r="CZ50" s="258"/>
      <c r="DA50" s="258"/>
      <c r="DB50" s="258"/>
      <c r="DC50" s="258"/>
      <c r="DD50" s="258"/>
      <c r="DE50" s="258"/>
      <c r="DF50" s="258"/>
      <c r="DG50" s="258"/>
      <c r="DH50" s="258"/>
      <c r="DI50" s="258"/>
      <c r="DJ50" s="258"/>
      <c r="DK50" s="258"/>
      <c r="DL50" s="258"/>
    </row>
    <row r="51" spans="104:116" x14ac:dyDescent="0.15"/>
    <row r="52" spans="104:116" x14ac:dyDescent="0.15"/>
    <row r="53" spans="104:116" x14ac:dyDescent="0.15">
      <c r="DL53" s="25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8"/>
      <c r="DD67" s="258"/>
      <c r="DE67" s="258"/>
      <c r="DF67" s="258"/>
      <c r="DG67" s="258"/>
      <c r="DH67" s="258"/>
      <c r="DI67" s="258"/>
      <c r="DJ67" s="258"/>
      <c r="DK67" s="258"/>
      <c r="DL67" s="25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wGdSq6wqZ8MJXyTywguU08r8pMkqQmZ1eAHcnXJk9awiBpagzG2l/EOm9d1pNM3M49btbIwPnKE16BkFOEPg==" saltValue="VHRGUk5+rEKmNBzgDLXsbQ=="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0" customWidth="1"/>
    <col min="37" max="44" width="17" style="260" customWidth="1"/>
    <col min="45" max="45" width="6.125" style="267" customWidth="1"/>
    <col min="46" max="46" width="3" style="265" customWidth="1"/>
    <col min="47" max="47" width="19.125" style="260" hidden="1" customWidth="1"/>
    <col min="48" max="52" width="12.625" style="260" hidden="1" customWidth="1"/>
    <col min="53" max="16384" width="8.625" style="260" hidden="1"/>
  </cols>
  <sheetData>
    <row r="1" spans="1:46" x14ac:dyDescent="0.15">
      <c r="AS1" s="261"/>
      <c r="AT1" s="261"/>
    </row>
    <row r="2" spans="1:46" x14ac:dyDescent="0.15">
      <c r="AS2" s="261"/>
      <c r="AT2" s="261"/>
    </row>
    <row r="3" spans="1:46" x14ac:dyDescent="0.15">
      <c r="AS3" s="261"/>
      <c r="AT3" s="261"/>
    </row>
    <row r="4" spans="1:46" x14ac:dyDescent="0.15">
      <c r="AS4" s="261"/>
      <c r="AT4" s="261"/>
    </row>
    <row r="5" spans="1:46" ht="17.25" x14ac:dyDescent="0.15">
      <c r="A5" s="262" t="s">
        <v>476</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x14ac:dyDescent="0.15">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477</v>
      </c>
      <c r="AL6" s="266"/>
      <c r="AM6" s="266"/>
      <c r="AN6" s="266"/>
      <c r="AO6" s="261"/>
      <c r="AP6" s="261"/>
      <c r="AQ6" s="261"/>
      <c r="AR6" s="261"/>
    </row>
    <row r="7" spans="1:46" ht="13.5" customHeight="1" x14ac:dyDescent="0.15">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17" t="s">
        <v>478</v>
      </c>
      <c r="AP7" s="271"/>
      <c r="AQ7" s="272" t="s">
        <v>479</v>
      </c>
      <c r="AR7" s="273"/>
    </row>
    <row r="8" spans="1:46" x14ac:dyDescent="0.15">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18"/>
      <c r="AP8" s="277" t="s">
        <v>480</v>
      </c>
      <c r="AQ8" s="278" t="s">
        <v>481</v>
      </c>
      <c r="AR8" s="279" t="s">
        <v>482</v>
      </c>
    </row>
    <row r="9" spans="1:46" x14ac:dyDescent="0.15">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29" t="s">
        <v>483</v>
      </c>
      <c r="AL9" s="1130"/>
      <c r="AM9" s="1130"/>
      <c r="AN9" s="1131"/>
      <c r="AO9" s="280">
        <v>4774171</v>
      </c>
      <c r="AP9" s="280">
        <v>96288</v>
      </c>
      <c r="AQ9" s="281">
        <v>107616</v>
      </c>
      <c r="AR9" s="282">
        <v>-10.5</v>
      </c>
    </row>
    <row r="10" spans="1:46" ht="13.5" customHeight="1" x14ac:dyDescent="0.15">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29" t="s">
        <v>484</v>
      </c>
      <c r="AL10" s="1130"/>
      <c r="AM10" s="1130"/>
      <c r="AN10" s="1131"/>
      <c r="AO10" s="283">
        <v>126695</v>
      </c>
      <c r="AP10" s="283">
        <v>2555</v>
      </c>
      <c r="AQ10" s="284">
        <v>10095</v>
      </c>
      <c r="AR10" s="285">
        <v>-74.7</v>
      </c>
    </row>
    <row r="11" spans="1:46" ht="13.5" customHeight="1" x14ac:dyDescent="0.15">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29" t="s">
        <v>485</v>
      </c>
      <c r="AL11" s="1130"/>
      <c r="AM11" s="1130"/>
      <c r="AN11" s="1131"/>
      <c r="AO11" s="283" t="s">
        <v>486</v>
      </c>
      <c r="AP11" s="283" t="s">
        <v>486</v>
      </c>
      <c r="AQ11" s="284">
        <v>1704</v>
      </c>
      <c r="AR11" s="285" t="s">
        <v>486</v>
      </c>
    </row>
    <row r="12" spans="1:46" ht="13.5" customHeight="1" x14ac:dyDescent="0.15">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29" t="s">
        <v>487</v>
      </c>
      <c r="AL12" s="1130"/>
      <c r="AM12" s="1130"/>
      <c r="AN12" s="1131"/>
      <c r="AO12" s="283" t="s">
        <v>486</v>
      </c>
      <c r="AP12" s="283" t="s">
        <v>486</v>
      </c>
      <c r="AQ12" s="284">
        <v>7</v>
      </c>
      <c r="AR12" s="285" t="s">
        <v>486</v>
      </c>
    </row>
    <row r="13" spans="1:46" ht="13.5" customHeight="1" x14ac:dyDescent="0.15">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29" t="s">
        <v>488</v>
      </c>
      <c r="AL13" s="1130"/>
      <c r="AM13" s="1130"/>
      <c r="AN13" s="1131"/>
      <c r="AO13" s="283">
        <v>178216</v>
      </c>
      <c r="AP13" s="283">
        <v>3594</v>
      </c>
      <c r="AQ13" s="284">
        <v>4110</v>
      </c>
      <c r="AR13" s="285">
        <v>-12.6</v>
      </c>
    </row>
    <row r="14" spans="1:46" ht="13.5" customHeight="1" x14ac:dyDescent="0.15">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29" t="s">
        <v>489</v>
      </c>
      <c r="AL14" s="1130"/>
      <c r="AM14" s="1130"/>
      <c r="AN14" s="1131"/>
      <c r="AO14" s="283">
        <v>94771</v>
      </c>
      <c r="AP14" s="283">
        <v>1911</v>
      </c>
      <c r="AQ14" s="284">
        <v>2451</v>
      </c>
      <c r="AR14" s="285">
        <v>-22</v>
      </c>
    </row>
    <row r="15" spans="1:46" ht="13.5" customHeight="1" x14ac:dyDescent="0.15">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32" t="s">
        <v>490</v>
      </c>
      <c r="AL15" s="1133"/>
      <c r="AM15" s="1133"/>
      <c r="AN15" s="1134"/>
      <c r="AO15" s="283">
        <v>-104475</v>
      </c>
      <c r="AP15" s="283">
        <v>-2107</v>
      </c>
      <c r="AQ15" s="284">
        <v>-6399</v>
      </c>
      <c r="AR15" s="285">
        <v>-67.099999999999994</v>
      </c>
    </row>
    <row r="16" spans="1:46" x14ac:dyDescent="0.15">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1132" t="s">
        <v>177</v>
      </c>
      <c r="AL16" s="1133"/>
      <c r="AM16" s="1133"/>
      <c r="AN16" s="1134"/>
      <c r="AO16" s="283">
        <v>5069378</v>
      </c>
      <c r="AP16" s="283">
        <v>102242</v>
      </c>
      <c r="AQ16" s="284">
        <v>119584</v>
      </c>
      <c r="AR16" s="285">
        <v>-14.5</v>
      </c>
    </row>
    <row r="17" spans="1:46" x14ac:dyDescent="0.15">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86"/>
    </row>
    <row r="18" spans="1:46" x14ac:dyDescent="0.15">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7"/>
      <c r="AR18" s="287"/>
    </row>
    <row r="19" spans="1:46" x14ac:dyDescent="0.15">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491</v>
      </c>
      <c r="AL19" s="261"/>
      <c r="AM19" s="261"/>
      <c r="AN19" s="261"/>
      <c r="AO19" s="261"/>
      <c r="AP19" s="261"/>
      <c r="AQ19" s="261"/>
      <c r="AR19" s="261"/>
    </row>
    <row r="20" spans="1:46" x14ac:dyDescent="0.15">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8"/>
      <c r="AL20" s="289"/>
      <c r="AM20" s="289"/>
      <c r="AN20" s="290"/>
      <c r="AO20" s="291" t="s">
        <v>492</v>
      </c>
      <c r="AP20" s="292" t="s">
        <v>493</v>
      </c>
      <c r="AQ20" s="293" t="s">
        <v>494</v>
      </c>
      <c r="AR20" s="294"/>
    </row>
    <row r="21" spans="1:46" s="300" customFormat="1" x14ac:dyDescent="0.15">
      <c r="A21" s="295"/>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35" t="s">
        <v>495</v>
      </c>
      <c r="AL21" s="1136"/>
      <c r="AM21" s="1136"/>
      <c r="AN21" s="1137"/>
      <c r="AO21" s="296">
        <v>8.6300000000000008</v>
      </c>
      <c r="AP21" s="297">
        <v>10.86</v>
      </c>
      <c r="AQ21" s="298">
        <v>-2.23</v>
      </c>
      <c r="AR21" s="266"/>
      <c r="AS21" s="299"/>
      <c r="AT21" s="295"/>
    </row>
    <row r="22" spans="1:46" s="300" customFormat="1" x14ac:dyDescent="0.15">
      <c r="A22" s="295"/>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35" t="s">
        <v>496</v>
      </c>
      <c r="AL22" s="1136"/>
      <c r="AM22" s="1136"/>
      <c r="AN22" s="1137"/>
      <c r="AO22" s="301">
        <v>99</v>
      </c>
      <c r="AP22" s="302">
        <v>97.3</v>
      </c>
      <c r="AQ22" s="303">
        <v>1.7</v>
      </c>
      <c r="AR22" s="287"/>
      <c r="AS22" s="299"/>
      <c r="AT22" s="295"/>
    </row>
    <row r="23" spans="1:46" s="300" customFormat="1" x14ac:dyDescent="0.15">
      <c r="A23" s="295"/>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7"/>
      <c r="AQ23" s="287"/>
      <c r="AR23" s="287"/>
      <c r="AS23" s="299"/>
      <c r="AT23" s="295"/>
    </row>
    <row r="24" spans="1:46" s="300" customFormat="1" x14ac:dyDescent="0.15">
      <c r="A24" s="295"/>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7"/>
      <c r="AQ24" s="287"/>
      <c r="AR24" s="287"/>
      <c r="AS24" s="299"/>
      <c r="AT24" s="295"/>
    </row>
    <row r="25" spans="1:46" s="300" customFormat="1" x14ac:dyDescent="0.15">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5"/>
    </row>
    <row r="26" spans="1:46" s="300" customFormat="1" x14ac:dyDescent="0.15">
      <c r="A26" s="1128" t="s">
        <v>497</v>
      </c>
      <c r="B26" s="1128"/>
      <c r="C26" s="1128"/>
      <c r="D26" s="1128"/>
      <c r="E26" s="1128"/>
      <c r="F26" s="1128"/>
      <c r="G26" s="1128"/>
      <c r="H26" s="1128"/>
      <c r="I26" s="1128"/>
      <c r="J26" s="1128"/>
      <c r="K26" s="1128"/>
      <c r="L26" s="1128"/>
      <c r="M26" s="1128"/>
      <c r="N26" s="1128"/>
      <c r="O26" s="1128"/>
      <c r="P26" s="1128"/>
      <c r="Q26" s="1128"/>
      <c r="R26" s="1128"/>
      <c r="S26" s="1128"/>
      <c r="T26" s="1128"/>
      <c r="U26" s="1128"/>
      <c r="V26" s="1128"/>
      <c r="W26" s="1128"/>
      <c r="X26" s="1128"/>
      <c r="Y26" s="1128"/>
      <c r="Z26" s="1128"/>
      <c r="AA26" s="1128"/>
      <c r="AB26" s="1128"/>
      <c r="AC26" s="1128"/>
      <c r="AD26" s="1128"/>
      <c r="AE26" s="1128"/>
      <c r="AF26" s="1128"/>
      <c r="AG26" s="1128"/>
      <c r="AH26" s="1128"/>
      <c r="AI26" s="1128"/>
      <c r="AJ26" s="1128"/>
      <c r="AK26" s="1128"/>
      <c r="AL26" s="1128"/>
      <c r="AM26" s="1128"/>
      <c r="AN26" s="1128"/>
      <c r="AO26" s="1128"/>
      <c r="AP26" s="1128"/>
      <c r="AQ26" s="1128"/>
      <c r="AR26" s="1128"/>
      <c r="AS26" s="1128"/>
      <c r="AT26" s="266"/>
    </row>
    <row r="27" spans="1:46" x14ac:dyDescent="0.15">
      <c r="A27" s="308"/>
      <c r="AO27" s="261"/>
      <c r="AP27" s="261"/>
      <c r="AQ27" s="261"/>
      <c r="AR27" s="261"/>
      <c r="AS27" s="261"/>
      <c r="AT27" s="261"/>
    </row>
    <row r="28" spans="1:46" ht="17.25" x14ac:dyDescent="0.15">
      <c r="A28" s="262" t="s">
        <v>498</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9"/>
    </row>
    <row r="29" spans="1:46" x14ac:dyDescent="0.15">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499</v>
      </c>
      <c r="AL29" s="266"/>
      <c r="AM29" s="266"/>
      <c r="AN29" s="266"/>
      <c r="AO29" s="261"/>
      <c r="AP29" s="261"/>
      <c r="AQ29" s="261"/>
      <c r="AR29" s="261"/>
      <c r="AS29" s="310"/>
    </row>
    <row r="30" spans="1:46" ht="13.5" customHeight="1" x14ac:dyDescent="0.15">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17" t="s">
        <v>478</v>
      </c>
      <c r="AP30" s="271"/>
      <c r="AQ30" s="272" t="s">
        <v>479</v>
      </c>
      <c r="AR30" s="273"/>
    </row>
    <row r="31" spans="1:46" x14ac:dyDescent="0.15">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18"/>
      <c r="AP31" s="277" t="s">
        <v>480</v>
      </c>
      <c r="AQ31" s="278" t="s">
        <v>481</v>
      </c>
      <c r="AR31" s="279" t="s">
        <v>482</v>
      </c>
    </row>
    <row r="32" spans="1:46" ht="27" customHeight="1" x14ac:dyDescent="0.15">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19" t="s">
        <v>500</v>
      </c>
      <c r="AL32" s="1120"/>
      <c r="AM32" s="1120"/>
      <c r="AN32" s="1121"/>
      <c r="AO32" s="311">
        <v>2001647</v>
      </c>
      <c r="AP32" s="311">
        <v>40370</v>
      </c>
      <c r="AQ32" s="312">
        <v>75090</v>
      </c>
      <c r="AR32" s="313">
        <v>-46.2</v>
      </c>
    </row>
    <row r="33" spans="1:46" ht="13.5" customHeight="1" x14ac:dyDescent="0.15">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19" t="s">
        <v>501</v>
      </c>
      <c r="AL33" s="1120"/>
      <c r="AM33" s="1120"/>
      <c r="AN33" s="1121"/>
      <c r="AO33" s="311" t="s">
        <v>486</v>
      </c>
      <c r="AP33" s="311" t="s">
        <v>486</v>
      </c>
      <c r="AQ33" s="312" t="s">
        <v>486</v>
      </c>
      <c r="AR33" s="313" t="s">
        <v>486</v>
      </c>
    </row>
    <row r="34" spans="1:46" ht="27" customHeight="1" x14ac:dyDescent="0.15">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19" t="s">
        <v>502</v>
      </c>
      <c r="AL34" s="1120"/>
      <c r="AM34" s="1120"/>
      <c r="AN34" s="1121"/>
      <c r="AO34" s="311" t="s">
        <v>486</v>
      </c>
      <c r="AP34" s="311" t="s">
        <v>486</v>
      </c>
      <c r="AQ34" s="312">
        <v>1</v>
      </c>
      <c r="AR34" s="313" t="s">
        <v>486</v>
      </c>
    </row>
    <row r="35" spans="1:46" ht="27" customHeight="1" x14ac:dyDescent="0.15">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19" t="s">
        <v>503</v>
      </c>
      <c r="AL35" s="1120"/>
      <c r="AM35" s="1120"/>
      <c r="AN35" s="1121"/>
      <c r="AO35" s="311">
        <v>989384</v>
      </c>
      <c r="AP35" s="311">
        <v>19954</v>
      </c>
      <c r="AQ35" s="312">
        <v>17211</v>
      </c>
      <c r="AR35" s="313">
        <v>15.9</v>
      </c>
    </row>
    <row r="36" spans="1:46" ht="27" customHeight="1" x14ac:dyDescent="0.15">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19" t="s">
        <v>504</v>
      </c>
      <c r="AL36" s="1120"/>
      <c r="AM36" s="1120"/>
      <c r="AN36" s="1121"/>
      <c r="AO36" s="311">
        <v>136111</v>
      </c>
      <c r="AP36" s="311">
        <v>2745</v>
      </c>
      <c r="AQ36" s="312">
        <v>2478</v>
      </c>
      <c r="AR36" s="313">
        <v>10.8</v>
      </c>
    </row>
    <row r="37" spans="1:46" ht="13.5" customHeight="1" x14ac:dyDescent="0.15">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19" t="s">
        <v>505</v>
      </c>
      <c r="AL37" s="1120"/>
      <c r="AM37" s="1120"/>
      <c r="AN37" s="1121"/>
      <c r="AO37" s="311">
        <v>2979</v>
      </c>
      <c r="AP37" s="311">
        <v>60</v>
      </c>
      <c r="AQ37" s="312">
        <v>654</v>
      </c>
      <c r="AR37" s="313">
        <v>-90.8</v>
      </c>
    </row>
    <row r="38" spans="1:46" ht="27" customHeight="1" x14ac:dyDescent="0.15">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22" t="s">
        <v>506</v>
      </c>
      <c r="AL38" s="1123"/>
      <c r="AM38" s="1123"/>
      <c r="AN38" s="1124"/>
      <c r="AO38" s="314" t="s">
        <v>486</v>
      </c>
      <c r="AP38" s="314" t="s">
        <v>486</v>
      </c>
      <c r="AQ38" s="315">
        <v>4</v>
      </c>
      <c r="AR38" s="303" t="s">
        <v>486</v>
      </c>
      <c r="AS38" s="310"/>
    </row>
    <row r="39" spans="1:46" x14ac:dyDescent="0.15">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22" t="s">
        <v>507</v>
      </c>
      <c r="AL39" s="1123"/>
      <c r="AM39" s="1123"/>
      <c r="AN39" s="1124"/>
      <c r="AO39" s="311">
        <v>-306707</v>
      </c>
      <c r="AP39" s="311">
        <v>-6186</v>
      </c>
      <c r="AQ39" s="312">
        <v>-3502</v>
      </c>
      <c r="AR39" s="313">
        <v>76.599999999999994</v>
      </c>
      <c r="AS39" s="310"/>
    </row>
    <row r="40" spans="1:46" ht="27" customHeight="1" x14ac:dyDescent="0.15">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19" t="s">
        <v>508</v>
      </c>
      <c r="AL40" s="1120"/>
      <c r="AM40" s="1120"/>
      <c r="AN40" s="1121"/>
      <c r="AO40" s="311">
        <v>-1935651</v>
      </c>
      <c r="AP40" s="311">
        <v>-39039</v>
      </c>
      <c r="AQ40" s="312">
        <v>-63750</v>
      </c>
      <c r="AR40" s="313">
        <v>-38.799999999999997</v>
      </c>
      <c r="AS40" s="310"/>
    </row>
    <row r="41" spans="1:46" x14ac:dyDescent="0.15">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25" t="s">
        <v>287</v>
      </c>
      <c r="AL41" s="1126"/>
      <c r="AM41" s="1126"/>
      <c r="AN41" s="1127"/>
      <c r="AO41" s="311">
        <v>887763</v>
      </c>
      <c r="AP41" s="311">
        <v>17905</v>
      </c>
      <c r="AQ41" s="312">
        <v>28185</v>
      </c>
      <c r="AR41" s="313">
        <v>-36.5</v>
      </c>
      <c r="AS41" s="310"/>
    </row>
    <row r="42" spans="1:46" x14ac:dyDescent="0.15">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316"/>
      <c r="AL42" s="261"/>
      <c r="AM42" s="261"/>
      <c r="AN42" s="261"/>
      <c r="AO42" s="261"/>
      <c r="AP42" s="261"/>
      <c r="AQ42" s="287"/>
      <c r="AR42" s="287"/>
      <c r="AS42" s="310"/>
    </row>
    <row r="43" spans="1:46" x14ac:dyDescent="0.15">
      <c r="A43" s="265"/>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317"/>
      <c r="AQ43" s="287"/>
      <c r="AR43" s="261"/>
      <c r="AS43" s="310"/>
    </row>
    <row r="44" spans="1:46" x14ac:dyDescent="0.15">
      <c r="A44" s="265"/>
      <c r="B44" s="261"/>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87"/>
      <c r="AR44" s="261"/>
    </row>
    <row r="45" spans="1:46" x14ac:dyDescent="0.15">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318"/>
      <c r="AR45" s="263"/>
      <c r="AS45" s="263"/>
      <c r="AT45" s="261"/>
    </row>
    <row r="46" spans="1:46" x14ac:dyDescent="0.15">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1"/>
    </row>
    <row r="47" spans="1:46" ht="17.25" customHeight="1" x14ac:dyDescent="0.15">
      <c r="A47" s="320" t="s">
        <v>509</v>
      </c>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row>
    <row r="48" spans="1:46" x14ac:dyDescent="0.15">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21" t="s">
        <v>510</v>
      </c>
      <c r="AL48" s="321"/>
      <c r="AM48" s="321"/>
      <c r="AN48" s="321"/>
      <c r="AO48" s="321"/>
      <c r="AP48" s="321"/>
      <c r="AQ48" s="322"/>
      <c r="AR48" s="321"/>
    </row>
    <row r="49" spans="1:44" ht="13.5" customHeight="1" x14ac:dyDescent="0.15">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23"/>
      <c r="AL49" s="324"/>
      <c r="AM49" s="1112" t="s">
        <v>478</v>
      </c>
      <c r="AN49" s="1114" t="s">
        <v>511</v>
      </c>
      <c r="AO49" s="1115"/>
      <c r="AP49" s="1115"/>
      <c r="AQ49" s="1115"/>
      <c r="AR49" s="1116"/>
    </row>
    <row r="50" spans="1:44" x14ac:dyDescent="0.15">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5"/>
      <c r="AL50" s="326"/>
      <c r="AM50" s="1113"/>
      <c r="AN50" s="327" t="s">
        <v>512</v>
      </c>
      <c r="AO50" s="328" t="s">
        <v>513</v>
      </c>
      <c r="AP50" s="329" t="s">
        <v>514</v>
      </c>
      <c r="AQ50" s="330" t="s">
        <v>515</v>
      </c>
      <c r="AR50" s="331" t="s">
        <v>516</v>
      </c>
    </row>
    <row r="51" spans="1:44" x14ac:dyDescent="0.15">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23" t="s">
        <v>517</v>
      </c>
      <c r="AL51" s="324"/>
      <c r="AM51" s="332">
        <v>2601523</v>
      </c>
      <c r="AN51" s="333">
        <v>51491</v>
      </c>
      <c r="AO51" s="334">
        <v>46.4</v>
      </c>
      <c r="AP51" s="335">
        <v>70166</v>
      </c>
      <c r="AQ51" s="336">
        <v>1.4</v>
      </c>
      <c r="AR51" s="337">
        <v>45</v>
      </c>
    </row>
    <row r="52" spans="1:44" x14ac:dyDescent="0.15">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8"/>
      <c r="AL52" s="339" t="s">
        <v>518</v>
      </c>
      <c r="AM52" s="340">
        <v>1713045</v>
      </c>
      <c r="AN52" s="341">
        <v>33906</v>
      </c>
      <c r="AO52" s="342">
        <v>29.6</v>
      </c>
      <c r="AP52" s="343">
        <v>36115</v>
      </c>
      <c r="AQ52" s="344">
        <v>-6.2</v>
      </c>
      <c r="AR52" s="345">
        <v>35.799999999999997</v>
      </c>
    </row>
    <row r="53" spans="1:44" x14ac:dyDescent="0.15">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23" t="s">
        <v>519</v>
      </c>
      <c r="AL53" s="324"/>
      <c r="AM53" s="332">
        <v>5693737</v>
      </c>
      <c r="AN53" s="333">
        <v>113106</v>
      </c>
      <c r="AO53" s="334">
        <v>119.7</v>
      </c>
      <c r="AP53" s="335">
        <v>92632</v>
      </c>
      <c r="AQ53" s="336">
        <v>32</v>
      </c>
      <c r="AR53" s="337">
        <v>87.7</v>
      </c>
    </row>
    <row r="54" spans="1:44" x14ac:dyDescent="0.15">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8"/>
      <c r="AL54" s="339" t="s">
        <v>518</v>
      </c>
      <c r="AM54" s="340">
        <v>4329559</v>
      </c>
      <c r="AN54" s="341">
        <v>86006</v>
      </c>
      <c r="AO54" s="342">
        <v>153.69999999999999</v>
      </c>
      <c r="AP54" s="343">
        <v>47978</v>
      </c>
      <c r="AQ54" s="344">
        <v>32.799999999999997</v>
      </c>
      <c r="AR54" s="345">
        <v>120.9</v>
      </c>
    </row>
    <row r="55" spans="1:44" x14ac:dyDescent="0.15">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23" t="s">
        <v>520</v>
      </c>
      <c r="AL55" s="324"/>
      <c r="AM55" s="332">
        <v>5798215</v>
      </c>
      <c r="AN55" s="333">
        <v>115821</v>
      </c>
      <c r="AO55" s="334">
        <v>2.4</v>
      </c>
      <c r="AP55" s="335">
        <v>96469</v>
      </c>
      <c r="AQ55" s="336">
        <v>4.0999999999999996</v>
      </c>
      <c r="AR55" s="337">
        <v>-1.7</v>
      </c>
    </row>
    <row r="56" spans="1:44" x14ac:dyDescent="0.15">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8"/>
      <c r="AL56" s="339" t="s">
        <v>518</v>
      </c>
      <c r="AM56" s="340">
        <v>2947541</v>
      </c>
      <c r="AN56" s="341">
        <v>58878</v>
      </c>
      <c r="AO56" s="342">
        <v>-31.5</v>
      </c>
      <c r="AP56" s="343">
        <v>49775</v>
      </c>
      <c r="AQ56" s="344">
        <v>3.7</v>
      </c>
      <c r="AR56" s="345">
        <v>-35.200000000000003</v>
      </c>
    </row>
    <row r="57" spans="1:44" x14ac:dyDescent="0.15">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23" t="s">
        <v>521</v>
      </c>
      <c r="AL57" s="324"/>
      <c r="AM57" s="332">
        <v>4207360</v>
      </c>
      <c r="AN57" s="333">
        <v>84526</v>
      </c>
      <c r="AO57" s="334">
        <v>-27</v>
      </c>
      <c r="AP57" s="335">
        <v>85743</v>
      </c>
      <c r="AQ57" s="336">
        <v>-11.1</v>
      </c>
      <c r="AR57" s="337">
        <v>-15.9</v>
      </c>
    </row>
    <row r="58" spans="1:44" x14ac:dyDescent="0.15">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8"/>
      <c r="AL58" s="339" t="s">
        <v>518</v>
      </c>
      <c r="AM58" s="340">
        <v>957573</v>
      </c>
      <c r="AN58" s="341">
        <v>19238</v>
      </c>
      <c r="AO58" s="342">
        <v>-67.3</v>
      </c>
      <c r="AP58" s="343">
        <v>45231</v>
      </c>
      <c r="AQ58" s="344">
        <v>-9.1</v>
      </c>
      <c r="AR58" s="345">
        <v>-58.2</v>
      </c>
    </row>
    <row r="59" spans="1:44" x14ac:dyDescent="0.15">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23" t="s">
        <v>522</v>
      </c>
      <c r="AL59" s="324"/>
      <c r="AM59" s="332">
        <v>3094814</v>
      </c>
      <c r="AN59" s="333">
        <v>62418</v>
      </c>
      <c r="AO59" s="334">
        <v>-26.2</v>
      </c>
      <c r="AP59" s="335">
        <v>92509</v>
      </c>
      <c r="AQ59" s="336">
        <v>7.9</v>
      </c>
      <c r="AR59" s="337">
        <v>-34.1</v>
      </c>
    </row>
    <row r="60" spans="1:44" x14ac:dyDescent="0.15">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8"/>
      <c r="AL60" s="339" t="s">
        <v>518</v>
      </c>
      <c r="AM60" s="340">
        <v>1681604</v>
      </c>
      <c r="AN60" s="341">
        <v>33916</v>
      </c>
      <c r="AO60" s="342">
        <v>76.3</v>
      </c>
      <c r="AP60" s="343">
        <v>52274</v>
      </c>
      <c r="AQ60" s="344">
        <v>15.6</v>
      </c>
      <c r="AR60" s="345">
        <v>60.7</v>
      </c>
    </row>
    <row r="61" spans="1:44" x14ac:dyDescent="0.15">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23" t="s">
        <v>523</v>
      </c>
      <c r="AL61" s="346"/>
      <c r="AM61" s="347">
        <v>4279130</v>
      </c>
      <c r="AN61" s="348">
        <v>85472</v>
      </c>
      <c r="AO61" s="349">
        <v>23.1</v>
      </c>
      <c r="AP61" s="350">
        <v>87504</v>
      </c>
      <c r="AQ61" s="351">
        <v>6.9</v>
      </c>
      <c r="AR61" s="337">
        <v>16.2</v>
      </c>
    </row>
    <row r="62" spans="1:44" x14ac:dyDescent="0.15">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8"/>
      <c r="AL62" s="339" t="s">
        <v>518</v>
      </c>
      <c r="AM62" s="340">
        <v>2325864</v>
      </c>
      <c r="AN62" s="341">
        <v>46389</v>
      </c>
      <c r="AO62" s="342">
        <v>32.200000000000003</v>
      </c>
      <c r="AP62" s="343">
        <v>46275</v>
      </c>
      <c r="AQ62" s="344">
        <v>7.4</v>
      </c>
      <c r="AR62" s="345">
        <v>24.8</v>
      </c>
    </row>
    <row r="63" spans="1:44" x14ac:dyDescent="0.15">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44" x14ac:dyDescent="0.15">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x14ac:dyDescent="0.15">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x14ac:dyDescent="0.15">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15">
      <c r="AK67" s="261"/>
      <c r="AL67" s="261"/>
      <c r="AM67" s="261"/>
      <c r="AN67" s="261"/>
      <c r="AO67" s="261"/>
      <c r="AP67" s="261"/>
      <c r="AQ67" s="261"/>
      <c r="AR67" s="261"/>
      <c r="AS67" s="261"/>
      <c r="AT67" s="261"/>
    </row>
    <row r="68" spans="1:46" ht="13.5" hidden="1" customHeight="1" x14ac:dyDescent="0.15">
      <c r="AK68" s="261"/>
      <c r="AL68" s="261"/>
      <c r="AM68" s="261"/>
      <c r="AN68" s="261"/>
      <c r="AO68" s="261"/>
      <c r="AP68" s="261"/>
      <c r="AQ68" s="261"/>
      <c r="AR68" s="261"/>
    </row>
    <row r="69" spans="1:46" ht="13.5" hidden="1" customHeight="1" x14ac:dyDescent="0.15">
      <c r="AK69" s="261"/>
      <c r="AL69" s="261"/>
      <c r="AM69" s="261"/>
      <c r="AN69" s="261"/>
      <c r="AO69" s="261"/>
      <c r="AP69" s="261"/>
      <c r="AQ69" s="261"/>
      <c r="AR69" s="261"/>
    </row>
    <row r="70" spans="1:46" hidden="1" x14ac:dyDescent="0.15">
      <c r="AK70" s="261"/>
      <c r="AL70" s="261"/>
      <c r="AM70" s="261"/>
      <c r="AN70" s="261"/>
      <c r="AO70" s="261"/>
      <c r="AP70" s="261"/>
      <c r="AQ70" s="261"/>
      <c r="AR70" s="261"/>
    </row>
    <row r="71" spans="1:46" hidden="1" x14ac:dyDescent="0.15">
      <c r="AK71" s="261"/>
      <c r="AL71" s="261"/>
      <c r="AM71" s="261"/>
      <c r="AN71" s="261"/>
      <c r="AO71" s="261"/>
      <c r="AP71" s="261"/>
      <c r="AQ71" s="261"/>
      <c r="AR71" s="261"/>
    </row>
    <row r="72" spans="1:46" hidden="1" x14ac:dyDescent="0.15">
      <c r="AK72" s="261"/>
      <c r="AL72" s="261"/>
      <c r="AM72" s="261"/>
      <c r="AN72" s="261"/>
      <c r="AO72" s="261"/>
      <c r="AP72" s="261"/>
      <c r="AQ72" s="261"/>
      <c r="AR72" s="261"/>
    </row>
    <row r="73" spans="1:46" hidden="1" x14ac:dyDescent="0.15">
      <c r="AK73" s="261"/>
      <c r="AL73" s="261"/>
      <c r="AM73" s="261"/>
      <c r="AN73" s="261"/>
      <c r="AO73" s="261"/>
      <c r="AP73" s="261"/>
      <c r="AQ73" s="261"/>
      <c r="AR73" s="261"/>
    </row>
  </sheetData>
  <sheetProtection algorithmName="SHA-512" hashValue="uTFXEHzOx/8nlcmSo0tIT7ybMeyN3vU9KDOW+ggYyrJhWS2vMCZJAQZAiUOuXXjnXb4rZQJwuVZTgIBHnfQAag==" saltValue="vt+636B//qturdCJOaKOh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election activeCell="DR113" sqref="DR113"/>
    </sheetView>
  </sheetViews>
  <sheetFormatPr defaultColWidth="0" defaultRowHeight="13.5" customHeight="1" zeroHeight="1" x14ac:dyDescent="0.15"/>
  <cols>
    <col min="1" max="125" width="2.5" style="259" customWidth="1"/>
    <col min="126" max="16384" width="9" style="258" hidden="1"/>
  </cols>
  <sheetData>
    <row r="1" spans="2:125" ht="13.5" customHeight="1"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2:125" x14ac:dyDescent="0.15">
      <c r="B2" s="258"/>
      <c r="DG2" s="258"/>
    </row>
    <row r="3" spans="2:125" x14ac:dyDescent="0.15">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H3" s="258"/>
      <c r="DI3" s="258"/>
      <c r="DJ3" s="258"/>
      <c r="DK3" s="258"/>
      <c r="DL3" s="258"/>
      <c r="DM3" s="258"/>
      <c r="DN3" s="258"/>
      <c r="DO3" s="258"/>
      <c r="DP3" s="258"/>
      <c r="DQ3" s="258"/>
      <c r="DR3" s="258"/>
      <c r="DS3" s="258"/>
      <c r="DT3" s="258"/>
      <c r="DU3" s="258"/>
    </row>
    <row r="4" spans="2:125" x14ac:dyDescent="0.15"/>
    <row r="5" spans="2:125" x14ac:dyDescent="0.15"/>
    <row r="6" spans="2:125" x14ac:dyDescent="0.15"/>
    <row r="7" spans="2:125" x14ac:dyDescent="0.15"/>
    <row r="8" spans="2:125" x14ac:dyDescent="0.15"/>
    <row r="9" spans="2:125" x14ac:dyDescent="0.15">
      <c r="DU9" s="25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8"/>
    </row>
    <row r="18" spans="125:125" x14ac:dyDescent="0.15"/>
    <row r="19" spans="125:125" x14ac:dyDescent="0.15"/>
    <row r="20" spans="125:125" x14ac:dyDescent="0.15">
      <c r="DU20" s="258"/>
    </row>
    <row r="21" spans="125:125" x14ac:dyDescent="0.15">
      <c r="DU21" s="25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8"/>
    </row>
    <row r="29" spans="125:125" x14ac:dyDescent="0.15"/>
    <row r="30" spans="125:125" x14ac:dyDescent="0.15"/>
    <row r="31" spans="125:125" x14ac:dyDescent="0.15"/>
    <row r="32" spans="125:125" x14ac:dyDescent="0.15"/>
    <row r="33" spans="2:125" x14ac:dyDescent="0.15">
      <c r="B33" s="258"/>
      <c r="G33" s="258"/>
      <c r="I33" s="258"/>
    </row>
    <row r="34" spans="2:125" x14ac:dyDescent="0.15">
      <c r="C34" s="258"/>
      <c r="P34" s="258"/>
      <c r="DE34" s="258"/>
      <c r="DH34" s="258"/>
    </row>
    <row r="35" spans="2:125" x14ac:dyDescent="0.15">
      <c r="D35" s="258"/>
      <c r="E35" s="258"/>
      <c r="DG35" s="258"/>
      <c r="DJ35" s="258"/>
      <c r="DP35" s="258"/>
      <c r="DQ35" s="258"/>
      <c r="DR35" s="258"/>
      <c r="DS35" s="258"/>
      <c r="DT35" s="258"/>
      <c r="DU35" s="258"/>
    </row>
    <row r="36" spans="2:125" x14ac:dyDescent="0.15">
      <c r="F36" s="258"/>
      <c r="H36" s="258"/>
      <c r="J36" s="258"/>
      <c r="K36" s="258"/>
      <c r="L36" s="258"/>
      <c r="M36" s="258"/>
      <c r="N36" s="258"/>
      <c r="O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F36" s="258"/>
      <c r="DI36" s="258"/>
      <c r="DK36" s="258"/>
      <c r="DL36" s="258"/>
      <c r="DM36" s="258"/>
      <c r="DN36" s="258"/>
      <c r="DO36" s="258"/>
      <c r="DP36" s="258"/>
      <c r="DQ36" s="258"/>
      <c r="DR36" s="258"/>
      <c r="DS36" s="258"/>
      <c r="DT36" s="258"/>
      <c r="DU36" s="258"/>
    </row>
    <row r="37" spans="2:125" x14ac:dyDescent="0.15">
      <c r="DU37" s="258"/>
    </row>
    <row r="38" spans="2:125" x14ac:dyDescent="0.15">
      <c r="DT38" s="258"/>
      <c r="DU38" s="258"/>
    </row>
    <row r="39" spans="2:125" x14ac:dyDescent="0.15"/>
    <row r="40" spans="2:125" x14ac:dyDescent="0.15">
      <c r="DH40" s="258"/>
    </row>
    <row r="41" spans="2:125" x14ac:dyDescent="0.15">
      <c r="DE41" s="258"/>
    </row>
    <row r="42" spans="2:125" x14ac:dyDescent="0.15">
      <c r="DG42" s="258"/>
      <c r="DJ42" s="258"/>
    </row>
    <row r="43" spans="2:125" x14ac:dyDescent="0.15">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F43" s="258"/>
      <c r="DI43" s="258"/>
      <c r="DK43" s="258"/>
      <c r="DL43" s="258"/>
      <c r="DM43" s="258"/>
      <c r="DN43" s="258"/>
      <c r="DO43" s="258"/>
      <c r="DP43" s="258"/>
      <c r="DQ43" s="258"/>
      <c r="DR43" s="258"/>
      <c r="DS43" s="258"/>
      <c r="DT43" s="258"/>
      <c r="DU43" s="258"/>
    </row>
    <row r="44" spans="2:125" x14ac:dyDescent="0.15">
      <c r="DU44" s="258"/>
    </row>
    <row r="45" spans="2:125" x14ac:dyDescent="0.15"/>
    <row r="46" spans="2:125" x14ac:dyDescent="0.15"/>
    <row r="47" spans="2:125" x14ac:dyDescent="0.15"/>
    <row r="48" spans="2:125" x14ac:dyDescent="0.15">
      <c r="DT48" s="258"/>
      <c r="DU48" s="258"/>
    </row>
    <row r="49" spans="120:125" x14ac:dyDescent="0.15">
      <c r="DU49" s="258"/>
    </row>
    <row r="50" spans="120:125" x14ac:dyDescent="0.15">
      <c r="DU50" s="258"/>
    </row>
    <row r="51" spans="120:125" x14ac:dyDescent="0.15">
      <c r="DP51" s="258"/>
      <c r="DQ51" s="258"/>
      <c r="DR51" s="258"/>
      <c r="DS51" s="258"/>
      <c r="DT51" s="258"/>
      <c r="DU51" s="258"/>
    </row>
    <row r="52" spans="120:125" x14ac:dyDescent="0.15"/>
    <row r="53" spans="120:125" x14ac:dyDescent="0.15"/>
    <row r="54" spans="120:125" x14ac:dyDescent="0.15">
      <c r="DU54" s="258"/>
    </row>
    <row r="55" spans="120:125" x14ac:dyDescent="0.15"/>
    <row r="56" spans="120:125" x14ac:dyDescent="0.15"/>
    <row r="57" spans="120:125" x14ac:dyDescent="0.15"/>
    <row r="58" spans="120:125" x14ac:dyDescent="0.15">
      <c r="DU58" s="258"/>
    </row>
    <row r="59" spans="120:125" x14ac:dyDescent="0.15"/>
    <row r="60" spans="120:125" x14ac:dyDescent="0.15"/>
    <row r="61" spans="120:125" x14ac:dyDescent="0.15"/>
    <row r="62" spans="120:125" x14ac:dyDescent="0.15"/>
    <row r="63" spans="120:125" x14ac:dyDescent="0.15">
      <c r="DU63" s="258"/>
    </row>
    <row r="64" spans="120:125" x14ac:dyDescent="0.15">
      <c r="DT64" s="258"/>
      <c r="DU64" s="258"/>
    </row>
    <row r="65" spans="123:125" x14ac:dyDescent="0.15"/>
    <row r="66" spans="123:125" x14ac:dyDescent="0.15"/>
    <row r="67" spans="123:125" x14ac:dyDescent="0.15"/>
    <row r="68" spans="123:125" x14ac:dyDescent="0.15"/>
    <row r="69" spans="123:125" x14ac:dyDescent="0.15">
      <c r="DS69" s="258"/>
      <c r="DT69" s="258"/>
      <c r="DU69" s="25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8"/>
    </row>
    <row r="83" spans="116:125" x14ac:dyDescent="0.15">
      <c r="DM83" s="258"/>
      <c r="DN83" s="258"/>
      <c r="DO83" s="258"/>
      <c r="DP83" s="258"/>
      <c r="DQ83" s="258"/>
      <c r="DR83" s="258"/>
      <c r="DS83" s="258"/>
      <c r="DT83" s="258"/>
      <c r="DU83" s="258"/>
    </row>
    <row r="84" spans="116:125" x14ac:dyDescent="0.15"/>
    <row r="85" spans="116:125" x14ac:dyDescent="0.15"/>
    <row r="86" spans="116:125" x14ac:dyDescent="0.15"/>
    <row r="87" spans="116:125" x14ac:dyDescent="0.15"/>
    <row r="88" spans="116:125" x14ac:dyDescent="0.15">
      <c r="DU88" s="25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8"/>
      <c r="DT94" s="258"/>
      <c r="DU94" s="258"/>
    </row>
    <row r="95" spans="116:125" ht="13.5" customHeight="1" x14ac:dyDescent="0.15">
      <c r="DU95" s="25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8"/>
    </row>
    <row r="102" spans="124:125" ht="13.5" customHeight="1" x14ac:dyDescent="0.15"/>
    <row r="103" spans="124:125" ht="13.5" customHeight="1" x14ac:dyDescent="0.15"/>
    <row r="104" spans="124:125" ht="13.5" customHeight="1" x14ac:dyDescent="0.15">
      <c r="DT104" s="258"/>
      <c r="DU104" s="25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475</v>
      </c>
    </row>
    <row r="121" spans="125:125" ht="13.5" hidden="1" customHeight="1" x14ac:dyDescent="0.15">
      <c r="DU121" s="258"/>
    </row>
  </sheetData>
  <sheetProtection algorithmName="SHA-512" hashValue="By24/GiRLP7X/iW91XGgSF2L0by5nRtQm+daRDH0Qkud5O/4lOlkJJFgZiPY/8kPxwsbRDsMqe9eGJv3Cynkow==" saltValue="OEFyXWU/uHQIFn/PhrEP6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election activeCell="CZ97" sqref="CZ97"/>
    </sheetView>
  </sheetViews>
  <sheetFormatPr defaultColWidth="0" defaultRowHeight="13.5" customHeight="1" zeroHeight="1" x14ac:dyDescent="0.15"/>
  <cols>
    <col min="1" max="125" width="2.5" style="259" customWidth="1"/>
    <col min="126" max="142" width="0" style="258" hidden="1" customWidth="1"/>
    <col min="143" max="16384" width="9" style="258" hidden="1"/>
  </cols>
  <sheetData>
    <row r="1" spans="1:125" ht="13.5" customHeight="1"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x14ac:dyDescent="0.15">
      <c r="B2" s="258"/>
      <c r="T2" s="258"/>
    </row>
    <row r="3" spans="1:125" x14ac:dyDescent="0.15">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8"/>
      <c r="G33" s="258"/>
      <c r="I33" s="258"/>
    </row>
    <row r="34" spans="2:125" x14ac:dyDescent="0.15">
      <c r="C34" s="258"/>
      <c r="P34" s="258"/>
      <c r="R34" s="258"/>
      <c r="U34" s="258"/>
    </row>
    <row r="35" spans="2:125" x14ac:dyDescent="0.15">
      <c r="D35" s="258"/>
      <c r="E35" s="258"/>
      <c r="T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8"/>
      <c r="BR35" s="258"/>
      <c r="BS35" s="258"/>
      <c r="BT35" s="258"/>
      <c r="BU35" s="258"/>
      <c r="BV35" s="258"/>
      <c r="BW35" s="258"/>
      <c r="BX35" s="258"/>
      <c r="BY35" s="258"/>
      <c r="BZ35" s="258"/>
      <c r="CA35" s="258"/>
      <c r="CB35" s="258"/>
      <c r="CC35" s="258"/>
      <c r="CD35" s="258"/>
      <c r="CE35" s="258"/>
      <c r="CF35" s="258"/>
      <c r="CG35" s="258"/>
      <c r="CH35" s="258"/>
      <c r="CI35" s="258"/>
      <c r="CJ35" s="258"/>
      <c r="CK35" s="258"/>
      <c r="CL35" s="258"/>
      <c r="CM35" s="258"/>
      <c r="CN35" s="258"/>
      <c r="CO35" s="258"/>
      <c r="CP35" s="258"/>
      <c r="CQ35" s="258"/>
      <c r="CR35" s="258"/>
      <c r="CS35" s="258"/>
      <c r="CT35" s="258"/>
      <c r="CU35" s="258"/>
      <c r="CV35" s="258"/>
      <c r="CW35" s="258"/>
      <c r="CX35" s="258"/>
      <c r="CY35" s="258"/>
      <c r="CZ35" s="258"/>
      <c r="DA35" s="258"/>
      <c r="DB35" s="258"/>
      <c r="DC35" s="258"/>
      <c r="DD35" s="258"/>
      <c r="DE35" s="258"/>
      <c r="DF35" s="258"/>
      <c r="DG35" s="258"/>
      <c r="DH35" s="258"/>
      <c r="DI35" s="258"/>
      <c r="DJ35" s="258"/>
      <c r="DK35" s="258"/>
      <c r="DL35" s="258"/>
      <c r="DM35" s="258"/>
      <c r="DN35" s="258"/>
      <c r="DO35" s="258"/>
      <c r="DP35" s="258"/>
      <c r="DQ35" s="258"/>
      <c r="DR35" s="258"/>
      <c r="DS35" s="258"/>
      <c r="DT35" s="258"/>
      <c r="DU35" s="258"/>
    </row>
    <row r="36" spans="2:125" x14ac:dyDescent="0.15">
      <c r="F36" s="258"/>
      <c r="H36" s="258"/>
      <c r="J36" s="258"/>
      <c r="K36" s="258"/>
      <c r="L36" s="258"/>
      <c r="M36" s="258"/>
      <c r="N36" s="258"/>
      <c r="O36" s="258"/>
      <c r="Q36" s="258"/>
      <c r="S36" s="258"/>
      <c r="V36" s="258"/>
    </row>
    <row r="37" spans="2:125" x14ac:dyDescent="0.15"/>
    <row r="38" spans="2:125" x14ac:dyDescent="0.15"/>
    <row r="39" spans="2:125" x14ac:dyDescent="0.15"/>
    <row r="40" spans="2:125" x14ac:dyDescent="0.15">
      <c r="U40" s="258"/>
    </row>
    <row r="41" spans="2:125" x14ac:dyDescent="0.15">
      <c r="R41" s="258"/>
    </row>
    <row r="42" spans="2:125" x14ac:dyDescent="0.15">
      <c r="T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c r="CZ42" s="258"/>
      <c r="DA42" s="258"/>
      <c r="DB42" s="258"/>
      <c r="DC42" s="258"/>
      <c r="DD42" s="258"/>
      <c r="DE42" s="258"/>
      <c r="DF42" s="258"/>
      <c r="DG42" s="258"/>
      <c r="DH42" s="258"/>
      <c r="DI42" s="258"/>
      <c r="DJ42" s="258"/>
      <c r="DK42" s="258"/>
      <c r="DL42" s="258"/>
      <c r="DM42" s="258"/>
      <c r="DN42" s="258"/>
      <c r="DO42" s="258"/>
      <c r="DP42" s="258"/>
      <c r="DQ42" s="258"/>
      <c r="DR42" s="258"/>
      <c r="DS42" s="258"/>
      <c r="DT42" s="258"/>
      <c r="DU42" s="258"/>
    </row>
    <row r="43" spans="2:125" x14ac:dyDescent="0.15">
      <c r="Q43" s="258"/>
      <c r="S43" s="258"/>
      <c r="V43" s="25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sheetData>
  <sheetProtection algorithmName="SHA-512" hashValue="/KaNbuTxnwTPqQQnOdV9ID/cwNmMfiCsrx+VSSM+n4995lwzJ/AXYurYQAmF7HCLOtYM33q/ru6MsCd5qP+v5A==" saltValue="B/3IrjZUuvvFG66VGNO5u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election activeCell="N44" sqref="N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8" t="s">
        <v>3</v>
      </c>
      <c r="D47" s="1138"/>
      <c r="E47" s="1139"/>
      <c r="F47" s="11">
        <v>21.75</v>
      </c>
      <c r="G47" s="12">
        <v>23.47</v>
      </c>
      <c r="H47" s="12">
        <v>22.79</v>
      </c>
      <c r="I47" s="12">
        <v>26.93</v>
      </c>
      <c r="J47" s="13">
        <v>28.02</v>
      </c>
    </row>
    <row r="48" spans="2:10" ht="57.75" customHeight="1" x14ac:dyDescent="0.15">
      <c r="B48" s="14"/>
      <c r="C48" s="1140" t="s">
        <v>4</v>
      </c>
      <c r="D48" s="1140"/>
      <c r="E48" s="1141"/>
      <c r="F48" s="15">
        <v>1.38</v>
      </c>
      <c r="G48" s="16">
        <v>7.43</v>
      </c>
      <c r="H48" s="16">
        <v>7.86</v>
      </c>
      <c r="I48" s="16">
        <v>7.35</v>
      </c>
      <c r="J48" s="17">
        <v>6.98</v>
      </c>
    </row>
    <row r="49" spans="2:10" ht="57.75" customHeight="1" thickBot="1" x14ac:dyDescent="0.2">
      <c r="B49" s="18"/>
      <c r="C49" s="1142" t="s">
        <v>5</v>
      </c>
      <c r="D49" s="1142"/>
      <c r="E49" s="1143"/>
      <c r="F49" s="19" t="s">
        <v>530</v>
      </c>
      <c r="G49" s="20">
        <v>8.51</v>
      </c>
      <c r="H49" s="20">
        <v>1.08</v>
      </c>
      <c r="I49" s="20">
        <v>3.5</v>
      </c>
      <c r="J49" s="21">
        <v>1.1599999999999999</v>
      </c>
    </row>
    <row r="50" spans="2:10" x14ac:dyDescent="0.15"/>
  </sheetData>
  <sheetProtection algorithmName="SHA-512" hashValue="1tnrYUd5Z8dFyeEDD+TZIIoHqUxLRU6HRiPUwV1+GQvby69BvlD039xIe4NQ8LcbU2/dHf/SAxl42YlSIX5qrw==" saltValue="hTa7xaWdOWl9fS5AYKmii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0" t="s">
        <v>531</v>
      </c>
      <c r="D34" s="1150"/>
      <c r="E34" s="1151"/>
      <c r="F34" s="32">
        <v>15.42</v>
      </c>
      <c r="G34" s="33">
        <v>16.239999999999998</v>
      </c>
      <c r="H34" s="33">
        <v>15.94</v>
      </c>
      <c r="I34" s="33">
        <v>15.48</v>
      </c>
      <c r="J34" s="34">
        <v>14.18</v>
      </c>
      <c r="K34" s="22"/>
      <c r="L34" s="22"/>
      <c r="M34" s="22"/>
      <c r="N34" s="22"/>
      <c r="O34" s="22"/>
      <c r="P34" s="22"/>
    </row>
    <row r="35" spans="1:16" ht="39" customHeight="1" x14ac:dyDescent="0.15">
      <c r="A35" s="22"/>
      <c r="B35" s="35"/>
      <c r="C35" s="1144" t="s">
        <v>532</v>
      </c>
      <c r="D35" s="1145"/>
      <c r="E35" s="1146"/>
      <c r="F35" s="36">
        <v>14.12</v>
      </c>
      <c r="G35" s="37">
        <v>14.44</v>
      </c>
      <c r="H35" s="37">
        <v>14.91</v>
      </c>
      <c r="I35" s="37">
        <v>12.09</v>
      </c>
      <c r="J35" s="38">
        <v>12.08</v>
      </c>
      <c r="K35" s="22"/>
      <c r="L35" s="22"/>
      <c r="M35" s="22"/>
      <c r="N35" s="22"/>
      <c r="O35" s="22"/>
      <c r="P35" s="22"/>
    </row>
    <row r="36" spans="1:16" ht="39" customHeight="1" x14ac:dyDescent="0.15">
      <c r="A36" s="22"/>
      <c r="B36" s="35"/>
      <c r="C36" s="1144" t="s">
        <v>533</v>
      </c>
      <c r="D36" s="1145"/>
      <c r="E36" s="1146"/>
      <c r="F36" s="36">
        <v>1.37</v>
      </c>
      <c r="G36" s="37">
        <v>7.43</v>
      </c>
      <c r="H36" s="37">
        <v>7.86</v>
      </c>
      <c r="I36" s="37">
        <v>7.34</v>
      </c>
      <c r="J36" s="38">
        <v>6.98</v>
      </c>
      <c r="K36" s="22"/>
      <c r="L36" s="22"/>
      <c r="M36" s="22"/>
      <c r="N36" s="22"/>
      <c r="O36" s="22"/>
      <c r="P36" s="22"/>
    </row>
    <row r="37" spans="1:16" ht="39" customHeight="1" x14ac:dyDescent="0.15">
      <c r="A37" s="22"/>
      <c r="B37" s="35"/>
      <c r="C37" s="1144" t="s">
        <v>534</v>
      </c>
      <c r="D37" s="1145"/>
      <c r="E37" s="1146"/>
      <c r="F37" s="36">
        <v>4.45</v>
      </c>
      <c r="G37" s="37">
        <v>4.29</v>
      </c>
      <c r="H37" s="37">
        <v>4.09</v>
      </c>
      <c r="I37" s="37">
        <v>4.09</v>
      </c>
      <c r="J37" s="38">
        <v>4.04</v>
      </c>
      <c r="K37" s="22"/>
      <c r="L37" s="22"/>
      <c r="M37" s="22"/>
      <c r="N37" s="22"/>
      <c r="O37" s="22"/>
      <c r="P37" s="22"/>
    </row>
    <row r="38" spans="1:16" ht="39" customHeight="1" x14ac:dyDescent="0.15">
      <c r="A38" s="22"/>
      <c r="B38" s="35"/>
      <c r="C38" s="1144" t="s">
        <v>535</v>
      </c>
      <c r="D38" s="1145"/>
      <c r="E38" s="1146"/>
      <c r="F38" s="36">
        <v>1.53</v>
      </c>
      <c r="G38" s="37">
        <v>1.1000000000000001</v>
      </c>
      <c r="H38" s="37">
        <v>1.1200000000000001</v>
      </c>
      <c r="I38" s="37">
        <v>1.17</v>
      </c>
      <c r="J38" s="38">
        <v>1.1399999999999999</v>
      </c>
      <c r="K38" s="22"/>
      <c r="L38" s="22"/>
      <c r="M38" s="22"/>
      <c r="N38" s="22"/>
      <c r="O38" s="22"/>
      <c r="P38" s="22"/>
    </row>
    <row r="39" spans="1:16" ht="39" customHeight="1" x14ac:dyDescent="0.15">
      <c r="A39" s="22"/>
      <c r="B39" s="35"/>
      <c r="C39" s="1144" t="s">
        <v>536</v>
      </c>
      <c r="D39" s="1145"/>
      <c r="E39" s="1146"/>
      <c r="F39" s="36">
        <v>0.49</v>
      </c>
      <c r="G39" s="37">
        <v>0.6</v>
      </c>
      <c r="H39" s="37">
        <v>0.54</v>
      </c>
      <c r="I39" s="37">
        <v>0.7</v>
      </c>
      <c r="J39" s="38">
        <v>0.62</v>
      </c>
      <c r="K39" s="22"/>
      <c r="L39" s="22"/>
      <c r="M39" s="22"/>
      <c r="N39" s="22"/>
      <c r="O39" s="22"/>
      <c r="P39" s="22"/>
    </row>
    <row r="40" spans="1:16" ht="39" customHeight="1" x14ac:dyDescent="0.15">
      <c r="A40" s="22"/>
      <c r="B40" s="35"/>
      <c r="C40" s="1144" t="s">
        <v>537</v>
      </c>
      <c r="D40" s="1145"/>
      <c r="E40" s="1146"/>
      <c r="F40" s="36">
        <v>0.01</v>
      </c>
      <c r="G40" s="37">
        <v>0</v>
      </c>
      <c r="H40" s="37">
        <v>0.01</v>
      </c>
      <c r="I40" s="37">
        <v>0.02</v>
      </c>
      <c r="J40" s="38">
        <v>0.01</v>
      </c>
      <c r="K40" s="22"/>
      <c r="L40" s="22"/>
      <c r="M40" s="22"/>
      <c r="N40" s="22"/>
      <c r="O40" s="22"/>
      <c r="P40" s="22"/>
    </row>
    <row r="41" spans="1:16" ht="39" customHeight="1" x14ac:dyDescent="0.15">
      <c r="A41" s="22"/>
      <c r="B41" s="35"/>
      <c r="C41" s="1144"/>
      <c r="D41" s="1145"/>
      <c r="E41" s="1146"/>
      <c r="F41" s="36"/>
      <c r="G41" s="37"/>
      <c r="H41" s="37"/>
      <c r="I41" s="37"/>
      <c r="J41" s="38"/>
      <c r="K41" s="22"/>
      <c r="L41" s="22"/>
      <c r="M41" s="22"/>
      <c r="N41" s="22"/>
      <c r="O41" s="22"/>
      <c r="P41" s="22"/>
    </row>
    <row r="42" spans="1:16" ht="39" customHeight="1" x14ac:dyDescent="0.15">
      <c r="A42" s="22"/>
      <c r="B42" s="39"/>
      <c r="C42" s="1144" t="s">
        <v>538</v>
      </c>
      <c r="D42" s="1145"/>
      <c r="E42" s="1146"/>
      <c r="F42" s="36" t="s">
        <v>486</v>
      </c>
      <c r="G42" s="37" t="s">
        <v>486</v>
      </c>
      <c r="H42" s="37" t="s">
        <v>486</v>
      </c>
      <c r="I42" s="37" t="s">
        <v>486</v>
      </c>
      <c r="J42" s="38" t="s">
        <v>486</v>
      </c>
      <c r="K42" s="22"/>
      <c r="L42" s="22"/>
      <c r="M42" s="22"/>
      <c r="N42" s="22"/>
      <c r="O42" s="22"/>
      <c r="P42" s="22"/>
    </row>
    <row r="43" spans="1:16" ht="39" customHeight="1" thickBot="1" x14ac:dyDescent="0.2">
      <c r="A43" s="22"/>
      <c r="B43" s="40"/>
      <c r="C43" s="1147" t="s">
        <v>539</v>
      </c>
      <c r="D43" s="1148"/>
      <c r="E43" s="1149"/>
      <c r="F43" s="41" t="s">
        <v>486</v>
      </c>
      <c r="G43" s="42" t="s">
        <v>486</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GP9lPO8vff6T/cToJOesXQzQjZhRFeoWwdqPZMg2RxwqfgG6XEaSuAOcybwVPSk4QzQ1nAmt537tzzculmZfCQ==" saltValue="1RZ3TvYeD2ap/hjwneAE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election activeCell="S54" sqref="S5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75" t="s">
        <v>9</v>
      </c>
      <c r="C45" s="1176"/>
      <c r="D45" s="58"/>
      <c r="E45" s="1181" t="s">
        <v>10</v>
      </c>
      <c r="F45" s="1181"/>
      <c r="G45" s="1181"/>
      <c r="H45" s="1181"/>
      <c r="I45" s="1181"/>
      <c r="J45" s="1182"/>
      <c r="K45" s="59">
        <v>1883</v>
      </c>
      <c r="L45" s="60">
        <v>1866</v>
      </c>
      <c r="M45" s="60">
        <v>1950</v>
      </c>
      <c r="N45" s="60">
        <v>1984</v>
      </c>
      <c r="O45" s="61">
        <v>2002</v>
      </c>
      <c r="P45" s="48"/>
      <c r="Q45" s="48"/>
      <c r="R45" s="48"/>
      <c r="S45" s="48"/>
      <c r="T45" s="48"/>
      <c r="U45" s="48"/>
    </row>
    <row r="46" spans="1:21" ht="30.75" customHeight="1" x14ac:dyDescent="0.15">
      <c r="A46" s="48"/>
      <c r="B46" s="1177"/>
      <c r="C46" s="1178"/>
      <c r="D46" s="62"/>
      <c r="E46" s="1154" t="s">
        <v>11</v>
      </c>
      <c r="F46" s="1154"/>
      <c r="G46" s="1154"/>
      <c r="H46" s="1154"/>
      <c r="I46" s="1154"/>
      <c r="J46" s="1155"/>
      <c r="K46" s="63" t="s">
        <v>486</v>
      </c>
      <c r="L46" s="64" t="s">
        <v>486</v>
      </c>
      <c r="M46" s="64" t="s">
        <v>486</v>
      </c>
      <c r="N46" s="64" t="s">
        <v>486</v>
      </c>
      <c r="O46" s="65" t="s">
        <v>486</v>
      </c>
      <c r="P46" s="48"/>
      <c r="Q46" s="48"/>
      <c r="R46" s="48"/>
      <c r="S46" s="48"/>
      <c r="T46" s="48"/>
      <c r="U46" s="48"/>
    </row>
    <row r="47" spans="1:21" ht="30.75" customHeight="1" x14ac:dyDescent="0.15">
      <c r="A47" s="48"/>
      <c r="B47" s="1177"/>
      <c r="C47" s="1178"/>
      <c r="D47" s="62"/>
      <c r="E47" s="1154" t="s">
        <v>12</v>
      </c>
      <c r="F47" s="1154"/>
      <c r="G47" s="1154"/>
      <c r="H47" s="1154"/>
      <c r="I47" s="1154"/>
      <c r="J47" s="1155"/>
      <c r="K47" s="63" t="s">
        <v>486</v>
      </c>
      <c r="L47" s="64" t="s">
        <v>486</v>
      </c>
      <c r="M47" s="64" t="s">
        <v>486</v>
      </c>
      <c r="N47" s="64" t="s">
        <v>486</v>
      </c>
      <c r="O47" s="65" t="s">
        <v>486</v>
      </c>
      <c r="P47" s="48"/>
      <c r="Q47" s="48"/>
      <c r="R47" s="48"/>
      <c r="S47" s="48"/>
      <c r="T47" s="48"/>
      <c r="U47" s="48"/>
    </row>
    <row r="48" spans="1:21" ht="30.75" customHeight="1" x14ac:dyDescent="0.15">
      <c r="A48" s="48"/>
      <c r="B48" s="1177"/>
      <c r="C48" s="1178"/>
      <c r="D48" s="62"/>
      <c r="E48" s="1154" t="s">
        <v>13</v>
      </c>
      <c r="F48" s="1154"/>
      <c r="G48" s="1154"/>
      <c r="H48" s="1154"/>
      <c r="I48" s="1154"/>
      <c r="J48" s="1155"/>
      <c r="K48" s="63">
        <v>1123</v>
      </c>
      <c r="L48" s="64">
        <v>1053</v>
      </c>
      <c r="M48" s="64">
        <v>958</v>
      </c>
      <c r="N48" s="64">
        <v>1016</v>
      </c>
      <c r="O48" s="65">
        <v>989</v>
      </c>
      <c r="P48" s="48"/>
      <c r="Q48" s="48"/>
      <c r="R48" s="48"/>
      <c r="S48" s="48"/>
      <c r="T48" s="48"/>
      <c r="U48" s="48"/>
    </row>
    <row r="49" spans="1:21" ht="30.75" customHeight="1" x14ac:dyDescent="0.15">
      <c r="A49" s="48"/>
      <c r="B49" s="1177"/>
      <c r="C49" s="1178"/>
      <c r="D49" s="62"/>
      <c r="E49" s="1154" t="s">
        <v>14</v>
      </c>
      <c r="F49" s="1154"/>
      <c r="G49" s="1154"/>
      <c r="H49" s="1154"/>
      <c r="I49" s="1154"/>
      <c r="J49" s="1155"/>
      <c r="K49" s="63">
        <v>58</v>
      </c>
      <c r="L49" s="64">
        <v>109</v>
      </c>
      <c r="M49" s="64">
        <v>102</v>
      </c>
      <c r="N49" s="64">
        <v>82</v>
      </c>
      <c r="O49" s="65">
        <v>136</v>
      </c>
      <c r="P49" s="48"/>
      <c r="Q49" s="48"/>
      <c r="R49" s="48"/>
      <c r="S49" s="48"/>
      <c r="T49" s="48"/>
      <c r="U49" s="48"/>
    </row>
    <row r="50" spans="1:21" ht="30.75" customHeight="1" x14ac:dyDescent="0.15">
      <c r="A50" s="48"/>
      <c r="B50" s="1177"/>
      <c r="C50" s="1178"/>
      <c r="D50" s="62"/>
      <c r="E50" s="1154" t="s">
        <v>15</v>
      </c>
      <c r="F50" s="1154"/>
      <c r="G50" s="1154"/>
      <c r="H50" s="1154"/>
      <c r="I50" s="1154"/>
      <c r="J50" s="1155"/>
      <c r="K50" s="63">
        <v>51</v>
      </c>
      <c r="L50" s="64">
        <v>44</v>
      </c>
      <c r="M50" s="64">
        <v>30</v>
      </c>
      <c r="N50" s="64">
        <v>16</v>
      </c>
      <c r="O50" s="65">
        <v>3</v>
      </c>
      <c r="P50" s="48"/>
      <c r="Q50" s="48"/>
      <c r="R50" s="48"/>
      <c r="S50" s="48"/>
      <c r="T50" s="48"/>
      <c r="U50" s="48"/>
    </row>
    <row r="51" spans="1:21" ht="30.75" customHeight="1" x14ac:dyDescent="0.15">
      <c r="A51" s="48"/>
      <c r="B51" s="1179"/>
      <c r="C51" s="1180"/>
      <c r="D51" s="66"/>
      <c r="E51" s="1154" t="s">
        <v>16</v>
      </c>
      <c r="F51" s="1154"/>
      <c r="G51" s="1154"/>
      <c r="H51" s="1154"/>
      <c r="I51" s="1154"/>
      <c r="J51" s="1155"/>
      <c r="K51" s="63" t="s">
        <v>486</v>
      </c>
      <c r="L51" s="64">
        <v>0</v>
      </c>
      <c r="M51" s="64" t="s">
        <v>486</v>
      </c>
      <c r="N51" s="64" t="s">
        <v>486</v>
      </c>
      <c r="O51" s="65" t="s">
        <v>486</v>
      </c>
      <c r="P51" s="48"/>
      <c r="Q51" s="48"/>
      <c r="R51" s="48"/>
      <c r="S51" s="48"/>
      <c r="T51" s="48"/>
      <c r="U51" s="48"/>
    </row>
    <row r="52" spans="1:21" ht="30.75" customHeight="1" x14ac:dyDescent="0.15">
      <c r="A52" s="48"/>
      <c r="B52" s="1152" t="s">
        <v>17</v>
      </c>
      <c r="C52" s="1153"/>
      <c r="D52" s="66"/>
      <c r="E52" s="1154" t="s">
        <v>18</v>
      </c>
      <c r="F52" s="1154"/>
      <c r="G52" s="1154"/>
      <c r="H52" s="1154"/>
      <c r="I52" s="1154"/>
      <c r="J52" s="1155"/>
      <c r="K52" s="63">
        <v>2141</v>
      </c>
      <c r="L52" s="64">
        <v>2149</v>
      </c>
      <c r="M52" s="64">
        <v>2122</v>
      </c>
      <c r="N52" s="64">
        <v>2230</v>
      </c>
      <c r="O52" s="65">
        <v>2243</v>
      </c>
      <c r="P52" s="48"/>
      <c r="Q52" s="48"/>
      <c r="R52" s="48"/>
      <c r="S52" s="48"/>
      <c r="T52" s="48"/>
      <c r="U52" s="48"/>
    </row>
    <row r="53" spans="1:21" ht="30.75" customHeight="1" thickBot="1" x14ac:dyDescent="0.2">
      <c r="A53" s="48"/>
      <c r="B53" s="1156" t="s">
        <v>19</v>
      </c>
      <c r="C53" s="1157"/>
      <c r="D53" s="67"/>
      <c r="E53" s="1158" t="s">
        <v>20</v>
      </c>
      <c r="F53" s="1158"/>
      <c r="G53" s="1158"/>
      <c r="H53" s="1158"/>
      <c r="I53" s="1158"/>
      <c r="J53" s="1159"/>
      <c r="K53" s="68">
        <v>974</v>
      </c>
      <c r="L53" s="69">
        <v>923</v>
      </c>
      <c r="M53" s="69">
        <v>918</v>
      </c>
      <c r="N53" s="69">
        <v>868</v>
      </c>
      <c r="O53" s="70">
        <v>887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15">
      <c r="B58" s="1160" t="s">
        <v>24</v>
      </c>
      <c r="C58" s="1161"/>
      <c r="D58" s="1166" t="s">
        <v>25</v>
      </c>
      <c r="E58" s="1167"/>
      <c r="F58" s="1167"/>
      <c r="G58" s="1167"/>
      <c r="H58" s="1167"/>
      <c r="I58" s="1167"/>
      <c r="J58" s="1168"/>
      <c r="K58" s="83"/>
      <c r="L58" s="84"/>
      <c r="M58" s="84"/>
      <c r="N58" s="84"/>
      <c r="O58" s="85"/>
    </row>
    <row r="59" spans="1:21" ht="31.5" customHeight="1" x14ac:dyDescent="0.15">
      <c r="B59" s="1162"/>
      <c r="C59" s="1163"/>
      <c r="D59" s="1169" t="s">
        <v>26</v>
      </c>
      <c r="E59" s="1170"/>
      <c r="F59" s="1170"/>
      <c r="G59" s="1170"/>
      <c r="H59" s="1170"/>
      <c r="I59" s="1170"/>
      <c r="J59" s="1171"/>
      <c r="K59" s="86"/>
      <c r="L59" s="87"/>
      <c r="M59" s="87"/>
      <c r="N59" s="87"/>
      <c r="O59" s="88"/>
    </row>
    <row r="60" spans="1:21" ht="31.5" customHeight="1" thickBot="1" x14ac:dyDescent="0.2">
      <c r="B60" s="1164"/>
      <c r="C60" s="1165"/>
      <c r="D60" s="1172" t="s">
        <v>27</v>
      </c>
      <c r="E60" s="1173"/>
      <c r="F60" s="1173"/>
      <c r="G60" s="1173"/>
      <c r="H60" s="1173"/>
      <c r="I60" s="1173"/>
      <c r="J60" s="1174"/>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rzCLSBGNzzdRtcIck8bm1btVGiilE6S7cJFtrzAhPrHc3o8SQqTYd/qpg5zBJY0Fytk6fbXFYO6KMIFxQ6Ybw==" saltValue="I+Dk4NYOJd3t6AQwPnTXs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95" t="s">
        <v>30</v>
      </c>
      <c r="C41" s="1196"/>
      <c r="D41" s="105"/>
      <c r="E41" s="1197" t="s">
        <v>31</v>
      </c>
      <c r="F41" s="1197"/>
      <c r="G41" s="1197"/>
      <c r="H41" s="1198"/>
      <c r="I41" s="354">
        <v>16615</v>
      </c>
      <c r="J41" s="355">
        <v>18840</v>
      </c>
      <c r="K41" s="355">
        <v>20834</v>
      </c>
      <c r="L41" s="355">
        <v>20802</v>
      </c>
      <c r="M41" s="356">
        <v>20326</v>
      </c>
    </row>
    <row r="42" spans="2:13" ht="27.75" customHeight="1" x14ac:dyDescent="0.15">
      <c r="B42" s="1185"/>
      <c r="C42" s="1186"/>
      <c r="D42" s="106"/>
      <c r="E42" s="1189" t="s">
        <v>32</v>
      </c>
      <c r="F42" s="1189"/>
      <c r="G42" s="1189"/>
      <c r="H42" s="1190"/>
      <c r="I42" s="357">
        <v>90</v>
      </c>
      <c r="J42" s="358">
        <v>47</v>
      </c>
      <c r="K42" s="358">
        <v>18</v>
      </c>
      <c r="L42" s="358">
        <v>3</v>
      </c>
      <c r="M42" s="359" t="s">
        <v>486</v>
      </c>
    </row>
    <row r="43" spans="2:13" ht="27.75" customHeight="1" x14ac:dyDescent="0.15">
      <c r="B43" s="1185"/>
      <c r="C43" s="1186"/>
      <c r="D43" s="106"/>
      <c r="E43" s="1189" t="s">
        <v>33</v>
      </c>
      <c r="F43" s="1189"/>
      <c r="G43" s="1189"/>
      <c r="H43" s="1190"/>
      <c r="I43" s="357">
        <v>13776</v>
      </c>
      <c r="J43" s="358">
        <v>12757</v>
      </c>
      <c r="K43" s="358">
        <v>11723</v>
      </c>
      <c r="L43" s="358">
        <v>10724</v>
      </c>
      <c r="M43" s="359">
        <v>9863</v>
      </c>
    </row>
    <row r="44" spans="2:13" ht="27.75" customHeight="1" x14ac:dyDescent="0.15">
      <c r="B44" s="1185"/>
      <c r="C44" s="1186"/>
      <c r="D44" s="106"/>
      <c r="E44" s="1189" t="s">
        <v>34</v>
      </c>
      <c r="F44" s="1189"/>
      <c r="G44" s="1189"/>
      <c r="H44" s="1190"/>
      <c r="I44" s="357">
        <v>1345</v>
      </c>
      <c r="J44" s="358">
        <v>1502</v>
      </c>
      <c r="K44" s="358">
        <v>1616</v>
      </c>
      <c r="L44" s="358">
        <v>1573</v>
      </c>
      <c r="M44" s="359">
        <v>1437</v>
      </c>
    </row>
    <row r="45" spans="2:13" ht="27.75" customHeight="1" x14ac:dyDescent="0.15">
      <c r="B45" s="1185"/>
      <c r="C45" s="1186"/>
      <c r="D45" s="106"/>
      <c r="E45" s="1189" t="s">
        <v>35</v>
      </c>
      <c r="F45" s="1189"/>
      <c r="G45" s="1189"/>
      <c r="H45" s="1190"/>
      <c r="I45" s="357">
        <v>3464</v>
      </c>
      <c r="J45" s="358">
        <v>3524</v>
      </c>
      <c r="K45" s="358">
        <v>3424</v>
      </c>
      <c r="L45" s="358">
        <v>3301</v>
      </c>
      <c r="M45" s="359">
        <v>3474</v>
      </c>
    </row>
    <row r="46" spans="2:13" ht="27.75" customHeight="1" x14ac:dyDescent="0.15">
      <c r="B46" s="1185"/>
      <c r="C46" s="1186"/>
      <c r="D46" s="107"/>
      <c r="E46" s="1189" t="s">
        <v>36</v>
      </c>
      <c r="F46" s="1189"/>
      <c r="G46" s="1189"/>
      <c r="H46" s="1190"/>
      <c r="I46" s="357" t="s">
        <v>486</v>
      </c>
      <c r="J46" s="358" t="s">
        <v>486</v>
      </c>
      <c r="K46" s="358" t="s">
        <v>486</v>
      </c>
      <c r="L46" s="358" t="s">
        <v>486</v>
      </c>
      <c r="M46" s="359" t="s">
        <v>486</v>
      </c>
    </row>
    <row r="47" spans="2:13" ht="27.75" customHeight="1" x14ac:dyDescent="0.15">
      <c r="B47" s="1185"/>
      <c r="C47" s="1186"/>
      <c r="D47" s="108"/>
      <c r="E47" s="1199" t="s">
        <v>37</v>
      </c>
      <c r="F47" s="1200"/>
      <c r="G47" s="1200"/>
      <c r="H47" s="1201"/>
      <c r="I47" s="357" t="s">
        <v>486</v>
      </c>
      <c r="J47" s="358" t="s">
        <v>486</v>
      </c>
      <c r="K47" s="358" t="s">
        <v>486</v>
      </c>
      <c r="L47" s="358" t="s">
        <v>486</v>
      </c>
      <c r="M47" s="359" t="s">
        <v>486</v>
      </c>
    </row>
    <row r="48" spans="2:13" ht="27.75" customHeight="1" x14ac:dyDescent="0.15">
      <c r="B48" s="1185"/>
      <c r="C48" s="1186"/>
      <c r="D48" s="106"/>
      <c r="E48" s="1189" t="s">
        <v>38</v>
      </c>
      <c r="F48" s="1189"/>
      <c r="G48" s="1189"/>
      <c r="H48" s="1190"/>
      <c r="I48" s="357" t="s">
        <v>486</v>
      </c>
      <c r="J48" s="358" t="s">
        <v>486</v>
      </c>
      <c r="K48" s="358" t="s">
        <v>486</v>
      </c>
      <c r="L48" s="358" t="s">
        <v>486</v>
      </c>
      <c r="M48" s="359" t="s">
        <v>486</v>
      </c>
    </row>
    <row r="49" spans="2:13" ht="27.75" customHeight="1" x14ac:dyDescent="0.15">
      <c r="B49" s="1187"/>
      <c r="C49" s="1188"/>
      <c r="D49" s="106"/>
      <c r="E49" s="1189" t="s">
        <v>39</v>
      </c>
      <c r="F49" s="1189"/>
      <c r="G49" s="1189"/>
      <c r="H49" s="1190"/>
      <c r="I49" s="357" t="s">
        <v>486</v>
      </c>
      <c r="J49" s="358" t="s">
        <v>486</v>
      </c>
      <c r="K49" s="358" t="s">
        <v>486</v>
      </c>
      <c r="L49" s="358" t="s">
        <v>486</v>
      </c>
      <c r="M49" s="359" t="s">
        <v>486</v>
      </c>
    </row>
    <row r="50" spans="2:13" ht="27.75" customHeight="1" x14ac:dyDescent="0.15">
      <c r="B50" s="1183" t="s">
        <v>40</v>
      </c>
      <c r="C50" s="1184"/>
      <c r="D50" s="109"/>
      <c r="E50" s="1189" t="s">
        <v>41</v>
      </c>
      <c r="F50" s="1189"/>
      <c r="G50" s="1189"/>
      <c r="H50" s="1190"/>
      <c r="I50" s="357">
        <v>6773</v>
      </c>
      <c r="J50" s="358">
        <v>6515</v>
      </c>
      <c r="K50" s="358">
        <v>8180</v>
      </c>
      <c r="L50" s="358">
        <v>10155</v>
      </c>
      <c r="M50" s="359">
        <v>11328</v>
      </c>
    </row>
    <row r="51" spans="2:13" ht="27.75" customHeight="1" x14ac:dyDescent="0.15">
      <c r="B51" s="1185"/>
      <c r="C51" s="1186"/>
      <c r="D51" s="106"/>
      <c r="E51" s="1189" t="s">
        <v>42</v>
      </c>
      <c r="F51" s="1189"/>
      <c r="G51" s="1189"/>
      <c r="H51" s="1190"/>
      <c r="I51" s="357">
        <v>2823</v>
      </c>
      <c r="J51" s="358">
        <v>2723</v>
      </c>
      <c r="K51" s="358">
        <v>2554</v>
      </c>
      <c r="L51" s="358">
        <v>2334</v>
      </c>
      <c r="M51" s="359">
        <v>2146</v>
      </c>
    </row>
    <row r="52" spans="2:13" ht="27.75" customHeight="1" x14ac:dyDescent="0.15">
      <c r="B52" s="1187"/>
      <c r="C52" s="1188"/>
      <c r="D52" s="106"/>
      <c r="E52" s="1189" t="s">
        <v>43</v>
      </c>
      <c r="F52" s="1189"/>
      <c r="G52" s="1189"/>
      <c r="H52" s="1190"/>
      <c r="I52" s="357">
        <v>23648</v>
      </c>
      <c r="J52" s="358">
        <v>25408</v>
      </c>
      <c r="K52" s="358">
        <v>25148</v>
      </c>
      <c r="L52" s="358">
        <v>24254</v>
      </c>
      <c r="M52" s="359">
        <v>23632</v>
      </c>
    </row>
    <row r="53" spans="2:13" ht="27.75" customHeight="1" thickBot="1" x14ac:dyDescent="0.2">
      <c r="B53" s="1191" t="s">
        <v>19</v>
      </c>
      <c r="C53" s="1192"/>
      <c r="D53" s="110"/>
      <c r="E53" s="1193" t="s">
        <v>44</v>
      </c>
      <c r="F53" s="1193"/>
      <c r="G53" s="1193"/>
      <c r="H53" s="1194"/>
      <c r="I53" s="360">
        <v>2047</v>
      </c>
      <c r="J53" s="361">
        <v>2024</v>
      </c>
      <c r="K53" s="361">
        <v>1732</v>
      </c>
      <c r="L53" s="361">
        <v>-341</v>
      </c>
      <c r="M53" s="362">
        <v>-2006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In5XmOHdu9LIQA2uprCiOwQgKEysR3IRcaBOT7X4tzPgpvTxKQnDZPlC34T2epEWUPgDMWVwvMK3M2W6Dqe7bw==" saltValue="r9+UASN71P46+WKM8Zppn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election activeCell="J45" sqref="J45"/>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0" t="s">
        <v>46</v>
      </c>
      <c r="D55" s="1210"/>
      <c r="E55" s="1211"/>
      <c r="F55" s="122">
        <v>2954</v>
      </c>
      <c r="G55" s="122">
        <v>3476</v>
      </c>
      <c r="H55" s="123">
        <v>3663</v>
      </c>
    </row>
    <row r="56" spans="2:8" ht="52.5" customHeight="1" x14ac:dyDescent="0.15">
      <c r="B56" s="124"/>
      <c r="C56" s="1212" t="s">
        <v>47</v>
      </c>
      <c r="D56" s="1212"/>
      <c r="E56" s="1213"/>
      <c r="F56" s="125">
        <v>280</v>
      </c>
      <c r="G56" s="125">
        <v>1114</v>
      </c>
      <c r="H56" s="126">
        <v>1460</v>
      </c>
    </row>
    <row r="57" spans="2:8" ht="53.25" customHeight="1" x14ac:dyDescent="0.15">
      <c r="B57" s="124"/>
      <c r="C57" s="1214" t="s">
        <v>48</v>
      </c>
      <c r="D57" s="1214"/>
      <c r="E57" s="1215"/>
      <c r="F57" s="127">
        <v>3770</v>
      </c>
      <c r="G57" s="127">
        <v>4319</v>
      </c>
      <c r="H57" s="128">
        <v>5008</v>
      </c>
    </row>
    <row r="58" spans="2:8" ht="45.75" customHeight="1" x14ac:dyDescent="0.15">
      <c r="B58" s="129"/>
      <c r="C58" s="1202" t="s">
        <v>562</v>
      </c>
      <c r="D58" s="1203"/>
      <c r="E58" s="1204"/>
      <c r="F58" s="130">
        <v>1510</v>
      </c>
      <c r="G58" s="130">
        <v>1848</v>
      </c>
      <c r="H58" s="131">
        <v>2230</v>
      </c>
    </row>
    <row r="59" spans="2:8" ht="45.75" customHeight="1" x14ac:dyDescent="0.15">
      <c r="B59" s="129"/>
      <c r="C59" s="1202" t="s">
        <v>563</v>
      </c>
      <c r="D59" s="1203"/>
      <c r="E59" s="1204"/>
      <c r="F59" s="130">
        <v>1743</v>
      </c>
      <c r="G59" s="130">
        <v>1928</v>
      </c>
      <c r="H59" s="131">
        <v>2036</v>
      </c>
    </row>
    <row r="60" spans="2:8" ht="45.75" customHeight="1" x14ac:dyDescent="0.15">
      <c r="B60" s="129"/>
      <c r="C60" s="1202" t="s">
        <v>564</v>
      </c>
      <c r="D60" s="1203"/>
      <c r="E60" s="1204"/>
      <c r="F60" s="130">
        <v>341</v>
      </c>
      <c r="G60" s="130">
        <v>341</v>
      </c>
      <c r="H60" s="131">
        <v>341</v>
      </c>
    </row>
    <row r="61" spans="2:8" ht="45.75" customHeight="1" x14ac:dyDescent="0.15">
      <c r="B61" s="129"/>
      <c r="C61" s="1202" t="s">
        <v>565</v>
      </c>
      <c r="D61" s="1203"/>
      <c r="E61" s="1204"/>
      <c r="F61" s="130">
        <v>56</v>
      </c>
      <c r="G61" s="130">
        <v>56</v>
      </c>
      <c r="H61" s="131">
        <v>156</v>
      </c>
    </row>
    <row r="62" spans="2:8" ht="45.75" customHeight="1" thickBot="1" x14ac:dyDescent="0.2">
      <c r="B62" s="132"/>
      <c r="C62" s="1205" t="s">
        <v>566</v>
      </c>
      <c r="D62" s="1206"/>
      <c r="E62" s="1207"/>
      <c r="F62" s="363" t="s">
        <v>561</v>
      </c>
      <c r="G62" s="363" t="s">
        <v>561</v>
      </c>
      <c r="H62" s="133">
        <v>100</v>
      </c>
    </row>
    <row r="63" spans="2:8" ht="52.5" customHeight="1" thickBot="1" x14ac:dyDescent="0.2">
      <c r="B63" s="134"/>
      <c r="C63" s="1208" t="s">
        <v>49</v>
      </c>
      <c r="D63" s="1208"/>
      <c r="E63" s="1209"/>
      <c r="F63" s="135">
        <v>7004</v>
      </c>
      <c r="G63" s="135">
        <v>8909</v>
      </c>
      <c r="H63" s="136">
        <v>10131</v>
      </c>
    </row>
    <row r="64" spans="2:8" x14ac:dyDescent="0.15"/>
  </sheetData>
  <sheetProtection algorithmName="SHA-512" hashValue="S+n1LXNKcx/bUEmbu0U+NPqI0yMZXMe3nzZ8Y2sgSSBB1CLG3HdTxk6KwmIP3+wMip4ZjVPi6ObsSlnxlNOWpQ==" saltValue="IKOmKxXT7fr6GqFd0tA66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3" customWidth="1"/>
    <col min="2" max="8" width="13.375" style="143" customWidth="1"/>
    <col min="9" max="16384" width="11.125" style="143"/>
  </cols>
  <sheetData>
    <row r="1" spans="1:8" x14ac:dyDescent="0.15">
      <c r="A1" s="137"/>
      <c r="B1" s="138"/>
      <c r="C1" s="139"/>
      <c r="D1" s="140"/>
      <c r="E1" s="141"/>
      <c r="F1" s="141"/>
      <c r="G1" s="141"/>
      <c r="H1" s="142"/>
    </row>
    <row r="2" spans="1:8" x14ac:dyDescent="0.15">
      <c r="A2" s="144"/>
      <c r="B2" s="145"/>
      <c r="C2" s="146"/>
      <c r="D2" s="147" t="s">
        <v>50</v>
      </c>
      <c r="E2" s="148"/>
      <c r="F2" s="149" t="s">
        <v>524</v>
      </c>
      <c r="G2" s="150"/>
      <c r="H2" s="151"/>
    </row>
    <row r="3" spans="1:8" x14ac:dyDescent="0.15">
      <c r="A3" s="147" t="s">
        <v>517</v>
      </c>
      <c r="B3" s="152"/>
      <c r="C3" s="153"/>
      <c r="D3" s="154">
        <v>51491</v>
      </c>
      <c r="E3" s="155"/>
      <c r="F3" s="156">
        <v>70166</v>
      </c>
      <c r="G3" s="157"/>
      <c r="H3" s="158"/>
    </row>
    <row r="4" spans="1:8" x14ac:dyDescent="0.15">
      <c r="A4" s="159"/>
      <c r="B4" s="160"/>
      <c r="C4" s="161"/>
      <c r="D4" s="162">
        <v>33906</v>
      </c>
      <c r="E4" s="163"/>
      <c r="F4" s="164">
        <v>36115</v>
      </c>
      <c r="G4" s="165"/>
      <c r="H4" s="166"/>
    </row>
    <row r="5" spans="1:8" x14ac:dyDescent="0.15">
      <c r="A5" s="147" t="s">
        <v>519</v>
      </c>
      <c r="B5" s="152"/>
      <c r="C5" s="153"/>
      <c r="D5" s="154">
        <v>113106</v>
      </c>
      <c r="E5" s="155"/>
      <c r="F5" s="156">
        <v>92632</v>
      </c>
      <c r="G5" s="157"/>
      <c r="H5" s="158"/>
    </row>
    <row r="6" spans="1:8" x14ac:dyDescent="0.15">
      <c r="A6" s="159"/>
      <c r="B6" s="160"/>
      <c r="C6" s="161"/>
      <c r="D6" s="162">
        <v>86006</v>
      </c>
      <c r="E6" s="163"/>
      <c r="F6" s="164">
        <v>47978</v>
      </c>
      <c r="G6" s="165"/>
      <c r="H6" s="166"/>
    </row>
    <row r="7" spans="1:8" x14ac:dyDescent="0.15">
      <c r="A7" s="147" t="s">
        <v>520</v>
      </c>
      <c r="B7" s="152"/>
      <c r="C7" s="153"/>
      <c r="D7" s="154">
        <v>115821</v>
      </c>
      <c r="E7" s="155"/>
      <c r="F7" s="156">
        <v>96469</v>
      </c>
      <c r="G7" s="157"/>
      <c r="H7" s="158"/>
    </row>
    <row r="8" spans="1:8" x14ac:dyDescent="0.15">
      <c r="A8" s="159"/>
      <c r="B8" s="160"/>
      <c r="C8" s="161"/>
      <c r="D8" s="162">
        <v>58878</v>
      </c>
      <c r="E8" s="163"/>
      <c r="F8" s="164">
        <v>49775</v>
      </c>
      <c r="G8" s="165"/>
      <c r="H8" s="166"/>
    </row>
    <row r="9" spans="1:8" x14ac:dyDescent="0.15">
      <c r="A9" s="147" t="s">
        <v>521</v>
      </c>
      <c r="B9" s="152"/>
      <c r="C9" s="153"/>
      <c r="D9" s="154">
        <v>84526</v>
      </c>
      <c r="E9" s="155"/>
      <c r="F9" s="156">
        <v>85743</v>
      </c>
      <c r="G9" s="157"/>
      <c r="H9" s="158"/>
    </row>
    <row r="10" spans="1:8" x14ac:dyDescent="0.15">
      <c r="A10" s="159"/>
      <c r="B10" s="160"/>
      <c r="C10" s="161"/>
      <c r="D10" s="162">
        <v>19238</v>
      </c>
      <c r="E10" s="163"/>
      <c r="F10" s="164">
        <v>45231</v>
      </c>
      <c r="G10" s="165"/>
      <c r="H10" s="166"/>
    </row>
    <row r="11" spans="1:8" x14ac:dyDescent="0.15">
      <c r="A11" s="147" t="s">
        <v>522</v>
      </c>
      <c r="B11" s="152"/>
      <c r="C11" s="153"/>
      <c r="D11" s="154">
        <v>62418</v>
      </c>
      <c r="E11" s="155"/>
      <c r="F11" s="156">
        <v>92509</v>
      </c>
      <c r="G11" s="157"/>
      <c r="H11" s="158"/>
    </row>
    <row r="12" spans="1:8" x14ac:dyDescent="0.15">
      <c r="A12" s="159"/>
      <c r="B12" s="160"/>
      <c r="C12" s="167"/>
      <c r="D12" s="162">
        <v>33916</v>
      </c>
      <c r="E12" s="163"/>
      <c r="F12" s="164">
        <v>52274</v>
      </c>
      <c r="G12" s="165"/>
      <c r="H12" s="166"/>
    </row>
    <row r="13" spans="1:8" x14ac:dyDescent="0.15">
      <c r="A13" s="147"/>
      <c r="B13" s="152"/>
      <c r="C13" s="168"/>
      <c r="D13" s="169">
        <v>85472</v>
      </c>
      <c r="E13" s="170"/>
      <c r="F13" s="171">
        <v>87504</v>
      </c>
      <c r="G13" s="172"/>
      <c r="H13" s="158"/>
    </row>
    <row r="14" spans="1:8" x14ac:dyDescent="0.15">
      <c r="A14" s="159"/>
      <c r="B14" s="160"/>
      <c r="C14" s="161"/>
      <c r="D14" s="162">
        <v>46389</v>
      </c>
      <c r="E14" s="163"/>
      <c r="F14" s="164">
        <v>46275</v>
      </c>
      <c r="G14" s="165"/>
      <c r="H14" s="166"/>
    </row>
    <row r="17" spans="1:11" x14ac:dyDescent="0.15">
      <c r="A17" s="143" t="s">
        <v>51</v>
      </c>
    </row>
    <row r="18" spans="1:11" x14ac:dyDescent="0.15">
      <c r="A18" s="173"/>
      <c r="B18" s="173" t="str">
        <f>実質収支比率等に係る経年分析!F$46</f>
        <v>R01</v>
      </c>
      <c r="C18" s="173" t="str">
        <f>実質収支比率等に係る経年分析!G$46</f>
        <v>R02</v>
      </c>
      <c r="D18" s="173" t="str">
        <f>実質収支比率等に係る経年分析!H$46</f>
        <v>R03</v>
      </c>
      <c r="E18" s="173" t="str">
        <f>実質収支比率等に係る経年分析!I$46</f>
        <v>R04</v>
      </c>
      <c r="F18" s="173" t="str">
        <f>実質収支比率等に係る経年分析!J$46</f>
        <v>R05</v>
      </c>
    </row>
    <row r="19" spans="1:11" x14ac:dyDescent="0.15">
      <c r="A19" s="173" t="s">
        <v>52</v>
      </c>
      <c r="B19" s="173">
        <f>ROUND(VALUE(SUBSTITUTE(実質収支比率等に係る経年分析!F$48,"▲","-")),2)</f>
        <v>1.38</v>
      </c>
      <c r="C19" s="173">
        <f>ROUND(VALUE(SUBSTITUTE(実質収支比率等に係る経年分析!G$48,"▲","-")),2)</f>
        <v>7.43</v>
      </c>
      <c r="D19" s="173">
        <f>ROUND(VALUE(SUBSTITUTE(実質収支比率等に係る経年分析!H$48,"▲","-")),2)</f>
        <v>7.86</v>
      </c>
      <c r="E19" s="173">
        <f>ROUND(VALUE(SUBSTITUTE(実質収支比率等に係る経年分析!I$48,"▲","-")),2)</f>
        <v>7.35</v>
      </c>
      <c r="F19" s="173">
        <f>ROUND(VALUE(SUBSTITUTE(実質収支比率等に係る経年分析!J$48,"▲","-")),2)</f>
        <v>6.98</v>
      </c>
    </row>
    <row r="20" spans="1:11" x14ac:dyDescent="0.15">
      <c r="A20" s="173" t="s">
        <v>53</v>
      </c>
      <c r="B20" s="173">
        <f>ROUND(VALUE(SUBSTITUTE(実質収支比率等に係る経年分析!F$47,"▲","-")),2)</f>
        <v>21.75</v>
      </c>
      <c r="C20" s="173">
        <f>ROUND(VALUE(SUBSTITUTE(実質収支比率等に係る経年分析!G$47,"▲","-")),2)</f>
        <v>23.47</v>
      </c>
      <c r="D20" s="173">
        <f>ROUND(VALUE(SUBSTITUTE(実質収支比率等に係る経年分析!H$47,"▲","-")),2)</f>
        <v>22.79</v>
      </c>
      <c r="E20" s="173">
        <f>ROUND(VALUE(SUBSTITUTE(実質収支比率等に係る経年分析!I$47,"▲","-")),2)</f>
        <v>26.93</v>
      </c>
      <c r="F20" s="173">
        <f>ROUND(VALUE(SUBSTITUTE(実質収支比率等に係る経年分析!J$47,"▲","-")),2)</f>
        <v>28.02</v>
      </c>
    </row>
    <row r="21" spans="1:11" x14ac:dyDescent="0.15">
      <c r="A21" s="173" t="s">
        <v>54</v>
      </c>
      <c r="B21" s="173">
        <f>IF(ISNUMBER(VALUE(SUBSTITUTE(実質収支比率等に係る経年分析!F$49,"▲","-"))),ROUND(VALUE(SUBSTITUTE(実質収支比率等に係る経年分析!F$49,"▲","-")),2),NA())</f>
        <v>-2.72</v>
      </c>
      <c r="C21" s="173">
        <f>IF(ISNUMBER(VALUE(SUBSTITUTE(実質収支比率等に係る経年分析!G$49,"▲","-"))),ROUND(VALUE(SUBSTITUTE(実質収支比率等に係る経年分析!G$49,"▲","-")),2),NA())</f>
        <v>8.51</v>
      </c>
      <c r="D21" s="173">
        <f>IF(ISNUMBER(VALUE(SUBSTITUTE(実質収支比率等に係る経年分析!H$49,"▲","-"))),ROUND(VALUE(SUBSTITUTE(実質収支比率等に係る経年分析!H$49,"▲","-")),2),NA())</f>
        <v>1.08</v>
      </c>
      <c r="E21" s="173">
        <f>IF(ISNUMBER(VALUE(SUBSTITUTE(実質収支比率等に係る経年分析!I$49,"▲","-"))),ROUND(VALUE(SUBSTITUTE(実質収支比率等に係る経年分析!I$49,"▲","-")),2),NA())</f>
        <v>3.5</v>
      </c>
      <c r="F21" s="173">
        <f>IF(ISNUMBER(VALUE(SUBSTITUTE(実質収支比率等に係る経年分析!J$49,"▲","-"))),ROUND(VALUE(SUBSTITUTE(実質収支比率等に係る経年分析!J$49,"▲","-")),2),NA())</f>
        <v>1.1599999999999999</v>
      </c>
    </row>
    <row r="24" spans="1:11" x14ac:dyDescent="0.15">
      <c r="A24" s="143" t="s">
        <v>55</v>
      </c>
    </row>
    <row r="25" spans="1:11" x14ac:dyDescent="0.15">
      <c r="A25" s="174"/>
      <c r="B25" s="174" t="str">
        <f>連結実質赤字比率に係る赤字・黒字の構成分析!F$33</f>
        <v>R01</v>
      </c>
      <c r="C25" s="174"/>
      <c r="D25" s="174" t="str">
        <f>連結実質赤字比率に係る赤字・黒字の構成分析!G$33</f>
        <v>R02</v>
      </c>
      <c r="E25" s="174"/>
      <c r="F25" s="174" t="str">
        <f>連結実質赤字比率に係る赤字・黒字の構成分析!H$33</f>
        <v>R03</v>
      </c>
      <c r="G25" s="174"/>
      <c r="H25" s="174" t="str">
        <f>連結実質赤字比率に係る赤字・黒字の構成分析!I$33</f>
        <v>R04</v>
      </c>
      <c r="I25" s="174"/>
      <c r="J25" s="174" t="str">
        <f>連結実質赤字比率に係る赤字・黒字の構成分析!J$33</f>
        <v>R05</v>
      </c>
      <c r="K25" s="174"/>
    </row>
    <row r="26" spans="1:11" x14ac:dyDescent="0.15">
      <c r="A26" s="174"/>
      <c r="B26" s="174" t="s">
        <v>56</v>
      </c>
      <c r="C26" s="174" t="s">
        <v>57</v>
      </c>
      <c r="D26" s="174" t="s">
        <v>56</v>
      </c>
      <c r="E26" s="174" t="s">
        <v>57</v>
      </c>
      <c r="F26" s="174" t="s">
        <v>56</v>
      </c>
      <c r="G26" s="174" t="s">
        <v>57</v>
      </c>
      <c r="H26" s="174" t="s">
        <v>56</v>
      </c>
      <c r="I26" s="174" t="s">
        <v>57</v>
      </c>
      <c r="J26" s="174" t="s">
        <v>56</v>
      </c>
      <c r="K26" s="174" t="s">
        <v>57</v>
      </c>
    </row>
    <row r="27" spans="1:11" x14ac:dyDescent="0.15">
      <c r="A27" s="174" t="str">
        <f>IF(連結実質赤字比率に係る赤字・黒字の構成分析!C$43="",NA(),連結実質赤字比率に係る赤字・黒字の構成分析!C$43)</f>
        <v>その他会計（黒字）</v>
      </c>
      <c r="B27" s="174" t="e">
        <f>IF(ROUND(VALUE(SUBSTITUTE(連結実質赤字比率に係る赤字・黒字の構成分析!F$43,"▲", "-")), 2) &lt; 0, ABS(ROUND(VALUE(SUBSTITUTE(連結実質赤字比率に係る赤字・黒字の構成分析!F$43,"▲", "-")), 2)), NA())</f>
        <v>#VALUE!</v>
      </c>
      <c r="C27" s="174" t="e">
        <f>IF(ROUND(VALUE(SUBSTITUTE(連結実質赤字比率に係る赤字・黒字の構成分析!F$43,"▲", "-")), 2) &gt;= 0, ABS(ROUND(VALUE(SUBSTITUTE(連結実質赤字比率に係る赤字・黒字の構成分析!F$43,"▲", "-")), 2)), NA())</f>
        <v>#VALUE!</v>
      </c>
      <c r="D27" s="174" t="e">
        <f>IF(ROUND(VALUE(SUBSTITUTE(連結実質赤字比率に係る赤字・黒字の構成分析!G$43,"▲", "-")), 2) &lt; 0, ABS(ROUND(VALUE(SUBSTITUTE(連結実質赤字比率に係る赤字・黒字の構成分析!G$43,"▲", "-")), 2)), NA())</f>
        <v>#VALUE!</v>
      </c>
      <c r="E27" s="174" t="e">
        <f>IF(ROUND(VALUE(SUBSTITUTE(連結実質赤字比率に係る赤字・黒字の構成分析!G$43,"▲", "-")), 2) &gt;= 0, ABS(ROUND(VALUE(SUBSTITUTE(連結実質赤字比率に係る赤字・黒字の構成分析!G$43,"▲", "-")), 2)), NA())</f>
        <v>#VALUE!</v>
      </c>
      <c r="F27" s="174" t="e">
        <f>IF(ROUND(VALUE(SUBSTITUTE(連結実質赤字比率に係る赤字・黒字の構成分析!H$43,"▲", "-")), 2) &lt; 0, ABS(ROUND(VALUE(SUBSTITUTE(連結実質赤字比率に係る赤字・黒字の構成分析!H$43,"▲", "-")), 2)), NA())</f>
        <v>#VALUE!</v>
      </c>
      <c r="G27" s="174" t="e">
        <f>IF(ROUND(VALUE(SUBSTITUTE(連結実質赤字比率に係る赤字・黒字の構成分析!H$43,"▲", "-")), 2) &gt;= 0, ABS(ROUND(VALUE(SUBSTITUTE(連結実質赤字比率に係る赤字・黒字の構成分析!H$43,"▲", "-")), 2)), NA())</f>
        <v>#VALUE!</v>
      </c>
      <c r="H27" s="174" t="e">
        <f>IF(ROUND(VALUE(SUBSTITUTE(連結実質赤字比率に係る赤字・黒字の構成分析!I$43,"▲", "-")), 2) &lt; 0, ABS(ROUND(VALUE(SUBSTITUTE(連結実質赤字比率に係る赤字・黒字の構成分析!I$43,"▲", "-")), 2)), NA())</f>
        <v>#VALUE!</v>
      </c>
      <c r="I27" s="174" t="e">
        <f>IF(ROUND(VALUE(SUBSTITUTE(連結実質赤字比率に係る赤字・黒字の構成分析!I$43,"▲", "-")), 2) &gt;= 0, ABS(ROUND(VALUE(SUBSTITUTE(連結実質赤字比率に係る赤字・黒字の構成分析!I$43,"▲", "-")), 2)), NA())</f>
        <v>#VALUE!</v>
      </c>
      <c r="J27" s="174" t="e">
        <f>IF(ROUND(VALUE(SUBSTITUTE(連結実質赤字比率に係る赤字・黒字の構成分析!J$43,"▲", "-")), 2) &lt; 0, ABS(ROUND(VALUE(SUBSTITUTE(連結実質赤字比率に係る赤字・黒字の構成分析!J$43,"▲", "-")), 2)), NA())</f>
        <v>#VALUE!</v>
      </c>
      <c r="K27" s="174" t="e">
        <f>IF(ROUND(VALUE(SUBSTITUTE(連結実質赤字比率に係る赤字・黒字の構成分析!J$43,"▲", "-")), 2) &gt;= 0, ABS(ROUND(VALUE(SUBSTITUTE(連結実質赤字比率に係る赤字・黒字の構成分析!J$43,"▲", "-")), 2)), NA())</f>
        <v>#VALUE!</v>
      </c>
    </row>
    <row r="28" spans="1:11" x14ac:dyDescent="0.15">
      <c r="A28" s="174" t="str">
        <f>IF(連結実質赤字比率に係る赤字・黒字の構成分析!C$42="",NA(),連結実質赤字比率に係る赤字・黒字の構成分析!C$42)</f>
        <v>その他会計（赤字）</v>
      </c>
      <c r="B28" s="174" t="e">
        <f>IF(ROUND(VALUE(SUBSTITUTE(連結実質赤字比率に係る赤字・黒字の構成分析!F$42,"▲", "-")), 2) &lt; 0, ABS(ROUND(VALUE(SUBSTITUTE(連結実質赤字比率に係る赤字・黒字の構成分析!F$42,"▲", "-")), 2)), NA())</f>
        <v>#VALUE!</v>
      </c>
      <c r="C28" s="174" t="e">
        <f>IF(ROUND(VALUE(SUBSTITUTE(連結実質赤字比率に係る赤字・黒字の構成分析!F$42,"▲", "-")), 2) &gt;= 0, ABS(ROUND(VALUE(SUBSTITUTE(連結実質赤字比率に係る赤字・黒字の構成分析!F$42,"▲", "-")), 2)), NA())</f>
        <v>#VALUE!</v>
      </c>
      <c r="D28" s="174" t="e">
        <f>IF(ROUND(VALUE(SUBSTITUTE(連結実質赤字比率に係る赤字・黒字の構成分析!G$42,"▲", "-")), 2) &lt; 0, ABS(ROUND(VALUE(SUBSTITUTE(連結実質赤字比率に係る赤字・黒字の構成分析!G$42,"▲", "-")), 2)), NA())</f>
        <v>#VALUE!</v>
      </c>
      <c r="E28" s="174" t="e">
        <f>IF(ROUND(VALUE(SUBSTITUTE(連結実質赤字比率に係る赤字・黒字の構成分析!G$42,"▲", "-")), 2) &gt;= 0, ABS(ROUND(VALUE(SUBSTITUTE(連結実質赤字比率に係る赤字・黒字の構成分析!G$42,"▲", "-")), 2)), NA())</f>
        <v>#VALUE!</v>
      </c>
      <c r="F28" s="174" t="e">
        <f>IF(ROUND(VALUE(SUBSTITUTE(連結実質赤字比率に係る赤字・黒字の構成分析!H$42,"▲", "-")), 2) &lt; 0, ABS(ROUND(VALUE(SUBSTITUTE(連結実質赤字比率に係る赤字・黒字の構成分析!H$42,"▲", "-")), 2)), NA())</f>
        <v>#VALUE!</v>
      </c>
      <c r="G28" s="174" t="e">
        <f>IF(ROUND(VALUE(SUBSTITUTE(連結実質赤字比率に係る赤字・黒字の構成分析!H$42,"▲", "-")), 2) &gt;= 0, ABS(ROUND(VALUE(SUBSTITUTE(連結実質赤字比率に係る赤字・黒字の構成分析!H$42,"▲", "-")), 2)), NA())</f>
        <v>#VALUE!</v>
      </c>
      <c r="H28" s="174" t="e">
        <f>IF(ROUND(VALUE(SUBSTITUTE(連結実質赤字比率に係る赤字・黒字の構成分析!I$42,"▲", "-")), 2) &lt; 0, ABS(ROUND(VALUE(SUBSTITUTE(連結実質赤字比率に係る赤字・黒字の構成分析!I$42,"▲", "-")), 2)), NA())</f>
        <v>#VALUE!</v>
      </c>
      <c r="I28" s="174" t="e">
        <f>IF(ROUND(VALUE(SUBSTITUTE(連結実質赤字比率に係る赤字・黒字の構成分析!I$42,"▲", "-")), 2) &gt;= 0, ABS(ROUND(VALUE(SUBSTITUTE(連結実質赤字比率に係る赤字・黒字の構成分析!I$42,"▲", "-")), 2)), NA())</f>
        <v>#VALUE!</v>
      </c>
      <c r="J28" s="174" t="e">
        <f>IF(ROUND(VALUE(SUBSTITUTE(連結実質赤字比率に係る赤字・黒字の構成分析!J$42,"▲", "-")), 2) &lt; 0, ABS(ROUND(VALUE(SUBSTITUTE(連結実質赤字比率に係る赤字・黒字の構成分析!J$42,"▲", "-")), 2)), NA())</f>
        <v>#VALUE!</v>
      </c>
      <c r="K28" s="174" t="e">
        <f>IF(ROUND(VALUE(SUBSTITUTE(連結実質赤字比率に係る赤字・黒字の構成分析!J$42,"▲", "-")), 2) &gt;= 0, ABS(ROUND(VALUE(SUBSTITUTE(連結実質赤字比率に係る赤字・黒字の構成分析!J$42,"▲", "-")), 2)), NA())</f>
        <v>#VALUE!</v>
      </c>
    </row>
    <row r="29" spans="1:11" x14ac:dyDescent="0.15">
      <c r="A29" s="174" t="e">
        <f>IF(連結実質赤字比率に係る赤字・黒字の構成分析!C$41="",NA(),連結実質赤字比率に係る赤字・黒字の構成分析!C$41)</f>
        <v>#N/A</v>
      </c>
      <c r="B29" s="174" t="e">
        <f>IF(ROUND(VALUE(SUBSTITUTE(連結実質赤字比率に係る赤字・黒字の構成分析!F$41,"▲", "-")), 2) &lt; 0, ABS(ROUND(VALUE(SUBSTITUTE(連結実質赤字比率に係る赤字・黒字の構成分析!F$41,"▲", "-")), 2)), NA())</f>
        <v>#VALUE!</v>
      </c>
      <c r="C29" s="174" t="e">
        <f>IF(ROUND(VALUE(SUBSTITUTE(連結実質赤字比率に係る赤字・黒字の構成分析!F$41,"▲", "-")), 2) &gt;= 0, ABS(ROUND(VALUE(SUBSTITUTE(連結実質赤字比率に係る赤字・黒字の構成分析!F$41,"▲", "-")), 2)), NA())</f>
        <v>#VALUE!</v>
      </c>
      <c r="D29" s="174" t="e">
        <f>IF(ROUND(VALUE(SUBSTITUTE(連結実質赤字比率に係る赤字・黒字の構成分析!G$41,"▲", "-")), 2) &lt; 0, ABS(ROUND(VALUE(SUBSTITUTE(連結実質赤字比率に係る赤字・黒字の構成分析!G$41,"▲", "-")), 2)), NA())</f>
        <v>#VALUE!</v>
      </c>
      <c r="E29" s="174" t="e">
        <f>IF(ROUND(VALUE(SUBSTITUTE(連結実質赤字比率に係る赤字・黒字の構成分析!G$41,"▲", "-")), 2) &gt;= 0, ABS(ROUND(VALUE(SUBSTITUTE(連結実質赤字比率に係る赤字・黒字の構成分析!G$41,"▲", "-")), 2)), NA())</f>
        <v>#VALUE!</v>
      </c>
      <c r="F29" s="174" t="e">
        <f>IF(ROUND(VALUE(SUBSTITUTE(連結実質赤字比率に係る赤字・黒字の構成分析!H$41,"▲", "-")), 2) &lt; 0, ABS(ROUND(VALUE(SUBSTITUTE(連結実質赤字比率に係る赤字・黒字の構成分析!H$41,"▲", "-")), 2)), NA())</f>
        <v>#VALUE!</v>
      </c>
      <c r="G29" s="174" t="e">
        <f>IF(ROUND(VALUE(SUBSTITUTE(連結実質赤字比率に係る赤字・黒字の構成分析!H$41,"▲", "-")), 2) &gt;= 0, ABS(ROUND(VALUE(SUBSTITUTE(連結実質赤字比率に係る赤字・黒字の構成分析!H$41,"▲", "-")), 2)), NA())</f>
        <v>#VALUE!</v>
      </c>
      <c r="H29" s="174" t="e">
        <f>IF(ROUND(VALUE(SUBSTITUTE(連結実質赤字比率に係る赤字・黒字の構成分析!I$41,"▲", "-")), 2) &lt; 0, ABS(ROUND(VALUE(SUBSTITUTE(連結実質赤字比率に係る赤字・黒字の構成分析!I$41,"▲", "-")), 2)), NA())</f>
        <v>#VALUE!</v>
      </c>
      <c r="I29" s="174" t="e">
        <f>IF(ROUND(VALUE(SUBSTITUTE(連結実質赤字比率に係る赤字・黒字の構成分析!I$41,"▲", "-")), 2) &gt;= 0, ABS(ROUND(VALUE(SUBSTITUTE(連結実質赤字比率に係る赤字・黒字の構成分析!I$41,"▲", "-")), 2)), NA())</f>
        <v>#VALUE!</v>
      </c>
      <c r="J29" s="174" t="e">
        <f>IF(ROUND(VALUE(SUBSTITUTE(連結実質赤字比率に係る赤字・黒字の構成分析!J$41,"▲", "-")), 2) &lt; 0, ABS(ROUND(VALUE(SUBSTITUTE(連結実質赤字比率に係る赤字・黒字の構成分析!J$41,"▲", "-")), 2)), NA())</f>
        <v>#VALUE!</v>
      </c>
      <c r="K29" s="174" t="e">
        <f>IF(ROUND(VALUE(SUBSTITUTE(連結実質赤字比率に係る赤字・黒字の構成分析!J$41,"▲", "-")), 2) &gt;= 0, ABS(ROUND(VALUE(SUBSTITUTE(連結実質赤字比率に係る赤字・黒字の構成分析!J$41,"▲", "-")), 2)), NA())</f>
        <v>#VALUE!</v>
      </c>
    </row>
    <row r="30" spans="1:11" x14ac:dyDescent="0.15">
      <c r="A30" s="174" t="str">
        <f>IF(連結実質赤字比率に係る赤字・黒字の構成分析!C$40="",NA(),連結実質赤字比率に係る赤字・黒字の構成分析!C$40)</f>
        <v>後期高齢者医療特別会計</v>
      </c>
      <c r="B30" s="174" t="e">
        <f>IF(ROUND(VALUE(SUBSTITUTE(連結実質赤字比率に係る赤字・黒字の構成分析!F$40,"▲", "-")), 2) &lt; 0, ABS(ROUND(VALUE(SUBSTITUTE(連結実質赤字比率に係る赤字・黒字の構成分析!F$40,"▲", "-")), 2)), NA())</f>
        <v>#N/A</v>
      </c>
      <c r="C30" s="174">
        <f>IF(ROUND(VALUE(SUBSTITUTE(連結実質赤字比率に係る赤字・黒字の構成分析!F$40,"▲", "-")), 2) &gt;= 0, ABS(ROUND(VALUE(SUBSTITUTE(連結実質赤字比率に係る赤字・黒字の構成分析!F$40,"▲", "-")), 2)), NA())</f>
        <v>0.01</v>
      </c>
      <c r="D30" s="174" t="e">
        <f>IF(ROUND(VALUE(SUBSTITUTE(連結実質赤字比率に係る赤字・黒字の構成分析!G$40,"▲", "-")), 2) &lt; 0, ABS(ROUND(VALUE(SUBSTITUTE(連結実質赤字比率に係る赤字・黒字の構成分析!G$40,"▲", "-")), 2)), NA())</f>
        <v>#N/A</v>
      </c>
      <c r="E30" s="174">
        <f>IF(ROUND(VALUE(SUBSTITUTE(連結実質赤字比率に係る赤字・黒字の構成分析!G$40,"▲", "-")), 2) &gt;= 0, ABS(ROUND(VALUE(SUBSTITUTE(連結実質赤字比率に係る赤字・黒字の構成分析!G$40,"▲", "-")), 2)), NA())</f>
        <v>0</v>
      </c>
      <c r="F30" s="174" t="e">
        <f>IF(ROUND(VALUE(SUBSTITUTE(連結実質赤字比率に係る赤字・黒字の構成分析!H$40,"▲", "-")), 2) &lt; 0, ABS(ROUND(VALUE(SUBSTITUTE(連結実質赤字比率に係る赤字・黒字の構成分析!H$40,"▲", "-")), 2)), NA())</f>
        <v>#N/A</v>
      </c>
      <c r="G30" s="174">
        <f>IF(ROUND(VALUE(SUBSTITUTE(連結実質赤字比率に係る赤字・黒字の構成分析!H$40,"▲", "-")), 2) &gt;= 0, ABS(ROUND(VALUE(SUBSTITUTE(連結実質赤字比率に係る赤字・黒字の構成分析!H$40,"▲", "-")), 2)), NA())</f>
        <v>0.01</v>
      </c>
      <c r="H30" s="174" t="e">
        <f>IF(ROUND(VALUE(SUBSTITUTE(連結実質赤字比率に係る赤字・黒字の構成分析!I$40,"▲", "-")), 2) &lt; 0, ABS(ROUND(VALUE(SUBSTITUTE(連結実質赤字比率に係る赤字・黒字の構成分析!I$40,"▲", "-")), 2)), NA())</f>
        <v>#N/A</v>
      </c>
      <c r="I30" s="174">
        <f>IF(ROUND(VALUE(SUBSTITUTE(連結実質赤字比率に係る赤字・黒字の構成分析!I$40,"▲", "-")), 2) &gt;= 0, ABS(ROUND(VALUE(SUBSTITUTE(連結実質赤字比率に係る赤字・黒字の構成分析!I$40,"▲", "-")), 2)), NA())</f>
        <v>0.02</v>
      </c>
      <c r="J30" s="174" t="e">
        <f>IF(ROUND(VALUE(SUBSTITUTE(連結実質赤字比率に係る赤字・黒字の構成分析!J$40,"▲", "-")), 2) &lt; 0, ABS(ROUND(VALUE(SUBSTITUTE(連結実質赤字比率に係る赤字・黒字の構成分析!J$40,"▲", "-")), 2)), NA())</f>
        <v>#N/A</v>
      </c>
      <c r="K30" s="174">
        <f>IF(ROUND(VALUE(SUBSTITUTE(連結実質赤字比率に係る赤字・黒字の構成分析!J$40,"▲", "-")), 2) &gt;= 0, ABS(ROUND(VALUE(SUBSTITUTE(連結実質赤字比率に係る赤字・黒字の構成分析!J$40,"▲", "-")), 2)), NA())</f>
        <v>0.01</v>
      </c>
    </row>
    <row r="31" spans="1:11" x14ac:dyDescent="0.15">
      <c r="A31" s="174" t="str">
        <f>IF(連結実質赤字比率に係る赤字・黒字の構成分析!C$39="",NA(),連結実質赤字比率に係る赤字・黒字の構成分析!C$39)</f>
        <v>国民健康保険特別会計</v>
      </c>
      <c r="B31" s="174" t="e">
        <f>IF(ROUND(VALUE(SUBSTITUTE(連結実質赤字比率に係る赤字・黒字の構成分析!F$39,"▲", "-")), 2) &lt; 0, ABS(ROUND(VALUE(SUBSTITUTE(連結実質赤字比率に係る赤字・黒字の構成分析!F$39,"▲", "-")), 2)), NA())</f>
        <v>#N/A</v>
      </c>
      <c r="C31" s="174">
        <f>IF(ROUND(VALUE(SUBSTITUTE(連結実質赤字比率に係る赤字・黒字の構成分析!F$39,"▲", "-")), 2) &gt;= 0, ABS(ROUND(VALUE(SUBSTITUTE(連結実質赤字比率に係る赤字・黒字の構成分析!F$39,"▲", "-")), 2)), NA())</f>
        <v>0.49</v>
      </c>
      <c r="D31" s="174" t="e">
        <f>IF(ROUND(VALUE(SUBSTITUTE(連結実質赤字比率に係る赤字・黒字の構成分析!G$39,"▲", "-")), 2) &lt; 0, ABS(ROUND(VALUE(SUBSTITUTE(連結実質赤字比率に係る赤字・黒字の構成分析!G$39,"▲", "-")), 2)), NA())</f>
        <v>#N/A</v>
      </c>
      <c r="E31" s="174">
        <f>IF(ROUND(VALUE(SUBSTITUTE(連結実質赤字比率に係る赤字・黒字の構成分析!G$39,"▲", "-")), 2) &gt;= 0, ABS(ROUND(VALUE(SUBSTITUTE(連結実質赤字比率に係る赤字・黒字の構成分析!G$39,"▲", "-")), 2)), NA())</f>
        <v>0.6</v>
      </c>
      <c r="F31" s="174" t="e">
        <f>IF(ROUND(VALUE(SUBSTITUTE(連結実質赤字比率に係る赤字・黒字の構成分析!H$39,"▲", "-")), 2) &lt; 0, ABS(ROUND(VALUE(SUBSTITUTE(連結実質赤字比率に係る赤字・黒字の構成分析!H$39,"▲", "-")), 2)), NA())</f>
        <v>#N/A</v>
      </c>
      <c r="G31" s="174">
        <f>IF(ROUND(VALUE(SUBSTITUTE(連結実質赤字比率に係る赤字・黒字の構成分析!H$39,"▲", "-")), 2) &gt;= 0, ABS(ROUND(VALUE(SUBSTITUTE(連結実質赤字比率に係る赤字・黒字の構成分析!H$39,"▲", "-")), 2)), NA())</f>
        <v>0.54</v>
      </c>
      <c r="H31" s="174" t="e">
        <f>IF(ROUND(VALUE(SUBSTITUTE(連結実質赤字比率に係る赤字・黒字の構成分析!I$39,"▲", "-")), 2) &lt; 0, ABS(ROUND(VALUE(SUBSTITUTE(連結実質赤字比率に係る赤字・黒字の構成分析!I$39,"▲", "-")), 2)), NA())</f>
        <v>#N/A</v>
      </c>
      <c r="I31" s="174">
        <f>IF(ROUND(VALUE(SUBSTITUTE(連結実質赤字比率に係る赤字・黒字の構成分析!I$39,"▲", "-")), 2) &gt;= 0, ABS(ROUND(VALUE(SUBSTITUTE(連結実質赤字比率に係る赤字・黒字の構成分析!I$39,"▲", "-")), 2)), NA())</f>
        <v>0.7</v>
      </c>
      <c r="J31" s="174" t="e">
        <f>IF(ROUND(VALUE(SUBSTITUTE(連結実質赤字比率に係る赤字・黒字の構成分析!J$39,"▲", "-")), 2) &lt; 0, ABS(ROUND(VALUE(SUBSTITUTE(連結実質赤字比率に係る赤字・黒字の構成分析!J$39,"▲", "-")), 2)), NA())</f>
        <v>#N/A</v>
      </c>
      <c r="K31" s="174">
        <f>IF(ROUND(VALUE(SUBSTITUTE(連結実質赤字比率に係る赤字・黒字の構成分析!J$39,"▲", "-")), 2) &gt;= 0, ABS(ROUND(VALUE(SUBSTITUTE(連結実質赤字比率に係る赤字・黒字の構成分析!J$39,"▲", "-")), 2)), NA())</f>
        <v>0.62</v>
      </c>
    </row>
    <row r="32" spans="1:11" x14ac:dyDescent="0.15">
      <c r="A32" s="174" t="str">
        <f>IF(連結実質赤字比率に係る赤字・黒字の構成分析!C$38="",NA(),連結実質赤字比率に係る赤字・黒字の構成分析!C$38)</f>
        <v>介護保険特別会計</v>
      </c>
      <c r="B32" s="174" t="e">
        <f>IF(ROUND(VALUE(SUBSTITUTE(連結実質赤字比率に係る赤字・黒字の構成分析!F$38,"▲", "-")), 2) &lt; 0, ABS(ROUND(VALUE(SUBSTITUTE(連結実質赤字比率に係る赤字・黒字の構成分析!F$38,"▲", "-")), 2)), NA())</f>
        <v>#N/A</v>
      </c>
      <c r="C32" s="174">
        <f>IF(ROUND(VALUE(SUBSTITUTE(連結実質赤字比率に係る赤字・黒字の構成分析!F$38,"▲", "-")), 2) &gt;= 0, ABS(ROUND(VALUE(SUBSTITUTE(連結実質赤字比率に係る赤字・黒字の構成分析!F$38,"▲", "-")), 2)), NA())</f>
        <v>1.53</v>
      </c>
      <c r="D32" s="174" t="e">
        <f>IF(ROUND(VALUE(SUBSTITUTE(連結実質赤字比率に係る赤字・黒字の構成分析!G$38,"▲", "-")), 2) &lt; 0, ABS(ROUND(VALUE(SUBSTITUTE(連結実質赤字比率に係る赤字・黒字の構成分析!G$38,"▲", "-")), 2)), NA())</f>
        <v>#N/A</v>
      </c>
      <c r="E32" s="174">
        <f>IF(ROUND(VALUE(SUBSTITUTE(連結実質赤字比率に係る赤字・黒字の構成分析!G$38,"▲", "-")), 2) &gt;= 0, ABS(ROUND(VALUE(SUBSTITUTE(連結実質赤字比率に係る赤字・黒字の構成分析!G$38,"▲", "-")), 2)), NA())</f>
        <v>1.1000000000000001</v>
      </c>
      <c r="F32" s="174" t="e">
        <f>IF(ROUND(VALUE(SUBSTITUTE(連結実質赤字比率に係る赤字・黒字の構成分析!H$38,"▲", "-")), 2) &lt; 0, ABS(ROUND(VALUE(SUBSTITUTE(連結実質赤字比率に係る赤字・黒字の構成分析!H$38,"▲", "-")), 2)), NA())</f>
        <v>#N/A</v>
      </c>
      <c r="G32" s="174">
        <f>IF(ROUND(VALUE(SUBSTITUTE(連結実質赤字比率に係る赤字・黒字の構成分析!H$38,"▲", "-")), 2) &gt;= 0, ABS(ROUND(VALUE(SUBSTITUTE(連結実質赤字比率に係る赤字・黒字の構成分析!H$38,"▲", "-")), 2)), NA())</f>
        <v>1.1200000000000001</v>
      </c>
      <c r="H32" s="174" t="e">
        <f>IF(ROUND(VALUE(SUBSTITUTE(連結実質赤字比率に係る赤字・黒字の構成分析!I$38,"▲", "-")), 2) &lt; 0, ABS(ROUND(VALUE(SUBSTITUTE(連結実質赤字比率に係る赤字・黒字の構成分析!I$38,"▲", "-")), 2)), NA())</f>
        <v>#N/A</v>
      </c>
      <c r="I32" s="174">
        <f>IF(ROUND(VALUE(SUBSTITUTE(連結実質赤字比率に係る赤字・黒字の構成分析!I$38,"▲", "-")), 2) &gt;= 0, ABS(ROUND(VALUE(SUBSTITUTE(連結実質赤字比率に係る赤字・黒字の構成分析!I$38,"▲", "-")), 2)), NA())</f>
        <v>1.17</v>
      </c>
      <c r="J32" s="174" t="e">
        <f>IF(ROUND(VALUE(SUBSTITUTE(連結実質赤字比率に係る赤字・黒字の構成分析!J$38,"▲", "-")), 2) &lt; 0, ABS(ROUND(VALUE(SUBSTITUTE(連結実質赤字比率に係る赤字・黒字の構成分析!J$38,"▲", "-")), 2)), NA())</f>
        <v>#N/A</v>
      </c>
      <c r="K32" s="174">
        <f>IF(ROUND(VALUE(SUBSTITUTE(連結実質赤字比率に係る赤字・黒字の構成分析!J$38,"▲", "-")), 2) &gt;= 0, ABS(ROUND(VALUE(SUBSTITUTE(連結実質赤字比率に係る赤字・黒字の構成分析!J$38,"▲", "-")), 2)), NA())</f>
        <v>1.1399999999999999</v>
      </c>
    </row>
    <row r="33" spans="1:16" x14ac:dyDescent="0.15">
      <c r="A33" s="174" t="str">
        <f>IF(連結実質赤字比率に係る赤字・黒字の構成分析!C$37="",NA(),連結実質赤字比率に係る赤字・黒字の構成分析!C$37)</f>
        <v>宅地造成事業会計</v>
      </c>
      <c r="B33" s="174" t="e">
        <f>IF(ROUND(VALUE(SUBSTITUTE(連結実質赤字比率に係る赤字・黒字の構成分析!F$37,"▲", "-")), 2) &lt; 0, ABS(ROUND(VALUE(SUBSTITUTE(連結実質赤字比率に係る赤字・黒字の構成分析!F$37,"▲", "-")), 2)), NA())</f>
        <v>#N/A</v>
      </c>
      <c r="C33" s="174">
        <f>IF(ROUND(VALUE(SUBSTITUTE(連結実質赤字比率に係る赤字・黒字の構成分析!F$37,"▲", "-")), 2) &gt;= 0, ABS(ROUND(VALUE(SUBSTITUTE(連結実質赤字比率に係る赤字・黒字の構成分析!F$37,"▲", "-")), 2)), NA())</f>
        <v>4.45</v>
      </c>
      <c r="D33" s="174" t="e">
        <f>IF(ROUND(VALUE(SUBSTITUTE(連結実質赤字比率に係る赤字・黒字の構成分析!G$37,"▲", "-")), 2) &lt; 0, ABS(ROUND(VALUE(SUBSTITUTE(連結実質赤字比率に係る赤字・黒字の構成分析!G$37,"▲", "-")), 2)), NA())</f>
        <v>#N/A</v>
      </c>
      <c r="E33" s="174">
        <f>IF(ROUND(VALUE(SUBSTITUTE(連結実質赤字比率に係る赤字・黒字の構成分析!G$37,"▲", "-")), 2) &gt;= 0, ABS(ROUND(VALUE(SUBSTITUTE(連結実質赤字比率に係る赤字・黒字の構成分析!G$37,"▲", "-")), 2)), NA())</f>
        <v>4.29</v>
      </c>
      <c r="F33" s="174" t="e">
        <f>IF(ROUND(VALUE(SUBSTITUTE(連結実質赤字比率に係る赤字・黒字の構成分析!H$37,"▲", "-")), 2) &lt; 0, ABS(ROUND(VALUE(SUBSTITUTE(連結実質赤字比率に係る赤字・黒字の構成分析!H$37,"▲", "-")), 2)), NA())</f>
        <v>#N/A</v>
      </c>
      <c r="G33" s="174">
        <f>IF(ROUND(VALUE(SUBSTITUTE(連結実質赤字比率に係る赤字・黒字の構成分析!H$37,"▲", "-")), 2) &gt;= 0, ABS(ROUND(VALUE(SUBSTITUTE(連結実質赤字比率に係る赤字・黒字の構成分析!H$37,"▲", "-")), 2)), NA())</f>
        <v>4.09</v>
      </c>
      <c r="H33" s="174" t="e">
        <f>IF(ROUND(VALUE(SUBSTITUTE(連結実質赤字比率に係る赤字・黒字の構成分析!I$37,"▲", "-")), 2) &lt; 0, ABS(ROUND(VALUE(SUBSTITUTE(連結実質赤字比率に係る赤字・黒字の構成分析!I$37,"▲", "-")), 2)), NA())</f>
        <v>#N/A</v>
      </c>
      <c r="I33" s="174">
        <f>IF(ROUND(VALUE(SUBSTITUTE(連結実質赤字比率に係る赤字・黒字の構成分析!I$37,"▲", "-")), 2) &gt;= 0, ABS(ROUND(VALUE(SUBSTITUTE(連結実質赤字比率に係る赤字・黒字の構成分析!I$37,"▲", "-")), 2)), NA())</f>
        <v>4.09</v>
      </c>
      <c r="J33" s="174" t="e">
        <f>IF(ROUND(VALUE(SUBSTITUTE(連結実質赤字比率に係る赤字・黒字の構成分析!J$37,"▲", "-")), 2) &lt; 0, ABS(ROUND(VALUE(SUBSTITUTE(連結実質赤字比率に係る赤字・黒字の構成分析!J$37,"▲", "-")), 2)), NA())</f>
        <v>#N/A</v>
      </c>
      <c r="K33" s="174">
        <f>IF(ROUND(VALUE(SUBSTITUTE(連結実質赤字比率に係る赤字・黒字の構成分析!J$37,"▲", "-")), 2) &gt;= 0, ABS(ROUND(VALUE(SUBSTITUTE(連結実質赤字比率に係る赤字・黒字の構成分析!J$37,"▲", "-")), 2)), NA())</f>
        <v>4.04</v>
      </c>
    </row>
    <row r="34" spans="1:16" x14ac:dyDescent="0.15">
      <c r="A34" s="174" t="str">
        <f>IF(連結実質赤字比率に係る赤字・黒字の構成分析!C$36="",NA(),連結実質赤字比率に係る赤字・黒字の構成分析!C$36)</f>
        <v>一般会計</v>
      </c>
      <c r="B34" s="174" t="e">
        <f>IF(ROUND(VALUE(SUBSTITUTE(連結実質赤字比率に係る赤字・黒字の構成分析!F$36,"▲", "-")), 2) &lt; 0, ABS(ROUND(VALUE(SUBSTITUTE(連結実質赤字比率に係る赤字・黒字の構成分析!F$36,"▲", "-")), 2)), NA())</f>
        <v>#N/A</v>
      </c>
      <c r="C34" s="174">
        <f>IF(ROUND(VALUE(SUBSTITUTE(連結実質赤字比率に係る赤字・黒字の構成分析!F$36,"▲", "-")), 2) &gt;= 0, ABS(ROUND(VALUE(SUBSTITUTE(連結実質赤字比率に係る赤字・黒字の構成分析!F$36,"▲", "-")), 2)), NA())</f>
        <v>1.37</v>
      </c>
      <c r="D34" s="174" t="e">
        <f>IF(ROUND(VALUE(SUBSTITUTE(連結実質赤字比率に係る赤字・黒字の構成分析!G$36,"▲", "-")), 2) &lt; 0, ABS(ROUND(VALUE(SUBSTITUTE(連結実質赤字比率に係る赤字・黒字の構成分析!G$36,"▲", "-")), 2)), NA())</f>
        <v>#N/A</v>
      </c>
      <c r="E34" s="174">
        <f>IF(ROUND(VALUE(SUBSTITUTE(連結実質赤字比率に係る赤字・黒字の構成分析!G$36,"▲", "-")), 2) &gt;= 0, ABS(ROUND(VALUE(SUBSTITUTE(連結実質赤字比率に係る赤字・黒字の構成分析!G$36,"▲", "-")), 2)), NA())</f>
        <v>7.43</v>
      </c>
      <c r="F34" s="174" t="e">
        <f>IF(ROUND(VALUE(SUBSTITUTE(連結実質赤字比率に係る赤字・黒字の構成分析!H$36,"▲", "-")), 2) &lt; 0, ABS(ROUND(VALUE(SUBSTITUTE(連結実質赤字比率に係る赤字・黒字の構成分析!H$36,"▲", "-")), 2)), NA())</f>
        <v>#N/A</v>
      </c>
      <c r="G34" s="174">
        <f>IF(ROUND(VALUE(SUBSTITUTE(連結実質赤字比率に係る赤字・黒字の構成分析!H$36,"▲", "-")), 2) &gt;= 0, ABS(ROUND(VALUE(SUBSTITUTE(連結実質赤字比率に係る赤字・黒字の構成分析!H$36,"▲", "-")), 2)), NA())</f>
        <v>7.86</v>
      </c>
      <c r="H34" s="174" t="e">
        <f>IF(ROUND(VALUE(SUBSTITUTE(連結実質赤字比率に係る赤字・黒字の構成分析!I$36,"▲", "-")), 2) &lt; 0, ABS(ROUND(VALUE(SUBSTITUTE(連結実質赤字比率に係る赤字・黒字の構成分析!I$36,"▲", "-")), 2)), NA())</f>
        <v>#N/A</v>
      </c>
      <c r="I34" s="174">
        <f>IF(ROUND(VALUE(SUBSTITUTE(連結実質赤字比率に係る赤字・黒字の構成分析!I$36,"▲", "-")), 2) &gt;= 0, ABS(ROUND(VALUE(SUBSTITUTE(連結実質赤字比率に係る赤字・黒字の構成分析!I$36,"▲", "-")), 2)), NA())</f>
        <v>7.34</v>
      </c>
      <c r="J34" s="174" t="e">
        <f>IF(ROUND(VALUE(SUBSTITUTE(連結実質赤字比率に係る赤字・黒字の構成分析!J$36,"▲", "-")), 2) &lt; 0, ABS(ROUND(VALUE(SUBSTITUTE(連結実質赤字比率に係る赤字・黒字の構成分析!J$36,"▲", "-")), 2)), NA())</f>
        <v>#N/A</v>
      </c>
      <c r="K34" s="174">
        <f>IF(ROUND(VALUE(SUBSTITUTE(連結実質赤字比率に係る赤字・黒字の構成分析!J$36,"▲", "-")), 2) &gt;= 0, ABS(ROUND(VALUE(SUBSTITUTE(連結実質赤字比率に係る赤字・黒字の構成分析!J$36,"▲", "-")), 2)), NA())</f>
        <v>6.98</v>
      </c>
    </row>
    <row r="35" spans="1:16" x14ac:dyDescent="0.15">
      <c r="A35" s="174" t="str">
        <f>IF(連結実質赤字比率に係る赤字・黒字の構成分析!C$35="",NA(),連結実質赤字比率に係る赤字・黒字の構成分析!C$35)</f>
        <v>水道事業会計</v>
      </c>
      <c r="B35" s="174" t="e">
        <f>IF(ROUND(VALUE(SUBSTITUTE(連結実質赤字比率に係る赤字・黒字の構成分析!F$35,"▲", "-")), 2) &lt; 0, ABS(ROUND(VALUE(SUBSTITUTE(連結実質赤字比率に係る赤字・黒字の構成分析!F$35,"▲", "-")), 2)), NA())</f>
        <v>#N/A</v>
      </c>
      <c r="C35" s="174">
        <f>IF(ROUND(VALUE(SUBSTITUTE(連結実質赤字比率に係る赤字・黒字の構成分析!F$35,"▲", "-")), 2) &gt;= 0, ABS(ROUND(VALUE(SUBSTITUTE(連結実質赤字比率に係る赤字・黒字の構成分析!F$35,"▲", "-")), 2)), NA())</f>
        <v>14.12</v>
      </c>
      <c r="D35" s="174" t="e">
        <f>IF(ROUND(VALUE(SUBSTITUTE(連結実質赤字比率に係る赤字・黒字の構成分析!G$35,"▲", "-")), 2) &lt; 0, ABS(ROUND(VALUE(SUBSTITUTE(連結実質赤字比率に係る赤字・黒字の構成分析!G$35,"▲", "-")), 2)), NA())</f>
        <v>#N/A</v>
      </c>
      <c r="E35" s="174">
        <f>IF(ROUND(VALUE(SUBSTITUTE(連結実質赤字比率に係る赤字・黒字の構成分析!G$35,"▲", "-")), 2) &gt;= 0, ABS(ROUND(VALUE(SUBSTITUTE(連結実質赤字比率に係る赤字・黒字の構成分析!G$35,"▲", "-")), 2)), NA())</f>
        <v>14.44</v>
      </c>
      <c r="F35" s="174" t="e">
        <f>IF(ROUND(VALUE(SUBSTITUTE(連結実質赤字比率に係る赤字・黒字の構成分析!H$35,"▲", "-")), 2) &lt; 0, ABS(ROUND(VALUE(SUBSTITUTE(連結実質赤字比率に係る赤字・黒字の構成分析!H$35,"▲", "-")), 2)), NA())</f>
        <v>#N/A</v>
      </c>
      <c r="G35" s="174">
        <f>IF(ROUND(VALUE(SUBSTITUTE(連結実質赤字比率に係る赤字・黒字の構成分析!H$35,"▲", "-")), 2) &gt;= 0, ABS(ROUND(VALUE(SUBSTITUTE(連結実質赤字比率に係る赤字・黒字の構成分析!H$35,"▲", "-")), 2)), NA())</f>
        <v>14.91</v>
      </c>
      <c r="H35" s="174" t="e">
        <f>IF(ROUND(VALUE(SUBSTITUTE(連結実質赤字比率に係る赤字・黒字の構成分析!I$35,"▲", "-")), 2) &lt; 0, ABS(ROUND(VALUE(SUBSTITUTE(連結実質赤字比率に係る赤字・黒字の構成分析!I$35,"▲", "-")), 2)), NA())</f>
        <v>#N/A</v>
      </c>
      <c r="I35" s="174">
        <f>IF(ROUND(VALUE(SUBSTITUTE(連結実質赤字比率に係る赤字・黒字の構成分析!I$35,"▲", "-")), 2) &gt;= 0, ABS(ROUND(VALUE(SUBSTITUTE(連結実質赤字比率に係る赤字・黒字の構成分析!I$35,"▲", "-")), 2)), NA())</f>
        <v>12.09</v>
      </c>
      <c r="J35" s="174" t="e">
        <f>IF(ROUND(VALUE(SUBSTITUTE(連結実質赤字比率に係る赤字・黒字の構成分析!J$35,"▲", "-")), 2) &lt; 0, ABS(ROUND(VALUE(SUBSTITUTE(連結実質赤字比率に係る赤字・黒字の構成分析!J$35,"▲", "-")), 2)), NA())</f>
        <v>#N/A</v>
      </c>
      <c r="K35" s="174">
        <f>IF(ROUND(VALUE(SUBSTITUTE(連結実質赤字比率に係る赤字・黒字の構成分析!J$35,"▲", "-")), 2) &gt;= 0, ABS(ROUND(VALUE(SUBSTITUTE(連結実質赤字比率に係る赤字・黒字の構成分析!J$35,"▲", "-")), 2)), NA())</f>
        <v>12.08</v>
      </c>
    </row>
    <row r="36" spans="1:16" x14ac:dyDescent="0.15">
      <c r="A36" s="174" t="str">
        <f>IF(連結実質赤字比率に係る赤字・黒字の構成分析!C$34="",NA(),連結実質赤字比率に係る赤字・黒字の構成分析!C$34)</f>
        <v>下水道事業会計</v>
      </c>
      <c r="B36" s="174" t="e">
        <f>IF(ROUND(VALUE(SUBSTITUTE(連結実質赤字比率に係る赤字・黒字の構成分析!F$34,"▲", "-")), 2) &lt; 0, ABS(ROUND(VALUE(SUBSTITUTE(連結実質赤字比率に係る赤字・黒字の構成分析!F$34,"▲", "-")), 2)), NA())</f>
        <v>#N/A</v>
      </c>
      <c r="C36" s="174">
        <f>IF(ROUND(VALUE(SUBSTITUTE(連結実質赤字比率に係る赤字・黒字の構成分析!F$34,"▲", "-")), 2) &gt;= 0, ABS(ROUND(VALUE(SUBSTITUTE(連結実質赤字比率に係る赤字・黒字の構成分析!F$34,"▲", "-")), 2)), NA())</f>
        <v>15.42</v>
      </c>
      <c r="D36" s="174" t="e">
        <f>IF(ROUND(VALUE(SUBSTITUTE(連結実質赤字比率に係る赤字・黒字の構成分析!G$34,"▲", "-")), 2) &lt; 0, ABS(ROUND(VALUE(SUBSTITUTE(連結実質赤字比率に係る赤字・黒字の構成分析!G$34,"▲", "-")), 2)), NA())</f>
        <v>#N/A</v>
      </c>
      <c r="E36" s="174">
        <f>IF(ROUND(VALUE(SUBSTITUTE(連結実質赤字比率に係る赤字・黒字の構成分析!G$34,"▲", "-")), 2) &gt;= 0, ABS(ROUND(VALUE(SUBSTITUTE(連結実質赤字比率に係る赤字・黒字の構成分析!G$34,"▲", "-")), 2)), NA())</f>
        <v>16.239999999999998</v>
      </c>
      <c r="F36" s="174" t="e">
        <f>IF(ROUND(VALUE(SUBSTITUTE(連結実質赤字比率に係る赤字・黒字の構成分析!H$34,"▲", "-")), 2) &lt; 0, ABS(ROUND(VALUE(SUBSTITUTE(連結実質赤字比率に係る赤字・黒字の構成分析!H$34,"▲", "-")), 2)), NA())</f>
        <v>#N/A</v>
      </c>
      <c r="G36" s="174">
        <f>IF(ROUND(VALUE(SUBSTITUTE(連結実質赤字比率に係る赤字・黒字の構成分析!H$34,"▲", "-")), 2) &gt;= 0, ABS(ROUND(VALUE(SUBSTITUTE(連結実質赤字比率に係る赤字・黒字の構成分析!H$34,"▲", "-")), 2)), NA())</f>
        <v>15.94</v>
      </c>
      <c r="H36" s="174" t="e">
        <f>IF(ROUND(VALUE(SUBSTITUTE(連結実質赤字比率に係る赤字・黒字の構成分析!I$34,"▲", "-")), 2) &lt; 0, ABS(ROUND(VALUE(SUBSTITUTE(連結実質赤字比率に係る赤字・黒字の構成分析!I$34,"▲", "-")), 2)), NA())</f>
        <v>#N/A</v>
      </c>
      <c r="I36" s="174">
        <f>IF(ROUND(VALUE(SUBSTITUTE(連結実質赤字比率に係る赤字・黒字の構成分析!I$34,"▲", "-")), 2) &gt;= 0, ABS(ROUND(VALUE(SUBSTITUTE(連結実質赤字比率に係る赤字・黒字の構成分析!I$34,"▲", "-")), 2)), NA())</f>
        <v>15.48</v>
      </c>
      <c r="J36" s="174" t="e">
        <f>IF(ROUND(VALUE(SUBSTITUTE(連結実質赤字比率に係る赤字・黒字の構成分析!J$34,"▲", "-")), 2) &lt; 0, ABS(ROUND(VALUE(SUBSTITUTE(連結実質赤字比率に係る赤字・黒字の構成分析!J$34,"▲", "-")), 2)), NA())</f>
        <v>#N/A</v>
      </c>
      <c r="K36" s="174">
        <f>IF(ROUND(VALUE(SUBSTITUTE(連結実質赤字比率に係る赤字・黒字の構成分析!J$34,"▲", "-")), 2) &gt;= 0, ABS(ROUND(VALUE(SUBSTITUTE(連結実質赤字比率に係る赤字・黒字の構成分析!J$34,"▲", "-")), 2)), NA())</f>
        <v>14.18</v>
      </c>
    </row>
    <row r="39" spans="1:16" x14ac:dyDescent="0.15">
      <c r="A39" s="143" t="s">
        <v>58</v>
      </c>
    </row>
    <row r="40" spans="1:16" x14ac:dyDescent="0.15">
      <c r="A40" s="175"/>
      <c r="B40" s="175" t="str">
        <f>'実質公債費比率（分子）の構造'!K$44</f>
        <v>R01</v>
      </c>
      <c r="C40" s="175"/>
      <c r="D40" s="175"/>
      <c r="E40" s="175" t="str">
        <f>'実質公債費比率（分子）の構造'!L$44</f>
        <v>R02</v>
      </c>
      <c r="F40" s="175"/>
      <c r="G40" s="175"/>
      <c r="H40" s="175" t="str">
        <f>'実質公債費比率（分子）の構造'!M$44</f>
        <v>R03</v>
      </c>
      <c r="I40" s="175"/>
      <c r="J40" s="175"/>
      <c r="K40" s="175" t="str">
        <f>'実質公債費比率（分子）の構造'!N$44</f>
        <v>R04</v>
      </c>
      <c r="L40" s="175"/>
      <c r="M40" s="175"/>
      <c r="N40" s="175" t="str">
        <f>'実質公債費比率（分子）の構造'!O$44</f>
        <v>R05</v>
      </c>
      <c r="O40" s="175"/>
      <c r="P40" s="175"/>
    </row>
    <row r="41" spans="1:16" x14ac:dyDescent="0.15">
      <c r="A41" s="175"/>
      <c r="B41" s="175" t="s">
        <v>59</v>
      </c>
      <c r="C41" s="175"/>
      <c r="D41" s="175" t="s">
        <v>60</v>
      </c>
      <c r="E41" s="175" t="s">
        <v>59</v>
      </c>
      <c r="F41" s="175"/>
      <c r="G41" s="175" t="s">
        <v>60</v>
      </c>
      <c r="H41" s="175" t="s">
        <v>59</v>
      </c>
      <c r="I41" s="175"/>
      <c r="J41" s="175" t="s">
        <v>60</v>
      </c>
      <c r="K41" s="175" t="s">
        <v>59</v>
      </c>
      <c r="L41" s="175"/>
      <c r="M41" s="175" t="s">
        <v>60</v>
      </c>
      <c r="N41" s="175" t="s">
        <v>59</v>
      </c>
      <c r="O41" s="175"/>
      <c r="P41" s="175" t="s">
        <v>60</v>
      </c>
    </row>
    <row r="42" spans="1:16" x14ac:dyDescent="0.15">
      <c r="A42" s="175" t="s">
        <v>61</v>
      </c>
      <c r="B42" s="175"/>
      <c r="C42" s="175"/>
      <c r="D42" s="175">
        <f>'実質公債費比率（分子）の構造'!K$52</f>
        <v>2141</v>
      </c>
      <c r="E42" s="175"/>
      <c r="F42" s="175"/>
      <c r="G42" s="175">
        <f>'実質公債費比率（分子）の構造'!L$52</f>
        <v>2149</v>
      </c>
      <c r="H42" s="175"/>
      <c r="I42" s="175"/>
      <c r="J42" s="175">
        <f>'実質公債費比率（分子）の構造'!M$52</f>
        <v>2122</v>
      </c>
      <c r="K42" s="175"/>
      <c r="L42" s="175"/>
      <c r="M42" s="175">
        <f>'実質公債費比率（分子）の構造'!N$52</f>
        <v>2230</v>
      </c>
      <c r="N42" s="175"/>
      <c r="O42" s="175"/>
      <c r="P42" s="175">
        <f>'実質公債費比率（分子）の構造'!O$52</f>
        <v>2243</v>
      </c>
    </row>
    <row r="43" spans="1:16" x14ac:dyDescent="0.15">
      <c r="A43" s="175" t="s">
        <v>16</v>
      </c>
      <c r="B43" s="175" t="str">
        <f>'実質公債費比率（分子）の構造'!K$51</f>
        <v>-</v>
      </c>
      <c r="C43" s="175"/>
      <c r="D43" s="175"/>
      <c r="E43" s="175">
        <f>'実質公債費比率（分子）の構造'!L$51</f>
        <v>0</v>
      </c>
      <c r="F43" s="175"/>
      <c r="G43" s="175"/>
      <c r="H43" s="175" t="str">
        <f>'実質公債費比率（分子）の構造'!M$51</f>
        <v>-</v>
      </c>
      <c r="I43" s="175"/>
      <c r="J43" s="175"/>
      <c r="K43" s="175" t="str">
        <f>'実質公債費比率（分子）の構造'!N$51</f>
        <v>-</v>
      </c>
      <c r="L43" s="175"/>
      <c r="M43" s="175"/>
      <c r="N43" s="175" t="str">
        <f>'実質公債費比率（分子）の構造'!O$51</f>
        <v>-</v>
      </c>
      <c r="O43" s="175"/>
      <c r="P43" s="175"/>
    </row>
    <row r="44" spans="1:16" x14ac:dyDescent="0.15">
      <c r="A44" s="175" t="s">
        <v>62</v>
      </c>
      <c r="B44" s="175">
        <f>'実質公債費比率（分子）の構造'!K$50</f>
        <v>51</v>
      </c>
      <c r="C44" s="175"/>
      <c r="D44" s="175"/>
      <c r="E44" s="175">
        <f>'実質公債費比率（分子）の構造'!L$50</f>
        <v>44</v>
      </c>
      <c r="F44" s="175"/>
      <c r="G44" s="175"/>
      <c r="H44" s="175">
        <f>'実質公債費比率（分子）の構造'!M$50</f>
        <v>30</v>
      </c>
      <c r="I44" s="175"/>
      <c r="J44" s="175"/>
      <c r="K44" s="175">
        <f>'実質公債費比率（分子）の構造'!N$50</f>
        <v>16</v>
      </c>
      <c r="L44" s="175"/>
      <c r="M44" s="175"/>
      <c r="N44" s="175">
        <f>'実質公債費比率（分子）の構造'!O$50</f>
        <v>3</v>
      </c>
      <c r="O44" s="175"/>
      <c r="P44" s="175"/>
    </row>
    <row r="45" spans="1:16" x14ac:dyDescent="0.15">
      <c r="A45" s="175" t="s">
        <v>63</v>
      </c>
      <c r="B45" s="175">
        <f>'実質公債費比率（分子）の構造'!K$49</f>
        <v>58</v>
      </c>
      <c r="C45" s="175"/>
      <c r="D45" s="175"/>
      <c r="E45" s="175">
        <f>'実質公債費比率（分子）の構造'!L$49</f>
        <v>109</v>
      </c>
      <c r="F45" s="175"/>
      <c r="G45" s="175"/>
      <c r="H45" s="175">
        <f>'実質公債費比率（分子）の構造'!M$49</f>
        <v>102</v>
      </c>
      <c r="I45" s="175"/>
      <c r="J45" s="175"/>
      <c r="K45" s="175">
        <f>'実質公債費比率（分子）の構造'!N$49</f>
        <v>82</v>
      </c>
      <c r="L45" s="175"/>
      <c r="M45" s="175"/>
      <c r="N45" s="175">
        <f>'実質公債費比率（分子）の構造'!O$49</f>
        <v>136</v>
      </c>
      <c r="O45" s="175"/>
      <c r="P45" s="175"/>
    </row>
    <row r="46" spans="1:16" x14ac:dyDescent="0.15">
      <c r="A46" s="175" t="s">
        <v>64</v>
      </c>
      <c r="B46" s="175">
        <f>'実質公債費比率（分子）の構造'!K$48</f>
        <v>1123</v>
      </c>
      <c r="C46" s="175"/>
      <c r="D46" s="175"/>
      <c r="E46" s="175">
        <f>'実質公債費比率（分子）の構造'!L$48</f>
        <v>1053</v>
      </c>
      <c r="F46" s="175"/>
      <c r="G46" s="175"/>
      <c r="H46" s="175">
        <f>'実質公債費比率（分子）の構造'!M$48</f>
        <v>958</v>
      </c>
      <c r="I46" s="175"/>
      <c r="J46" s="175"/>
      <c r="K46" s="175">
        <f>'実質公債費比率（分子）の構造'!N$48</f>
        <v>1016</v>
      </c>
      <c r="L46" s="175"/>
      <c r="M46" s="175"/>
      <c r="N46" s="175">
        <f>'実質公債費比率（分子）の構造'!O$48</f>
        <v>989</v>
      </c>
      <c r="O46" s="175"/>
      <c r="P46" s="175"/>
    </row>
    <row r="47" spans="1:16" x14ac:dyDescent="0.15">
      <c r="A47" s="175" t="s">
        <v>12</v>
      </c>
      <c r="B47" s="175" t="str">
        <f>'実質公債費比率（分子）の構造'!K$47</f>
        <v>-</v>
      </c>
      <c r="C47" s="175"/>
      <c r="D47" s="175"/>
      <c r="E47" s="175" t="str">
        <f>'実質公債費比率（分子）の構造'!L$47</f>
        <v>-</v>
      </c>
      <c r="F47" s="175"/>
      <c r="G47" s="175"/>
      <c r="H47" s="175" t="str">
        <f>'実質公債費比率（分子）の構造'!M$47</f>
        <v>-</v>
      </c>
      <c r="I47" s="175"/>
      <c r="J47" s="175"/>
      <c r="K47" s="175" t="str">
        <f>'実質公債費比率（分子）の構造'!N$47</f>
        <v>-</v>
      </c>
      <c r="L47" s="175"/>
      <c r="M47" s="175"/>
      <c r="N47" s="175" t="str">
        <f>'実質公債費比率（分子）の構造'!O$47</f>
        <v>-</v>
      </c>
      <c r="O47" s="175"/>
      <c r="P47" s="175"/>
    </row>
    <row r="48" spans="1:16" x14ac:dyDescent="0.15">
      <c r="A48" s="175" t="s">
        <v>65</v>
      </c>
      <c r="B48" s="175" t="str">
        <f>'実質公債費比率（分子）の構造'!K$46</f>
        <v>-</v>
      </c>
      <c r="C48" s="175"/>
      <c r="D48" s="175"/>
      <c r="E48" s="175" t="str">
        <f>'実質公債費比率（分子）の構造'!L$46</f>
        <v>-</v>
      </c>
      <c r="F48" s="175"/>
      <c r="G48" s="175"/>
      <c r="H48" s="175" t="str">
        <f>'実質公債費比率（分子）の構造'!M$46</f>
        <v>-</v>
      </c>
      <c r="I48" s="175"/>
      <c r="J48" s="175"/>
      <c r="K48" s="175" t="str">
        <f>'実質公債費比率（分子）の構造'!N$46</f>
        <v>-</v>
      </c>
      <c r="L48" s="175"/>
      <c r="M48" s="175"/>
      <c r="N48" s="175" t="str">
        <f>'実質公債費比率（分子）の構造'!O$46</f>
        <v>-</v>
      </c>
      <c r="O48" s="175"/>
      <c r="P48" s="175"/>
    </row>
    <row r="49" spans="1:16" x14ac:dyDescent="0.15">
      <c r="A49" s="175" t="s">
        <v>66</v>
      </c>
      <c r="B49" s="175">
        <f>'実質公債費比率（分子）の構造'!K$45</f>
        <v>1883</v>
      </c>
      <c r="C49" s="175"/>
      <c r="D49" s="175"/>
      <c r="E49" s="175">
        <f>'実質公債費比率（分子）の構造'!L$45</f>
        <v>1866</v>
      </c>
      <c r="F49" s="175"/>
      <c r="G49" s="175"/>
      <c r="H49" s="175">
        <f>'実質公債費比率（分子）の構造'!M$45</f>
        <v>1950</v>
      </c>
      <c r="I49" s="175"/>
      <c r="J49" s="175"/>
      <c r="K49" s="175">
        <f>'実質公債費比率（分子）の構造'!N$45</f>
        <v>1984</v>
      </c>
      <c r="L49" s="175"/>
      <c r="M49" s="175"/>
      <c r="N49" s="175">
        <f>'実質公債費比率（分子）の構造'!O$45</f>
        <v>2002</v>
      </c>
      <c r="O49" s="175"/>
      <c r="P49" s="175"/>
    </row>
    <row r="50" spans="1:16" x14ac:dyDescent="0.15">
      <c r="A50" s="175" t="s">
        <v>67</v>
      </c>
      <c r="B50" s="175" t="e">
        <f>NA()</f>
        <v>#N/A</v>
      </c>
      <c r="C50" s="175">
        <f>IF(ISNUMBER('実質公債費比率（分子）の構造'!K$53),'実質公債費比率（分子）の構造'!K$53,NA())</f>
        <v>974</v>
      </c>
      <c r="D50" s="175" t="e">
        <f>NA()</f>
        <v>#N/A</v>
      </c>
      <c r="E50" s="175" t="e">
        <f>NA()</f>
        <v>#N/A</v>
      </c>
      <c r="F50" s="175">
        <f>IF(ISNUMBER('実質公債費比率（分子）の構造'!L$53),'実質公債費比率（分子）の構造'!L$53,NA())</f>
        <v>923</v>
      </c>
      <c r="G50" s="175" t="e">
        <f>NA()</f>
        <v>#N/A</v>
      </c>
      <c r="H50" s="175" t="e">
        <f>NA()</f>
        <v>#N/A</v>
      </c>
      <c r="I50" s="175">
        <f>IF(ISNUMBER('実質公債費比率（分子）の構造'!M$53),'実質公債費比率（分子）の構造'!M$53,NA())</f>
        <v>918</v>
      </c>
      <c r="J50" s="175" t="e">
        <f>NA()</f>
        <v>#N/A</v>
      </c>
      <c r="K50" s="175" t="e">
        <f>NA()</f>
        <v>#N/A</v>
      </c>
      <c r="L50" s="175">
        <f>IF(ISNUMBER('実質公債費比率（分子）の構造'!N$53),'実質公債費比率（分子）の構造'!N$53,NA())</f>
        <v>868</v>
      </c>
      <c r="M50" s="175" t="e">
        <f>NA()</f>
        <v>#N/A</v>
      </c>
      <c r="N50" s="175" t="e">
        <f>NA()</f>
        <v>#N/A</v>
      </c>
      <c r="O50" s="175">
        <f>IF(ISNUMBER('実質公債費比率（分子）の構造'!O$53),'実質公債費比率（分子）の構造'!O$53,NA())</f>
        <v>887</v>
      </c>
      <c r="P50" s="175" t="e">
        <f>NA()</f>
        <v>#N/A</v>
      </c>
    </row>
    <row r="53" spans="1:16" x14ac:dyDescent="0.15">
      <c r="A53" s="143" t="s">
        <v>68</v>
      </c>
    </row>
    <row r="54" spans="1:16" x14ac:dyDescent="0.15">
      <c r="A54" s="174"/>
      <c r="B54" s="174" t="str">
        <f>'将来負担比率（分子）の構造'!I$40</f>
        <v>R01</v>
      </c>
      <c r="C54" s="174"/>
      <c r="D54" s="174"/>
      <c r="E54" s="174" t="str">
        <f>'将来負担比率（分子）の構造'!J$40</f>
        <v>R02</v>
      </c>
      <c r="F54" s="174"/>
      <c r="G54" s="174"/>
      <c r="H54" s="174" t="str">
        <f>'将来負担比率（分子）の構造'!K$40</f>
        <v>R03</v>
      </c>
      <c r="I54" s="174"/>
      <c r="J54" s="174"/>
      <c r="K54" s="174" t="str">
        <f>'将来負担比率（分子）の構造'!L$40</f>
        <v>R04</v>
      </c>
      <c r="L54" s="174"/>
      <c r="M54" s="174"/>
      <c r="N54" s="174" t="str">
        <f>'将来負担比率（分子）の構造'!M$40</f>
        <v>R05</v>
      </c>
      <c r="O54" s="174"/>
      <c r="P54" s="174"/>
    </row>
    <row r="55" spans="1:16" x14ac:dyDescent="0.15">
      <c r="A55" s="174"/>
      <c r="B55" s="174" t="s">
        <v>69</v>
      </c>
      <c r="C55" s="174"/>
      <c r="D55" s="174" t="s">
        <v>70</v>
      </c>
      <c r="E55" s="174" t="s">
        <v>69</v>
      </c>
      <c r="F55" s="174"/>
      <c r="G55" s="174" t="s">
        <v>70</v>
      </c>
      <c r="H55" s="174" t="s">
        <v>69</v>
      </c>
      <c r="I55" s="174"/>
      <c r="J55" s="174" t="s">
        <v>70</v>
      </c>
      <c r="K55" s="174" t="s">
        <v>69</v>
      </c>
      <c r="L55" s="174"/>
      <c r="M55" s="174" t="s">
        <v>70</v>
      </c>
      <c r="N55" s="174" t="s">
        <v>69</v>
      </c>
      <c r="O55" s="174"/>
      <c r="P55" s="174" t="s">
        <v>70</v>
      </c>
    </row>
    <row r="56" spans="1:16" x14ac:dyDescent="0.15">
      <c r="A56" s="174" t="s">
        <v>43</v>
      </c>
      <c r="B56" s="174"/>
      <c r="C56" s="174"/>
      <c r="D56" s="174">
        <f>'将来負担比率（分子）の構造'!I$52</f>
        <v>23648</v>
      </c>
      <c r="E56" s="174"/>
      <c r="F56" s="174"/>
      <c r="G56" s="174">
        <f>'将来負担比率（分子）の構造'!J$52</f>
        <v>25408</v>
      </c>
      <c r="H56" s="174"/>
      <c r="I56" s="174"/>
      <c r="J56" s="174">
        <f>'将来負担比率（分子）の構造'!K$52</f>
        <v>25148</v>
      </c>
      <c r="K56" s="174"/>
      <c r="L56" s="174"/>
      <c r="M56" s="174">
        <f>'将来負担比率（分子）の構造'!L$52</f>
        <v>24254</v>
      </c>
      <c r="N56" s="174"/>
      <c r="O56" s="174"/>
      <c r="P56" s="174">
        <f>'将来負担比率（分子）の構造'!M$52</f>
        <v>23632</v>
      </c>
    </row>
    <row r="57" spans="1:16" x14ac:dyDescent="0.15">
      <c r="A57" s="174" t="s">
        <v>42</v>
      </c>
      <c r="B57" s="174"/>
      <c r="C57" s="174"/>
      <c r="D57" s="174">
        <f>'将来負担比率（分子）の構造'!I$51</f>
        <v>2823</v>
      </c>
      <c r="E57" s="174"/>
      <c r="F57" s="174"/>
      <c r="G57" s="174">
        <f>'将来負担比率（分子）の構造'!J$51</f>
        <v>2723</v>
      </c>
      <c r="H57" s="174"/>
      <c r="I57" s="174"/>
      <c r="J57" s="174">
        <f>'将来負担比率（分子）の構造'!K$51</f>
        <v>2554</v>
      </c>
      <c r="K57" s="174"/>
      <c r="L57" s="174"/>
      <c r="M57" s="174">
        <f>'将来負担比率（分子）の構造'!L$51</f>
        <v>2334</v>
      </c>
      <c r="N57" s="174"/>
      <c r="O57" s="174"/>
      <c r="P57" s="174">
        <f>'将来負担比率（分子）の構造'!M$51</f>
        <v>2146</v>
      </c>
    </row>
    <row r="58" spans="1:16" x14ac:dyDescent="0.15">
      <c r="A58" s="174" t="s">
        <v>41</v>
      </c>
      <c r="B58" s="174"/>
      <c r="C58" s="174"/>
      <c r="D58" s="174">
        <f>'将来負担比率（分子）の構造'!I$50</f>
        <v>6773</v>
      </c>
      <c r="E58" s="174"/>
      <c r="F58" s="174"/>
      <c r="G58" s="174">
        <f>'将来負担比率（分子）の構造'!J$50</f>
        <v>6515</v>
      </c>
      <c r="H58" s="174"/>
      <c r="I58" s="174"/>
      <c r="J58" s="174">
        <f>'将来負担比率（分子）の構造'!K$50</f>
        <v>8180</v>
      </c>
      <c r="K58" s="174"/>
      <c r="L58" s="174"/>
      <c r="M58" s="174">
        <f>'将来負担比率（分子）の構造'!L$50</f>
        <v>10155</v>
      </c>
      <c r="N58" s="174"/>
      <c r="O58" s="174"/>
      <c r="P58" s="174">
        <f>'将来負担比率（分子）の構造'!M$50</f>
        <v>11328</v>
      </c>
    </row>
    <row r="59" spans="1:16" x14ac:dyDescent="0.15">
      <c r="A59" s="174" t="s">
        <v>39</v>
      </c>
      <c r="B59" s="174" t="str">
        <f>'将来負担比率（分子）の構造'!I$49</f>
        <v>-</v>
      </c>
      <c r="C59" s="174"/>
      <c r="D59" s="174"/>
      <c r="E59" s="174" t="str">
        <f>'将来負担比率（分子）の構造'!J$49</f>
        <v>-</v>
      </c>
      <c r="F59" s="174"/>
      <c r="G59" s="174"/>
      <c r="H59" s="174" t="str">
        <f>'将来負担比率（分子）の構造'!K$49</f>
        <v>-</v>
      </c>
      <c r="I59" s="174"/>
      <c r="J59" s="174"/>
      <c r="K59" s="174" t="str">
        <f>'将来負担比率（分子）の構造'!L$49</f>
        <v>-</v>
      </c>
      <c r="L59" s="174"/>
      <c r="M59" s="174"/>
      <c r="N59" s="174" t="str">
        <f>'将来負担比率（分子）の構造'!M$49</f>
        <v>-</v>
      </c>
      <c r="O59" s="174"/>
      <c r="P59" s="174"/>
    </row>
    <row r="60" spans="1:16" x14ac:dyDescent="0.15">
      <c r="A60" s="174" t="s">
        <v>38</v>
      </c>
      <c r="B60" s="174" t="str">
        <f>'将来負担比率（分子）の構造'!I$48</f>
        <v>-</v>
      </c>
      <c r="C60" s="174"/>
      <c r="D60" s="174"/>
      <c r="E60" s="174" t="str">
        <f>'将来負担比率（分子）の構造'!J$48</f>
        <v>-</v>
      </c>
      <c r="F60" s="174"/>
      <c r="G60" s="174"/>
      <c r="H60" s="174" t="str">
        <f>'将来負担比率（分子）の構造'!K$48</f>
        <v>-</v>
      </c>
      <c r="I60" s="174"/>
      <c r="J60" s="174"/>
      <c r="K60" s="174" t="str">
        <f>'将来負担比率（分子）の構造'!L$48</f>
        <v>-</v>
      </c>
      <c r="L60" s="174"/>
      <c r="M60" s="174"/>
      <c r="N60" s="174" t="str">
        <f>'将来負担比率（分子）の構造'!M$48</f>
        <v>-</v>
      </c>
      <c r="O60" s="174"/>
      <c r="P60" s="174"/>
    </row>
    <row r="61" spans="1:16" x14ac:dyDescent="0.15">
      <c r="A61" s="174" t="s">
        <v>36</v>
      </c>
      <c r="B61" s="174" t="str">
        <f>'将来負担比率（分子）の構造'!I$46</f>
        <v>-</v>
      </c>
      <c r="C61" s="174"/>
      <c r="D61" s="174"/>
      <c r="E61" s="174" t="str">
        <f>'将来負担比率（分子）の構造'!J$46</f>
        <v>-</v>
      </c>
      <c r="F61" s="174"/>
      <c r="G61" s="174"/>
      <c r="H61" s="174" t="str">
        <f>'将来負担比率（分子）の構造'!K$46</f>
        <v>-</v>
      </c>
      <c r="I61" s="174"/>
      <c r="J61" s="174"/>
      <c r="K61" s="174" t="str">
        <f>'将来負担比率（分子）の構造'!L$46</f>
        <v>-</v>
      </c>
      <c r="L61" s="174"/>
      <c r="M61" s="174"/>
      <c r="N61" s="174" t="str">
        <f>'将来負担比率（分子）の構造'!M$46</f>
        <v>-</v>
      </c>
      <c r="O61" s="174"/>
      <c r="P61" s="174"/>
    </row>
    <row r="62" spans="1:16" x14ac:dyDescent="0.15">
      <c r="A62" s="174" t="s">
        <v>35</v>
      </c>
      <c r="B62" s="174">
        <f>'将来負担比率（分子）の構造'!I$45</f>
        <v>3464</v>
      </c>
      <c r="C62" s="174"/>
      <c r="D62" s="174"/>
      <c r="E62" s="174">
        <f>'将来負担比率（分子）の構造'!J$45</f>
        <v>3524</v>
      </c>
      <c r="F62" s="174"/>
      <c r="G62" s="174"/>
      <c r="H62" s="174">
        <f>'将来負担比率（分子）の構造'!K$45</f>
        <v>3424</v>
      </c>
      <c r="I62" s="174"/>
      <c r="J62" s="174"/>
      <c r="K62" s="174">
        <f>'将来負担比率（分子）の構造'!L$45</f>
        <v>3301</v>
      </c>
      <c r="L62" s="174"/>
      <c r="M62" s="174"/>
      <c r="N62" s="174">
        <f>'将来負担比率（分子）の構造'!M$45</f>
        <v>3474</v>
      </c>
      <c r="O62" s="174"/>
      <c r="P62" s="174"/>
    </row>
    <row r="63" spans="1:16" x14ac:dyDescent="0.15">
      <c r="A63" s="174" t="s">
        <v>34</v>
      </c>
      <c r="B63" s="174">
        <f>'将来負担比率（分子）の構造'!I$44</f>
        <v>1345</v>
      </c>
      <c r="C63" s="174"/>
      <c r="D63" s="174"/>
      <c r="E63" s="174">
        <f>'将来負担比率（分子）の構造'!J$44</f>
        <v>1502</v>
      </c>
      <c r="F63" s="174"/>
      <c r="G63" s="174"/>
      <c r="H63" s="174">
        <f>'将来負担比率（分子）の構造'!K$44</f>
        <v>1616</v>
      </c>
      <c r="I63" s="174"/>
      <c r="J63" s="174"/>
      <c r="K63" s="174">
        <f>'将来負担比率（分子）の構造'!L$44</f>
        <v>1573</v>
      </c>
      <c r="L63" s="174"/>
      <c r="M63" s="174"/>
      <c r="N63" s="174">
        <f>'将来負担比率（分子）の構造'!M$44</f>
        <v>1437</v>
      </c>
      <c r="O63" s="174"/>
      <c r="P63" s="174"/>
    </row>
    <row r="64" spans="1:16" x14ac:dyDescent="0.15">
      <c r="A64" s="174" t="s">
        <v>33</v>
      </c>
      <c r="B64" s="174">
        <f>'将来負担比率（分子）の構造'!I$43</f>
        <v>13776</v>
      </c>
      <c r="C64" s="174"/>
      <c r="D64" s="174"/>
      <c r="E64" s="174">
        <f>'将来負担比率（分子）の構造'!J$43</f>
        <v>12757</v>
      </c>
      <c r="F64" s="174"/>
      <c r="G64" s="174"/>
      <c r="H64" s="174">
        <f>'将来負担比率（分子）の構造'!K$43</f>
        <v>11723</v>
      </c>
      <c r="I64" s="174"/>
      <c r="J64" s="174"/>
      <c r="K64" s="174">
        <f>'将来負担比率（分子）の構造'!L$43</f>
        <v>10724</v>
      </c>
      <c r="L64" s="174"/>
      <c r="M64" s="174"/>
      <c r="N64" s="174">
        <f>'将来負担比率（分子）の構造'!M$43</f>
        <v>9863</v>
      </c>
      <c r="O64" s="174"/>
      <c r="P64" s="174"/>
    </row>
    <row r="65" spans="1:16" x14ac:dyDescent="0.15">
      <c r="A65" s="174" t="s">
        <v>32</v>
      </c>
      <c r="B65" s="174">
        <f>'将来負担比率（分子）の構造'!I$42</f>
        <v>90</v>
      </c>
      <c r="C65" s="174"/>
      <c r="D65" s="174"/>
      <c r="E65" s="174">
        <f>'将来負担比率（分子）の構造'!J$42</f>
        <v>47</v>
      </c>
      <c r="F65" s="174"/>
      <c r="G65" s="174"/>
      <c r="H65" s="174">
        <f>'将来負担比率（分子）の構造'!K$42</f>
        <v>18</v>
      </c>
      <c r="I65" s="174"/>
      <c r="J65" s="174"/>
      <c r="K65" s="174">
        <f>'将来負担比率（分子）の構造'!L$42</f>
        <v>3</v>
      </c>
      <c r="L65" s="174"/>
      <c r="M65" s="174"/>
      <c r="N65" s="174" t="str">
        <f>'将来負担比率（分子）の構造'!M$42</f>
        <v>-</v>
      </c>
      <c r="O65" s="174"/>
      <c r="P65" s="174"/>
    </row>
    <row r="66" spans="1:16" x14ac:dyDescent="0.15">
      <c r="A66" s="174" t="s">
        <v>31</v>
      </c>
      <c r="B66" s="174">
        <f>'将来負担比率（分子）の構造'!I$41</f>
        <v>16615</v>
      </c>
      <c r="C66" s="174"/>
      <c r="D66" s="174"/>
      <c r="E66" s="174">
        <f>'将来負担比率（分子）の構造'!J$41</f>
        <v>18840</v>
      </c>
      <c r="F66" s="174"/>
      <c r="G66" s="174"/>
      <c r="H66" s="174">
        <f>'将来負担比率（分子）の構造'!K$41</f>
        <v>20834</v>
      </c>
      <c r="I66" s="174"/>
      <c r="J66" s="174"/>
      <c r="K66" s="174">
        <f>'将来負担比率（分子）の構造'!L$41</f>
        <v>20802</v>
      </c>
      <c r="L66" s="174"/>
      <c r="M66" s="174"/>
      <c r="N66" s="174">
        <f>'将来負担比率（分子）の構造'!M$41</f>
        <v>20326</v>
      </c>
      <c r="O66" s="174"/>
      <c r="P66" s="174"/>
    </row>
    <row r="67" spans="1:16" x14ac:dyDescent="0.15">
      <c r="A67" s="174" t="s">
        <v>71</v>
      </c>
      <c r="B67" s="174" t="e">
        <f>NA()</f>
        <v>#N/A</v>
      </c>
      <c r="C67" s="174">
        <f>IF(ISNUMBER('将来負担比率（分子）の構造'!I$53), IF('将来負担比率（分子）の構造'!I$53 &lt; 0, 0, '将来負担比率（分子）の構造'!I$53), NA())</f>
        <v>2047</v>
      </c>
      <c r="D67" s="174" t="e">
        <f>NA()</f>
        <v>#N/A</v>
      </c>
      <c r="E67" s="174" t="e">
        <f>NA()</f>
        <v>#N/A</v>
      </c>
      <c r="F67" s="174">
        <f>IF(ISNUMBER('将来負担比率（分子）の構造'!J$53), IF('将来負担比率（分子）の構造'!J$53 &lt; 0, 0, '将来負担比率（分子）の構造'!J$53), NA())</f>
        <v>2024</v>
      </c>
      <c r="G67" s="174" t="e">
        <f>NA()</f>
        <v>#N/A</v>
      </c>
      <c r="H67" s="174" t="e">
        <f>NA()</f>
        <v>#N/A</v>
      </c>
      <c r="I67" s="174">
        <f>IF(ISNUMBER('将来負担比率（分子）の構造'!K$53), IF('将来負担比率（分子）の構造'!K$53 &lt; 0, 0, '将来負担比率（分子）の構造'!K$53), NA())</f>
        <v>1732</v>
      </c>
      <c r="J67" s="174" t="e">
        <f>NA()</f>
        <v>#N/A</v>
      </c>
      <c r="K67" s="174" t="e">
        <f>NA()</f>
        <v>#N/A</v>
      </c>
      <c r="L67" s="174">
        <f>IF(ISNUMBER('将来負担比率（分子）の構造'!L$53), IF('将来負担比率（分子）の構造'!L$53 &lt; 0, 0, '将来負担比率（分子）の構造'!L$53), NA())</f>
        <v>0</v>
      </c>
      <c r="M67" s="174" t="e">
        <f>NA()</f>
        <v>#N/A</v>
      </c>
      <c r="N67" s="174" t="e">
        <f>NA()</f>
        <v>#N/A</v>
      </c>
      <c r="O67" s="174">
        <f>IF(ISNUMBER('将来負担比率（分子）の構造'!M$53), IF('将来負担比率（分子）の構造'!M$53 &lt; 0, 0, '将来負担比率（分子）の構造'!M$53), NA())</f>
        <v>0</v>
      </c>
      <c r="P67" s="174" t="e">
        <f>NA()</f>
        <v>#N/A</v>
      </c>
    </row>
    <row r="70" spans="1:16" x14ac:dyDescent="0.15">
      <c r="A70" s="176" t="s">
        <v>72</v>
      </c>
      <c r="B70" s="176"/>
      <c r="C70" s="176"/>
      <c r="D70" s="176"/>
      <c r="E70" s="176"/>
      <c r="F70" s="176"/>
    </row>
    <row r="71" spans="1:16" x14ac:dyDescent="0.15">
      <c r="A71" s="177"/>
      <c r="B71" s="177" t="str">
        <f>基金残高に係る経年分析!F54</f>
        <v>R03</v>
      </c>
      <c r="C71" s="177" t="str">
        <f>基金残高に係る経年分析!G54</f>
        <v>R04</v>
      </c>
      <c r="D71" s="177" t="str">
        <f>基金残高に係る経年分析!H54</f>
        <v>R05</v>
      </c>
    </row>
    <row r="72" spans="1:16" x14ac:dyDescent="0.15">
      <c r="A72" s="177" t="s">
        <v>73</v>
      </c>
      <c r="B72" s="178">
        <f>基金残高に係る経年分析!F55</f>
        <v>2954</v>
      </c>
      <c r="C72" s="178">
        <f>基金残高に係る経年分析!G55</f>
        <v>3476</v>
      </c>
      <c r="D72" s="178">
        <f>基金残高に係る経年分析!H55</f>
        <v>3663</v>
      </c>
    </row>
    <row r="73" spans="1:16" x14ac:dyDescent="0.15">
      <c r="A73" s="177" t="s">
        <v>74</v>
      </c>
      <c r="B73" s="178">
        <f>基金残高に係る経年分析!F56</f>
        <v>280</v>
      </c>
      <c r="C73" s="178">
        <f>基金残高に係る経年分析!G56</f>
        <v>1114</v>
      </c>
      <c r="D73" s="178">
        <f>基金残高に係る経年分析!H56</f>
        <v>1460</v>
      </c>
    </row>
    <row r="74" spans="1:16" x14ac:dyDescent="0.15">
      <c r="A74" s="177" t="s">
        <v>75</v>
      </c>
      <c r="B74" s="178">
        <f>基金残高に係る経年分析!F57</f>
        <v>3770</v>
      </c>
      <c r="C74" s="178">
        <f>基金残高に係る経年分析!G57</f>
        <v>4319</v>
      </c>
      <c r="D74" s="178">
        <f>基金残高に係る経年分析!H57</f>
        <v>5008</v>
      </c>
    </row>
  </sheetData>
  <sheetProtection algorithmName="SHA-512" hashValue="RWxLtCH/pb85e/qiEK/kj3ToAs4ls4bojiGcF73CsZhikRqaQ3M3hPnK+4sYbjIzGyXcFyIc34+drpLUrEk/+Q==" saltValue="DHbuG92AEI0EIuixNdhJ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甕　智美</cp:lastModifiedBy>
  <cp:lastPrinted>2025-03-13T02:33:14Z</cp:lastPrinted>
  <dcterms:created xsi:type="dcterms:W3CDTF">2025-02-19T02:27:03Z</dcterms:created>
  <dcterms:modified xsi:type="dcterms:W3CDTF">2025-03-27T05:24:18Z</dcterms:modified>
  <cp:category/>
</cp:coreProperties>
</file>