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R5(2023)\B企画部\B財政課\01財政係\起債\財政課\⑪公会計\R4決算\01　県通知\5.9.28 令和３年度財政状況資料集の作成について（決算統計・地方公会計関係）\県HPよりDL\"/>
    </mc:Choice>
  </mc:AlternateContent>
  <bookViews>
    <workbookView minimized="1" xWindow="-120" yWindow="-120" windowWidth="20730" windowHeight="11160" firstSheet="14"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<sst xmlns="http://schemas.openxmlformats.org/spreadsheetml/2006/main" count="1121" uniqueCount="620">
  <si>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</si>
  <si>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</si>
  <si>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</si>
  <si>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</si>
  <si>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</si>
  <si>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</si>
  <si>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</si>
  <si>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</si>
  <si>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</si>
  <si>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</si>
  <si>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</si>
  <si>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</si>
  <si>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</si>
  <si>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</si>
  <si>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</si>
  <si>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</si>
  <si>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</si>
  <si>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</si>
  <si>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</si>
  <si>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</si>
  <si>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</si>
  <si>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</si>
  <si>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</si>
  <si>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</si>
  <si>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</si>
  <si>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</si>
  <si>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</si>
  <si>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</si>
  <si>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</si>
  <si>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</si>
  <si>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</si>
  <si>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</si>
  <si>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</si>
  <si>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</si>
  <si>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</si>
  <si>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</si>
  <si>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</si>
  <si>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</si>
  <si>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</si>
  <si>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</si>
  <si>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</si>
  <si>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</si>
  <si>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</si>
  <si>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</si>
  <si>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</si>
  <si>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</si>
  <si>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</si>
  <si>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</si>
  <si>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</si>
  <si>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</si>
  <si>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</si>
  <si>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</si>
  <si>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</si>
  <si>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</si>
  <si>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</si>
  <si>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</si>
  <si>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</si>
  <si>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</si>
  <si>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</si>
  <si>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</si>
  <si>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</si>
  <si>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</si>
  <si>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</si>
  <si>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</si>
  <si>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</si>
  <si>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</si>
  <si>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</si>
  <si>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</si>
  <si>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</si>
  <si>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</si>
  <si>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</si>
  <si>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</si>
  <si>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</si>
  <si>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</si>
  <si>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</si>
  <si>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</si>
  <si>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</si>
  <si>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</si>
  <si>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</si>
  <si>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</si>
  <si>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</si>
  <si>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</si>
  <si>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</si>
  <si>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</si>
  <si>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</si>
  <si>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</si>
  <si>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</si>
  <si>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</si>
  <si>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</si>
  <si>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</si>
  <si>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</si>
  <si>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</si>
  <si>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</si>
  <si>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</si>
  <si>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</si>
  <si>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</si>
  <si>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</si>
  <si>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諏訪市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</si>
  <si>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</si>
  <si>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</si>
  <si>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</si>
  <si>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</si>
  <si>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</si>
  <si>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</si>
  <si>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</si>
  <si>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</si>
  <si>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</si>
  <si>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</si>
  <si>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</si>
  <si>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</si>
  <si>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</si>
  <si>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</si>
  <si>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</si>
  <si>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</si>
  <si>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</si>
  <si>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</si>
  <si>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</si>
  <si>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</si>
  <si>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</si>
  <si>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</si>
  <si>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</si>
  <si>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</si>
  <si>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</si>
  <si>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</si>
  <si>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</si>
  <si>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</si>
  <si>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</si>
  <si>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</si>
  <si>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</si>
  <si>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</si>
  <si>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</si>
  <si>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</si>
  <si>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</si>
  <si>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</si>
  <si>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</si>
  <si>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</si>
  <si>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</si>
  <si>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</si>
  <si>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</si>
  <si>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</si>
  <si>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</si>
  <si>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</si>
  <si>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</si>
  <si>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</si>
  <si>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</si>
  <si>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</si>
  <si>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</si>
  <si>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</si>
  <si>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</si>
  <si>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</si>
  <si>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</si>
  <si>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</si>
  <si>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</si>
  <si>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</si>
  <si>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</si>
  <si>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</si>
  <si>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</si>
  <si>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</si>
  <si>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</si>
  <si>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</si>
  <si>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</si>
  <si>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</si>
  <si>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</si>
  <si>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</si>
  <si>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</si>
  <si>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</si>
  <si>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</si>
  <si>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</si>
  <si>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</si>
  <si>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</si>
  <si>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</si>
  <si>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</si>
  <si>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</si>
  <si>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</si>
  <si>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</si>
  <si>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</si>
  <si>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</si>
  <si>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</si>
  <si>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</si>
  <si>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</si>
  <si>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</si>
  <si>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</si>
  <si>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</si>
  <si>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</si>
  <si>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</si>
  <si>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</si>
  <si>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</si>
  <si>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</si>
  <si>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</si>
  <si>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</si>
  <si>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</si>
  <si>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</si>
  <si>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</si>
  <si>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</si>
  <si>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</si>
  <si>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</si>
  <si>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</si>
  <si>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</si>
  <si>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</si>
  <si>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</si>
  <si>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</si>
  <si>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</si>
  <si>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</si>
  <si>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</si>
  <si>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</si>
  <si>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</si>
  <si>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</si>
  <si>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</si>
  <si>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</si>
  <si>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</si>
  <si>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</si>
  <si>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</si>
  <si>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</si>
  <si>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</si>
  <si>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</si>
  <si>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</si>
  <si>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</si>
  <si>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</si>
  <si>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</si>
  <si>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長野県諏訪市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</si>
  <si>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</si>
  <si>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</si>
  <si>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</si>
  <si>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</si>
  <si>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</si>
  <si>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</si>
  <si>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</si>
  <si>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</si>
  <si>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</si>
  <si>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</si>
  <si>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</si>
  <si>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</si>
  <si>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</si>
  <si>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</si>
  <si>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</si>
  <si>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</si>
  <si>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</si>
  <si>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</si>
  <si>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</si>
  <si>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</si>
  <si>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</si>
  <si>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</si>
  <si>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</si>
  <si>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</si>
  <si>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</si>
  <si>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</si>
  <si>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</si>
  <si>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</si>
  <si>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</si>
  <si>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</si>
  <si>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</si>
  <si>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</si>
  <si>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</si>
  <si>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</si>
  <si>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</si>
  <si>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</si>
  <si>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</si>
  <si>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</si>
  <si>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</si>
  <si>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</si>
  <si>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</si>
  <si>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</si>
  <si>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</si>
  <si>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</si>
  <si>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</si>
  <si>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</si>
  <si>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</si>
  <si>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</si>
  <si>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</si>
  <si>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</si>
  <si>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</si>
  <si>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</si>
  <si>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</si>
  <si>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</si>
  <si>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</si>
  <si>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</si>
  <si>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</si>
  <si>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</si>
  <si>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</si>
  <si>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</si>
  <si>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</si>
  <si>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</si>
  <si>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</si>
  <si>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</si>
  <si>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</si>
  <si>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</si>
  <si>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</si>
  <si>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</si>
  <si>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</si>
  <si>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</si>
  <si>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</si>
  <si>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</si>
  <si>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</si>
  <si>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</si>
  <si>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</si>
  <si>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</si>
  <si>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</si>
  <si>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</si>
  <si>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</si>
  <si>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</si>
  <si>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</si>
  <si>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</si>
  <si>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</si>
  <si>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</si>
  <si>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</si>
  <si>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</si>
  <si>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</si>
  <si>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</si>
  <si>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</si>
  <si>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</si>
  <si>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</si>
  <si>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</si>
  <si>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</si>
  <si>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</si>
  <si>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</si>
  <si>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</si>
  <si>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</si>
  <si>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</si>
  <si>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</si>
  <si>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</si>
  <si>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</si>
  <si>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</si>
  <si>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</si>
  <si>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</si>
  <si>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</si>
  <si>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</si>
  <si>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</si>
  <si>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</si>
  <si>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</si>
  <si>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</si>
  <si>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</si>
  <si>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</si>
  <si>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</si>
  <si>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</si>
  <si>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</si>
  <si>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</si>
  <si>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</si>
  <si>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</si>
  <si>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</si>
  <si>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</si>
  <si>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</si>
  <si>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</si>
  <si>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</si>
  <si>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</si>
  <si>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</si>
  <si>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</si>
  <si>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</si>
  <si>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</si>
  <si>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</si>
  <si>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</si>
  <si>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</si>
  <si>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</si>
  <si>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</si>
  <si>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</si>
  <si>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</si>
  <si>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</si>
  <si>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</si>
  <si>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</si>
  <si>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</si>
  <si>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</si>
  <si>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</si>
  <si>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</si>
  <si>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</si>
  <si>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</si>
  <si>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</si>
  <si>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</si>
  <si>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</si>
  <si>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</si>
  <si>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</si>
  <si>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</si>
  <si>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</si>
  <si>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</si>
  <si>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</si>
  <si>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長野県諏訪市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</si>
  <si>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</si>
  <si>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</si>
  <si>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</si>
  <si>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</si>
  <si>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</si>
  <si>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</si>
  <si>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</si>
  <si>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</si>
  <si>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</si>
  <si>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</si>
  <si>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</si>
  <si>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</si>
  <si>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</si>
  <si>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</si>
  <si>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</si>
  <si>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</si>
  <si>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</si>
  <si>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</si>
  <si>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</si>
  <si>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</si>
  <si>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</si>
  <si>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</si>
  <si>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</si>
  <si>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</si>
  <si>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</si>
  <si>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</si>
  <si>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</si>
  <si>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</si>
  <si>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</si>
  <si>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</si>
  <si>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</si>
  <si>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</si>
  <si>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</si>
  <si>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</si>
  <si>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</si>
  <si>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</si>
  <si>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</si>
  <si>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</si>
  <si>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</si>
  <si>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</si>
  <si>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温泉事業会計</t>
    <phoneticPr fontId="5"/>
  </si>
  <si>
    <t>公設地方卸売市場事業特別会計</t>
    <phoneticPr fontId="5"/>
  </si>
  <si>
    <t>法非適用企業</t>
    <phoneticPr fontId="5"/>
  </si>
  <si>
    <t>霧ヶ峰リフト事業特別会計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</si>
  <si>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</si>
  <si>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</si>
  <si>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</si>
  <si>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</si>
  <si>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</si>
  <si>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</si>
  <si>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</si>
  <si>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</si>
  <si>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</si>
  <si>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</si>
  <si>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</si>
  <si>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</si>
  <si>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</si>
  <si>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</si>
  <si>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</si>
  <si>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</si>
  <si>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</si>
  <si>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</si>
  <si>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</si>
  <si>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</si>
  <si>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</si>
  <si>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</si>
  <si>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</si>
  <si>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</si>
  <si>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</si>
  <si>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</si>
  <si>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</si>
  <si>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</si>
  <si>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</si>
  <si>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</si>
  <si>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</si>
  <si>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</si>
  <si>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</si>
  <si>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</si>
  <si>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</si>
  <si>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</si>
  <si>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</si>
  <si>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</si>
  <si>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</si>
  <si>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</si>
  <si>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</si>
  <si>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</si>
  <si>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</si>
  <si>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</si>
  <si>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</si>
  <si>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</si>
  <si>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</si>
  <si>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</si>
  <si>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</si>
  <si>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</si>
  <si>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</si>
  <si>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</si>
  <si>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</si>
  <si>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</si>
  <si>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</si>
  <si>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</si>
  <si>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</si>
  <si>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</si>
  <si>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</si>
  <si>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</si>
  <si>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</si>
  <si>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</si>
  <si>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</si>
  <si>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</si>
  <si>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</si>
  <si>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</si>
  <si>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</si>
  <si>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</si>
  <si>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</si>
  <si>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</si>
  <si>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</si>
  <si>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</si>
  <si>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</si>
  <si>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</si>
  <si>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</si>
  <si>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</si>
  <si>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</si>
  <si>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</si>
  <si>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</si>
  <si>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</si>
  <si>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</si>
  <si>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</si>
  <si>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</si>
  <si>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</si>
  <si>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</si>
  <si>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</si>
  <si>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</si>
  <si>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</si>
  <si>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</si>
  <si>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</si>
  <si>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</si>
  <si>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</si>
  <si>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</si>
  <si>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</si>
  <si>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</si>
  <si>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</si>
  <si>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</si>
  <si>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</si>
  <si>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</si>
  <si>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</si>
  <si>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</si>
  <si>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</si>
  <si>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</si>
  <si>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</si>
  <si>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</si>
  <si>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</si>
  <si>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</si>
  <si>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</si>
  <si>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</si>
  <si>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</si>
  <si>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</si>
  <si>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</si>
  <si>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</si>
  <si>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</si>
  <si>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</si>
  <si>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</si>
  <si>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</si>
  <si>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</si>
  <si>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</si>
  <si>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</si>
  <si>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</si>
  <si>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</si>
  <si>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</si>
  <si>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</si>
  <si>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</si>
  <si>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</si>
  <si>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</si>
  <si>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</si>
  <si>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</si>
  <si>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</si>
  <si>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</si>
  <si>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</si>
  <si>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</si>
  <si>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</si>
  <si>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</si>
  <si>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</si>
  <si>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</si>
  <si>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</si>
  <si>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</si>
  <si>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</si>
  <si>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</si>
  <si>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</si>
  <si>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</si>
  <si>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</si>
  <si>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2.69</t>
  </si>
  <si>
    <t>▲ 1.46</t>
  </si>
  <si>
    <t>▲ 0.79</t>
  </si>
  <si>
    <t>温泉事業会計</t>
  </si>
  <si>
    <t>一般会計</t>
  </si>
  <si>
    <t>水道事業会計</t>
  </si>
  <si>
    <t>下水道事業会計</t>
  </si>
  <si>
    <t>国民健康保険特別会計</t>
  </si>
  <si>
    <t>後期高齢者医療特別会計</t>
  </si>
  <si>
    <t>公設地方卸売市場事業特別会計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</si>
  <si>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</si>
  <si>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</si>
  <si>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</si>
  <si>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</si>
  <si>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</si>
  <si>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</si>
  <si>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</si>
  <si>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</si>
  <si>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</si>
  <si>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ふるさと振興基金</t>
    <rPh sb="4" eb="6">
      <t>シンコウ</t>
    </rPh>
    <rPh sb="6" eb="8">
      <t>キキン</t>
    </rPh>
    <phoneticPr fontId="5"/>
  </si>
  <si>
    <t>庁舎整備基金</t>
    <rPh sb="0" eb="2">
      <t>チョウシャ</t>
    </rPh>
    <rPh sb="2" eb="4">
      <t>セイビ</t>
    </rPh>
    <rPh sb="4" eb="6">
      <t>キキン</t>
    </rPh>
    <phoneticPr fontId="5"/>
  </si>
  <si>
    <t>社会福祉基金</t>
    <rPh sb="0" eb="2">
      <t>シャカイ</t>
    </rPh>
    <rPh sb="2" eb="4">
      <t>フクシ</t>
    </rPh>
    <rPh sb="4" eb="6">
      <t>キキン</t>
    </rPh>
    <phoneticPr fontId="5"/>
  </si>
  <si>
    <t>奨学基金</t>
    <rPh sb="0" eb="2">
      <t>ショウガク</t>
    </rPh>
    <rPh sb="2" eb="4">
      <t>キキン</t>
    </rPh>
    <phoneticPr fontId="5"/>
  </si>
  <si>
    <t>林青少年育成基金</t>
    <rPh sb="0" eb="1">
      <t>ハヤシ</t>
    </rPh>
    <rPh sb="1" eb="4">
      <t>セイショウネン</t>
    </rPh>
    <rPh sb="4" eb="6">
      <t>イクセイ</t>
    </rPh>
    <rPh sb="6" eb="8">
      <t>キキン</t>
    </rPh>
    <phoneticPr fontId="5"/>
  </si>
  <si>
    <t>-</t>
    <phoneticPr fontId="2"/>
  </si>
  <si>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</si>
  <si>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</si>
  <si>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</si>
  <si>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</si>
  <si>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</si>
  <si>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</si>
  <si>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</si>
  <si>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</si>
  <si>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諏訪中央病院組合</t>
    <rPh sb="0" eb="2">
      <t>スワ</t>
    </rPh>
    <rPh sb="2" eb="4">
      <t>チュウオウ</t>
    </rPh>
    <rPh sb="4" eb="6">
      <t>ビョウイン</t>
    </rPh>
    <rPh sb="6" eb="8">
      <t>クミアイ</t>
    </rPh>
    <phoneticPr fontId="2"/>
  </si>
  <si>
    <t>（病院事業会計）</t>
    <rPh sb="1" eb="3">
      <t>ビョウイン</t>
    </rPh>
    <rPh sb="3" eb="5">
      <t>ジギョウ</t>
    </rPh>
    <rPh sb="5" eb="7">
      <t>カイケイ</t>
    </rPh>
    <phoneticPr fontId="2"/>
  </si>
  <si>
    <t>（介護老人保健施設特別会計）</t>
    <rPh sb="1" eb="3">
      <t>カイゴ</t>
    </rPh>
    <rPh sb="3" eb="5">
      <t>ロウジン</t>
    </rPh>
    <rPh sb="5" eb="7">
      <t>ホケン</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</si>
  <si>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</si>
  <si>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</si>
  <si>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諏訪市・茅野市衛生施設組合</t>
    <rPh sb="0" eb="3">
      <t>スワシ</t>
    </rPh>
    <rPh sb="4" eb="7">
      <t>チノシ</t>
    </rPh>
    <rPh sb="7" eb="9">
      <t>エイセイ</t>
    </rPh>
    <rPh sb="9" eb="11">
      <t>シセツ</t>
    </rPh>
    <rPh sb="11" eb="13">
      <t>クミアイ</t>
    </rPh>
    <phoneticPr fontId="2"/>
  </si>
  <si>
    <t>諏訪南行政事務組合</t>
    <rPh sb="0" eb="2">
      <t>スワ</t>
    </rPh>
    <rPh sb="2" eb="3">
      <t>ミナミ</t>
    </rPh>
    <rPh sb="3" eb="5">
      <t>ギョウセイ</t>
    </rPh>
    <rPh sb="5" eb="7">
      <t>ジム</t>
    </rPh>
    <rPh sb="7" eb="9">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</si>
  <si>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</si>
  <si>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</si>
  <si>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湖周行政事務組合</t>
    <rPh sb="0" eb="1">
      <t>コ</t>
    </rPh>
    <rPh sb="1" eb="2">
      <t>シュウ</t>
    </rPh>
    <rPh sb="2" eb="4">
      <t>ギョウセイ</t>
    </rPh>
    <rPh sb="4" eb="6">
      <t>ジム</t>
    </rPh>
    <rPh sb="6" eb="8">
      <t>クミアイ</t>
    </rPh>
    <phoneticPr fontId="2"/>
  </si>
  <si>
    <t>諏訪広域公立大学事務組合</t>
    <rPh sb="0" eb="2">
      <t>スワ</t>
    </rPh>
    <rPh sb="2" eb="4">
      <t>コウイキ</t>
    </rPh>
    <rPh sb="4" eb="6">
      <t>コウリツ</t>
    </rPh>
    <rPh sb="6" eb="8">
      <t>ダイガク</t>
    </rPh>
    <rPh sb="8" eb="10">
      <t>ジム</t>
    </rPh>
    <rPh sb="10" eb="12">
      <t>クミアイ</t>
    </rPh>
    <phoneticPr fontId="2"/>
  </si>
  <si>
    <t>○</t>
    <phoneticPr fontId="2"/>
  </si>
  <si>
    <t>諏訪市土地開発公社</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</si>
  <si>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</si>
  <si>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</si>
  <si>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</si>
  <si>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</si>
  <si>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</si>
  <si>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</si>
  <si>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</si>
  <si>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</si>
  <si>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</si>
  <si>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</si>
  <si>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土地開発公社保有土地の計画的な買い戻し等により減少となった。有形固定資産減価償却率は類似団体より若干低いものの、体育館や公民館等の社会教育施設を中心に高くなっており、今後の維持修繕費に多額の費用がかかることが見込まれる。
　今後は、平成29年1月に策定し、令和5年3月に改訂を行なった公共施設等総合管理計画に基づき既存施設の除却・集約化・長寿命化を計画的に行うことで、財政や人口規模に応じた施設総量の最適化を図るとともに、将来的な財政負担の抑制を図っていく。</t>
    <rPh sb="136" eb="137">
      <t>レイ</t>
    </rPh>
    <rPh sb="137" eb="138">
      <t>ワ</t>
    </rPh>
    <rPh sb="139" eb="140">
      <t>ネン</t>
    </rPh>
    <rPh sb="141" eb="142">
      <t>ガツ</t>
    </rPh>
    <rPh sb="143" eb="145">
      <t>カイテイ</t>
    </rPh>
    <rPh sb="146" eb="147">
      <t>オコナ</t>
    </rPh>
    <phoneticPr fontId="5"/>
  </si>
  <si>
    <t>将来負担比率は、土地開発公社保有土地の計画的な買い戻しや公営企業債等の償還に伴う繰入見込額の減少等により前年度比▲14.9％となっており、早期健全化基準（350％）を下回っている。類似団体内平均値に比しては高い傾向にあるものの、年々改善傾向にある。今後も新発債に際して、交付税措置の状況や借入先利率等を比較検討することにより、継続して将来負担比率の抑制、改善に取り組んでいく。
　実質公債比率に関しては、早期健全化判断基準（25％）を大幅に下回っており、健全な状態である。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</si>
</sst>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76347</c:v>
                </c:pt>
                <c:pt idx="4">
                  <c:v>69604</c:v>
                </c:pt>
              </c:numCache>
            </c:numRef>
          </c:val>
          <c:smooth val="0"/>
          <c:extLst>
            <c:ext xmlns:c16="http://schemas.microsoft.com/office/drawing/2014/chart" uri="{C3380CC4-5D6E-409C-BE32-E72D297353CC}">
              <c16:uniqueId val="{00000000-652A-46D0-AD62-3ADC3A425B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63718</c:v>
                </c:pt>
                <c:pt idx="1">
                  <c:v>43646</c:v>
                </c:pt>
                <c:pt idx="2">
                  <c:v>92270</c:v>
                </c:pt>
                <c:pt idx="3">
                  <c:v>53359</c:v>
                </c:pt>
                <c:pt idx="4">
                  <c:v>41230</c:v>
                </c:pt>
              </c:numCache>
            </c:numRef>
          </c:val>
          <c:smooth val="0"/>
          <c:extLst>
            <c:ext xmlns:c16="http://schemas.microsoft.com/office/drawing/2014/chart" uri="{C3380CC4-5D6E-409C-BE32-E72D297353CC}">
              <c16:uniqueId val="{00000001-652A-46D0-AD62-3ADC3A425B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6.94</c:v>
                </c:pt>
                <c:pt idx="1">
                  <c:v>6.98</c:v>
                </c:pt>
                <c:pt idx="2">
                  <c:v>6.54</c:v>
                </c:pt>
                <c:pt idx="3">
                  <c:v>6.57</c:v>
                </c:pt>
                <c:pt idx="4">
                  <c:v>11.06</c:v>
                </c:pt>
              </c:numCache>
            </c:numRef>
          </c:val>
          <c:extLst>
            <c:ext xmlns:c16="http://schemas.microsoft.com/office/drawing/2014/chart" uri="{C3380CC4-5D6E-409C-BE32-E72D297353CC}">
              <c16:uniqueId val="{00000000-143D-4683-B598-613D452631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19.149999999999999</c:v>
                </c:pt>
                <c:pt idx="1">
                  <c:v>15.98</c:v>
                </c:pt>
                <c:pt idx="2">
                  <c:v>14.95</c:v>
                </c:pt>
                <c:pt idx="3">
                  <c:v>13.08</c:v>
                </c:pt>
                <c:pt idx="4">
                  <c:v>12.4</c:v>
                </c:pt>
              </c:numCache>
            </c:numRef>
          </c:val>
          <c:extLst>
            <c:ext xmlns:c16="http://schemas.microsoft.com/office/drawing/2014/chart" uri="{C3380CC4-5D6E-409C-BE32-E72D297353CC}">
              <c16:uniqueId val="{00000001-143D-4683-B598-613D452631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2.02</c:v>
                </c:pt>
                <c:pt idx="1">
                  <c:v>-2.69</c:v>
                </c:pt>
                <c:pt idx="2">
                  <c:v>-1.46</c:v>
                </c:pt>
                <c:pt idx="3">
                  <c:v>-0.79</c:v>
                </c:pt>
                <c:pt idx="4">
                  <c:v>4.6399999999999997</c:v>
                </c:pt>
              </c:numCache>
            </c:numRef>
          </c:val>
          <c:smooth val="0"/>
          <c:extLst>
            <c:ext xmlns:c16="http://schemas.microsoft.com/office/drawing/2014/chart" uri="{C3380CC4-5D6E-409C-BE32-E72D297353CC}">
              <c16:uniqueId val="{00000002-143D-4683-B598-613D452631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D5F-4E16-808C-14FC7C87F4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5F-4E16-808C-14FC7C87F45F}"/>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2-3D5F-4E16-808C-14FC7C87F45F}"/>
            </c:ext>
          </c:extLst>
        </c:ser>
        <c:ser>
          <c:idx val="3"/>
          <c:order val="3"/>
          <c:tx>
            <c:strRef>
              <c:f>データシート!$A$30</c:f>
              <c:strCache>
                <c:ptCount val="1"/>
                <c:pt idx="0">
                  <c:v>公設地方卸売市場事業特別会計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0.06</c:v>
                </c:pt>
                <c:pt idx="4">
                  <c:v>#N/A</c:v>
                </c:pt>
                <c:pt idx="5">
                  <c:v>0.06</c:v>
                </c:pt>
                <c:pt idx="6">
                  <c:v>#N/A</c:v>
                </c:pt>
                <c:pt idx="7">
                  <c:v>7.0000000000000007E-2</c:v>
                </c:pt>
                <c:pt idx="8">
                  <c:v>#N/A</c:v>
                </c:pt>
                <c:pt idx="9">
                  <c:v>0.05</c:v>
                </c:pt>
              </c:numCache>
            </c:numRef>
          </c:val>
          <c:extLst>
            <c:ext xmlns:c16="http://schemas.microsoft.com/office/drawing/2014/chart" uri="{C3380CC4-5D6E-409C-BE32-E72D297353CC}">
              <c16:uniqueId val="{00000003-3D5F-4E16-808C-14FC7C87F4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0.15</c:v>
                </c:pt>
                <c:pt idx="2">
                  <c:v>#N/A</c:v>
                </c:pt>
                <c:pt idx="3">
                  <c:v>0.31</c:v>
                </c:pt>
                <c:pt idx="4">
                  <c:v>#N/A</c:v>
                </c:pt>
                <c:pt idx="5">
                  <c:v>0.24</c:v>
                </c:pt>
                <c:pt idx="6">
                  <c:v>#N/A</c:v>
                </c:pt>
                <c:pt idx="7">
                  <c:v>0.19</c:v>
                </c:pt>
                <c:pt idx="8">
                  <c:v>#N/A</c:v>
                </c:pt>
                <c:pt idx="9">
                  <c:v>0.18</c:v>
                </c:pt>
              </c:numCache>
            </c:numRef>
          </c:val>
          <c:extLst>
            <c:ext xmlns:c16="http://schemas.microsoft.com/office/drawing/2014/chart" uri="{C3380CC4-5D6E-409C-BE32-E72D297353CC}">
              <c16:uniqueId val="{00000004-3D5F-4E16-808C-14FC7C87F4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2.15</c:v>
                </c:pt>
                <c:pt idx="2">
                  <c:v>#N/A</c:v>
                </c:pt>
                <c:pt idx="3">
                  <c:v>0.86</c:v>
                </c:pt>
                <c:pt idx="4">
                  <c:v>#N/A</c:v>
                </c:pt>
                <c:pt idx="5">
                  <c:v>0.47</c:v>
                </c:pt>
                <c:pt idx="6">
                  <c:v>#N/A</c:v>
                </c:pt>
                <c:pt idx="7">
                  <c:v>0.79</c:v>
                </c:pt>
                <c:pt idx="8">
                  <c:v>#N/A</c:v>
                </c:pt>
                <c:pt idx="9">
                  <c:v>0.26</c:v>
                </c:pt>
              </c:numCache>
            </c:numRef>
          </c:val>
          <c:extLst>
            <c:ext xmlns:c16="http://schemas.microsoft.com/office/drawing/2014/chart" uri="{C3380CC4-5D6E-409C-BE32-E72D297353CC}">
              <c16:uniqueId val="{00000005-3D5F-4E16-808C-14FC7C87F45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7.51</c:v>
                </c:pt>
                <c:pt idx="2">
                  <c:v>#N/A</c:v>
                </c:pt>
                <c:pt idx="3">
                  <c:v>8.0399999999999991</c:v>
                </c:pt>
                <c:pt idx="4">
                  <c:v>#N/A</c:v>
                </c:pt>
                <c:pt idx="5">
                  <c:v>8.48</c:v>
                </c:pt>
                <c:pt idx="6">
                  <c:v>#N/A</c:v>
                </c:pt>
                <c:pt idx="7">
                  <c:v>8.35</c:v>
                </c:pt>
                <c:pt idx="8">
                  <c:v>#N/A</c:v>
                </c:pt>
                <c:pt idx="9">
                  <c:v>8.61</c:v>
                </c:pt>
              </c:numCache>
            </c:numRef>
          </c:val>
          <c:extLst>
            <c:ext xmlns:c16="http://schemas.microsoft.com/office/drawing/2014/chart" uri="{C3380CC4-5D6E-409C-BE32-E72D297353CC}">
              <c16:uniqueId val="{00000006-3D5F-4E16-808C-14FC7C87F45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10.54</c:v>
                </c:pt>
                <c:pt idx="2">
                  <c:v>#N/A</c:v>
                </c:pt>
                <c:pt idx="3">
                  <c:v>10.130000000000001</c:v>
                </c:pt>
                <c:pt idx="4">
                  <c:v>#N/A</c:v>
                </c:pt>
                <c:pt idx="5">
                  <c:v>10.47</c:v>
                </c:pt>
                <c:pt idx="6">
                  <c:v>#N/A</c:v>
                </c:pt>
                <c:pt idx="7">
                  <c:v>9.25</c:v>
                </c:pt>
                <c:pt idx="8">
                  <c:v>#N/A</c:v>
                </c:pt>
                <c:pt idx="9">
                  <c:v>9.84</c:v>
                </c:pt>
              </c:numCache>
            </c:numRef>
          </c:val>
          <c:extLst>
            <c:ext xmlns:c16="http://schemas.microsoft.com/office/drawing/2014/chart" uri="{C3380CC4-5D6E-409C-BE32-E72D297353CC}">
              <c16:uniqueId val="{00000007-3D5F-4E16-808C-14FC7C87F4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6.92</c:v>
                </c:pt>
                <c:pt idx="2">
                  <c:v>#N/A</c:v>
                </c:pt>
                <c:pt idx="3">
                  <c:v>6.98</c:v>
                </c:pt>
                <c:pt idx="4">
                  <c:v>#N/A</c:v>
                </c:pt>
                <c:pt idx="5">
                  <c:v>6.53</c:v>
                </c:pt>
                <c:pt idx="6">
                  <c:v>#N/A</c:v>
                </c:pt>
                <c:pt idx="7">
                  <c:v>6.56</c:v>
                </c:pt>
                <c:pt idx="8">
                  <c:v>#N/A</c:v>
                </c:pt>
                <c:pt idx="9">
                  <c:v>11.06</c:v>
                </c:pt>
              </c:numCache>
            </c:numRef>
          </c:val>
          <c:extLst>
            <c:ext xmlns:c16="http://schemas.microsoft.com/office/drawing/2014/chart" uri="{C3380CC4-5D6E-409C-BE32-E72D297353CC}">
              <c16:uniqueId val="{00000008-3D5F-4E16-808C-14FC7C87F45F}"/>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14.84</c:v>
                </c:pt>
                <c:pt idx="2">
                  <c:v>#N/A</c:v>
                </c:pt>
                <c:pt idx="3">
                  <c:v>15.54</c:v>
                </c:pt>
                <c:pt idx="4">
                  <c:v>#N/A</c:v>
                </c:pt>
                <c:pt idx="5">
                  <c:v>16.21</c:v>
                </c:pt>
                <c:pt idx="6">
                  <c:v>#N/A</c:v>
                </c:pt>
                <c:pt idx="7">
                  <c:v>15.63</c:v>
                </c:pt>
                <c:pt idx="8">
                  <c:v>#N/A</c:v>
                </c:pt>
                <c:pt idx="9">
                  <c:v>15.43</c:v>
                </c:pt>
              </c:numCache>
            </c:numRef>
          </c:val>
          <c:extLst>
            <c:ext xmlns:c16="http://schemas.microsoft.com/office/drawing/2014/chart" uri="{C3380CC4-5D6E-409C-BE32-E72D297353CC}">
              <c16:uniqueId val="{00000009-3D5F-4E16-808C-14FC7C87F4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2214</c:v>
                </c:pt>
                <c:pt idx="5">
                  <c:v>2198</c:v>
                </c:pt>
                <c:pt idx="8">
                  <c:v>2157</c:v>
                </c:pt>
                <c:pt idx="11">
                  <c:v>2092</c:v>
                </c:pt>
                <c:pt idx="14">
                  <c:v>2081</c:v>
                </c:pt>
              </c:numCache>
            </c:numRef>
          </c:val>
          <c:extLst>
            <c:ext xmlns:c16="http://schemas.microsoft.com/office/drawing/2014/chart" uri="{C3380CC4-5D6E-409C-BE32-E72D297353CC}">
              <c16:uniqueId val="{00000000-2415-4313-BA02-2863275F05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15-4313-BA02-2863275F05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198</c:v>
                </c:pt>
                <c:pt idx="3">
                  <c:v>187</c:v>
                </c:pt>
                <c:pt idx="6">
                  <c:v>178</c:v>
                </c:pt>
                <c:pt idx="9">
                  <c:v>178</c:v>
                </c:pt>
                <c:pt idx="12">
                  <c:v>167</c:v>
                </c:pt>
              </c:numCache>
            </c:numRef>
          </c:val>
          <c:extLst>
            <c:ext xmlns:c16="http://schemas.microsoft.com/office/drawing/2014/chart" uri="{C3380CC4-5D6E-409C-BE32-E72D297353CC}">
              <c16:uniqueId val="{00000002-2415-4313-BA02-2863275F05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81</c:v>
                </c:pt>
                <c:pt idx="3">
                  <c:v>102</c:v>
                </c:pt>
                <c:pt idx="6">
                  <c:v>205</c:v>
                </c:pt>
                <c:pt idx="9">
                  <c:v>268</c:v>
                </c:pt>
                <c:pt idx="12">
                  <c:v>269</c:v>
                </c:pt>
              </c:numCache>
            </c:numRef>
          </c:val>
          <c:extLst>
            <c:ext xmlns:c16="http://schemas.microsoft.com/office/drawing/2014/chart" uri="{C3380CC4-5D6E-409C-BE32-E72D297353CC}">
              <c16:uniqueId val="{00000003-2415-4313-BA02-2863275F05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533</c:v>
                </c:pt>
                <c:pt idx="3">
                  <c:v>526</c:v>
                </c:pt>
                <c:pt idx="6">
                  <c:v>510</c:v>
                </c:pt>
                <c:pt idx="9">
                  <c:v>478</c:v>
                </c:pt>
                <c:pt idx="12">
                  <c:v>461</c:v>
                </c:pt>
              </c:numCache>
            </c:numRef>
          </c:val>
          <c:extLst>
            <c:ext xmlns:c16="http://schemas.microsoft.com/office/drawing/2014/chart" uri="{C3380CC4-5D6E-409C-BE32-E72D297353CC}">
              <c16:uniqueId val="{00000004-2415-4313-BA02-2863275F05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15-4313-BA02-2863275F05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15-4313-BA02-2863275F05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1771</c:v>
                </c:pt>
                <c:pt idx="3">
                  <c:v>1770</c:v>
                </c:pt>
                <c:pt idx="6">
                  <c:v>1786</c:v>
                </c:pt>
                <c:pt idx="9">
                  <c:v>1848</c:v>
                </c:pt>
                <c:pt idx="12">
                  <c:v>1863</c:v>
                </c:pt>
              </c:numCache>
            </c:numRef>
          </c:val>
          <c:extLst>
            <c:ext xmlns:c16="http://schemas.microsoft.com/office/drawing/2014/chart" uri="{C3380CC4-5D6E-409C-BE32-E72D297353CC}">
              <c16:uniqueId val="{00000007-2415-4313-BA02-2863275F05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369</c:v>
                </c:pt>
                <c:pt idx="2">
                  <c:v>#N/A</c:v>
                </c:pt>
                <c:pt idx="3">
                  <c:v>#N/A</c:v>
                </c:pt>
                <c:pt idx="4">
                  <c:v>387</c:v>
                </c:pt>
                <c:pt idx="5">
                  <c:v>#N/A</c:v>
                </c:pt>
                <c:pt idx="6">
                  <c:v>#N/A</c:v>
                </c:pt>
                <c:pt idx="7">
                  <c:v>522</c:v>
                </c:pt>
                <c:pt idx="8">
                  <c:v>#N/A</c:v>
                </c:pt>
                <c:pt idx="9">
                  <c:v>#N/A</c:v>
                </c:pt>
                <c:pt idx="10">
                  <c:v>680</c:v>
                </c:pt>
                <c:pt idx="11">
                  <c:v>#N/A</c:v>
                </c:pt>
                <c:pt idx="12">
                  <c:v>#N/A</c:v>
                </c:pt>
                <c:pt idx="13">
                  <c:v>679</c:v>
                </c:pt>
                <c:pt idx="14">
                  <c:v>#N/A</c:v>
                </c:pt>
              </c:numCache>
            </c:numRef>
          </c:val>
          <c:smooth val="0"/>
          <c:extLst>
            <c:ext xmlns:c16="http://schemas.microsoft.com/office/drawing/2014/chart" uri="{C3380CC4-5D6E-409C-BE32-E72D297353CC}">
              <c16:uniqueId val="{00000008-2415-4313-BA02-2863275F05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21295</c:v>
                </c:pt>
                <c:pt idx="5">
                  <c:v>20843</c:v>
                </c:pt>
                <c:pt idx="8">
                  <c:v>20313</c:v>
                </c:pt>
                <c:pt idx="11">
                  <c:v>19944</c:v>
                </c:pt>
                <c:pt idx="14">
                  <c:v>19498</c:v>
                </c:pt>
              </c:numCache>
            </c:numRef>
          </c:val>
          <c:extLst>
            <c:ext xmlns:c16="http://schemas.microsoft.com/office/drawing/2014/chart" uri="{C3380CC4-5D6E-409C-BE32-E72D297353CC}">
              <c16:uniqueId val="{00000000-42B9-417C-8BF9-7A0E3D3CE3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2512</c:v>
                </c:pt>
                <c:pt idx="5">
                  <c:v>2385</c:v>
                </c:pt>
                <c:pt idx="8">
                  <c:v>2504</c:v>
                </c:pt>
                <c:pt idx="11">
                  <c:v>2375</c:v>
                </c:pt>
                <c:pt idx="14">
                  <c:v>2345</c:v>
                </c:pt>
              </c:numCache>
            </c:numRef>
          </c:val>
          <c:extLst>
            <c:ext xmlns:c16="http://schemas.microsoft.com/office/drawing/2014/chart" uri="{C3380CC4-5D6E-409C-BE32-E72D297353CC}">
              <c16:uniqueId val="{00000001-42B9-417C-8BF9-7A0E3D3CE3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4334</c:v>
                </c:pt>
                <c:pt idx="5">
                  <c:v>4339</c:v>
                </c:pt>
                <c:pt idx="8">
                  <c:v>4276</c:v>
                </c:pt>
                <c:pt idx="11">
                  <c:v>4288</c:v>
                </c:pt>
                <c:pt idx="14">
                  <c:v>4939</c:v>
                </c:pt>
              </c:numCache>
            </c:numRef>
          </c:val>
          <c:extLst>
            <c:ext xmlns:c16="http://schemas.microsoft.com/office/drawing/2014/chart" uri="{C3380CC4-5D6E-409C-BE32-E72D297353CC}">
              <c16:uniqueId val="{00000002-42B9-417C-8BF9-7A0E3D3CE3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B9-417C-8BF9-7A0E3D3CE3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B9-417C-8BF9-7A0E3D3CE3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4131</c:v>
                </c:pt>
                <c:pt idx="3">
                  <c:v>3934</c:v>
                </c:pt>
                <c:pt idx="6">
                  <c:v>3753</c:v>
                </c:pt>
                <c:pt idx="9">
                  <c:v>3587</c:v>
                </c:pt>
                <c:pt idx="12">
                  <c:v>3396</c:v>
                </c:pt>
              </c:numCache>
            </c:numRef>
          </c:val>
          <c:extLst>
            <c:ext xmlns:c16="http://schemas.microsoft.com/office/drawing/2014/chart" uri="{C3380CC4-5D6E-409C-BE32-E72D297353CC}">
              <c16:uniqueId val="{00000005-42B9-417C-8BF9-7A0E3D3CE3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3118</c:v>
                </c:pt>
                <c:pt idx="3">
                  <c:v>2985</c:v>
                </c:pt>
                <c:pt idx="6">
                  <c:v>2861</c:v>
                </c:pt>
                <c:pt idx="9">
                  <c:v>2813</c:v>
                </c:pt>
                <c:pt idx="12">
                  <c:v>2862</c:v>
                </c:pt>
              </c:numCache>
            </c:numRef>
          </c:val>
          <c:extLst>
            <c:ext xmlns:c16="http://schemas.microsoft.com/office/drawing/2014/chart" uri="{C3380CC4-5D6E-409C-BE32-E72D297353CC}">
              <c16:uniqueId val="{00000006-42B9-417C-8BF9-7A0E3D3CE3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2688</c:v>
                </c:pt>
                <c:pt idx="3">
                  <c:v>2647</c:v>
                </c:pt>
                <c:pt idx="6">
                  <c:v>2458</c:v>
                </c:pt>
                <c:pt idx="9">
                  <c:v>2202</c:v>
                </c:pt>
                <c:pt idx="12">
                  <c:v>1963</c:v>
                </c:pt>
              </c:numCache>
            </c:numRef>
          </c:val>
          <c:extLst>
            <c:ext xmlns:c16="http://schemas.microsoft.com/office/drawing/2014/chart" uri="{C3380CC4-5D6E-409C-BE32-E72D297353CC}">
              <c16:uniqueId val="{00000007-42B9-417C-8BF9-7A0E3D3CE3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5571</c:v>
                </c:pt>
                <c:pt idx="3">
                  <c:v>5177</c:v>
                </c:pt>
                <c:pt idx="6">
                  <c:v>4681</c:v>
                </c:pt>
                <c:pt idx="9">
                  <c:v>4282</c:v>
                </c:pt>
                <c:pt idx="12">
                  <c:v>3902</c:v>
                </c:pt>
              </c:numCache>
            </c:numRef>
          </c:val>
          <c:extLst>
            <c:ext xmlns:c16="http://schemas.microsoft.com/office/drawing/2014/chart" uri="{C3380CC4-5D6E-409C-BE32-E72D297353CC}">
              <c16:uniqueId val="{00000008-42B9-417C-8BF9-7A0E3D3CE3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2246</c:v>
                </c:pt>
                <c:pt idx="3">
                  <c:v>2049</c:v>
                </c:pt>
                <c:pt idx="6">
                  <c:v>1871</c:v>
                </c:pt>
                <c:pt idx="9">
                  <c:v>1694</c:v>
                </c:pt>
                <c:pt idx="12">
                  <c:v>1507</c:v>
                </c:pt>
              </c:numCache>
            </c:numRef>
          </c:val>
          <c:extLst>
            <c:ext xmlns:c16="http://schemas.microsoft.com/office/drawing/2014/chart" uri="{C3380CC4-5D6E-409C-BE32-E72D297353CC}">
              <c16:uniqueId val="{00000009-42B9-417C-8BF9-7A0E3D3CE3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19771</c:v>
                </c:pt>
                <c:pt idx="3">
                  <c:v>19546</c:v>
                </c:pt>
                <c:pt idx="6">
                  <c:v>20561</c:v>
                </c:pt>
                <c:pt idx="9">
                  <c:v>20620</c:v>
                </c:pt>
                <c:pt idx="12">
                  <c:v>20561</c:v>
                </c:pt>
              </c:numCache>
            </c:numRef>
          </c:val>
          <c:extLst>
            <c:ext xmlns:c16="http://schemas.microsoft.com/office/drawing/2014/chart" uri="{C3380CC4-5D6E-409C-BE32-E72D297353CC}">
              <c16:uniqueId val="{0000000A-42B9-417C-8BF9-7A0E3D3CE3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9383</c:v>
                </c:pt>
                <c:pt idx="2">
                  <c:v>#N/A</c:v>
                </c:pt>
                <c:pt idx="3">
                  <c:v>#N/A</c:v>
                </c:pt>
                <c:pt idx="4">
                  <c:v>8771</c:v>
                </c:pt>
                <c:pt idx="5">
                  <c:v>#N/A</c:v>
                </c:pt>
                <c:pt idx="6">
                  <c:v>#N/A</c:v>
                </c:pt>
                <c:pt idx="7">
                  <c:v>9091</c:v>
                </c:pt>
                <c:pt idx="8">
                  <c:v>#N/A</c:v>
                </c:pt>
                <c:pt idx="9">
                  <c:v>#N/A</c:v>
                </c:pt>
                <c:pt idx="10">
                  <c:v>8591</c:v>
                </c:pt>
                <c:pt idx="11">
                  <c:v>#N/A</c:v>
                </c:pt>
                <c:pt idx="12">
                  <c:v>#N/A</c:v>
                </c:pt>
                <c:pt idx="13">
                  <c:v>7408</c:v>
                </c:pt>
                <c:pt idx="14">
                  <c:v>#N/A</c:v>
                </c:pt>
              </c:numCache>
            </c:numRef>
          </c:val>
          <c:smooth val="0"/>
          <c:extLst>
            <c:ext xmlns:c16="http://schemas.microsoft.com/office/drawing/2014/chart" uri="{C3380CC4-5D6E-409C-BE32-E72D297353CC}">
              <c16:uniqueId val="{0000000B-42B9-417C-8BF9-7A0E3D3CE3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1747</c:v>
                </c:pt>
                <c:pt idx="1">
                  <c:v>1607</c:v>
                </c:pt>
                <c:pt idx="2">
                  <c:v>1590</c:v>
                </c:pt>
              </c:numCache>
            </c:numRef>
          </c:val>
          <c:extLst>
            <c:ext xmlns:c16="http://schemas.microsoft.com/office/drawing/2014/chart" uri="{C3380CC4-5D6E-409C-BE32-E72D297353CC}">
              <c16:uniqueId val="{00000000-FC15-45FC-8695-89C05B2A61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1013</c:v>
                </c:pt>
                <c:pt idx="1">
                  <c:v>1015</c:v>
                </c:pt>
                <c:pt idx="2">
                  <c:v>1308</c:v>
                </c:pt>
              </c:numCache>
            </c:numRef>
          </c:val>
          <c:extLst>
            <c:ext xmlns:c16="http://schemas.microsoft.com/office/drawing/2014/chart" uri="{C3380CC4-5D6E-409C-BE32-E72D297353CC}">
              <c16:uniqueId val="{00000001-FC15-45FC-8695-89C05B2A61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1192</c:v>
                </c:pt>
                <c:pt idx="1">
                  <c:v>1311</c:v>
                </c:pt>
                <c:pt idx="2">
                  <c:v>1594</c:v>
                </c:pt>
              </c:numCache>
            </c:numRef>
          </c:val>
          <c:extLst>
            <c:ext xmlns:c16="http://schemas.microsoft.com/office/drawing/2014/chart" uri="{C3380CC4-5D6E-409C-BE32-E72D297353CC}">
              <c16:uniqueId val="{00000002-FC15-45FC-8695-89C05B2A61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{85D46778-076E-4BFF-BE92-AA5244ABFDE3}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603-493A-B9F0-C7864A7ACB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{AEADF989-4B9D-4643-A428-C1A2209C037F}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03-493A-B9F0-C7864A7ACB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{2178B42F-EE0C-4BB9-A7B3-6D507ECDBD6A}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03-493A-B9F0-C7864A7ACB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{56B80EAE-7D71-4ED6-BBB6-C483FE955B52}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03-493A-B9F0-C7864A7ACB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{16C7783C-CC6F-403F-9D60-15342DB42F94}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03-493A-B9F0-C7864A7ACB4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{1F7224BD-2387-4934-A0EC-1BCAD8F428F6}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603-493A-B9F0-C7864A7ACB4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{0FF246C6-673F-4AC2-A92B-2BAB04C9E970}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603-493A-B9F0-C7864A7ACB4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{F3DCD4C9-CB6F-4E0A-A20E-0EF22B00C3A4}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603-493A-B9F0-C7864A7ACB4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{1BE9AF82-68CB-4669-B41A-39A7E602A801}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603-493A-B9F0-C7864A7ACB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60.6</c:v>
                </c:pt>
                <c:pt idx="16">
                  <c:v>60</c:v>
                </c:pt>
                <c:pt idx="24">
                  <c:v>60.5</c:v>
                </c:pt>
                <c:pt idx="32">
                  <c:v>61.4</c:v>
                </c:pt>
              </c:numCache>
            </c:numRef>
          </c:xVal>
          <c:yVal>
            <c:numRef>
              <c:f>公会計指標分析・財政指標組合せ分析表!$BP$51:$DC$51</c:f>
              <c:numCache>
                <c:formatCode>#,##0.0;"▲ "#,##0.0</c:formatCode>
                <c:ptCount val="40"/>
                <c:pt idx="0">
                  <c:v>98.2</c:v>
                </c:pt>
                <c:pt idx="8">
                  <c:v>89.9</c:v>
                </c:pt>
                <c:pt idx="16">
                  <c:v>92.6</c:v>
                </c:pt>
                <c:pt idx="24">
                  <c:v>82.1</c:v>
                </c:pt>
                <c:pt idx="32">
                  <c:v>67.2</c:v>
                </c:pt>
              </c:numCache>
            </c:numRef>
          </c:yVal>
          <c:smooth val="0"/>
          <c:extLst>
            <c:ext xmlns:c16="http://schemas.microsoft.com/office/drawing/2014/chart" uri="{C3380CC4-5D6E-409C-BE32-E72D297353CC}">
              <c16:uniqueId val="{00000009-0603-493A-B9F0-C7864A7ACB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{A670B61E-463B-4631-9D9D-649AFA55A1CC}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603-493A-B9F0-C7864A7ACB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{BD1A78AC-5668-40F0-9F54-2FFCE896A802}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03-493A-B9F0-C7864A7ACB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{1E12ECC6-E761-43DE-B506-95014091D9BA}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03-493A-B9F0-C7864A7ACB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{CBB9C585-02B5-4819-907B-707751E35913}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03-493A-B9F0-C7864A7ACB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{BD621B75-996D-4642-ADDD-9BF656FB75F7}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03-493A-B9F0-C7864A7ACB4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{BD90394B-FF39-4794-BAE0-039CC6842DB5}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603-493A-B9F0-C7864A7ACB4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{6F78D570-FC5B-4E14-8DCF-A4559B5C5C9F}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603-493A-B9F0-C7864A7ACB4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{D7C49BAB-5282-407D-9C39-CB0046D99976}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603-493A-B9F0-C7864A7ACB4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{93442237-E157-4DA2-ACA8-4318796A7E6D}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603-493A-B9F0-C7864A7ACB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61.9</c:v>
                </c:pt>
                <c:pt idx="32">
                  <c:v>63.1</c:v>
                </c:pt>
              </c:numCache>
            </c:numRef>
          </c:xVal>
          <c:yVal>
            <c:numRef>
              <c:f>公会計指標分析・財政指標組合せ分析表!$BP$55:$DC$55</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0603-493A-B9F0-C7864A7ACB4D}"/>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{B7D4C81C-9E55-43F8-BFA6-7433684F63E2}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D4F-472D-819A-16CDC4A400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{5CCAA829-41F0-43EA-9091-2AF0AEBF7E35}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4F-472D-819A-16CDC4A400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{CCA4B069-E59F-4335-BFD1-6B4A1EAD3C62}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4F-472D-819A-16CDC4A400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{C315BBE2-1ED9-4C27-AF20-6B9B43766E68}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4F-472D-819A-16CDC4A400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{C83A12BF-539C-4CF2-9948-BAAA01DDD2AF}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4F-472D-819A-16CDC4A400FB}"/>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{EE66ADC3-92E2-41A4-BD8A-6276CE68A9C7}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D4F-472D-819A-16CDC4A400F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{42D3506A-2D6D-411D-835C-AD266151DAAF}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D4F-472D-819A-16CDC4A400F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{92E476CF-0BE1-4D70-94A7-B515928054FD}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D4F-472D-819A-16CDC4A400F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{160A7EE1-F0E0-47E2-AB1F-BA745CE950DB}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D4F-472D-819A-16CDC4A400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4.0999999999999996</c:v>
                </c:pt>
                <c:pt idx="16">
                  <c:v>4.3</c:v>
                </c:pt>
                <c:pt idx="24">
                  <c:v>5.2</c:v>
                </c:pt>
                <c:pt idx="32">
                  <c:v>5.9</c:v>
                </c:pt>
              </c:numCache>
            </c:numRef>
          </c:xVal>
          <c:yVal>
            <c:numRef>
              <c:f>公会計指標分析・財政指標組合せ分析表!$BP$73:$DC$73</c:f>
              <c:numCache>
                <c:formatCode>#,##0.0;"▲ "#,##0.0</c:formatCode>
                <c:ptCount val="40"/>
                <c:pt idx="0">
                  <c:v>98.2</c:v>
                </c:pt>
                <c:pt idx="8">
                  <c:v>89.9</c:v>
                </c:pt>
                <c:pt idx="16">
                  <c:v>92.6</c:v>
                </c:pt>
                <c:pt idx="24">
                  <c:v>82.1</c:v>
                </c:pt>
                <c:pt idx="32">
                  <c:v>67.2</c:v>
                </c:pt>
              </c:numCache>
            </c:numRef>
          </c:yVal>
          <c:smooth val="0"/>
          <c:extLst>
            <c:ext xmlns:c16="http://schemas.microsoft.com/office/drawing/2014/chart" uri="{C3380CC4-5D6E-409C-BE32-E72D297353CC}">
              <c16:uniqueId val="{00000009-CD4F-472D-819A-16CDC4A400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{C9650E45-1501-4678-923C-54E54B5DD446}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D4F-472D-819A-16CDC4A400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{FF286692-AB63-4565-A863-F17C23295FE7}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4F-472D-819A-16CDC4A400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{8AEF03A5-1D32-45E8-875D-98F129672D41}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4F-472D-819A-16CDC4A400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{2C06BB6C-57F1-4235-AE10-192F9C9955CC}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4F-472D-819A-16CDC4A400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{52C0B5A8-2A7D-43ED-A906-6E794F7167A2}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4F-472D-819A-16CDC4A400FB}"/>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{B19EF780-8483-49DC-93BA-0824CB44FDBD}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D4F-472D-819A-16CDC4A400F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{468EC0F4-C246-4C80-B19D-3F6194E7C904}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D4F-472D-819A-16CDC4A400F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{6414F01F-8B90-4BF1-AA45-9E6FD9DD3B81}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D4F-472D-819A-16CDC4A400F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{099F3A72-79CE-4DA1-98DB-824A7A1BEB49}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D4F-472D-819A-16CDC4A400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8.6</c:v>
                </c:pt>
                <c:pt idx="32">
                  <c:v>8.3000000000000007</c:v>
                </c:pt>
              </c:numCache>
            </c:numRef>
          </c:xVal>
          <c:yVal>
            <c:numRef>
              <c:f>公会計指標分析・財政指標組合せ分析表!$BP$77:$DC$77</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CD4F-472D-819A-16CDC4A400FB}"/>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67F1F85-48B6-454E-A080-86135C739C3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5F3CEED-8C18-40DD-B389-8BEE1D01BFC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の主要な算定項目である「元利償還金」については、高利率の地方債償還は減少しているものの、臨時財政対策債に係る元利償還金の増加や大型事業に係る元金償還の開始などにより、今後も増加傾向が続くと予想されます。また、一部事務組合によるごみ処理施設建設事業の実施に伴い「組合等が起こした地方債の元利償還金に対する負担金等」も増加しています。実質公債費比率の分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年度に一旦減少したものの再び増加に転じており、この傾向は、今後も継続することが予想されます。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退職手当負担見込額が増加したものの、下水道事業債の減少見込みにより「公営企業債等繰入見込額」が、また、土地開発公社保有土地の計画的な買戻しの実施により「設立法人等の負債額等負担見込額」が減少したことをはじめとし、その他の見込額は減少しました。</a:t>
          </a:r>
        </a:p>
        <a:p>
          <a:r>
            <a:rPr kumimoji="1" lang="ja-JP" altLang="en-US" sz="1400">
              <a:latin typeface="ＭＳ ゴシック" pitchFamily="49" charset="-128"/>
              <a:ea typeface="ＭＳ ゴシック" pitchFamily="49" charset="-128"/>
            </a:rPr>
            <a:t>　また、充当可能財源等についても「充当可能特定歳入」や「基準財政需要額算入見込額」が減少したものの、充当可能基金が大幅に増加したことから、将来負担比率の分子は減少しました。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長野県諏訪市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・当初予算編成及び年度途中の補正予算編成における財源不足に対して、財政調整基金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万円取り崩しを行う一方、令和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年度実質収支の地方財政法の規定による積み立て（財政調整基金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千円）、普通交付税再算定に伴う「臨時財政対策債償還基金費」の創設による減債基金への積み立て（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万円）及び普通交付税等の留保財源を活用した積み立て（財政調整基金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万円及びふるさと振興基金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万円）を行ったこと等により、基金全体としては、前年度と比較して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々の基金については、設置目的に合致した積み立て及び取り崩しを行っていくとともに、使途の明確化を図るために、決算時の「主要な施策の成果を説明する書類」等で積み立て及び取り崩し状況等を引き続き明示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・ふるさと振興基金：ふるさと寄附を有効に活用、当市の可能性を未来につなぐまちづくりのための基金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・庁舎整備基金：市庁舎の整備に必要な財源を確保するための基金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・社会福祉基金：社会福祉の増進（地域福祉の向上又は社会福祉施設整備）を図るための基金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年度においては、ふるさと寄附に対する返礼品等、諏訪湖イベントひろば利活用検討及び柳並線道路整備事業の財源として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万円の取り崩しを行う一方、ふるさと寄附や普通交付税等の留保財源を活用した積み立て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万円を行ったことにより、前年度と比較して増加となりました。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年度においては、地方財政法の規定による積み立て等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万円を行ったことにより、前年度と比較して増加となりました。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・ふるさと振興基金：ふるさと寄附等による積み立てを行うとともに、今後の当市の可能性を未来につなぐまちづくりのため、取り崩しを予定しています。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・庁舎整備基金：将来の市庁舎の整備のため、財政状況等を勘案しながら、毎年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億円程度の積み立てを予定しています。（総額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年度実質収支の地方財政法の規定よる積み立て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万円及び普通交付税等の留保財源を活用した積み立て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万円を行いましたが、財源不足により、当初予算編成において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億円、また年度途中の補正予算において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万円の取り崩しを行ったこと等により、前年度と比較して減少となりました。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や、高齢化等に伴う扶助費の増加等により、短期的には減少傾向にありますが、引き続き行政資源の効果的活用を推進して歳入確保と歳出抑制に取り組むことにより、経済情勢の変動や突発的な財政支出への対応のため、現状（減債基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億円以上）の積立規模を維持していく必要があります。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・普通交付税再算定に伴う「臨時財政対策債償還基金費」の創設による減債基金への積み立て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万円を行ったこと等により、前年度と比較して増加となりました。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・経済情勢の変動や突発的な財政支出への対応のため、現状（財政調整基金と併せ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億円以上）の積立規模を維持していく必要があります。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48,636
47,390
109.17
24,177,820
22,675,824
1,419,597
12,830,420
20,439,089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有形固定資産減価償却率は、類似団体とほぼ同様の水準である</a:t>
          </a:r>
          <a:r>
            <a:rPr kumimoji="1" lang="ja-JP" altLang="en-US" sz="800">
              <a:solidFill>
                <a:schemeClr val="dk1"/>
              </a:solidFill>
              <a:effectLst/>
              <a:latin typeface="+mn-lt"/>
              <a:ea typeface="+mn-ea"/>
              <a:cs typeface="+mn-cs"/>
            </a:rPr>
            <a:t>が、全国平均を</a:t>
          </a:r>
          <a:r>
            <a:rPr kumimoji="1" lang="ja-JP" altLang="ja-JP" sz="800">
              <a:solidFill>
                <a:schemeClr val="dk1"/>
              </a:solidFill>
              <a:effectLst/>
              <a:latin typeface="+mn-lt"/>
              <a:ea typeface="+mn-ea"/>
              <a:cs typeface="+mn-cs"/>
            </a:rPr>
            <a:t>わずかに上回</a:t>
          </a:r>
          <a:r>
            <a:rPr kumimoji="1" lang="ja-JP" altLang="en-US" sz="800">
              <a:solidFill>
                <a:schemeClr val="dk1"/>
              </a:solidFill>
              <a:effectLst/>
              <a:latin typeface="+mn-lt"/>
              <a:ea typeface="+mn-ea"/>
              <a:cs typeface="+mn-cs"/>
            </a:rPr>
            <a:t>る</a:t>
          </a:r>
          <a:r>
            <a:rPr kumimoji="1" lang="ja-JP" altLang="ja-JP" sz="800">
              <a:solidFill>
                <a:schemeClr val="dk1"/>
              </a:solidFill>
              <a:effectLst/>
              <a:latin typeface="+mn-lt"/>
              <a:ea typeface="+mn-ea"/>
              <a:cs typeface="+mn-cs"/>
            </a:rPr>
            <a:t>。これは昭和</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年代後半以降に多くの公共施設の整備が進んだこと、とりわけその整備が高度経済成長期に集中したことが起因するためである。これらの施設は老朽化が進み、維持管理・修繕に多額の費用がかかっている。</a:t>
          </a:r>
          <a:endParaRPr lang="ja-JP" altLang="ja-JP" sz="800">
            <a:effectLst/>
          </a:endParaRPr>
        </a:p>
        <a:p>
          <a:r>
            <a:rPr kumimoji="1" lang="ja-JP" altLang="ja-JP" sz="800">
              <a:solidFill>
                <a:schemeClr val="dk1"/>
              </a:solidFill>
              <a:effectLst/>
              <a:latin typeface="+mn-lt"/>
              <a:ea typeface="+mn-ea"/>
              <a:cs typeface="+mn-cs"/>
            </a:rPr>
            <a:t>　このため諏訪市では、公共施設等を総合的かつ計画的に管理するための基本的な方針を示すことを目的とした「諏訪市公共施設等総合管理計画」を策定し、施設の廃止や民間譲渡等を行い、施設総量の適正化を計画的に実施し、次世代に大きな負担を残さない、安全かつ利便性の高い公共サービスの提供を行う。</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111669</xdr:rowOff>
    </xdr:from>
    <xdr:to>
      <xdr:col>15</xdr:col>
      <xdr:colOff>187325</xdr:colOff>
      <xdr:row>30</xdr:row>
      <xdr:rowOff>41819</xdr:rowOff>
    </xdr:to>
    <xdr:sp macro="" textlink="">
      <xdr:nvSpPr>
        <xdr:cNvPr id="75" name="フローチャート: 判断 74"/>
        <xdr:cNvSpPr/>
      </xdr:nvSpPr>
      <xdr:spPr>
        <a:xfrm>
          <a:off x="32385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74658</xdr:rowOff>
    </xdr:from>
    <xdr:to>
      <xdr:col>11</xdr:col>
      <xdr:colOff>187325</xdr:colOff>
      <xdr:row>30</xdr:row>
      <xdr:rowOff>4808</xdr:rowOff>
    </xdr:to>
    <xdr:sp macro="" textlink="">
      <xdr:nvSpPr>
        <xdr:cNvPr id="76" name="フローチャート: 判断 75"/>
        <xdr:cNvSpPr/>
      </xdr:nvSpPr>
      <xdr:spPr>
        <a:xfrm>
          <a:off x="2476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77" name="フローチャート: 判断 76"/>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楕円 82"/>
        <xdr:cNvSpPr/>
      </xdr:nvSpPr>
      <xdr:spPr>
        <a:xfrm>
          <a:off x="47117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149968</xdr:rowOff>
    </xdr:from>
    <xdr:ext cx="405111" cy="259045"/>
    <xdr:sp macro="" textlink="">
      <xdr:nvSpPr>
        <xdr:cNvPr id="84" name="有形固定資産減価償却率該当値テキスト"/>
        <xdr:cNvSpPr txBox="1"/>
      </xdr:nvSpPr>
      <xdr:spPr>
        <a:xfrm>
          <a:off x="4813300" y="5722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99332</xdr:rowOff>
    </xdr:from>
    <xdr:to>
      <xdr:col>19</xdr:col>
      <xdr:colOff>187325</xdr:colOff>
      <xdr:row>30</xdr:row>
      <xdr:rowOff>29482</xdr:rowOff>
    </xdr:to>
    <xdr:sp macro="" textlink="">
      <xdr:nvSpPr>
        <xdr:cNvPr id="85" name="楕円 84"/>
        <xdr:cNvSpPr/>
      </xdr:nvSpPr>
      <xdr:spPr>
        <a:xfrm>
          <a:off x="4000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150132</xdr:rowOff>
    </xdr:from>
    <xdr:to>
      <xdr:col>23</xdr:col>
      <xdr:colOff>85725</xdr:colOff>
      <xdr:row>30</xdr:row>
      <xdr:rowOff>6441</xdr:rowOff>
    </xdr:to>
    <xdr:cxnSp macro="">
      <xdr:nvCxnSpPr>
        <xdr:cNvPr id="86" name="直線コネクタ 85"/>
        <xdr:cNvCxnSpPr/>
      </xdr:nvCxnSpPr>
      <xdr:spPr>
        <a:xfrm>
          <a:off x="4051300" y="5893707"/>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87" name="楕円 86"/>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29</xdr:row>
      <xdr:rowOff>150132</xdr:rowOff>
    </xdr:to>
    <xdr:cxnSp macro="">
      <xdr:nvCxnSpPr>
        <xdr:cNvPr id="88" name="直線コネクタ 87"/>
        <xdr:cNvCxnSpPr/>
      </xdr:nvCxnSpPr>
      <xdr:spPr>
        <a:xfrm>
          <a:off x="3289300" y="5878286"/>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102417</xdr:rowOff>
    </xdr:from>
    <xdr:to>
      <xdr:col>11</xdr:col>
      <xdr:colOff>187325</xdr:colOff>
      <xdr:row>30</xdr:row>
      <xdr:rowOff>32567</xdr:rowOff>
    </xdr:to>
    <xdr:sp macro="" textlink="">
      <xdr:nvSpPr>
        <xdr:cNvPr id="89" name="楕円 88"/>
        <xdr:cNvSpPr/>
      </xdr:nvSpPr>
      <xdr:spPr>
        <a:xfrm>
          <a:off x="2476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29</xdr:row>
      <xdr:rowOff>153217</xdr:rowOff>
    </xdr:to>
    <xdr:cxnSp macro="">
      <xdr:nvCxnSpPr>
        <xdr:cNvPr id="90" name="直線コネクタ 89"/>
        <xdr:cNvCxnSpPr/>
      </xdr:nvCxnSpPr>
      <xdr:spPr>
        <a:xfrm flipV="1">
          <a:off x="2527300" y="587828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77742</xdr:rowOff>
    </xdr:from>
    <xdr:to>
      <xdr:col>7</xdr:col>
      <xdr:colOff>187325</xdr:colOff>
      <xdr:row>30</xdr:row>
      <xdr:rowOff>7892</xdr:rowOff>
    </xdr:to>
    <xdr:sp macro="" textlink="">
      <xdr:nvSpPr>
        <xdr:cNvPr id="91" name="楕円 90"/>
        <xdr:cNvSpPr/>
      </xdr:nvSpPr>
      <xdr:spPr>
        <a:xfrm>
          <a:off x="1714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128542</xdr:rowOff>
    </xdr:from>
    <xdr:to>
      <xdr:col>11</xdr:col>
      <xdr:colOff>136525</xdr:colOff>
      <xdr:row>29</xdr:row>
      <xdr:rowOff>153217</xdr:rowOff>
    </xdr:to>
    <xdr:cxnSp macro="">
      <xdr:nvCxnSpPr>
        <xdr:cNvPr id="92" name="直線コネクタ 91"/>
        <xdr:cNvCxnSpPr/>
      </xdr:nvCxnSpPr>
      <xdr:spPr>
        <a:xfrm>
          <a:off x="1765300" y="5872117"/>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32946</xdr:rowOff>
    </xdr:from>
    <xdr:ext cx="405111" cy="259045"/>
    <xdr:sp macro="" textlink="">
      <xdr:nvSpPr>
        <xdr:cNvPr id="94" name="n_2aveValue有形固定資産減価償却率"/>
        <xdr:cNvSpPr txBox="1"/>
      </xdr:nvSpPr>
      <xdr:spPr>
        <a:xfrm>
          <a:off x="30867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21335</xdr:rowOff>
    </xdr:from>
    <xdr:ext cx="405111" cy="259045"/>
    <xdr:sp macro="" textlink="">
      <xdr:nvSpPr>
        <xdr:cNvPr id="95" name="n_3aveValue有形固定資産減価償却率"/>
        <xdr:cNvSpPr txBox="1"/>
      </xdr:nvSpPr>
      <xdr:spPr>
        <a:xfrm>
          <a:off x="2324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96" name="n_4aveValue有形固定資産減価償却率"/>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46009</xdr:rowOff>
    </xdr:from>
    <xdr:ext cx="405111" cy="259045"/>
    <xdr:sp macro="" textlink="">
      <xdr:nvSpPr>
        <xdr:cNvPr id="97" name="n_1mainValue有形固定資産減価償却率"/>
        <xdr:cNvSpPr txBox="1"/>
      </xdr:nvSpPr>
      <xdr:spPr>
        <a:xfrm>
          <a:off x="38360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8" name="n_2main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23694</xdr:rowOff>
    </xdr:from>
    <xdr:ext cx="405111" cy="259045"/>
    <xdr:sp macro="" textlink="">
      <xdr:nvSpPr>
        <xdr:cNvPr id="99" name="n_3mainValue有形固定資産減価償却率"/>
        <xdr:cNvSpPr txBox="1"/>
      </xdr:nvSpPr>
      <xdr:spPr>
        <a:xfrm>
          <a:off x="23247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170469</xdr:rowOff>
    </xdr:from>
    <xdr:ext cx="405111" cy="259045"/>
    <xdr:sp macro="" textlink="">
      <xdr:nvSpPr>
        <xdr:cNvPr id="100" name="n_4mainValue有形固定資産減価償却率"/>
        <xdr:cNvSpPr txBox="1"/>
      </xdr:nvSpPr>
      <xdr:spPr>
        <a:xfrm>
          <a:off x="1562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債務償還比率は類似団体より高くなっている。その主な要因としては、土地開発公社の負債や債務負担行為に基づく支出予定額が将来負担額の約</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％を占めており、大きな負担となっていることや、類似団体と比較して人件費の水準が高いことが考えられる。</a:t>
          </a:r>
          <a:endParaRPr lang="ja-JP" altLang="ja-JP" sz="1000">
            <a:effectLst/>
          </a:endParaRPr>
        </a:p>
        <a:p>
          <a:r>
            <a:rPr kumimoji="1" lang="ja-JP" altLang="ja-JP" sz="1000">
              <a:solidFill>
                <a:schemeClr val="dk1"/>
              </a:solidFill>
              <a:effectLst/>
              <a:latin typeface="+mn-lt"/>
              <a:ea typeface="+mn-ea"/>
              <a:cs typeface="+mn-cs"/>
            </a:rPr>
            <a:t>　今後、土地開発公社保有土地の計画的な買い戻しや地方債の新規借入の抑制、職員配置適正化計画に基づく人員削減に取り組み、債務償還比率の改善に取り組んでいく。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132704</xdr:rowOff>
    </xdr:from>
    <xdr:to>
      <xdr:col>68</xdr:col>
      <xdr:colOff>123825</xdr:colOff>
      <xdr:row>31</xdr:row>
      <xdr:rowOff>62854</xdr:rowOff>
    </xdr:to>
    <xdr:sp macro="" textlink="">
      <xdr:nvSpPr>
        <xdr:cNvPr id="138" name="フローチャート: 判断 137"/>
        <xdr:cNvSpPr/>
      </xdr:nvSpPr>
      <xdr:spPr>
        <a:xfrm>
          <a:off x="13271500" y="604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104278</xdr:rowOff>
    </xdr:from>
    <xdr:to>
      <xdr:col>64</xdr:col>
      <xdr:colOff>123825</xdr:colOff>
      <xdr:row>31</xdr:row>
      <xdr:rowOff>34428</xdr:rowOff>
    </xdr:to>
    <xdr:sp macro="" textlink="">
      <xdr:nvSpPr>
        <xdr:cNvPr id="139" name="フローチャート: 判断 138"/>
        <xdr:cNvSpPr/>
      </xdr:nvSpPr>
      <xdr:spPr>
        <a:xfrm>
          <a:off x="12509500" y="60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140441</xdr:rowOff>
    </xdr:from>
    <xdr:to>
      <xdr:col>60</xdr:col>
      <xdr:colOff>123825</xdr:colOff>
      <xdr:row>31</xdr:row>
      <xdr:rowOff>70591</xdr:rowOff>
    </xdr:to>
    <xdr:sp macro="" textlink="">
      <xdr:nvSpPr>
        <xdr:cNvPr id="140" name="フローチャート: 判断 139"/>
        <xdr:cNvSpPr/>
      </xdr:nvSpPr>
      <xdr:spPr>
        <a:xfrm>
          <a:off x="11747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107505</xdr:rowOff>
    </xdr:from>
    <xdr:to>
      <xdr:col>76</xdr:col>
      <xdr:colOff>73025</xdr:colOff>
      <xdr:row>30</xdr:row>
      <xdr:rowOff>37655</xdr:rowOff>
    </xdr:to>
    <xdr:sp macro="" textlink="">
      <xdr:nvSpPr>
        <xdr:cNvPr id="146" name="楕円 145"/>
        <xdr:cNvSpPr/>
      </xdr:nvSpPr>
      <xdr:spPr>
        <a:xfrm>
          <a:off x="14744700" y="58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85932</xdr:rowOff>
    </xdr:from>
    <xdr:ext cx="469744" cy="259045"/>
    <xdr:sp macro="" textlink="">
      <xdr:nvSpPr>
        <xdr:cNvPr id="147" name="債務償還比率該当値テキスト"/>
        <xdr:cNvSpPr txBox="1"/>
      </xdr:nvSpPr>
      <xdr:spPr>
        <a:xfrm>
          <a:off x="14846300" y="582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133075</xdr:rowOff>
    </xdr:from>
    <xdr:to>
      <xdr:col>72</xdr:col>
      <xdr:colOff>123825</xdr:colOff>
      <xdr:row>32</xdr:row>
      <xdr:rowOff>63225</xdr:rowOff>
    </xdr:to>
    <xdr:sp macro="" textlink="">
      <xdr:nvSpPr>
        <xdr:cNvPr id="148" name="楕円 147"/>
        <xdr:cNvSpPr/>
      </xdr:nvSpPr>
      <xdr:spPr>
        <a:xfrm>
          <a:off x="14033500" y="62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158305</xdr:rowOff>
    </xdr:from>
    <xdr:to>
      <xdr:col>76</xdr:col>
      <xdr:colOff>22225</xdr:colOff>
      <xdr:row>32</xdr:row>
      <xdr:rowOff>12425</xdr:rowOff>
    </xdr:to>
    <xdr:cxnSp macro="">
      <xdr:nvCxnSpPr>
        <xdr:cNvPr id="149" name="直線コネクタ 148"/>
        <xdr:cNvCxnSpPr/>
      </xdr:nvCxnSpPr>
      <xdr:spPr>
        <a:xfrm flipV="1">
          <a:off x="14084300" y="5901880"/>
          <a:ext cx="711200" cy="36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16320</xdr:rowOff>
    </xdr:from>
    <xdr:to>
      <xdr:col>68</xdr:col>
      <xdr:colOff>123825</xdr:colOff>
      <xdr:row>32</xdr:row>
      <xdr:rowOff>117920</xdr:rowOff>
    </xdr:to>
    <xdr:sp macro="" textlink="">
      <xdr:nvSpPr>
        <xdr:cNvPr id="150" name="楕円 149"/>
        <xdr:cNvSpPr/>
      </xdr:nvSpPr>
      <xdr:spPr>
        <a:xfrm>
          <a:off x="13271500" y="62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12425</xdr:rowOff>
    </xdr:from>
    <xdr:to>
      <xdr:col>72</xdr:col>
      <xdr:colOff>73025</xdr:colOff>
      <xdr:row>32</xdr:row>
      <xdr:rowOff>67120</xdr:rowOff>
    </xdr:to>
    <xdr:cxnSp macro="">
      <xdr:nvCxnSpPr>
        <xdr:cNvPr id="151" name="直線コネクタ 150"/>
        <xdr:cNvCxnSpPr/>
      </xdr:nvCxnSpPr>
      <xdr:spPr>
        <a:xfrm flipV="1">
          <a:off x="13322300" y="6270350"/>
          <a:ext cx="762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92773</xdr:rowOff>
    </xdr:from>
    <xdr:to>
      <xdr:col>64</xdr:col>
      <xdr:colOff>123825</xdr:colOff>
      <xdr:row>32</xdr:row>
      <xdr:rowOff>22923</xdr:rowOff>
    </xdr:to>
    <xdr:sp macro="" textlink="">
      <xdr:nvSpPr>
        <xdr:cNvPr id="152" name="楕円 151"/>
        <xdr:cNvSpPr/>
      </xdr:nvSpPr>
      <xdr:spPr>
        <a:xfrm>
          <a:off x="12509500" y="617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143573</xdr:rowOff>
    </xdr:from>
    <xdr:to>
      <xdr:col>68</xdr:col>
      <xdr:colOff>73025</xdr:colOff>
      <xdr:row>32</xdr:row>
      <xdr:rowOff>67120</xdr:rowOff>
    </xdr:to>
    <xdr:cxnSp macro="">
      <xdr:nvCxnSpPr>
        <xdr:cNvPr id="153" name="直線コネクタ 152"/>
        <xdr:cNvCxnSpPr/>
      </xdr:nvCxnSpPr>
      <xdr:spPr>
        <a:xfrm>
          <a:off x="12560300" y="6230048"/>
          <a:ext cx="762000" cy="9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15959</xdr:rowOff>
    </xdr:from>
    <xdr:to>
      <xdr:col>60</xdr:col>
      <xdr:colOff>123825</xdr:colOff>
      <xdr:row>32</xdr:row>
      <xdr:rowOff>117559</xdr:rowOff>
    </xdr:to>
    <xdr:sp macro="" textlink="">
      <xdr:nvSpPr>
        <xdr:cNvPr id="154" name="楕円 153"/>
        <xdr:cNvSpPr/>
      </xdr:nvSpPr>
      <xdr:spPr>
        <a:xfrm>
          <a:off x="11747500" y="62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143573</xdr:rowOff>
    </xdr:from>
    <xdr:to>
      <xdr:col>64</xdr:col>
      <xdr:colOff>73025</xdr:colOff>
      <xdr:row>32</xdr:row>
      <xdr:rowOff>66759</xdr:rowOff>
    </xdr:to>
    <xdr:cxnSp macro="">
      <xdr:nvCxnSpPr>
        <xdr:cNvPr id="155" name="直線コネクタ 154"/>
        <xdr:cNvCxnSpPr/>
      </xdr:nvCxnSpPr>
      <xdr:spPr>
        <a:xfrm flipV="1">
          <a:off x="11798300" y="6230048"/>
          <a:ext cx="762000" cy="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79381</xdr:rowOff>
    </xdr:from>
    <xdr:ext cx="469744" cy="259045"/>
    <xdr:sp macro="" textlink="">
      <xdr:nvSpPr>
        <xdr:cNvPr id="157" name="n_2aveValue債務償還比率"/>
        <xdr:cNvSpPr txBox="1"/>
      </xdr:nvSpPr>
      <xdr:spPr>
        <a:xfrm>
          <a:off x="13087427" y="58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50955</xdr:rowOff>
    </xdr:from>
    <xdr:ext cx="469744" cy="259045"/>
    <xdr:sp macro="" textlink="">
      <xdr:nvSpPr>
        <xdr:cNvPr id="158" name="n_3aveValue債務償還比率"/>
        <xdr:cNvSpPr txBox="1"/>
      </xdr:nvSpPr>
      <xdr:spPr>
        <a:xfrm>
          <a:off x="12325427" y="579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87118</xdr:rowOff>
    </xdr:from>
    <xdr:ext cx="469744" cy="259045"/>
    <xdr:sp macro="" textlink="">
      <xdr:nvSpPr>
        <xdr:cNvPr id="159" name="n_4aveValue債務償還比率"/>
        <xdr:cNvSpPr txBox="1"/>
      </xdr:nvSpPr>
      <xdr:spPr>
        <a:xfrm>
          <a:off x="11563427" y="583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54352</xdr:rowOff>
    </xdr:from>
    <xdr:ext cx="469744" cy="259045"/>
    <xdr:sp macro="" textlink="">
      <xdr:nvSpPr>
        <xdr:cNvPr id="160" name="n_1mainValue債務償還比率"/>
        <xdr:cNvSpPr txBox="1"/>
      </xdr:nvSpPr>
      <xdr:spPr>
        <a:xfrm>
          <a:off x="13836727" y="631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109047</xdr:rowOff>
    </xdr:from>
    <xdr:ext cx="469744" cy="259045"/>
    <xdr:sp macro="" textlink="">
      <xdr:nvSpPr>
        <xdr:cNvPr id="161" name="n_2mainValue債務償還比率"/>
        <xdr:cNvSpPr txBox="1"/>
      </xdr:nvSpPr>
      <xdr:spPr>
        <a:xfrm>
          <a:off x="13087427" y="63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14050</xdr:rowOff>
    </xdr:from>
    <xdr:ext cx="469744" cy="259045"/>
    <xdr:sp macro="" textlink="">
      <xdr:nvSpPr>
        <xdr:cNvPr id="162" name="n_3mainValue債務償還比率"/>
        <xdr:cNvSpPr txBox="1"/>
      </xdr:nvSpPr>
      <xdr:spPr>
        <a:xfrm>
          <a:off x="12325427" y="627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108686</xdr:rowOff>
    </xdr:from>
    <xdr:ext cx="469744" cy="259045"/>
    <xdr:sp macro="" textlink="">
      <xdr:nvSpPr>
        <xdr:cNvPr id="163" name="n_4mainValue債務償還比率"/>
        <xdr:cNvSpPr txBox="1"/>
      </xdr:nvSpPr>
      <xdr:spPr>
        <a:xfrm>
          <a:off x="11563427" y="636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48,636
47,390
109.17
24,177,820
22,675,824
1,419,597
12,830,420
20,439,089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xdr:cNvSpPr/>
      </xdr:nvSpPr>
      <xdr:spPr>
        <a:xfrm>
          <a:off x="196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145415</xdr:rowOff>
    </xdr:from>
    <xdr:to>
      <xdr:col>24</xdr:col>
      <xdr:colOff>114300</xdr:colOff>
      <xdr:row>37</xdr:row>
      <xdr:rowOff>75565</xdr:rowOff>
    </xdr:to>
    <xdr:sp macro="" textlink="">
      <xdr:nvSpPr>
        <xdr:cNvPr id="73" name="楕円 72"/>
        <xdr:cNvSpPr/>
      </xdr:nvSpPr>
      <xdr:spPr>
        <a:xfrm>
          <a:off x="4584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168292</xdr:rowOff>
    </xdr:from>
    <xdr:ext cx="405111" cy="259045"/>
    <xdr:sp macro="" textlink="">
      <xdr:nvSpPr>
        <xdr:cNvPr id="74" name="【道路】&#10;有形固定資産減価償却率該当値テキスト"/>
        <xdr:cNvSpPr txBox="1"/>
      </xdr:nvSpPr>
      <xdr:spPr>
        <a:xfrm>
          <a:off x="4673600"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5" name="楕円 74"/>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0</xdr:rowOff>
    </xdr:from>
    <xdr:to>
      <xdr:col>24</xdr:col>
      <xdr:colOff>63500</xdr:colOff>
      <xdr:row>37</xdr:row>
      <xdr:rowOff>24765</xdr:rowOff>
    </xdr:to>
    <xdr:cxnSp macro="">
      <xdr:nvCxnSpPr>
        <xdr:cNvPr id="76" name="直線コネクタ 75"/>
        <xdr:cNvCxnSpPr/>
      </xdr:nvCxnSpPr>
      <xdr:spPr>
        <a:xfrm>
          <a:off x="3797300" y="63436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88265</xdr:rowOff>
    </xdr:from>
    <xdr:to>
      <xdr:col>15</xdr:col>
      <xdr:colOff>101600</xdr:colOff>
      <xdr:row>37</xdr:row>
      <xdr:rowOff>18415</xdr:rowOff>
    </xdr:to>
    <xdr:sp macro="" textlink="">
      <xdr:nvSpPr>
        <xdr:cNvPr id="77" name="楕円 76"/>
        <xdr:cNvSpPr/>
      </xdr:nvSpPr>
      <xdr:spPr>
        <a:xfrm>
          <a:off x="285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139065</xdr:rowOff>
    </xdr:from>
    <xdr:to>
      <xdr:col>19</xdr:col>
      <xdr:colOff>177800</xdr:colOff>
      <xdr:row>37</xdr:row>
      <xdr:rowOff>0</xdr:rowOff>
    </xdr:to>
    <xdr:cxnSp macro="">
      <xdr:nvCxnSpPr>
        <xdr:cNvPr id="78" name="直線コネクタ 77"/>
        <xdr:cNvCxnSpPr/>
      </xdr:nvCxnSpPr>
      <xdr:spPr>
        <a:xfrm>
          <a:off x="2908300" y="63112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55880</xdr:rowOff>
    </xdr:from>
    <xdr:to>
      <xdr:col>10</xdr:col>
      <xdr:colOff>165100</xdr:colOff>
      <xdr:row>36</xdr:row>
      <xdr:rowOff>157480</xdr:rowOff>
    </xdr:to>
    <xdr:sp macro="" textlink="">
      <xdr:nvSpPr>
        <xdr:cNvPr id="79" name="楕円 78"/>
        <xdr:cNvSpPr/>
      </xdr:nvSpPr>
      <xdr:spPr>
        <a:xfrm>
          <a:off x="1968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106680</xdr:rowOff>
    </xdr:from>
    <xdr:to>
      <xdr:col>15</xdr:col>
      <xdr:colOff>50800</xdr:colOff>
      <xdr:row>36</xdr:row>
      <xdr:rowOff>139065</xdr:rowOff>
    </xdr:to>
    <xdr:cxnSp macro="">
      <xdr:nvCxnSpPr>
        <xdr:cNvPr id="80" name="直線コネクタ 79"/>
        <xdr:cNvCxnSpPr/>
      </xdr:nvCxnSpPr>
      <xdr:spPr>
        <a:xfrm>
          <a:off x="2019300" y="6278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29210</xdr:rowOff>
    </xdr:from>
    <xdr:to>
      <xdr:col>6</xdr:col>
      <xdr:colOff>38100</xdr:colOff>
      <xdr:row>36</xdr:row>
      <xdr:rowOff>130810</xdr:rowOff>
    </xdr:to>
    <xdr:sp macro="" textlink="">
      <xdr:nvSpPr>
        <xdr:cNvPr id="81" name="楕円 80"/>
        <xdr:cNvSpPr/>
      </xdr:nvSpPr>
      <xdr:spPr>
        <a:xfrm>
          <a:off x="1079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80010</xdr:rowOff>
    </xdr:from>
    <xdr:to>
      <xdr:col>10</xdr:col>
      <xdr:colOff>114300</xdr:colOff>
      <xdr:row>36</xdr:row>
      <xdr:rowOff>106680</xdr:rowOff>
    </xdr:to>
    <xdr:cxnSp macro="">
      <xdr:nvCxnSpPr>
        <xdr:cNvPr id="82" name="直線コネクタ 81"/>
        <xdr:cNvCxnSpPr/>
      </xdr:nvCxnSpPr>
      <xdr:spPr>
        <a:xfrm>
          <a:off x="1130300" y="6252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139082</xdr:rowOff>
    </xdr:from>
    <xdr:ext cx="405111" cy="259045"/>
    <xdr:sp macro="" textlink="">
      <xdr:nvSpPr>
        <xdr:cNvPr id="85" name="n_3aveValue【道路】&#10;有形固定資産減価償却率"/>
        <xdr:cNvSpPr txBox="1"/>
      </xdr:nvSpPr>
      <xdr:spPr>
        <a:xfrm>
          <a:off x="1816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80027</xdr:rowOff>
    </xdr:from>
    <xdr:ext cx="405111" cy="259045"/>
    <xdr:sp macro="" textlink="">
      <xdr:nvSpPr>
        <xdr:cNvPr id="86" name="n_4aveValue【道路】&#10;有形固定資産減価償却率"/>
        <xdr:cNvSpPr txBox="1"/>
      </xdr:nvSpPr>
      <xdr:spPr>
        <a:xfrm>
          <a:off x="927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87" name="n_1mainValue【道路】&#10;有形固定資産減価償却率"/>
        <xdr:cNvSpPr txBox="1"/>
      </xdr:nvSpPr>
      <xdr:spPr>
        <a:xfrm>
          <a:off x="3582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8" name="n_2mainValue【道路】&#10;有形固定資産減価償却率"/>
        <xdr:cNvSpPr txBox="1"/>
      </xdr:nvSpPr>
      <xdr:spPr>
        <a:xfrm>
          <a:off x="2705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2557</xdr:rowOff>
    </xdr:from>
    <xdr:ext cx="405111" cy="259045"/>
    <xdr:sp macro="" textlink="">
      <xdr:nvSpPr>
        <xdr:cNvPr id="89" name="n_3mainValue【道路】&#10;有形固定資産減価償却率"/>
        <xdr:cNvSpPr txBox="1"/>
      </xdr:nvSpPr>
      <xdr:spPr>
        <a:xfrm>
          <a:off x="1816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90" name="n_4mainValue【道路】&#10;有形固定資産減価償却率"/>
        <xdr:cNvSpPr txBox="1"/>
      </xdr:nvSpPr>
      <xdr:spPr>
        <a:xfrm>
          <a:off x="927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112007</xdr:rowOff>
    </xdr:from>
    <xdr:to>
      <xdr:col>46</xdr:col>
      <xdr:colOff>38100</xdr:colOff>
      <xdr:row>40</xdr:row>
      <xdr:rowOff>42157</xdr:rowOff>
    </xdr:to>
    <xdr:sp macro="" textlink="">
      <xdr:nvSpPr>
        <xdr:cNvPr id="124" name="フローチャート: 判断 123"/>
        <xdr:cNvSpPr/>
      </xdr:nvSpPr>
      <xdr:spPr>
        <a:xfrm>
          <a:off x="8699500" y="67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117264</xdr:rowOff>
    </xdr:from>
    <xdr:to>
      <xdr:col>41</xdr:col>
      <xdr:colOff>101600</xdr:colOff>
      <xdr:row>40</xdr:row>
      <xdr:rowOff>47414</xdr:rowOff>
    </xdr:to>
    <xdr:sp macro="" textlink="">
      <xdr:nvSpPr>
        <xdr:cNvPr id="125" name="フローチャート: 判断 124"/>
        <xdr:cNvSpPr/>
      </xdr:nvSpPr>
      <xdr:spPr>
        <a:xfrm>
          <a:off x="7810500" y="680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43852</xdr:rowOff>
    </xdr:from>
    <xdr:to>
      <xdr:col>36</xdr:col>
      <xdr:colOff>165100</xdr:colOff>
      <xdr:row>39</xdr:row>
      <xdr:rowOff>145452</xdr:rowOff>
    </xdr:to>
    <xdr:sp macro="" textlink="">
      <xdr:nvSpPr>
        <xdr:cNvPr id="126" name="フローチャート: 判断 125"/>
        <xdr:cNvSpPr/>
      </xdr:nvSpPr>
      <xdr:spPr>
        <a:xfrm>
          <a:off x="6921500" y="673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105835</xdr:rowOff>
    </xdr:from>
    <xdr:to>
      <xdr:col>55</xdr:col>
      <xdr:colOff>50800</xdr:colOff>
      <xdr:row>40</xdr:row>
      <xdr:rowOff>35985</xdr:rowOff>
    </xdr:to>
    <xdr:sp macro="" textlink="">
      <xdr:nvSpPr>
        <xdr:cNvPr id="132" name="楕円 131"/>
        <xdr:cNvSpPr/>
      </xdr:nvSpPr>
      <xdr:spPr>
        <a:xfrm>
          <a:off x="10426700" y="67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84262</xdr:rowOff>
    </xdr:from>
    <xdr:ext cx="534377" cy="259045"/>
    <xdr:sp macro="" textlink="">
      <xdr:nvSpPr>
        <xdr:cNvPr id="133" name="【道路】&#10;一人当たり延長該当値テキスト"/>
        <xdr:cNvSpPr txBox="1"/>
      </xdr:nvSpPr>
      <xdr:spPr>
        <a:xfrm>
          <a:off x="10515600" y="677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111811</xdr:rowOff>
    </xdr:from>
    <xdr:to>
      <xdr:col>50</xdr:col>
      <xdr:colOff>165100</xdr:colOff>
      <xdr:row>40</xdr:row>
      <xdr:rowOff>41961</xdr:rowOff>
    </xdr:to>
    <xdr:sp macro="" textlink="">
      <xdr:nvSpPr>
        <xdr:cNvPr id="134" name="楕円 133"/>
        <xdr:cNvSpPr/>
      </xdr:nvSpPr>
      <xdr:spPr>
        <a:xfrm>
          <a:off x="95885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156635</xdr:rowOff>
    </xdr:from>
    <xdr:to>
      <xdr:col>55</xdr:col>
      <xdr:colOff>0</xdr:colOff>
      <xdr:row>39</xdr:row>
      <xdr:rowOff>162611</xdr:rowOff>
    </xdr:to>
    <xdr:cxnSp macro="">
      <xdr:nvCxnSpPr>
        <xdr:cNvPr id="135" name="直線コネクタ 134"/>
        <xdr:cNvCxnSpPr/>
      </xdr:nvCxnSpPr>
      <xdr:spPr>
        <a:xfrm flipV="1">
          <a:off x="9639300" y="6843185"/>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114097</xdr:rowOff>
    </xdr:from>
    <xdr:to>
      <xdr:col>46</xdr:col>
      <xdr:colOff>38100</xdr:colOff>
      <xdr:row>40</xdr:row>
      <xdr:rowOff>44247</xdr:rowOff>
    </xdr:to>
    <xdr:sp macro="" textlink="">
      <xdr:nvSpPr>
        <xdr:cNvPr id="136" name="楕円 135"/>
        <xdr:cNvSpPr/>
      </xdr:nvSpPr>
      <xdr:spPr>
        <a:xfrm>
          <a:off x="8699500" y="68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162611</xdr:rowOff>
    </xdr:from>
    <xdr:to>
      <xdr:col>50</xdr:col>
      <xdr:colOff>114300</xdr:colOff>
      <xdr:row>39</xdr:row>
      <xdr:rowOff>164897</xdr:rowOff>
    </xdr:to>
    <xdr:cxnSp macro="">
      <xdr:nvCxnSpPr>
        <xdr:cNvPr id="137" name="直線コネクタ 136"/>
        <xdr:cNvCxnSpPr/>
      </xdr:nvCxnSpPr>
      <xdr:spPr>
        <a:xfrm flipV="1">
          <a:off x="8750300" y="68491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117428</xdr:rowOff>
    </xdr:from>
    <xdr:to>
      <xdr:col>41</xdr:col>
      <xdr:colOff>101600</xdr:colOff>
      <xdr:row>40</xdr:row>
      <xdr:rowOff>47578</xdr:rowOff>
    </xdr:to>
    <xdr:sp macro="" textlink="">
      <xdr:nvSpPr>
        <xdr:cNvPr id="138" name="楕円 137"/>
        <xdr:cNvSpPr/>
      </xdr:nvSpPr>
      <xdr:spPr>
        <a:xfrm>
          <a:off x="7810500" y="68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164897</xdr:rowOff>
    </xdr:from>
    <xdr:to>
      <xdr:col>45</xdr:col>
      <xdr:colOff>177800</xdr:colOff>
      <xdr:row>39</xdr:row>
      <xdr:rowOff>168228</xdr:rowOff>
    </xdr:to>
    <xdr:cxnSp macro="">
      <xdr:nvCxnSpPr>
        <xdr:cNvPr id="139" name="直線コネクタ 138"/>
        <xdr:cNvCxnSpPr/>
      </xdr:nvCxnSpPr>
      <xdr:spPr>
        <a:xfrm flipV="1">
          <a:off x="7861300" y="6851447"/>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136663</xdr:rowOff>
    </xdr:from>
    <xdr:to>
      <xdr:col>36</xdr:col>
      <xdr:colOff>165100</xdr:colOff>
      <xdr:row>40</xdr:row>
      <xdr:rowOff>66813</xdr:rowOff>
    </xdr:to>
    <xdr:sp macro="" textlink="">
      <xdr:nvSpPr>
        <xdr:cNvPr id="140" name="楕円 139"/>
        <xdr:cNvSpPr/>
      </xdr:nvSpPr>
      <xdr:spPr>
        <a:xfrm>
          <a:off x="6921500" y="68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168228</xdr:rowOff>
    </xdr:from>
    <xdr:to>
      <xdr:col>41</xdr:col>
      <xdr:colOff>50800</xdr:colOff>
      <xdr:row>40</xdr:row>
      <xdr:rowOff>16013</xdr:rowOff>
    </xdr:to>
    <xdr:cxnSp macro="">
      <xdr:nvCxnSpPr>
        <xdr:cNvPr id="141" name="直線コネクタ 140"/>
        <xdr:cNvCxnSpPr/>
      </xdr:nvCxnSpPr>
      <xdr:spPr>
        <a:xfrm flipV="1">
          <a:off x="6972300" y="6854778"/>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58684</xdr:rowOff>
    </xdr:from>
    <xdr:ext cx="534377" cy="259045"/>
    <xdr:sp macro="" textlink="">
      <xdr:nvSpPr>
        <xdr:cNvPr id="143" name="n_2aveValue【道路】&#10;一人当たり延長"/>
        <xdr:cNvSpPr txBox="1"/>
      </xdr:nvSpPr>
      <xdr:spPr>
        <a:xfrm>
          <a:off x="8483111" y="657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63941</xdr:rowOff>
    </xdr:from>
    <xdr:ext cx="534377" cy="259045"/>
    <xdr:sp macro="" textlink="">
      <xdr:nvSpPr>
        <xdr:cNvPr id="144" name="n_3aveValue【道路】&#10;一人当たり延長"/>
        <xdr:cNvSpPr txBox="1"/>
      </xdr:nvSpPr>
      <xdr:spPr>
        <a:xfrm>
          <a:off x="7594111" y="657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161979</xdr:rowOff>
    </xdr:from>
    <xdr:ext cx="534377" cy="259045"/>
    <xdr:sp macro="" textlink="">
      <xdr:nvSpPr>
        <xdr:cNvPr id="145" name="n_4aveValue【道路】&#10;一人当たり延長"/>
        <xdr:cNvSpPr txBox="1"/>
      </xdr:nvSpPr>
      <xdr:spPr>
        <a:xfrm>
          <a:off x="6705111" y="65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33088</xdr:rowOff>
    </xdr:from>
    <xdr:ext cx="534377" cy="259045"/>
    <xdr:sp macro="" textlink="">
      <xdr:nvSpPr>
        <xdr:cNvPr id="146" name="n_1mainValue【道路】&#10;一人当たり延長"/>
        <xdr:cNvSpPr txBox="1"/>
      </xdr:nvSpPr>
      <xdr:spPr>
        <a:xfrm>
          <a:off x="9359411" y="689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35374</xdr:rowOff>
    </xdr:from>
    <xdr:ext cx="534377" cy="259045"/>
    <xdr:sp macro="" textlink="">
      <xdr:nvSpPr>
        <xdr:cNvPr id="147" name="n_2mainValue【道路】&#10;一人当たり延長"/>
        <xdr:cNvSpPr txBox="1"/>
      </xdr:nvSpPr>
      <xdr:spPr>
        <a:xfrm>
          <a:off x="8483111" y="689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38705</xdr:rowOff>
    </xdr:from>
    <xdr:ext cx="534377" cy="259045"/>
    <xdr:sp macro="" textlink="">
      <xdr:nvSpPr>
        <xdr:cNvPr id="148" name="n_3mainValue【道路】&#10;一人当たり延長"/>
        <xdr:cNvSpPr txBox="1"/>
      </xdr:nvSpPr>
      <xdr:spPr>
        <a:xfrm>
          <a:off x="7594111" y="68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57940</xdr:rowOff>
    </xdr:from>
    <xdr:ext cx="534377" cy="259045"/>
    <xdr:sp macro="" textlink="">
      <xdr:nvSpPr>
        <xdr:cNvPr id="149" name="n_4mainValue【道路】&#10;一人当たり延長"/>
        <xdr:cNvSpPr txBox="1"/>
      </xdr:nvSpPr>
      <xdr:spPr>
        <a:xfrm>
          <a:off x="6705111" y="691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4" name="フローチャート: 判断 183"/>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5" name="フローチャート: 判断 184"/>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79828</xdr:rowOff>
    </xdr:from>
    <xdr:to>
      <xdr:col>24</xdr:col>
      <xdr:colOff>114300</xdr:colOff>
      <xdr:row>62</xdr:row>
      <xdr:rowOff>9978</xdr:rowOff>
    </xdr:to>
    <xdr:sp macro="" textlink="">
      <xdr:nvSpPr>
        <xdr:cNvPr id="191" name="楕円 190"/>
        <xdr:cNvSpPr/>
      </xdr:nvSpPr>
      <xdr:spPr>
        <a:xfrm>
          <a:off x="45847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58255</xdr:rowOff>
    </xdr:from>
    <xdr:ext cx="405111" cy="259045"/>
    <xdr:sp macro="" textlink="">
      <xdr:nvSpPr>
        <xdr:cNvPr id="192" name="【橋りょう・トンネル】&#10;有形固定資産減価償却率該当値テキスト"/>
        <xdr:cNvSpPr txBox="1"/>
      </xdr:nvSpPr>
      <xdr:spPr>
        <a:xfrm>
          <a:off x="4673600"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58601</xdr:rowOff>
    </xdr:from>
    <xdr:to>
      <xdr:col>20</xdr:col>
      <xdr:colOff>38100</xdr:colOff>
      <xdr:row>61</xdr:row>
      <xdr:rowOff>160201</xdr:rowOff>
    </xdr:to>
    <xdr:sp macro="" textlink="">
      <xdr:nvSpPr>
        <xdr:cNvPr id="193" name="楕円 192"/>
        <xdr:cNvSpPr/>
      </xdr:nvSpPr>
      <xdr:spPr>
        <a:xfrm>
          <a:off x="3746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109401</xdr:rowOff>
    </xdr:from>
    <xdr:to>
      <xdr:col>24</xdr:col>
      <xdr:colOff>63500</xdr:colOff>
      <xdr:row>61</xdr:row>
      <xdr:rowOff>130628</xdr:rowOff>
    </xdr:to>
    <xdr:cxnSp macro="">
      <xdr:nvCxnSpPr>
        <xdr:cNvPr id="194" name="直線コネクタ 193"/>
        <xdr:cNvCxnSpPr/>
      </xdr:nvCxnSpPr>
      <xdr:spPr>
        <a:xfrm>
          <a:off x="3797300" y="1056785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195" name="楕円 194"/>
        <xdr:cNvSpPr/>
      </xdr:nvSpPr>
      <xdr:spPr>
        <a:xfrm>
          <a:off x="2857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109401</xdr:rowOff>
    </xdr:to>
    <xdr:cxnSp macro="">
      <xdr:nvCxnSpPr>
        <xdr:cNvPr id="196" name="直線コネクタ 195"/>
        <xdr:cNvCxnSpPr/>
      </xdr:nvCxnSpPr>
      <xdr:spPr>
        <a:xfrm>
          <a:off x="2908300" y="105449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97" name="楕円 196"/>
        <xdr:cNvSpPr/>
      </xdr:nvSpPr>
      <xdr:spPr>
        <a:xfrm>
          <a:off x="1968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63681</xdr:rowOff>
    </xdr:from>
    <xdr:to>
      <xdr:col>15</xdr:col>
      <xdr:colOff>50800</xdr:colOff>
      <xdr:row>61</xdr:row>
      <xdr:rowOff>86541</xdr:rowOff>
    </xdr:to>
    <xdr:cxnSp macro="">
      <xdr:nvCxnSpPr>
        <xdr:cNvPr id="198" name="直線コネクタ 197"/>
        <xdr:cNvCxnSpPr/>
      </xdr:nvCxnSpPr>
      <xdr:spPr>
        <a:xfrm>
          <a:off x="2019300" y="105221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159838</xdr:rowOff>
    </xdr:from>
    <xdr:to>
      <xdr:col>6</xdr:col>
      <xdr:colOff>38100</xdr:colOff>
      <xdr:row>61</xdr:row>
      <xdr:rowOff>89988</xdr:rowOff>
    </xdr:to>
    <xdr:sp macro="" textlink="">
      <xdr:nvSpPr>
        <xdr:cNvPr id="199" name="楕円 198"/>
        <xdr:cNvSpPr/>
      </xdr:nvSpPr>
      <xdr:spPr>
        <a:xfrm>
          <a:off x="1079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39188</xdr:rowOff>
    </xdr:from>
    <xdr:to>
      <xdr:col>10</xdr:col>
      <xdr:colOff>114300</xdr:colOff>
      <xdr:row>61</xdr:row>
      <xdr:rowOff>63681</xdr:rowOff>
    </xdr:to>
    <xdr:cxnSp macro="">
      <xdr:nvCxnSpPr>
        <xdr:cNvPr id="200" name="直線コネクタ 199"/>
        <xdr:cNvCxnSpPr/>
      </xdr:nvCxnSpPr>
      <xdr:spPr>
        <a:xfrm>
          <a:off x="1130300" y="104976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3"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4"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151328</xdr:rowOff>
    </xdr:from>
    <xdr:ext cx="405111" cy="259045"/>
    <xdr:sp macro="" textlink="">
      <xdr:nvSpPr>
        <xdr:cNvPr id="205" name="n_1mainValue【橋りょう・トンネル】&#10;有形固定資産減価償却率"/>
        <xdr:cNvSpPr txBox="1"/>
      </xdr:nvSpPr>
      <xdr:spPr>
        <a:xfrm>
          <a:off x="3582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206" name="n_2main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105608</xdr:rowOff>
    </xdr:from>
    <xdr:ext cx="405111" cy="259045"/>
    <xdr:sp macro="" textlink="">
      <xdr:nvSpPr>
        <xdr:cNvPr id="207" name="n_3mainValue【橋りょう・トンネル】&#10;有形固定資産減価償却率"/>
        <xdr:cNvSpPr txBox="1"/>
      </xdr:nvSpPr>
      <xdr:spPr>
        <a:xfrm>
          <a:off x="1816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81115</xdr:rowOff>
    </xdr:from>
    <xdr:ext cx="405111" cy="259045"/>
    <xdr:sp macro="" textlink="">
      <xdr:nvSpPr>
        <xdr:cNvPr id="208" name="n_4mainValue【橋りょう・トンネル】&#10;有形固定資産減価償却率"/>
        <xdr:cNvSpPr txBox="1"/>
      </xdr:nvSpPr>
      <xdr:spPr>
        <a:xfrm>
          <a:off x="927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94501</xdr:rowOff>
    </xdr:from>
    <xdr:to>
      <xdr:col>46</xdr:col>
      <xdr:colOff>38100</xdr:colOff>
      <xdr:row>63</xdr:row>
      <xdr:rowOff>24651</xdr:rowOff>
    </xdr:to>
    <xdr:sp macro="" textlink="">
      <xdr:nvSpPr>
        <xdr:cNvPr id="242" name="フローチャート: 判断 241"/>
        <xdr:cNvSpPr/>
      </xdr:nvSpPr>
      <xdr:spPr>
        <a:xfrm>
          <a:off x="8699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96634</xdr:rowOff>
    </xdr:from>
    <xdr:to>
      <xdr:col>41</xdr:col>
      <xdr:colOff>101600</xdr:colOff>
      <xdr:row>63</xdr:row>
      <xdr:rowOff>26784</xdr:rowOff>
    </xdr:to>
    <xdr:sp macro="" textlink="">
      <xdr:nvSpPr>
        <xdr:cNvPr id="243" name="フローチャート: 判断 242"/>
        <xdr:cNvSpPr/>
      </xdr:nvSpPr>
      <xdr:spPr>
        <a:xfrm>
          <a:off x="7810500" y="107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103911</xdr:rowOff>
    </xdr:from>
    <xdr:to>
      <xdr:col>36</xdr:col>
      <xdr:colOff>165100</xdr:colOff>
      <xdr:row>63</xdr:row>
      <xdr:rowOff>34061</xdr:rowOff>
    </xdr:to>
    <xdr:sp macro="" textlink="">
      <xdr:nvSpPr>
        <xdr:cNvPr id="244" name="フローチャート: 判断 243"/>
        <xdr:cNvSpPr/>
      </xdr:nvSpPr>
      <xdr:spPr>
        <a:xfrm>
          <a:off x="6921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159590</xdr:rowOff>
    </xdr:from>
    <xdr:to>
      <xdr:col>55</xdr:col>
      <xdr:colOff>50800</xdr:colOff>
      <xdr:row>63</xdr:row>
      <xdr:rowOff>89740</xdr:rowOff>
    </xdr:to>
    <xdr:sp macro="" textlink="">
      <xdr:nvSpPr>
        <xdr:cNvPr id="250" name="楕円 249"/>
        <xdr:cNvSpPr/>
      </xdr:nvSpPr>
      <xdr:spPr>
        <a:xfrm>
          <a:off x="10426700" y="107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138017</xdr:rowOff>
    </xdr:from>
    <xdr:ext cx="599010" cy="259045"/>
    <xdr:sp macro="" textlink="">
      <xdr:nvSpPr>
        <xdr:cNvPr id="251" name="【橋りょう・トンネル】&#10;一人当たり有形固定資産（償却資産）額該当値テキスト"/>
        <xdr:cNvSpPr txBox="1"/>
      </xdr:nvSpPr>
      <xdr:spPr>
        <a:xfrm>
          <a:off x="10515600" y="1076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162571</xdr:rowOff>
    </xdr:from>
    <xdr:to>
      <xdr:col>50</xdr:col>
      <xdr:colOff>165100</xdr:colOff>
      <xdr:row>63</xdr:row>
      <xdr:rowOff>92721</xdr:rowOff>
    </xdr:to>
    <xdr:sp macro="" textlink="">
      <xdr:nvSpPr>
        <xdr:cNvPr id="252" name="楕円 251"/>
        <xdr:cNvSpPr/>
      </xdr:nvSpPr>
      <xdr:spPr>
        <a:xfrm>
          <a:off x="9588500" y="107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38940</xdr:rowOff>
    </xdr:from>
    <xdr:to>
      <xdr:col>55</xdr:col>
      <xdr:colOff>0</xdr:colOff>
      <xdr:row>63</xdr:row>
      <xdr:rowOff>41921</xdr:rowOff>
    </xdr:to>
    <xdr:cxnSp macro="">
      <xdr:nvCxnSpPr>
        <xdr:cNvPr id="253" name="直線コネクタ 252"/>
        <xdr:cNvCxnSpPr/>
      </xdr:nvCxnSpPr>
      <xdr:spPr>
        <a:xfrm flipV="1">
          <a:off x="9639300" y="10840290"/>
          <a:ext cx="8382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163861</xdr:rowOff>
    </xdr:from>
    <xdr:to>
      <xdr:col>46</xdr:col>
      <xdr:colOff>38100</xdr:colOff>
      <xdr:row>63</xdr:row>
      <xdr:rowOff>94011</xdr:rowOff>
    </xdr:to>
    <xdr:sp macro="" textlink="">
      <xdr:nvSpPr>
        <xdr:cNvPr id="254" name="楕円 253"/>
        <xdr:cNvSpPr/>
      </xdr:nvSpPr>
      <xdr:spPr>
        <a:xfrm>
          <a:off x="8699500" y="107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41921</xdr:rowOff>
    </xdr:from>
    <xdr:to>
      <xdr:col>50</xdr:col>
      <xdr:colOff>114300</xdr:colOff>
      <xdr:row>63</xdr:row>
      <xdr:rowOff>43211</xdr:rowOff>
    </xdr:to>
    <xdr:cxnSp macro="">
      <xdr:nvCxnSpPr>
        <xdr:cNvPr id="255" name="直線コネクタ 254"/>
        <xdr:cNvCxnSpPr/>
      </xdr:nvCxnSpPr>
      <xdr:spPr>
        <a:xfrm flipV="1">
          <a:off x="8750300" y="10843271"/>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165820</xdr:rowOff>
    </xdr:from>
    <xdr:to>
      <xdr:col>41</xdr:col>
      <xdr:colOff>101600</xdr:colOff>
      <xdr:row>63</xdr:row>
      <xdr:rowOff>95970</xdr:rowOff>
    </xdr:to>
    <xdr:sp macro="" textlink="">
      <xdr:nvSpPr>
        <xdr:cNvPr id="256" name="楕円 255"/>
        <xdr:cNvSpPr/>
      </xdr:nvSpPr>
      <xdr:spPr>
        <a:xfrm>
          <a:off x="7810500" y="107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43211</xdr:rowOff>
    </xdr:from>
    <xdr:to>
      <xdr:col>45</xdr:col>
      <xdr:colOff>177800</xdr:colOff>
      <xdr:row>63</xdr:row>
      <xdr:rowOff>45170</xdr:rowOff>
    </xdr:to>
    <xdr:cxnSp macro="">
      <xdr:nvCxnSpPr>
        <xdr:cNvPr id="257" name="直線コネクタ 256"/>
        <xdr:cNvCxnSpPr/>
      </xdr:nvCxnSpPr>
      <xdr:spPr>
        <a:xfrm flipV="1">
          <a:off x="7861300" y="1084456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167534</xdr:rowOff>
    </xdr:from>
    <xdr:to>
      <xdr:col>36</xdr:col>
      <xdr:colOff>165100</xdr:colOff>
      <xdr:row>63</xdr:row>
      <xdr:rowOff>97684</xdr:rowOff>
    </xdr:to>
    <xdr:sp macro="" textlink="">
      <xdr:nvSpPr>
        <xdr:cNvPr id="258" name="楕円 257"/>
        <xdr:cNvSpPr/>
      </xdr:nvSpPr>
      <xdr:spPr>
        <a:xfrm>
          <a:off x="6921500" y="107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45170</xdr:rowOff>
    </xdr:from>
    <xdr:to>
      <xdr:col>41</xdr:col>
      <xdr:colOff>50800</xdr:colOff>
      <xdr:row>63</xdr:row>
      <xdr:rowOff>46884</xdr:rowOff>
    </xdr:to>
    <xdr:cxnSp macro="">
      <xdr:nvCxnSpPr>
        <xdr:cNvPr id="259" name="直線コネクタ 258"/>
        <xdr:cNvCxnSpPr/>
      </xdr:nvCxnSpPr>
      <xdr:spPr>
        <a:xfrm flipV="1">
          <a:off x="6972300" y="1084652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41178</xdr:rowOff>
    </xdr:from>
    <xdr:ext cx="599010" cy="259045"/>
    <xdr:sp macro="" textlink="">
      <xdr:nvSpPr>
        <xdr:cNvPr id="261" name="n_2aveValue【橋りょう・トンネル】&#10;一人当たり有形固定資産（償却資産）額"/>
        <xdr:cNvSpPr txBox="1"/>
      </xdr:nvSpPr>
      <xdr:spPr>
        <a:xfrm>
          <a:off x="8450795" y="1049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43311</xdr:rowOff>
    </xdr:from>
    <xdr:ext cx="599010" cy="259045"/>
    <xdr:sp macro="" textlink="">
      <xdr:nvSpPr>
        <xdr:cNvPr id="262" name="n_3aveValue【橋りょう・トンネル】&#10;一人当たり有形固定資産（償却資産）額"/>
        <xdr:cNvSpPr txBox="1"/>
      </xdr:nvSpPr>
      <xdr:spPr>
        <a:xfrm>
          <a:off x="7561795" y="1050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50588</xdr:rowOff>
    </xdr:from>
    <xdr:ext cx="599010" cy="259045"/>
    <xdr:sp macro="" textlink="">
      <xdr:nvSpPr>
        <xdr:cNvPr id="263" name="n_4aveValue【橋りょう・トンネル】&#10;一人当たり有形固定資産（償却資産）額"/>
        <xdr:cNvSpPr txBox="1"/>
      </xdr:nvSpPr>
      <xdr:spPr>
        <a:xfrm>
          <a:off x="6672795" y="1050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83848</xdr:rowOff>
    </xdr:from>
    <xdr:ext cx="599010" cy="259045"/>
    <xdr:sp macro="" textlink="">
      <xdr:nvSpPr>
        <xdr:cNvPr id="264" name="n_1mainValue【橋りょう・トンネル】&#10;一人当たり有形固定資産（償却資産）額"/>
        <xdr:cNvSpPr txBox="1"/>
      </xdr:nvSpPr>
      <xdr:spPr>
        <a:xfrm>
          <a:off x="9327095" y="1088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85138</xdr:rowOff>
    </xdr:from>
    <xdr:ext cx="599010" cy="259045"/>
    <xdr:sp macro="" textlink="">
      <xdr:nvSpPr>
        <xdr:cNvPr id="265" name="n_2mainValue【橋りょう・トンネル】&#10;一人当たり有形固定資産（償却資産）額"/>
        <xdr:cNvSpPr txBox="1"/>
      </xdr:nvSpPr>
      <xdr:spPr>
        <a:xfrm>
          <a:off x="8450795" y="1088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87097</xdr:rowOff>
    </xdr:from>
    <xdr:ext cx="599010" cy="259045"/>
    <xdr:sp macro="" textlink="">
      <xdr:nvSpPr>
        <xdr:cNvPr id="266" name="n_3mainValue【橋りょう・トンネル】&#10;一人当たり有形固定資産（償却資産）額"/>
        <xdr:cNvSpPr txBox="1"/>
      </xdr:nvSpPr>
      <xdr:spPr>
        <a:xfrm>
          <a:off x="7561795" y="1088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88811</xdr:rowOff>
    </xdr:from>
    <xdr:ext cx="599010" cy="259045"/>
    <xdr:sp macro="" textlink="">
      <xdr:nvSpPr>
        <xdr:cNvPr id="267" name="n_4mainValue【橋りょう・トンネル】&#10;一人当たり有形固定資産（償却資産）額"/>
        <xdr:cNvSpPr txBox="1"/>
      </xdr:nvSpPr>
      <xdr:spPr>
        <a:xfrm>
          <a:off x="6672795" y="1089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300" name="フローチャート: 判断 299"/>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107314</xdr:rowOff>
    </xdr:from>
    <xdr:to>
      <xdr:col>10</xdr:col>
      <xdr:colOff>165100</xdr:colOff>
      <xdr:row>83</xdr:row>
      <xdr:rowOff>37464</xdr:rowOff>
    </xdr:to>
    <xdr:sp macro="" textlink="">
      <xdr:nvSpPr>
        <xdr:cNvPr id="301" name="フローチャート: 判断 300"/>
        <xdr:cNvSpPr/>
      </xdr:nvSpPr>
      <xdr:spPr>
        <a:xfrm>
          <a:off x="1968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69214</xdr:rowOff>
    </xdr:from>
    <xdr:to>
      <xdr:col>6</xdr:col>
      <xdr:colOff>38100</xdr:colOff>
      <xdr:row>82</xdr:row>
      <xdr:rowOff>170814</xdr:rowOff>
    </xdr:to>
    <xdr:sp macro="" textlink="">
      <xdr:nvSpPr>
        <xdr:cNvPr id="302" name="フローチャート: 判断 301"/>
        <xdr:cNvSpPr/>
      </xdr:nvSpPr>
      <xdr:spPr>
        <a:xfrm>
          <a:off x="1079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63500</xdr:rowOff>
    </xdr:from>
    <xdr:to>
      <xdr:col>24</xdr:col>
      <xdr:colOff>114300</xdr:colOff>
      <xdr:row>79</xdr:row>
      <xdr:rowOff>165100</xdr:rowOff>
    </xdr:to>
    <xdr:sp macro="" textlink="">
      <xdr:nvSpPr>
        <xdr:cNvPr id="308" name="楕円 307"/>
        <xdr:cNvSpPr/>
      </xdr:nvSpPr>
      <xdr:spPr>
        <a:xfrm>
          <a:off x="4584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86377</xdr:rowOff>
    </xdr:from>
    <xdr:ext cx="405111" cy="259045"/>
    <xdr:sp macro="" textlink="">
      <xdr:nvSpPr>
        <xdr:cNvPr id="309" name="【公営住宅】&#10;有形固定資産減価償却率該当値テキスト"/>
        <xdr:cNvSpPr txBox="1"/>
      </xdr:nvSpPr>
      <xdr:spPr>
        <a:xfrm>
          <a:off x="46736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310" name="楕円 309"/>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79</xdr:row>
      <xdr:rowOff>114300</xdr:rowOff>
    </xdr:to>
    <xdr:cxnSp macro="">
      <xdr:nvCxnSpPr>
        <xdr:cNvPr id="311" name="直線コネクタ 310"/>
        <xdr:cNvCxnSpPr/>
      </xdr:nvCxnSpPr>
      <xdr:spPr>
        <a:xfrm>
          <a:off x="3797300" y="13635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93980</xdr:rowOff>
    </xdr:from>
    <xdr:to>
      <xdr:col>15</xdr:col>
      <xdr:colOff>101600</xdr:colOff>
      <xdr:row>80</xdr:row>
      <xdr:rowOff>24130</xdr:rowOff>
    </xdr:to>
    <xdr:sp macro="" textlink="">
      <xdr:nvSpPr>
        <xdr:cNvPr id="312" name="楕円 311"/>
        <xdr:cNvSpPr/>
      </xdr:nvSpPr>
      <xdr:spPr>
        <a:xfrm>
          <a:off x="2857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91439</xdr:rowOff>
    </xdr:from>
    <xdr:to>
      <xdr:col>19</xdr:col>
      <xdr:colOff>177800</xdr:colOff>
      <xdr:row>79</xdr:row>
      <xdr:rowOff>144780</xdr:rowOff>
    </xdr:to>
    <xdr:cxnSp macro="">
      <xdr:nvCxnSpPr>
        <xdr:cNvPr id="313" name="直線コネクタ 312"/>
        <xdr:cNvCxnSpPr/>
      </xdr:nvCxnSpPr>
      <xdr:spPr>
        <a:xfrm flipV="1">
          <a:off x="2908300" y="136359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31114</xdr:rowOff>
    </xdr:from>
    <xdr:to>
      <xdr:col>10</xdr:col>
      <xdr:colOff>165100</xdr:colOff>
      <xdr:row>80</xdr:row>
      <xdr:rowOff>132714</xdr:rowOff>
    </xdr:to>
    <xdr:sp macro="" textlink="">
      <xdr:nvSpPr>
        <xdr:cNvPr id="314" name="楕円 313"/>
        <xdr:cNvSpPr/>
      </xdr:nvSpPr>
      <xdr:spPr>
        <a:xfrm>
          <a:off x="1968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144780</xdr:rowOff>
    </xdr:from>
    <xdr:to>
      <xdr:col>15</xdr:col>
      <xdr:colOff>50800</xdr:colOff>
      <xdr:row>80</xdr:row>
      <xdr:rowOff>81914</xdr:rowOff>
    </xdr:to>
    <xdr:cxnSp macro="">
      <xdr:nvCxnSpPr>
        <xdr:cNvPr id="315" name="直線コネクタ 314"/>
        <xdr:cNvCxnSpPr/>
      </xdr:nvCxnSpPr>
      <xdr:spPr>
        <a:xfrm flipV="1">
          <a:off x="2019300" y="13689330"/>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63500</xdr:rowOff>
    </xdr:from>
    <xdr:to>
      <xdr:col>6</xdr:col>
      <xdr:colOff>38100</xdr:colOff>
      <xdr:row>82</xdr:row>
      <xdr:rowOff>165100</xdr:rowOff>
    </xdr:to>
    <xdr:sp macro="" textlink="">
      <xdr:nvSpPr>
        <xdr:cNvPr id="316" name="楕円 315"/>
        <xdr:cNvSpPr/>
      </xdr:nvSpPr>
      <xdr:spPr>
        <a:xfrm>
          <a:off x="107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81914</xdr:rowOff>
    </xdr:from>
    <xdr:to>
      <xdr:col>10</xdr:col>
      <xdr:colOff>114300</xdr:colOff>
      <xdr:row>82</xdr:row>
      <xdr:rowOff>114300</xdr:rowOff>
    </xdr:to>
    <xdr:cxnSp macro="">
      <xdr:nvCxnSpPr>
        <xdr:cNvPr id="317" name="直線コネクタ 316"/>
        <xdr:cNvCxnSpPr/>
      </xdr:nvCxnSpPr>
      <xdr:spPr>
        <a:xfrm flipV="1">
          <a:off x="1130300" y="13797914"/>
          <a:ext cx="889000" cy="3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319" name="n_2aveValue【公営住宅】&#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20" name="n_3aveValue【公営住宅】&#10;有形固定資産減価償却率"/>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161941</xdr:rowOff>
    </xdr:from>
    <xdr:ext cx="405111" cy="259045"/>
    <xdr:sp macro="" textlink="">
      <xdr:nvSpPr>
        <xdr:cNvPr id="321" name="n_4aveValue【公営住宅】&#10;有形固定資産減価償却率"/>
        <xdr:cNvSpPr txBox="1"/>
      </xdr:nvSpPr>
      <xdr:spPr>
        <a:xfrm>
          <a:off x="927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322" name="n_1mainValue【公営住宅】&#10;有形固定資産減価償却率"/>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40657</xdr:rowOff>
    </xdr:from>
    <xdr:ext cx="405111" cy="259045"/>
    <xdr:sp macro="" textlink="">
      <xdr:nvSpPr>
        <xdr:cNvPr id="323" name="n_2mainValue【公営住宅】&#10;有形固定資産減価償却率"/>
        <xdr:cNvSpPr txBox="1"/>
      </xdr:nvSpPr>
      <xdr:spPr>
        <a:xfrm>
          <a:off x="2705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149241</xdr:rowOff>
    </xdr:from>
    <xdr:ext cx="405111" cy="259045"/>
    <xdr:sp macro="" textlink="">
      <xdr:nvSpPr>
        <xdr:cNvPr id="324" name="n_3mainValue【公営住宅】&#10;有形固定資産減価償却率"/>
        <xdr:cNvSpPr txBox="1"/>
      </xdr:nvSpPr>
      <xdr:spPr>
        <a:xfrm>
          <a:off x="1816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25" name="n_4mainValue【公営住宅】&#10;有形固定資産減価償却率"/>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7" name="フローチャート: 判断 356"/>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8" name="フローチャート: 判断 357"/>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9" name="フローチャート: 判断 358"/>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151892</xdr:rowOff>
    </xdr:from>
    <xdr:to>
      <xdr:col>55</xdr:col>
      <xdr:colOff>50800</xdr:colOff>
      <xdr:row>86</xdr:row>
      <xdr:rowOff>82042</xdr:rowOff>
    </xdr:to>
    <xdr:sp macro="" textlink="">
      <xdr:nvSpPr>
        <xdr:cNvPr id="365" name="楕円 364"/>
        <xdr:cNvSpPr/>
      </xdr:nvSpPr>
      <xdr:spPr>
        <a:xfrm>
          <a:off x="104267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66819</xdr:rowOff>
    </xdr:from>
    <xdr:ext cx="469744" cy="259045"/>
    <xdr:sp macro="" textlink="">
      <xdr:nvSpPr>
        <xdr:cNvPr id="366" name="【公営住宅】&#10;一人当たり面積該当値テキスト"/>
        <xdr:cNvSpPr txBox="1"/>
      </xdr:nvSpPr>
      <xdr:spPr>
        <a:xfrm>
          <a:off x="10515600" y="146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149225</xdr:rowOff>
    </xdr:from>
    <xdr:to>
      <xdr:col>50</xdr:col>
      <xdr:colOff>165100</xdr:colOff>
      <xdr:row>86</xdr:row>
      <xdr:rowOff>79375</xdr:rowOff>
    </xdr:to>
    <xdr:sp macro="" textlink="">
      <xdr:nvSpPr>
        <xdr:cNvPr id="367" name="楕円 366"/>
        <xdr:cNvSpPr/>
      </xdr:nvSpPr>
      <xdr:spPr>
        <a:xfrm>
          <a:off x="9588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28575</xdr:rowOff>
    </xdr:from>
    <xdr:to>
      <xdr:col>55</xdr:col>
      <xdr:colOff>0</xdr:colOff>
      <xdr:row>86</xdr:row>
      <xdr:rowOff>31242</xdr:rowOff>
    </xdr:to>
    <xdr:cxnSp macro="">
      <xdr:nvCxnSpPr>
        <xdr:cNvPr id="368" name="直線コネクタ 367"/>
        <xdr:cNvCxnSpPr/>
      </xdr:nvCxnSpPr>
      <xdr:spPr>
        <a:xfrm>
          <a:off x="9639300" y="1477327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149988</xdr:rowOff>
    </xdr:from>
    <xdr:to>
      <xdr:col>46</xdr:col>
      <xdr:colOff>38100</xdr:colOff>
      <xdr:row>86</xdr:row>
      <xdr:rowOff>80138</xdr:rowOff>
    </xdr:to>
    <xdr:sp macro="" textlink="">
      <xdr:nvSpPr>
        <xdr:cNvPr id="369" name="楕円 368"/>
        <xdr:cNvSpPr/>
      </xdr:nvSpPr>
      <xdr:spPr>
        <a:xfrm>
          <a:off x="8699500" y="14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28575</xdr:rowOff>
    </xdr:from>
    <xdr:to>
      <xdr:col>50</xdr:col>
      <xdr:colOff>114300</xdr:colOff>
      <xdr:row>86</xdr:row>
      <xdr:rowOff>29338</xdr:rowOff>
    </xdr:to>
    <xdr:cxnSp macro="">
      <xdr:nvCxnSpPr>
        <xdr:cNvPr id="370" name="直線コネクタ 369"/>
        <xdr:cNvCxnSpPr/>
      </xdr:nvCxnSpPr>
      <xdr:spPr>
        <a:xfrm flipV="1">
          <a:off x="8750300" y="1477327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152273</xdr:rowOff>
    </xdr:from>
    <xdr:to>
      <xdr:col>41</xdr:col>
      <xdr:colOff>101600</xdr:colOff>
      <xdr:row>86</xdr:row>
      <xdr:rowOff>82423</xdr:rowOff>
    </xdr:to>
    <xdr:sp macro="" textlink="">
      <xdr:nvSpPr>
        <xdr:cNvPr id="371" name="楕円 370"/>
        <xdr:cNvSpPr/>
      </xdr:nvSpPr>
      <xdr:spPr>
        <a:xfrm>
          <a:off x="7810500" y="14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29338</xdr:rowOff>
    </xdr:from>
    <xdr:to>
      <xdr:col>45</xdr:col>
      <xdr:colOff>177800</xdr:colOff>
      <xdr:row>86</xdr:row>
      <xdr:rowOff>31623</xdr:rowOff>
    </xdr:to>
    <xdr:cxnSp macro="">
      <xdr:nvCxnSpPr>
        <xdr:cNvPr id="372" name="直線コネクタ 371"/>
        <xdr:cNvCxnSpPr/>
      </xdr:nvCxnSpPr>
      <xdr:spPr>
        <a:xfrm flipV="1">
          <a:off x="7861300" y="1477403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145035</xdr:rowOff>
    </xdr:from>
    <xdr:to>
      <xdr:col>36</xdr:col>
      <xdr:colOff>165100</xdr:colOff>
      <xdr:row>86</xdr:row>
      <xdr:rowOff>75185</xdr:rowOff>
    </xdr:to>
    <xdr:sp macro="" textlink="">
      <xdr:nvSpPr>
        <xdr:cNvPr id="373" name="楕円 372"/>
        <xdr:cNvSpPr/>
      </xdr:nvSpPr>
      <xdr:spPr>
        <a:xfrm>
          <a:off x="6921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24385</xdr:rowOff>
    </xdr:from>
    <xdr:to>
      <xdr:col>41</xdr:col>
      <xdr:colOff>50800</xdr:colOff>
      <xdr:row>86</xdr:row>
      <xdr:rowOff>31623</xdr:rowOff>
    </xdr:to>
    <xdr:cxnSp macro="">
      <xdr:nvCxnSpPr>
        <xdr:cNvPr id="374" name="直線コネクタ 373"/>
        <xdr:cNvCxnSpPr/>
      </xdr:nvCxnSpPr>
      <xdr:spPr>
        <a:xfrm>
          <a:off x="6972300" y="14769085"/>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150385</xdr:rowOff>
    </xdr:from>
    <xdr:ext cx="469744" cy="259045"/>
    <xdr:sp macro="" textlink="">
      <xdr:nvSpPr>
        <xdr:cNvPr id="376" name="n_2aveValue【公営住宅】&#10;一人当たり面積"/>
        <xdr:cNvSpPr txBox="1"/>
      </xdr:nvSpPr>
      <xdr:spPr>
        <a:xfrm>
          <a:off x="8515427" y="1438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152289</xdr:rowOff>
    </xdr:from>
    <xdr:ext cx="469744" cy="259045"/>
    <xdr:sp macro="" textlink="">
      <xdr:nvSpPr>
        <xdr:cNvPr id="377" name="n_3aveValue【公営住宅】&#10;一人当たり面積"/>
        <xdr:cNvSpPr txBox="1"/>
      </xdr:nvSpPr>
      <xdr:spPr>
        <a:xfrm>
          <a:off x="76264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149623</xdr:rowOff>
    </xdr:from>
    <xdr:ext cx="469744" cy="259045"/>
    <xdr:sp macro="" textlink="">
      <xdr:nvSpPr>
        <xdr:cNvPr id="378" name="n_4aveValue【公営住宅】&#10;一人当たり面積"/>
        <xdr:cNvSpPr txBox="1"/>
      </xdr:nvSpPr>
      <xdr:spPr>
        <a:xfrm>
          <a:off x="6737427" y="1437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70502</xdr:rowOff>
    </xdr:from>
    <xdr:ext cx="469744" cy="259045"/>
    <xdr:sp macro="" textlink="">
      <xdr:nvSpPr>
        <xdr:cNvPr id="379" name="n_1mainValue【公営住宅】&#10;一人当たり面積"/>
        <xdr:cNvSpPr txBox="1"/>
      </xdr:nvSpPr>
      <xdr:spPr>
        <a:xfrm>
          <a:off x="93917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71265</xdr:rowOff>
    </xdr:from>
    <xdr:ext cx="469744" cy="259045"/>
    <xdr:sp macro="" textlink="">
      <xdr:nvSpPr>
        <xdr:cNvPr id="380" name="n_2mainValue【公営住宅】&#10;一人当たり面積"/>
        <xdr:cNvSpPr txBox="1"/>
      </xdr:nvSpPr>
      <xdr:spPr>
        <a:xfrm>
          <a:off x="8515427" y="1481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73550</xdr:rowOff>
    </xdr:from>
    <xdr:ext cx="469744" cy="259045"/>
    <xdr:sp macro="" textlink="">
      <xdr:nvSpPr>
        <xdr:cNvPr id="381" name="n_3mainValue【公営住宅】&#10;一人当たり面積"/>
        <xdr:cNvSpPr txBox="1"/>
      </xdr:nvSpPr>
      <xdr:spPr>
        <a:xfrm>
          <a:off x="7626427" y="148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66312</xdr:rowOff>
    </xdr:from>
    <xdr:ext cx="469744" cy="259045"/>
    <xdr:sp macro="" textlink="">
      <xdr:nvSpPr>
        <xdr:cNvPr id="382" name="n_4mainValue【公営住宅】&#10;一人当たり面積"/>
        <xdr:cNvSpPr txBox="1"/>
      </xdr:nvSpPr>
      <xdr:spPr>
        <a:xfrm>
          <a:off x="6737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31" name="フローチャート: 判断 430"/>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2" name="フローチャート: 判断 431"/>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3" name="フローチャート: 判断 432"/>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9" name="楕円 438"/>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26687</xdr:rowOff>
    </xdr:from>
    <xdr:ext cx="405111" cy="259045"/>
    <xdr:sp macro="" textlink="">
      <xdr:nvSpPr>
        <xdr:cNvPr id="440" name="【認定こども園・幼稚園・保育所】&#10;有形固定資産減価償却率該当値テキスト"/>
        <xdr:cNvSpPr txBox="1"/>
      </xdr:nvSpPr>
      <xdr:spPr>
        <a:xfrm>
          <a:off x="163576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441" name="楕円 440"/>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66675</xdr:rowOff>
    </xdr:from>
    <xdr:to>
      <xdr:col>85</xdr:col>
      <xdr:colOff>127000</xdr:colOff>
      <xdr:row>37</xdr:row>
      <xdr:rowOff>99060</xdr:rowOff>
    </xdr:to>
    <xdr:cxnSp macro="">
      <xdr:nvCxnSpPr>
        <xdr:cNvPr id="442" name="直線コネクタ 441"/>
        <xdr:cNvCxnSpPr/>
      </xdr:nvCxnSpPr>
      <xdr:spPr>
        <a:xfrm>
          <a:off x="15481300" y="64103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443" name="楕円 442"/>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34290</xdr:rowOff>
    </xdr:from>
    <xdr:to>
      <xdr:col>81</xdr:col>
      <xdr:colOff>50800</xdr:colOff>
      <xdr:row>37</xdr:row>
      <xdr:rowOff>66675</xdr:rowOff>
    </xdr:to>
    <xdr:cxnSp macro="">
      <xdr:nvCxnSpPr>
        <xdr:cNvPr id="444" name="直線コネクタ 443"/>
        <xdr:cNvCxnSpPr/>
      </xdr:nvCxnSpPr>
      <xdr:spPr>
        <a:xfrm>
          <a:off x="14592300" y="6377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45" name="楕円 444"/>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34290</xdr:rowOff>
    </xdr:to>
    <xdr:cxnSp macro="">
      <xdr:nvCxnSpPr>
        <xdr:cNvPr id="446" name="直線コネクタ 445"/>
        <xdr:cNvCxnSpPr/>
      </xdr:nvCxnSpPr>
      <xdr:spPr>
        <a:xfrm>
          <a:off x="13703300" y="6362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109220</xdr:rowOff>
    </xdr:from>
    <xdr:to>
      <xdr:col>67</xdr:col>
      <xdr:colOff>101600</xdr:colOff>
      <xdr:row>37</xdr:row>
      <xdr:rowOff>39370</xdr:rowOff>
    </xdr:to>
    <xdr:sp macro="" textlink="">
      <xdr:nvSpPr>
        <xdr:cNvPr id="447" name="楕円 446"/>
        <xdr:cNvSpPr/>
      </xdr:nvSpPr>
      <xdr:spPr>
        <a:xfrm>
          <a:off x="12763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160020</xdr:rowOff>
    </xdr:from>
    <xdr:to>
      <xdr:col>71</xdr:col>
      <xdr:colOff>177800</xdr:colOff>
      <xdr:row>37</xdr:row>
      <xdr:rowOff>19050</xdr:rowOff>
    </xdr:to>
    <xdr:cxnSp macro="">
      <xdr:nvCxnSpPr>
        <xdr:cNvPr id="448" name="直線コネクタ 447"/>
        <xdr:cNvCxnSpPr/>
      </xdr:nvCxnSpPr>
      <xdr:spPr>
        <a:xfrm>
          <a:off x="12814300" y="6332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50" name="n_2aveValue【認定こども園・幼稚園・保育所】&#10;有形固定資産減価償却率"/>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51" name="n_3aveValue【認定こども園・幼稚園・保育所】&#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52" name="n_4aveValue【認定こども園・幼稚園・保育所】&#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108602</xdr:rowOff>
    </xdr:from>
    <xdr:ext cx="405111" cy="259045"/>
    <xdr:sp macro="" textlink="">
      <xdr:nvSpPr>
        <xdr:cNvPr id="453" name="n_1mainValue【認定こども園・幼稚園・保育所】&#10;有形固定資産減価償却率"/>
        <xdr:cNvSpPr txBox="1"/>
      </xdr:nvSpPr>
      <xdr:spPr>
        <a:xfrm>
          <a:off x="1526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101617</xdr:rowOff>
    </xdr:from>
    <xdr:ext cx="405111" cy="259045"/>
    <xdr:sp macro="" textlink="">
      <xdr:nvSpPr>
        <xdr:cNvPr id="454" name="n_2mainValue【認定こども園・幼稚園・保育所】&#10;有形固定資産減価償却率"/>
        <xdr:cNvSpPr txBox="1"/>
      </xdr:nvSpPr>
      <xdr:spPr>
        <a:xfrm>
          <a:off x="14389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55" name="n_3mainValue【認定こども園・幼稚園・保育所】&#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55897</xdr:rowOff>
    </xdr:from>
    <xdr:ext cx="405111" cy="259045"/>
    <xdr:sp macro="" textlink="">
      <xdr:nvSpPr>
        <xdr:cNvPr id="456" name="n_4mainValue【認定こども園・幼稚園・保育所】&#10;有形固定資産減価償却率"/>
        <xdr:cNvSpPr txBox="1"/>
      </xdr:nvSpPr>
      <xdr:spPr>
        <a:xfrm>
          <a:off x="12611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38735</xdr:rowOff>
    </xdr:from>
    <xdr:to>
      <xdr:col>107</xdr:col>
      <xdr:colOff>101600</xdr:colOff>
      <xdr:row>40</xdr:row>
      <xdr:rowOff>140335</xdr:rowOff>
    </xdr:to>
    <xdr:sp macro="" textlink="">
      <xdr:nvSpPr>
        <xdr:cNvPr id="488" name="フローチャート: 判断 487"/>
        <xdr:cNvSpPr/>
      </xdr:nvSpPr>
      <xdr:spPr>
        <a:xfrm>
          <a:off x="20383500" y="689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42545</xdr:rowOff>
    </xdr:from>
    <xdr:to>
      <xdr:col>102</xdr:col>
      <xdr:colOff>165100</xdr:colOff>
      <xdr:row>40</xdr:row>
      <xdr:rowOff>144145</xdr:rowOff>
    </xdr:to>
    <xdr:sp macro="" textlink="">
      <xdr:nvSpPr>
        <xdr:cNvPr id="489" name="フローチャート: 判断 488"/>
        <xdr:cNvSpPr/>
      </xdr:nvSpPr>
      <xdr:spPr>
        <a:xfrm>
          <a:off x="19494500" y="690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40640</xdr:rowOff>
    </xdr:from>
    <xdr:to>
      <xdr:col>98</xdr:col>
      <xdr:colOff>38100</xdr:colOff>
      <xdr:row>40</xdr:row>
      <xdr:rowOff>142240</xdr:rowOff>
    </xdr:to>
    <xdr:sp macro="" textlink="">
      <xdr:nvSpPr>
        <xdr:cNvPr id="490" name="フローチャート: 判断 489"/>
        <xdr:cNvSpPr/>
      </xdr:nvSpPr>
      <xdr:spPr>
        <a:xfrm>
          <a:off x="18605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88265</xdr:rowOff>
    </xdr:from>
    <xdr:to>
      <xdr:col>116</xdr:col>
      <xdr:colOff>114300</xdr:colOff>
      <xdr:row>39</xdr:row>
      <xdr:rowOff>18415</xdr:rowOff>
    </xdr:to>
    <xdr:sp macro="" textlink="">
      <xdr:nvSpPr>
        <xdr:cNvPr id="496" name="楕円 495"/>
        <xdr:cNvSpPr/>
      </xdr:nvSpPr>
      <xdr:spPr>
        <a:xfrm>
          <a:off x="22110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111142</xdr:rowOff>
    </xdr:from>
    <xdr:ext cx="469744" cy="259045"/>
    <xdr:sp macro="" textlink="">
      <xdr:nvSpPr>
        <xdr:cNvPr id="497" name="【認定こども園・幼稚園・保育所】&#10;一人当たり面積該当値テキスト"/>
        <xdr:cNvSpPr txBox="1"/>
      </xdr:nvSpPr>
      <xdr:spPr>
        <a:xfrm>
          <a:off x="22199600"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98" name="楕円 497"/>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139065</xdr:rowOff>
    </xdr:from>
    <xdr:to>
      <xdr:col>116</xdr:col>
      <xdr:colOff>63500</xdr:colOff>
      <xdr:row>38</xdr:row>
      <xdr:rowOff>144780</xdr:rowOff>
    </xdr:to>
    <xdr:cxnSp macro="">
      <xdr:nvCxnSpPr>
        <xdr:cNvPr id="499" name="直線コネクタ 498"/>
        <xdr:cNvCxnSpPr/>
      </xdr:nvCxnSpPr>
      <xdr:spPr>
        <a:xfrm flipV="1">
          <a:off x="21323300" y="66541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97790</xdr:rowOff>
    </xdr:from>
    <xdr:to>
      <xdr:col>107</xdr:col>
      <xdr:colOff>101600</xdr:colOff>
      <xdr:row>39</xdr:row>
      <xdr:rowOff>27940</xdr:rowOff>
    </xdr:to>
    <xdr:sp macro="" textlink="">
      <xdr:nvSpPr>
        <xdr:cNvPr id="500" name="楕円 499"/>
        <xdr:cNvSpPr/>
      </xdr:nvSpPr>
      <xdr:spPr>
        <a:xfrm>
          <a:off x="20383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148590</xdr:rowOff>
    </xdr:to>
    <xdr:cxnSp macro="">
      <xdr:nvCxnSpPr>
        <xdr:cNvPr id="501" name="直線コネクタ 500"/>
        <xdr:cNvCxnSpPr/>
      </xdr:nvCxnSpPr>
      <xdr:spPr>
        <a:xfrm flipV="1">
          <a:off x="20434300" y="6659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59690</xdr:rowOff>
    </xdr:from>
    <xdr:to>
      <xdr:col>102</xdr:col>
      <xdr:colOff>165100</xdr:colOff>
      <xdr:row>38</xdr:row>
      <xdr:rowOff>161290</xdr:rowOff>
    </xdr:to>
    <xdr:sp macro="" textlink="">
      <xdr:nvSpPr>
        <xdr:cNvPr id="502" name="楕円 501"/>
        <xdr:cNvSpPr/>
      </xdr:nvSpPr>
      <xdr:spPr>
        <a:xfrm>
          <a:off x="19494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110490</xdr:rowOff>
    </xdr:from>
    <xdr:to>
      <xdr:col>107</xdr:col>
      <xdr:colOff>50800</xdr:colOff>
      <xdr:row>38</xdr:row>
      <xdr:rowOff>148590</xdr:rowOff>
    </xdr:to>
    <xdr:cxnSp macro="">
      <xdr:nvCxnSpPr>
        <xdr:cNvPr id="503" name="直線コネクタ 502"/>
        <xdr:cNvCxnSpPr/>
      </xdr:nvCxnSpPr>
      <xdr:spPr>
        <a:xfrm>
          <a:off x="19545300" y="6625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63500</xdr:rowOff>
    </xdr:from>
    <xdr:to>
      <xdr:col>98</xdr:col>
      <xdr:colOff>38100</xdr:colOff>
      <xdr:row>38</xdr:row>
      <xdr:rowOff>165100</xdr:rowOff>
    </xdr:to>
    <xdr:sp macro="" textlink="">
      <xdr:nvSpPr>
        <xdr:cNvPr id="504" name="楕円 503"/>
        <xdr:cNvSpPr/>
      </xdr:nvSpPr>
      <xdr:spPr>
        <a:xfrm>
          <a:off x="18605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110490</xdr:rowOff>
    </xdr:from>
    <xdr:to>
      <xdr:col>102</xdr:col>
      <xdr:colOff>114300</xdr:colOff>
      <xdr:row>38</xdr:row>
      <xdr:rowOff>114300</xdr:rowOff>
    </xdr:to>
    <xdr:cxnSp macro="">
      <xdr:nvCxnSpPr>
        <xdr:cNvPr id="505" name="直線コネクタ 504"/>
        <xdr:cNvCxnSpPr/>
      </xdr:nvCxnSpPr>
      <xdr:spPr>
        <a:xfrm flipV="1">
          <a:off x="18656300" y="6625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131462</xdr:rowOff>
    </xdr:from>
    <xdr:ext cx="469744" cy="259045"/>
    <xdr:sp macro="" textlink="">
      <xdr:nvSpPr>
        <xdr:cNvPr id="507" name="n_2aveValue【認定こども園・幼稚園・保育所】&#10;一人当たり面積"/>
        <xdr:cNvSpPr txBox="1"/>
      </xdr:nvSpPr>
      <xdr:spPr>
        <a:xfrm>
          <a:off x="20199427"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135272</xdr:rowOff>
    </xdr:from>
    <xdr:ext cx="469744" cy="259045"/>
    <xdr:sp macro="" textlink="">
      <xdr:nvSpPr>
        <xdr:cNvPr id="508" name="n_3aveValue【認定こども園・幼稚園・保育所】&#10;一人当たり面積"/>
        <xdr:cNvSpPr txBox="1"/>
      </xdr:nvSpPr>
      <xdr:spPr>
        <a:xfrm>
          <a:off x="19310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509" name="n_4aveValue【認定こども園・幼稚園・保育所】&#10;一人当たり面積"/>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510" name="n_1main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44467</xdr:rowOff>
    </xdr:from>
    <xdr:ext cx="469744" cy="259045"/>
    <xdr:sp macro="" textlink="">
      <xdr:nvSpPr>
        <xdr:cNvPr id="511" name="n_2mainValue【認定こども園・幼稚園・保育所】&#10;一人当たり面積"/>
        <xdr:cNvSpPr txBox="1"/>
      </xdr:nvSpPr>
      <xdr:spPr>
        <a:xfrm>
          <a:off x="20199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6367</xdr:rowOff>
    </xdr:from>
    <xdr:ext cx="469744" cy="259045"/>
    <xdr:sp macro="" textlink="">
      <xdr:nvSpPr>
        <xdr:cNvPr id="512" name="n_3mainValue【認定こども園・幼稚園・保育所】&#10;一人当たり面積"/>
        <xdr:cNvSpPr txBox="1"/>
      </xdr:nvSpPr>
      <xdr:spPr>
        <a:xfrm>
          <a:off x="19310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10177</xdr:rowOff>
    </xdr:from>
    <xdr:ext cx="469744" cy="259045"/>
    <xdr:sp macro="" textlink="">
      <xdr:nvSpPr>
        <xdr:cNvPr id="513" name="n_4mainValue【認定こども園・幼稚園・保育所】&#10;一人当たり面積"/>
        <xdr:cNvSpPr txBox="1"/>
      </xdr:nvSpPr>
      <xdr:spPr>
        <a:xfrm>
          <a:off x="18421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6" name="フローチャート: 判断 545"/>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7" name="フローチャート: 判断 546"/>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8" name="フローチャート: 判断 547"/>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554" name="楕円 553"/>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91457</xdr:rowOff>
    </xdr:from>
    <xdr:ext cx="405111" cy="259045"/>
    <xdr:sp macro="" textlink="">
      <xdr:nvSpPr>
        <xdr:cNvPr id="555" name="【学校施設】&#10;有形固定資産減価償却率該当値テキスト"/>
        <xdr:cNvSpPr txBox="1"/>
      </xdr:nvSpPr>
      <xdr:spPr>
        <a:xfrm>
          <a:off x="16357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556" name="楕円 555"/>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60</xdr:row>
      <xdr:rowOff>163830</xdr:rowOff>
    </xdr:to>
    <xdr:cxnSp macro="">
      <xdr:nvCxnSpPr>
        <xdr:cNvPr id="557" name="直線コネクタ 556"/>
        <xdr:cNvCxnSpPr/>
      </xdr:nvCxnSpPr>
      <xdr:spPr>
        <a:xfrm>
          <a:off x="15481300" y="104165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44450</xdr:rowOff>
    </xdr:from>
    <xdr:to>
      <xdr:col>76</xdr:col>
      <xdr:colOff>165100</xdr:colOff>
      <xdr:row>60</xdr:row>
      <xdr:rowOff>146050</xdr:rowOff>
    </xdr:to>
    <xdr:sp macro="" textlink="">
      <xdr:nvSpPr>
        <xdr:cNvPr id="558" name="楕円 557"/>
        <xdr:cNvSpPr/>
      </xdr:nvSpPr>
      <xdr:spPr>
        <a:xfrm>
          <a:off x="14541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95250</xdr:rowOff>
    </xdr:from>
    <xdr:to>
      <xdr:col>81</xdr:col>
      <xdr:colOff>50800</xdr:colOff>
      <xdr:row>60</xdr:row>
      <xdr:rowOff>129540</xdr:rowOff>
    </xdr:to>
    <xdr:cxnSp macro="">
      <xdr:nvCxnSpPr>
        <xdr:cNvPr id="559" name="直線コネクタ 558"/>
        <xdr:cNvCxnSpPr/>
      </xdr:nvCxnSpPr>
      <xdr:spPr>
        <a:xfrm>
          <a:off x="14592300" y="103822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xdr:rowOff>
    </xdr:from>
    <xdr:to>
      <xdr:col>72</xdr:col>
      <xdr:colOff>38100</xdr:colOff>
      <xdr:row>60</xdr:row>
      <xdr:rowOff>109855</xdr:rowOff>
    </xdr:to>
    <xdr:sp macro="" textlink="">
      <xdr:nvSpPr>
        <xdr:cNvPr id="560" name="楕円 559"/>
        <xdr:cNvSpPr/>
      </xdr:nvSpPr>
      <xdr:spPr>
        <a:xfrm>
          <a:off x="13652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60</xdr:row>
      <xdr:rowOff>95250</xdr:rowOff>
    </xdr:to>
    <xdr:cxnSp macro="">
      <xdr:nvCxnSpPr>
        <xdr:cNvPr id="561" name="直線コネクタ 560"/>
        <xdr:cNvCxnSpPr/>
      </xdr:nvCxnSpPr>
      <xdr:spPr>
        <a:xfrm>
          <a:off x="13703300" y="1034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141605</xdr:rowOff>
    </xdr:from>
    <xdr:to>
      <xdr:col>67</xdr:col>
      <xdr:colOff>101600</xdr:colOff>
      <xdr:row>60</xdr:row>
      <xdr:rowOff>71755</xdr:rowOff>
    </xdr:to>
    <xdr:sp macro="" textlink="">
      <xdr:nvSpPr>
        <xdr:cNvPr id="562" name="楕円 561"/>
        <xdr:cNvSpPr/>
      </xdr:nvSpPr>
      <xdr:spPr>
        <a:xfrm>
          <a:off x="12763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20955</xdr:rowOff>
    </xdr:from>
    <xdr:to>
      <xdr:col>71</xdr:col>
      <xdr:colOff>177800</xdr:colOff>
      <xdr:row>60</xdr:row>
      <xdr:rowOff>59055</xdr:rowOff>
    </xdr:to>
    <xdr:cxnSp macro="">
      <xdr:nvCxnSpPr>
        <xdr:cNvPr id="563" name="直線コネクタ 562"/>
        <xdr:cNvCxnSpPr/>
      </xdr:nvCxnSpPr>
      <xdr:spPr>
        <a:xfrm>
          <a:off x="12814300" y="1030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65" name="n_2aveValue【学校施設】&#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6"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104792</xdr:rowOff>
    </xdr:from>
    <xdr:ext cx="405111" cy="259045"/>
    <xdr:sp macro="" textlink="">
      <xdr:nvSpPr>
        <xdr:cNvPr id="567" name="n_4aveValue【学校施設】&#10;有形固定資産減価償却率"/>
        <xdr:cNvSpPr txBox="1"/>
      </xdr:nvSpPr>
      <xdr:spPr>
        <a:xfrm>
          <a:off x="12611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568" name="n_1mainValue【学校施設】&#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137177</xdr:rowOff>
    </xdr:from>
    <xdr:ext cx="405111" cy="259045"/>
    <xdr:sp macro="" textlink="">
      <xdr:nvSpPr>
        <xdr:cNvPr id="569" name="n_2mainValue【学校施設】&#10;有形固定資産減価償却率"/>
        <xdr:cNvSpPr txBox="1"/>
      </xdr:nvSpPr>
      <xdr:spPr>
        <a:xfrm>
          <a:off x="14389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126382</xdr:rowOff>
    </xdr:from>
    <xdr:ext cx="405111" cy="259045"/>
    <xdr:sp macro="" textlink="">
      <xdr:nvSpPr>
        <xdr:cNvPr id="570" name="n_3mainValue【学校施設】&#10;有形固定資産減価償却率"/>
        <xdr:cNvSpPr txBox="1"/>
      </xdr:nvSpPr>
      <xdr:spPr>
        <a:xfrm>
          <a:off x="13500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88282</xdr:rowOff>
    </xdr:from>
    <xdr:ext cx="405111" cy="259045"/>
    <xdr:sp macro="" textlink="">
      <xdr:nvSpPr>
        <xdr:cNvPr id="571" name="n_4mainValue【学校施設】&#10;有形固定資産減価償却率"/>
        <xdr:cNvSpPr txBox="1"/>
      </xdr:nvSpPr>
      <xdr:spPr>
        <a:xfrm>
          <a:off x="12611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144653</xdr:rowOff>
    </xdr:from>
    <xdr:to>
      <xdr:col>107</xdr:col>
      <xdr:colOff>101600</xdr:colOff>
      <xdr:row>61</xdr:row>
      <xdr:rowOff>74803</xdr:rowOff>
    </xdr:to>
    <xdr:sp macro="" textlink="">
      <xdr:nvSpPr>
        <xdr:cNvPr id="600" name="フローチャート: 判断 599"/>
        <xdr:cNvSpPr/>
      </xdr:nvSpPr>
      <xdr:spPr>
        <a:xfrm>
          <a:off x="20383500" y="1043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xdr:rowOff>
    </xdr:from>
    <xdr:to>
      <xdr:col>102</xdr:col>
      <xdr:colOff>165100</xdr:colOff>
      <xdr:row>61</xdr:row>
      <xdr:rowOff>102235</xdr:rowOff>
    </xdr:to>
    <xdr:sp macro="" textlink="">
      <xdr:nvSpPr>
        <xdr:cNvPr id="601" name="フローチャート: 判断 600"/>
        <xdr:cNvSpPr/>
      </xdr:nvSpPr>
      <xdr:spPr>
        <a:xfrm>
          <a:off x="194945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10351</xdr:rowOff>
    </xdr:from>
    <xdr:to>
      <xdr:col>98</xdr:col>
      <xdr:colOff>38100</xdr:colOff>
      <xdr:row>61</xdr:row>
      <xdr:rowOff>111951</xdr:rowOff>
    </xdr:to>
    <xdr:sp macro="" textlink="">
      <xdr:nvSpPr>
        <xdr:cNvPr id="602" name="フローチャート: 判断 601"/>
        <xdr:cNvSpPr/>
      </xdr:nvSpPr>
      <xdr:spPr>
        <a:xfrm>
          <a:off x="18605500" y="104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608" name="楕円 607"/>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99077</xdr:rowOff>
    </xdr:from>
    <xdr:ext cx="469744" cy="259045"/>
    <xdr:sp macro="" textlink="">
      <xdr:nvSpPr>
        <xdr:cNvPr id="609" name="【学校施設】&#10;一人当たり面積該当値テキスト"/>
        <xdr:cNvSpPr txBox="1"/>
      </xdr:nvSpPr>
      <xdr:spPr>
        <a:xfrm>
          <a:off x="22199600"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131508</xdr:rowOff>
    </xdr:from>
    <xdr:to>
      <xdr:col>112</xdr:col>
      <xdr:colOff>38100</xdr:colOff>
      <xdr:row>61</xdr:row>
      <xdr:rowOff>61658</xdr:rowOff>
    </xdr:to>
    <xdr:sp macro="" textlink="">
      <xdr:nvSpPr>
        <xdr:cNvPr id="610" name="楕円 609"/>
        <xdr:cNvSpPr/>
      </xdr:nvSpPr>
      <xdr:spPr>
        <a:xfrm>
          <a:off x="21272500" y="104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10858</xdr:rowOff>
    </xdr:to>
    <xdr:cxnSp macro="">
      <xdr:nvCxnSpPr>
        <xdr:cNvPr id="611" name="直線コネクタ 610"/>
        <xdr:cNvCxnSpPr/>
      </xdr:nvCxnSpPr>
      <xdr:spPr>
        <a:xfrm flipV="1">
          <a:off x="21323300" y="10458450"/>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133223</xdr:rowOff>
    </xdr:from>
    <xdr:to>
      <xdr:col>107</xdr:col>
      <xdr:colOff>101600</xdr:colOff>
      <xdr:row>61</xdr:row>
      <xdr:rowOff>63373</xdr:rowOff>
    </xdr:to>
    <xdr:sp macro="" textlink="">
      <xdr:nvSpPr>
        <xdr:cNvPr id="612" name="楕円 611"/>
        <xdr:cNvSpPr/>
      </xdr:nvSpPr>
      <xdr:spPr>
        <a:xfrm>
          <a:off x="20383500" y="104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10858</xdr:rowOff>
    </xdr:from>
    <xdr:to>
      <xdr:col>111</xdr:col>
      <xdr:colOff>177800</xdr:colOff>
      <xdr:row>61</xdr:row>
      <xdr:rowOff>12573</xdr:rowOff>
    </xdr:to>
    <xdr:cxnSp macro="">
      <xdr:nvCxnSpPr>
        <xdr:cNvPr id="613" name="直線コネクタ 612"/>
        <xdr:cNvCxnSpPr/>
      </xdr:nvCxnSpPr>
      <xdr:spPr>
        <a:xfrm flipV="1">
          <a:off x="20434300" y="1046930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140081</xdr:rowOff>
    </xdr:from>
    <xdr:to>
      <xdr:col>102</xdr:col>
      <xdr:colOff>165100</xdr:colOff>
      <xdr:row>61</xdr:row>
      <xdr:rowOff>70231</xdr:rowOff>
    </xdr:to>
    <xdr:sp macro="" textlink="">
      <xdr:nvSpPr>
        <xdr:cNvPr id="614" name="楕円 613"/>
        <xdr:cNvSpPr/>
      </xdr:nvSpPr>
      <xdr:spPr>
        <a:xfrm>
          <a:off x="19494500" y="104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xdr:rowOff>
    </xdr:from>
    <xdr:to>
      <xdr:col>107</xdr:col>
      <xdr:colOff>50800</xdr:colOff>
      <xdr:row>61</xdr:row>
      <xdr:rowOff>19431</xdr:rowOff>
    </xdr:to>
    <xdr:cxnSp macro="">
      <xdr:nvCxnSpPr>
        <xdr:cNvPr id="615" name="直線コネクタ 614"/>
        <xdr:cNvCxnSpPr/>
      </xdr:nvCxnSpPr>
      <xdr:spPr>
        <a:xfrm flipV="1">
          <a:off x="19545300" y="1047102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146368</xdr:rowOff>
    </xdr:from>
    <xdr:to>
      <xdr:col>98</xdr:col>
      <xdr:colOff>38100</xdr:colOff>
      <xdr:row>61</xdr:row>
      <xdr:rowOff>76518</xdr:rowOff>
    </xdr:to>
    <xdr:sp macro="" textlink="">
      <xdr:nvSpPr>
        <xdr:cNvPr id="616" name="楕円 615"/>
        <xdr:cNvSpPr/>
      </xdr:nvSpPr>
      <xdr:spPr>
        <a:xfrm>
          <a:off x="18605500" y="104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19431</xdr:rowOff>
    </xdr:from>
    <xdr:to>
      <xdr:col>102</xdr:col>
      <xdr:colOff>114300</xdr:colOff>
      <xdr:row>61</xdr:row>
      <xdr:rowOff>25718</xdr:rowOff>
    </xdr:to>
    <xdr:cxnSp macro="">
      <xdr:nvCxnSpPr>
        <xdr:cNvPr id="617" name="直線コネクタ 616"/>
        <xdr:cNvCxnSpPr/>
      </xdr:nvCxnSpPr>
      <xdr:spPr>
        <a:xfrm flipV="1">
          <a:off x="18656300" y="1047788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65930</xdr:rowOff>
    </xdr:from>
    <xdr:ext cx="469744" cy="259045"/>
    <xdr:sp macro="" textlink="">
      <xdr:nvSpPr>
        <xdr:cNvPr id="619" name="n_2aveValue【学校施設】&#10;一人当たり面積"/>
        <xdr:cNvSpPr txBox="1"/>
      </xdr:nvSpPr>
      <xdr:spPr>
        <a:xfrm>
          <a:off x="20199427" y="1052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93362</xdr:rowOff>
    </xdr:from>
    <xdr:ext cx="469744" cy="259045"/>
    <xdr:sp macro="" textlink="">
      <xdr:nvSpPr>
        <xdr:cNvPr id="620" name="n_3aveValue【学校施設】&#10;一人当たり面積"/>
        <xdr:cNvSpPr txBox="1"/>
      </xdr:nvSpPr>
      <xdr:spPr>
        <a:xfrm>
          <a:off x="19310427" y="1055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103078</xdr:rowOff>
    </xdr:from>
    <xdr:ext cx="469744" cy="259045"/>
    <xdr:sp macro="" textlink="">
      <xdr:nvSpPr>
        <xdr:cNvPr id="621" name="n_4aveValue【学校施設】&#10;一人当たり面積"/>
        <xdr:cNvSpPr txBox="1"/>
      </xdr:nvSpPr>
      <xdr:spPr>
        <a:xfrm>
          <a:off x="18421427" y="1056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52785</xdr:rowOff>
    </xdr:from>
    <xdr:ext cx="469744" cy="259045"/>
    <xdr:sp macro="" textlink="">
      <xdr:nvSpPr>
        <xdr:cNvPr id="622" name="n_1mainValue【学校施設】&#10;一人当たり面積"/>
        <xdr:cNvSpPr txBox="1"/>
      </xdr:nvSpPr>
      <xdr:spPr>
        <a:xfrm>
          <a:off x="21075727" y="1051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79900</xdr:rowOff>
    </xdr:from>
    <xdr:ext cx="469744" cy="259045"/>
    <xdr:sp macro="" textlink="">
      <xdr:nvSpPr>
        <xdr:cNvPr id="623" name="n_2mainValue【学校施設】&#10;一人当たり面積"/>
        <xdr:cNvSpPr txBox="1"/>
      </xdr:nvSpPr>
      <xdr:spPr>
        <a:xfrm>
          <a:off x="20199427" y="101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86758</xdr:rowOff>
    </xdr:from>
    <xdr:ext cx="469744" cy="259045"/>
    <xdr:sp macro="" textlink="">
      <xdr:nvSpPr>
        <xdr:cNvPr id="624" name="n_3mainValue【学校施設】&#10;一人当たり面積"/>
        <xdr:cNvSpPr txBox="1"/>
      </xdr:nvSpPr>
      <xdr:spPr>
        <a:xfrm>
          <a:off x="19310427" y="1020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93045</xdr:rowOff>
    </xdr:from>
    <xdr:ext cx="469744" cy="259045"/>
    <xdr:sp macro="" textlink="">
      <xdr:nvSpPr>
        <xdr:cNvPr id="625" name="n_4mainValue【学校施設】&#10;一人当たり面積"/>
        <xdr:cNvSpPr txBox="1"/>
      </xdr:nvSpPr>
      <xdr:spPr>
        <a:xfrm>
          <a:off x="184214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672"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5" name="フローチャート: 判断 674"/>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76" name="フローチャート: 判断 675"/>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77" name="フローチャート: 判断 676"/>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115207</xdr:rowOff>
    </xdr:from>
    <xdr:to>
      <xdr:col>85</xdr:col>
      <xdr:colOff>177800</xdr:colOff>
      <xdr:row>109</xdr:row>
      <xdr:rowOff>45357</xdr:rowOff>
    </xdr:to>
    <xdr:sp macro="" textlink="">
      <xdr:nvSpPr>
        <xdr:cNvPr id="683" name="楕円 682"/>
        <xdr:cNvSpPr/>
      </xdr:nvSpPr>
      <xdr:spPr>
        <a:xfrm>
          <a:off x="162687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30134</xdr:rowOff>
    </xdr:from>
    <xdr:ext cx="405111" cy="259045"/>
    <xdr:sp macro="" textlink="">
      <xdr:nvSpPr>
        <xdr:cNvPr id="684" name="【公民館】&#10;有形固定資産減価償却率該当値テキスト"/>
        <xdr:cNvSpPr txBox="1"/>
      </xdr:nvSpPr>
      <xdr:spPr>
        <a:xfrm>
          <a:off x="16357600" y="185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90714</xdr:rowOff>
    </xdr:from>
    <xdr:to>
      <xdr:col>81</xdr:col>
      <xdr:colOff>101600</xdr:colOff>
      <xdr:row>109</xdr:row>
      <xdr:rowOff>20864</xdr:rowOff>
    </xdr:to>
    <xdr:sp macro="" textlink="">
      <xdr:nvSpPr>
        <xdr:cNvPr id="685" name="楕円 684"/>
        <xdr:cNvSpPr/>
      </xdr:nvSpPr>
      <xdr:spPr>
        <a:xfrm>
          <a:off x="15430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141514</xdr:rowOff>
    </xdr:from>
    <xdr:to>
      <xdr:col>85</xdr:col>
      <xdr:colOff>127000</xdr:colOff>
      <xdr:row>108</xdr:row>
      <xdr:rowOff>166007</xdr:rowOff>
    </xdr:to>
    <xdr:cxnSp macro="">
      <xdr:nvCxnSpPr>
        <xdr:cNvPr id="686" name="直線コネクタ 685"/>
        <xdr:cNvCxnSpPr/>
      </xdr:nvCxnSpPr>
      <xdr:spPr>
        <a:xfrm>
          <a:off x="15481300" y="1865811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64588</xdr:rowOff>
    </xdr:from>
    <xdr:to>
      <xdr:col>76</xdr:col>
      <xdr:colOff>165100</xdr:colOff>
      <xdr:row>108</xdr:row>
      <xdr:rowOff>166188</xdr:rowOff>
    </xdr:to>
    <xdr:sp macro="" textlink="">
      <xdr:nvSpPr>
        <xdr:cNvPr id="687" name="楕円 686"/>
        <xdr:cNvSpPr/>
      </xdr:nvSpPr>
      <xdr:spPr>
        <a:xfrm>
          <a:off x="14541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115388</xdr:rowOff>
    </xdr:from>
    <xdr:to>
      <xdr:col>81</xdr:col>
      <xdr:colOff>50800</xdr:colOff>
      <xdr:row>108</xdr:row>
      <xdr:rowOff>141514</xdr:rowOff>
    </xdr:to>
    <xdr:cxnSp macro="">
      <xdr:nvCxnSpPr>
        <xdr:cNvPr id="688" name="直線コネクタ 687"/>
        <xdr:cNvCxnSpPr/>
      </xdr:nvCxnSpPr>
      <xdr:spPr>
        <a:xfrm>
          <a:off x="14592300" y="186319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77651</xdr:rowOff>
    </xdr:from>
    <xdr:to>
      <xdr:col>72</xdr:col>
      <xdr:colOff>38100</xdr:colOff>
      <xdr:row>109</xdr:row>
      <xdr:rowOff>7801</xdr:rowOff>
    </xdr:to>
    <xdr:sp macro="" textlink="">
      <xdr:nvSpPr>
        <xdr:cNvPr id="689" name="楕円 688"/>
        <xdr:cNvSpPr/>
      </xdr:nvSpPr>
      <xdr:spPr>
        <a:xfrm>
          <a:off x="13652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115388</xdr:rowOff>
    </xdr:from>
    <xdr:to>
      <xdr:col>76</xdr:col>
      <xdr:colOff>114300</xdr:colOff>
      <xdr:row>108</xdr:row>
      <xdr:rowOff>128451</xdr:rowOff>
    </xdr:to>
    <xdr:cxnSp macro="">
      <xdr:nvCxnSpPr>
        <xdr:cNvPr id="690" name="直線コネクタ 689"/>
        <xdr:cNvCxnSpPr/>
      </xdr:nvCxnSpPr>
      <xdr:spPr>
        <a:xfrm flipV="1">
          <a:off x="13703300" y="186319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128270</xdr:rowOff>
    </xdr:from>
    <xdr:to>
      <xdr:col>67</xdr:col>
      <xdr:colOff>101600</xdr:colOff>
      <xdr:row>108</xdr:row>
      <xdr:rowOff>58420</xdr:rowOff>
    </xdr:to>
    <xdr:sp macro="" textlink="">
      <xdr:nvSpPr>
        <xdr:cNvPr id="691" name="楕円 690"/>
        <xdr:cNvSpPr/>
      </xdr:nvSpPr>
      <xdr:spPr>
        <a:xfrm>
          <a:off x="1276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xdr:rowOff>
    </xdr:from>
    <xdr:to>
      <xdr:col>71</xdr:col>
      <xdr:colOff>177800</xdr:colOff>
      <xdr:row>108</xdr:row>
      <xdr:rowOff>128451</xdr:rowOff>
    </xdr:to>
    <xdr:cxnSp macro="">
      <xdr:nvCxnSpPr>
        <xdr:cNvPr id="692" name="直線コネクタ 691"/>
        <xdr:cNvCxnSpPr/>
      </xdr:nvCxnSpPr>
      <xdr:spPr>
        <a:xfrm>
          <a:off x="12814300" y="1852422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693"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94"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95" name="n_3ave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696" name="n_4aveValue【公民館】&#10;有形固定資産減価償却率"/>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11991</xdr:rowOff>
    </xdr:from>
    <xdr:ext cx="405111" cy="259045"/>
    <xdr:sp macro="" textlink="">
      <xdr:nvSpPr>
        <xdr:cNvPr id="697" name="n_1mainValue【公民館】&#10;有形固定資産減価償却率"/>
        <xdr:cNvSpPr txBox="1"/>
      </xdr:nvSpPr>
      <xdr:spPr>
        <a:xfrm>
          <a:off x="152660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157315</xdr:rowOff>
    </xdr:from>
    <xdr:ext cx="405111" cy="259045"/>
    <xdr:sp macro="" textlink="">
      <xdr:nvSpPr>
        <xdr:cNvPr id="698" name="n_2mainValue【公民館】&#10;有形固定資産減価償却率"/>
        <xdr:cNvSpPr txBox="1"/>
      </xdr:nvSpPr>
      <xdr:spPr>
        <a:xfrm>
          <a:off x="14389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170378</xdr:rowOff>
    </xdr:from>
    <xdr:ext cx="405111" cy="259045"/>
    <xdr:sp macro="" textlink="">
      <xdr:nvSpPr>
        <xdr:cNvPr id="699" name="n_3mainValue【公民館】&#10;有形固定資産減価償却率"/>
        <xdr:cNvSpPr txBox="1"/>
      </xdr:nvSpPr>
      <xdr:spPr>
        <a:xfrm>
          <a:off x="13500744" y="186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49547</xdr:rowOff>
    </xdr:from>
    <xdr:ext cx="405111" cy="259045"/>
    <xdr:sp macro="" textlink="">
      <xdr:nvSpPr>
        <xdr:cNvPr id="700" name="n_4mainValue【公民館】&#10;有形固定資産減価償却率"/>
        <xdr:cNvSpPr txBox="1"/>
      </xdr:nvSpPr>
      <xdr:spPr>
        <a:xfrm>
          <a:off x="126117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7"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30" name="フローチャート: 判断 729"/>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31" name="フローチャート: 判断 730"/>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32" name="フローチャート: 判断 731"/>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738" name="楕円 737"/>
        <xdr:cNvSpPr/>
      </xdr:nvSpPr>
      <xdr:spPr>
        <a:xfrm>
          <a:off x="22110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58690</xdr:rowOff>
    </xdr:from>
    <xdr:ext cx="469744" cy="259045"/>
    <xdr:sp macro="" textlink="">
      <xdr:nvSpPr>
        <xdr:cNvPr id="739" name="【公民館】&#10;一人当たり面積該当値テキスト"/>
        <xdr:cNvSpPr txBox="1"/>
      </xdr:nvSpPr>
      <xdr:spPr>
        <a:xfrm>
          <a:off x="22199600"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740" name="楕円 739"/>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131063</xdr:rowOff>
    </xdr:from>
    <xdr:to>
      <xdr:col>116</xdr:col>
      <xdr:colOff>63500</xdr:colOff>
      <xdr:row>106</xdr:row>
      <xdr:rowOff>133350</xdr:rowOff>
    </xdr:to>
    <xdr:cxnSp macro="">
      <xdr:nvCxnSpPr>
        <xdr:cNvPr id="741" name="直線コネクタ 740"/>
        <xdr:cNvCxnSpPr/>
      </xdr:nvCxnSpPr>
      <xdr:spPr>
        <a:xfrm flipV="1">
          <a:off x="21323300" y="183047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84837</xdr:rowOff>
    </xdr:from>
    <xdr:to>
      <xdr:col>107</xdr:col>
      <xdr:colOff>101600</xdr:colOff>
      <xdr:row>107</xdr:row>
      <xdr:rowOff>14987</xdr:rowOff>
    </xdr:to>
    <xdr:sp macro="" textlink="">
      <xdr:nvSpPr>
        <xdr:cNvPr id="742" name="楕円 741"/>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135637</xdr:rowOff>
    </xdr:to>
    <xdr:cxnSp macro="">
      <xdr:nvCxnSpPr>
        <xdr:cNvPr id="743" name="直線コネクタ 742"/>
        <xdr:cNvCxnSpPr/>
      </xdr:nvCxnSpPr>
      <xdr:spPr>
        <a:xfrm flipV="1">
          <a:off x="20434300" y="1830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87122</xdr:rowOff>
    </xdr:from>
    <xdr:to>
      <xdr:col>102</xdr:col>
      <xdr:colOff>165100</xdr:colOff>
      <xdr:row>106</xdr:row>
      <xdr:rowOff>17272</xdr:rowOff>
    </xdr:to>
    <xdr:sp macro="" textlink="">
      <xdr:nvSpPr>
        <xdr:cNvPr id="744" name="楕円 743"/>
        <xdr:cNvSpPr/>
      </xdr:nvSpPr>
      <xdr:spPr>
        <a:xfrm>
          <a:off x="19494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137922</xdr:rowOff>
    </xdr:from>
    <xdr:to>
      <xdr:col>107</xdr:col>
      <xdr:colOff>50800</xdr:colOff>
      <xdr:row>106</xdr:row>
      <xdr:rowOff>135637</xdr:rowOff>
    </xdr:to>
    <xdr:cxnSp macro="">
      <xdr:nvCxnSpPr>
        <xdr:cNvPr id="745" name="直線コネクタ 744"/>
        <xdr:cNvCxnSpPr/>
      </xdr:nvCxnSpPr>
      <xdr:spPr>
        <a:xfrm>
          <a:off x="19545300" y="18140172"/>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160274</xdr:rowOff>
    </xdr:from>
    <xdr:to>
      <xdr:col>98</xdr:col>
      <xdr:colOff>38100</xdr:colOff>
      <xdr:row>107</xdr:row>
      <xdr:rowOff>90424</xdr:rowOff>
    </xdr:to>
    <xdr:sp macro="" textlink="">
      <xdr:nvSpPr>
        <xdr:cNvPr id="746" name="楕円 745"/>
        <xdr:cNvSpPr/>
      </xdr:nvSpPr>
      <xdr:spPr>
        <a:xfrm>
          <a:off x="18605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137922</xdr:rowOff>
    </xdr:from>
    <xdr:to>
      <xdr:col>102</xdr:col>
      <xdr:colOff>114300</xdr:colOff>
      <xdr:row>107</xdr:row>
      <xdr:rowOff>39624</xdr:rowOff>
    </xdr:to>
    <xdr:cxnSp macro="">
      <xdr:nvCxnSpPr>
        <xdr:cNvPr id="747" name="直線コネクタ 746"/>
        <xdr:cNvCxnSpPr/>
      </xdr:nvCxnSpPr>
      <xdr:spPr>
        <a:xfrm flipV="1">
          <a:off x="18656300" y="18140172"/>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748" name="n_1ave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49" name="n_2aveValue【公民館】&#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750" name="n_3ave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51"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752" name="n_1mainValue【公民館】&#10;一人当たり面積"/>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753" name="n_2mainValue【公民館】&#10;一人当たり面積"/>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33799</xdr:rowOff>
    </xdr:from>
    <xdr:ext cx="469744" cy="259045"/>
    <xdr:sp macro="" textlink="">
      <xdr:nvSpPr>
        <xdr:cNvPr id="754" name="n_3mainValue【公民館】&#10;一人当たり面積"/>
        <xdr:cNvSpPr txBox="1"/>
      </xdr:nvSpPr>
      <xdr:spPr>
        <a:xfrm>
          <a:off x="19310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81551</xdr:rowOff>
    </xdr:from>
    <xdr:ext cx="469744" cy="259045"/>
    <xdr:sp macro="" textlink="">
      <xdr:nvSpPr>
        <xdr:cNvPr id="755" name="n_4mainValue【公民館】&#10;一人当たり面積"/>
        <xdr:cNvSpPr txBox="1"/>
      </xdr:nvSpPr>
      <xdr:spPr>
        <a:xfrm>
          <a:off x="18421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有形固定資産減価償却率が類似団体を上回っているものは、「認定こども園・幼稚園・保育所」、「橋りょう・トンネル」、「学校施設」、「公民館」であり、下回っているものは、「道路」、「公営住宅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次に施設類型別分析について、「橋りょう・トンネル」は、「橋梁長寿命化修繕計画」（令和元年度策定）に基づき、緊急時の避難路や主要路線に架かる重要な橋りょうの順次耐震化対策を進めている。「公民館」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を除き、新耐震基準を満たしており、今後、市民の利便性と利用実態を考慮した計画的な修繕を実施していく。「認定こども園・幼稚園・保育所」及び「学校施設」は、計画的な修繕を実施している。いずれの施設も、再編計画にも基づいた施設の集約化・修繕を検討していく。「公営住宅」は、「諏訪市公営住宅等長寿命化計画」及び「諏訪市公共施設等総合管理計画」に基づき建替え・修繕が進めら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48,636
47,390
109.17
24,177,820
22,675,824
1,419,597
12,830,420
20,439,089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図書館】&#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157843</xdr:rowOff>
    </xdr:to>
    <xdr:cxnSp macro="">
      <xdr:nvCxnSpPr>
        <xdr:cNvPr id="77" name="直線コネクタ 76"/>
        <xdr:cNvCxnSpPr/>
      </xdr:nvCxnSpPr>
      <xdr:spPr>
        <a:xfrm>
          <a:off x="3797300" y="664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79" name="直線コネクタ 78"/>
        <xdr:cNvCxnSpPr/>
      </xdr:nvCxnSpPr>
      <xdr:spPr>
        <a:xfrm>
          <a:off x="2908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8" name="n_1mainValue【図書館】&#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23" name="フローチャート: 判断 122"/>
        <xdr:cNvSpPr/>
      </xdr:nvSpPr>
      <xdr:spPr>
        <a:xfrm>
          <a:off x="8699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135890</xdr:rowOff>
    </xdr:from>
    <xdr:to>
      <xdr:col>41</xdr:col>
      <xdr:colOff>101600</xdr:colOff>
      <xdr:row>40</xdr:row>
      <xdr:rowOff>66040</xdr:rowOff>
    </xdr:to>
    <xdr:sp macro="" textlink="">
      <xdr:nvSpPr>
        <xdr:cNvPr id="124" name="フローチャート: 判断 123"/>
        <xdr:cNvSpPr/>
      </xdr:nvSpPr>
      <xdr:spPr>
        <a:xfrm>
          <a:off x="7810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5" name="フローチャート: 判断 124"/>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76217</xdr:rowOff>
    </xdr:from>
    <xdr:ext cx="469744" cy="259045"/>
    <xdr:sp macro="" textlink="">
      <xdr:nvSpPr>
        <xdr:cNvPr id="132" name="【図書館】&#10;一人当たり面積該当値テキスト"/>
        <xdr:cNvSpPr txBox="1"/>
      </xdr:nvSpPr>
      <xdr:spPr>
        <a:xfrm>
          <a:off x="10515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148590</xdr:rowOff>
    </xdr:to>
    <xdr:cxnSp macro="">
      <xdr:nvCxnSpPr>
        <xdr:cNvPr id="134" name="直線コネクタ 133"/>
        <xdr:cNvCxnSpPr/>
      </xdr:nvCxnSpPr>
      <xdr:spPr>
        <a:xfrm>
          <a:off x="9639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5" name="楕円 134"/>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156210</xdr:rowOff>
    </xdr:to>
    <xdr:cxnSp macro="">
      <xdr:nvCxnSpPr>
        <xdr:cNvPr id="136" name="直線コネクタ 135"/>
        <xdr:cNvCxnSpPr/>
      </xdr:nvCxnSpPr>
      <xdr:spPr>
        <a:xfrm flipV="1">
          <a:off x="8750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7" name="楕円 136"/>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8" name="直線コネクタ 137"/>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39" name="楕円 138"/>
        <xdr:cNvSpPr/>
      </xdr:nvSpPr>
      <xdr:spPr>
        <a:xfrm>
          <a:off x="692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163830</xdr:rowOff>
    </xdr:to>
    <xdr:cxnSp macro="">
      <xdr:nvCxnSpPr>
        <xdr:cNvPr id="140" name="直線コネクタ 139"/>
        <xdr:cNvCxnSpPr/>
      </xdr:nvCxnSpPr>
      <xdr:spPr>
        <a:xfrm flipV="1">
          <a:off x="6972300" y="684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42" name="n_2aveValue【図書館】&#10;一人当たり面積"/>
        <xdr:cNvSpPr txBox="1"/>
      </xdr:nvSpPr>
      <xdr:spPr>
        <a:xfrm>
          <a:off x="8515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57167</xdr:rowOff>
    </xdr:from>
    <xdr:ext cx="469744" cy="259045"/>
    <xdr:sp macro="" textlink="">
      <xdr:nvSpPr>
        <xdr:cNvPr id="143" name="n_3aveValue【図書館】&#10;一人当たり面積"/>
        <xdr:cNvSpPr txBox="1"/>
      </xdr:nvSpPr>
      <xdr:spPr>
        <a:xfrm>
          <a:off x="7626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4" name="n_4aveValue【図書館】&#10;一人当たり面積"/>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19067</xdr:rowOff>
    </xdr:from>
    <xdr:ext cx="469744" cy="259045"/>
    <xdr:sp macro="" textlink="">
      <xdr:nvSpPr>
        <xdr:cNvPr id="145" name="n_1mainValue【図書館】&#10;一人当たり面積"/>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6" name="n_2main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7" name="n_3mainValue【図書館】&#10;一人当たり面積"/>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48" name="n_4mainValue【図書館】&#10;一人当たり面積"/>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81" name="フローチャート: 判断 180"/>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3" name="フローチャート: 判断 182"/>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15875</xdr:rowOff>
    </xdr:from>
    <xdr:to>
      <xdr:col>24</xdr:col>
      <xdr:colOff>114300</xdr:colOff>
      <xdr:row>64</xdr:row>
      <xdr:rowOff>117475</xdr:rowOff>
    </xdr:to>
    <xdr:sp macro="" textlink="">
      <xdr:nvSpPr>
        <xdr:cNvPr id="189" name="楕円 188"/>
        <xdr:cNvSpPr/>
      </xdr:nvSpPr>
      <xdr:spPr>
        <a:xfrm>
          <a:off x="45847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102252</xdr:rowOff>
    </xdr:from>
    <xdr:ext cx="405111" cy="259045"/>
    <xdr:sp macro="" textlink="">
      <xdr:nvSpPr>
        <xdr:cNvPr id="190" name="【体育館・プール】&#10;有形固定資産減価償却率該当値テキスト"/>
        <xdr:cNvSpPr txBox="1"/>
      </xdr:nvSpPr>
      <xdr:spPr>
        <a:xfrm>
          <a:off x="4673600" y="1090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168275</xdr:rowOff>
    </xdr:from>
    <xdr:to>
      <xdr:col>20</xdr:col>
      <xdr:colOff>38100</xdr:colOff>
      <xdr:row>64</xdr:row>
      <xdr:rowOff>98425</xdr:rowOff>
    </xdr:to>
    <xdr:sp macro="" textlink="">
      <xdr:nvSpPr>
        <xdr:cNvPr id="191" name="楕円 190"/>
        <xdr:cNvSpPr/>
      </xdr:nvSpPr>
      <xdr:spPr>
        <a:xfrm>
          <a:off x="3746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47625</xdr:rowOff>
    </xdr:from>
    <xdr:to>
      <xdr:col>24</xdr:col>
      <xdr:colOff>63500</xdr:colOff>
      <xdr:row>64</xdr:row>
      <xdr:rowOff>66675</xdr:rowOff>
    </xdr:to>
    <xdr:cxnSp macro="">
      <xdr:nvCxnSpPr>
        <xdr:cNvPr id="192" name="直線コネクタ 191"/>
        <xdr:cNvCxnSpPr/>
      </xdr:nvCxnSpPr>
      <xdr:spPr>
        <a:xfrm>
          <a:off x="3797300" y="110204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147320</xdr:rowOff>
    </xdr:from>
    <xdr:to>
      <xdr:col>15</xdr:col>
      <xdr:colOff>101600</xdr:colOff>
      <xdr:row>64</xdr:row>
      <xdr:rowOff>77470</xdr:rowOff>
    </xdr:to>
    <xdr:sp macro="" textlink="">
      <xdr:nvSpPr>
        <xdr:cNvPr id="193" name="楕円 192"/>
        <xdr:cNvSpPr/>
      </xdr:nvSpPr>
      <xdr:spPr>
        <a:xfrm>
          <a:off x="2857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26670</xdr:rowOff>
    </xdr:from>
    <xdr:to>
      <xdr:col>19</xdr:col>
      <xdr:colOff>177800</xdr:colOff>
      <xdr:row>64</xdr:row>
      <xdr:rowOff>47625</xdr:rowOff>
    </xdr:to>
    <xdr:cxnSp macro="">
      <xdr:nvCxnSpPr>
        <xdr:cNvPr id="194" name="直線コネクタ 193"/>
        <xdr:cNvCxnSpPr/>
      </xdr:nvCxnSpPr>
      <xdr:spPr>
        <a:xfrm>
          <a:off x="2908300" y="109994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128270</xdr:rowOff>
    </xdr:from>
    <xdr:to>
      <xdr:col>10</xdr:col>
      <xdr:colOff>165100</xdr:colOff>
      <xdr:row>64</xdr:row>
      <xdr:rowOff>58420</xdr:rowOff>
    </xdr:to>
    <xdr:sp macro="" textlink="">
      <xdr:nvSpPr>
        <xdr:cNvPr id="195" name="楕円 194"/>
        <xdr:cNvSpPr/>
      </xdr:nvSpPr>
      <xdr:spPr>
        <a:xfrm>
          <a:off x="1968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xdr:rowOff>
    </xdr:from>
    <xdr:to>
      <xdr:col>15</xdr:col>
      <xdr:colOff>50800</xdr:colOff>
      <xdr:row>64</xdr:row>
      <xdr:rowOff>26670</xdr:rowOff>
    </xdr:to>
    <xdr:cxnSp macro="">
      <xdr:nvCxnSpPr>
        <xdr:cNvPr id="196" name="直線コネクタ 195"/>
        <xdr:cNvCxnSpPr/>
      </xdr:nvCxnSpPr>
      <xdr:spPr>
        <a:xfrm>
          <a:off x="2019300" y="109804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109220</xdr:rowOff>
    </xdr:from>
    <xdr:to>
      <xdr:col>6</xdr:col>
      <xdr:colOff>38100</xdr:colOff>
      <xdr:row>64</xdr:row>
      <xdr:rowOff>39370</xdr:rowOff>
    </xdr:to>
    <xdr:sp macro="" textlink="">
      <xdr:nvSpPr>
        <xdr:cNvPr id="197" name="楕円 196"/>
        <xdr:cNvSpPr/>
      </xdr:nvSpPr>
      <xdr:spPr>
        <a:xfrm>
          <a:off x="1079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160020</xdr:rowOff>
    </xdr:from>
    <xdr:to>
      <xdr:col>10</xdr:col>
      <xdr:colOff>114300</xdr:colOff>
      <xdr:row>64</xdr:row>
      <xdr:rowOff>7620</xdr:rowOff>
    </xdr:to>
    <xdr:cxnSp macro="">
      <xdr:nvCxnSpPr>
        <xdr:cNvPr id="198" name="直線コネクタ 197"/>
        <xdr:cNvCxnSpPr/>
      </xdr:nvCxnSpPr>
      <xdr:spPr>
        <a:xfrm>
          <a:off x="1130300" y="10961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200"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2" name="n_4aveValue【体育館・プール】&#10;有形固定資産減価償却率"/>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89552</xdr:rowOff>
    </xdr:from>
    <xdr:ext cx="405111" cy="259045"/>
    <xdr:sp macro="" textlink="">
      <xdr:nvSpPr>
        <xdr:cNvPr id="203" name="n_1mainValue【体育館・プール】&#10;有形固定資産減価償却率"/>
        <xdr:cNvSpPr txBox="1"/>
      </xdr:nvSpPr>
      <xdr:spPr>
        <a:xfrm>
          <a:off x="3582044"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68597</xdr:rowOff>
    </xdr:from>
    <xdr:ext cx="405111" cy="259045"/>
    <xdr:sp macro="" textlink="">
      <xdr:nvSpPr>
        <xdr:cNvPr id="204" name="n_2mainValue【体育館・プール】&#10;有形固定資産減価償却率"/>
        <xdr:cNvSpPr txBox="1"/>
      </xdr:nvSpPr>
      <xdr:spPr>
        <a:xfrm>
          <a:off x="27057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49547</xdr:rowOff>
    </xdr:from>
    <xdr:ext cx="405111" cy="259045"/>
    <xdr:sp macro="" textlink="">
      <xdr:nvSpPr>
        <xdr:cNvPr id="205" name="n_3mainValue【体育館・プール】&#10;有形固定資産減価償却率"/>
        <xdr:cNvSpPr txBox="1"/>
      </xdr:nvSpPr>
      <xdr:spPr>
        <a:xfrm>
          <a:off x="1816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30497</xdr:rowOff>
    </xdr:from>
    <xdr:ext cx="405111" cy="259045"/>
    <xdr:sp macro="" textlink="">
      <xdr:nvSpPr>
        <xdr:cNvPr id="206" name="n_4mainValue【体育館・プール】&#10;有形固定資産減価償却率"/>
        <xdr:cNvSpPr txBox="1"/>
      </xdr:nvSpPr>
      <xdr:spPr>
        <a:xfrm>
          <a:off x="927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117384</xdr:rowOff>
    </xdr:from>
    <xdr:to>
      <xdr:col>46</xdr:col>
      <xdr:colOff>38100</xdr:colOff>
      <xdr:row>63</xdr:row>
      <xdr:rowOff>47534</xdr:rowOff>
    </xdr:to>
    <xdr:sp macro="" textlink="">
      <xdr:nvSpPr>
        <xdr:cNvPr id="240" name="フローチャート: 判断 239"/>
        <xdr:cNvSpPr/>
      </xdr:nvSpPr>
      <xdr:spPr>
        <a:xfrm>
          <a:off x="8699500" y="1074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41" name="フローチャート: 判断 240"/>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48804</xdr:rowOff>
    </xdr:from>
    <xdr:to>
      <xdr:col>36</xdr:col>
      <xdr:colOff>165100</xdr:colOff>
      <xdr:row>62</xdr:row>
      <xdr:rowOff>150404</xdr:rowOff>
    </xdr:to>
    <xdr:sp macro="" textlink="">
      <xdr:nvSpPr>
        <xdr:cNvPr id="242" name="フローチャート: 判断 241"/>
        <xdr:cNvSpPr/>
      </xdr:nvSpPr>
      <xdr:spPr>
        <a:xfrm>
          <a:off x="69215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11249</xdr:rowOff>
    </xdr:from>
    <xdr:to>
      <xdr:col>55</xdr:col>
      <xdr:colOff>50800</xdr:colOff>
      <xdr:row>63</xdr:row>
      <xdr:rowOff>112849</xdr:rowOff>
    </xdr:to>
    <xdr:sp macro="" textlink="">
      <xdr:nvSpPr>
        <xdr:cNvPr id="248" name="楕円 247"/>
        <xdr:cNvSpPr/>
      </xdr:nvSpPr>
      <xdr:spPr>
        <a:xfrm>
          <a:off x="104267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161126</xdr:rowOff>
    </xdr:from>
    <xdr:ext cx="469744" cy="259045"/>
    <xdr:sp macro="" textlink="">
      <xdr:nvSpPr>
        <xdr:cNvPr id="249" name="【体育館・プール】&#10;一人当たり面積該当値テキスト"/>
        <xdr:cNvSpPr txBox="1"/>
      </xdr:nvSpPr>
      <xdr:spPr>
        <a:xfrm>
          <a:off x="10515600" y="107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14515</xdr:rowOff>
    </xdr:from>
    <xdr:to>
      <xdr:col>50</xdr:col>
      <xdr:colOff>165100</xdr:colOff>
      <xdr:row>63</xdr:row>
      <xdr:rowOff>116115</xdr:rowOff>
    </xdr:to>
    <xdr:sp macro="" textlink="">
      <xdr:nvSpPr>
        <xdr:cNvPr id="250" name="楕円 249"/>
        <xdr:cNvSpPr/>
      </xdr:nvSpPr>
      <xdr:spPr>
        <a:xfrm>
          <a:off x="9588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62049</xdr:rowOff>
    </xdr:from>
    <xdr:to>
      <xdr:col>55</xdr:col>
      <xdr:colOff>0</xdr:colOff>
      <xdr:row>63</xdr:row>
      <xdr:rowOff>65315</xdr:rowOff>
    </xdr:to>
    <xdr:cxnSp macro="">
      <xdr:nvCxnSpPr>
        <xdr:cNvPr id="251" name="直線コネクタ 250"/>
        <xdr:cNvCxnSpPr/>
      </xdr:nvCxnSpPr>
      <xdr:spPr>
        <a:xfrm flipV="1">
          <a:off x="9639300" y="1086339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16147</xdr:rowOff>
    </xdr:from>
    <xdr:to>
      <xdr:col>46</xdr:col>
      <xdr:colOff>38100</xdr:colOff>
      <xdr:row>63</xdr:row>
      <xdr:rowOff>117747</xdr:rowOff>
    </xdr:to>
    <xdr:sp macro="" textlink="">
      <xdr:nvSpPr>
        <xdr:cNvPr id="252" name="楕円 251"/>
        <xdr:cNvSpPr/>
      </xdr:nvSpPr>
      <xdr:spPr>
        <a:xfrm>
          <a:off x="8699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65315</xdr:rowOff>
    </xdr:from>
    <xdr:to>
      <xdr:col>50</xdr:col>
      <xdr:colOff>114300</xdr:colOff>
      <xdr:row>63</xdr:row>
      <xdr:rowOff>66947</xdr:rowOff>
    </xdr:to>
    <xdr:cxnSp macro="">
      <xdr:nvCxnSpPr>
        <xdr:cNvPr id="253" name="直線コネクタ 252"/>
        <xdr:cNvCxnSpPr/>
      </xdr:nvCxnSpPr>
      <xdr:spPr>
        <a:xfrm flipV="1">
          <a:off x="8750300" y="1086666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17780</xdr:rowOff>
    </xdr:from>
    <xdr:to>
      <xdr:col>41</xdr:col>
      <xdr:colOff>101600</xdr:colOff>
      <xdr:row>63</xdr:row>
      <xdr:rowOff>119380</xdr:rowOff>
    </xdr:to>
    <xdr:sp macro="" textlink="">
      <xdr:nvSpPr>
        <xdr:cNvPr id="254" name="楕円 253"/>
        <xdr:cNvSpPr/>
      </xdr:nvSpPr>
      <xdr:spPr>
        <a:xfrm>
          <a:off x="7810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66947</xdr:rowOff>
    </xdr:from>
    <xdr:to>
      <xdr:col>45</xdr:col>
      <xdr:colOff>177800</xdr:colOff>
      <xdr:row>63</xdr:row>
      <xdr:rowOff>68580</xdr:rowOff>
    </xdr:to>
    <xdr:cxnSp macro="">
      <xdr:nvCxnSpPr>
        <xdr:cNvPr id="255" name="直線コネクタ 254"/>
        <xdr:cNvCxnSpPr/>
      </xdr:nvCxnSpPr>
      <xdr:spPr>
        <a:xfrm flipV="1">
          <a:off x="7861300" y="108682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19413</xdr:rowOff>
    </xdr:from>
    <xdr:to>
      <xdr:col>36</xdr:col>
      <xdr:colOff>165100</xdr:colOff>
      <xdr:row>63</xdr:row>
      <xdr:rowOff>121013</xdr:rowOff>
    </xdr:to>
    <xdr:sp macro="" textlink="">
      <xdr:nvSpPr>
        <xdr:cNvPr id="256" name="楕円 255"/>
        <xdr:cNvSpPr/>
      </xdr:nvSpPr>
      <xdr:spPr>
        <a:xfrm>
          <a:off x="6921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68580</xdr:rowOff>
    </xdr:from>
    <xdr:to>
      <xdr:col>41</xdr:col>
      <xdr:colOff>50800</xdr:colOff>
      <xdr:row>63</xdr:row>
      <xdr:rowOff>70213</xdr:rowOff>
    </xdr:to>
    <xdr:cxnSp macro="">
      <xdr:nvCxnSpPr>
        <xdr:cNvPr id="257" name="直線コネクタ 256"/>
        <xdr:cNvCxnSpPr/>
      </xdr:nvCxnSpPr>
      <xdr:spPr>
        <a:xfrm flipV="1">
          <a:off x="6972300" y="108699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64061</xdr:rowOff>
    </xdr:from>
    <xdr:ext cx="469744" cy="259045"/>
    <xdr:sp macro="" textlink="">
      <xdr:nvSpPr>
        <xdr:cNvPr id="259" name="n_2aveValue【体育館・プール】&#10;一人当たり面積"/>
        <xdr:cNvSpPr txBox="1"/>
      </xdr:nvSpPr>
      <xdr:spPr>
        <a:xfrm>
          <a:off x="8515427" y="1052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60"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166931</xdr:rowOff>
    </xdr:from>
    <xdr:ext cx="469744" cy="259045"/>
    <xdr:sp macro="" textlink="">
      <xdr:nvSpPr>
        <xdr:cNvPr id="261" name="n_4aveValue【体育館・プール】&#10;一人当たり面積"/>
        <xdr:cNvSpPr txBox="1"/>
      </xdr:nvSpPr>
      <xdr:spPr>
        <a:xfrm>
          <a:off x="6737427" y="1045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107242</xdr:rowOff>
    </xdr:from>
    <xdr:ext cx="469744" cy="259045"/>
    <xdr:sp macro="" textlink="">
      <xdr:nvSpPr>
        <xdr:cNvPr id="262" name="n_1mainValue【体育館・プール】&#10;一人当たり面積"/>
        <xdr:cNvSpPr txBox="1"/>
      </xdr:nvSpPr>
      <xdr:spPr>
        <a:xfrm>
          <a:off x="93917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108874</xdr:rowOff>
    </xdr:from>
    <xdr:ext cx="469744" cy="259045"/>
    <xdr:sp macro="" textlink="">
      <xdr:nvSpPr>
        <xdr:cNvPr id="263" name="n_2mainValue【体育館・プール】&#10;一人当たり面積"/>
        <xdr:cNvSpPr txBox="1"/>
      </xdr:nvSpPr>
      <xdr:spPr>
        <a:xfrm>
          <a:off x="8515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110507</xdr:rowOff>
    </xdr:from>
    <xdr:ext cx="469744" cy="259045"/>
    <xdr:sp macro="" textlink="">
      <xdr:nvSpPr>
        <xdr:cNvPr id="264" name="n_3mainValue【体育館・プール】&#10;一人当たり面積"/>
        <xdr:cNvSpPr txBox="1"/>
      </xdr:nvSpPr>
      <xdr:spPr>
        <a:xfrm>
          <a:off x="7626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112140</xdr:rowOff>
    </xdr:from>
    <xdr:ext cx="469744" cy="259045"/>
    <xdr:sp macro="" textlink="">
      <xdr:nvSpPr>
        <xdr:cNvPr id="265" name="n_4mainValue【体育館・プール】&#10;一人当たり面積"/>
        <xdr:cNvSpPr txBox="1"/>
      </xdr:nvSpPr>
      <xdr:spPr>
        <a:xfrm>
          <a:off x="6737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8" name="フローチャート: 判断 297"/>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9" name="フローチャート: 判断 298"/>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300" name="フローチャート: 判断 299"/>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306" name="楕円 305"/>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93363</xdr:rowOff>
    </xdr:from>
    <xdr:ext cx="405111" cy="259045"/>
    <xdr:sp macro="" textlink="">
      <xdr:nvSpPr>
        <xdr:cNvPr id="307" name="【福祉施設】&#10;有形固定資産減価償却率該当値テキスト"/>
        <xdr:cNvSpPr txBox="1"/>
      </xdr:nvSpPr>
      <xdr:spPr>
        <a:xfrm>
          <a:off x="4673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69214</xdr:rowOff>
    </xdr:from>
    <xdr:to>
      <xdr:col>20</xdr:col>
      <xdr:colOff>38100</xdr:colOff>
      <xdr:row>82</xdr:row>
      <xdr:rowOff>170814</xdr:rowOff>
    </xdr:to>
    <xdr:sp macro="" textlink="">
      <xdr:nvSpPr>
        <xdr:cNvPr id="308" name="楕円 307"/>
        <xdr:cNvSpPr/>
      </xdr:nvSpPr>
      <xdr:spPr>
        <a:xfrm>
          <a:off x="3746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82</xdr:row>
      <xdr:rowOff>165736</xdr:rowOff>
    </xdr:to>
    <xdr:cxnSp macro="">
      <xdr:nvCxnSpPr>
        <xdr:cNvPr id="309" name="直線コネクタ 308"/>
        <xdr:cNvCxnSpPr/>
      </xdr:nvCxnSpPr>
      <xdr:spPr>
        <a:xfrm>
          <a:off x="3797300" y="141789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10" name="楕円 309"/>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120014</xdr:rowOff>
    </xdr:to>
    <xdr:cxnSp macro="">
      <xdr:nvCxnSpPr>
        <xdr:cNvPr id="311" name="直線コネクタ 310"/>
        <xdr:cNvCxnSpPr/>
      </xdr:nvCxnSpPr>
      <xdr:spPr>
        <a:xfrm>
          <a:off x="2908300" y="141427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xdr:rowOff>
    </xdr:from>
    <xdr:to>
      <xdr:col>10</xdr:col>
      <xdr:colOff>165100</xdr:colOff>
      <xdr:row>82</xdr:row>
      <xdr:rowOff>109855</xdr:rowOff>
    </xdr:to>
    <xdr:sp macro="" textlink="">
      <xdr:nvSpPr>
        <xdr:cNvPr id="312" name="楕円 311"/>
        <xdr:cNvSpPr/>
      </xdr:nvSpPr>
      <xdr:spPr>
        <a:xfrm>
          <a:off x="1968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59055</xdr:rowOff>
    </xdr:from>
    <xdr:to>
      <xdr:col>15</xdr:col>
      <xdr:colOff>50800</xdr:colOff>
      <xdr:row>82</xdr:row>
      <xdr:rowOff>83820</xdr:rowOff>
    </xdr:to>
    <xdr:cxnSp macro="">
      <xdr:nvCxnSpPr>
        <xdr:cNvPr id="313" name="直線コネクタ 312"/>
        <xdr:cNvCxnSpPr/>
      </xdr:nvCxnSpPr>
      <xdr:spPr>
        <a:xfrm>
          <a:off x="2019300" y="14117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14" name="楕円 313"/>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59055</xdr:rowOff>
    </xdr:to>
    <xdr:cxnSp macro="">
      <xdr:nvCxnSpPr>
        <xdr:cNvPr id="315" name="直線コネクタ 314"/>
        <xdr:cNvCxnSpPr/>
      </xdr:nvCxnSpPr>
      <xdr:spPr>
        <a:xfrm>
          <a:off x="1130300" y="140741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7"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8" name="n_3ave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9" name="n_4aveValue【福祉施設】&#10;有形固定資産減価償却率"/>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161941</xdr:rowOff>
    </xdr:from>
    <xdr:ext cx="405111" cy="259045"/>
    <xdr:sp macro="" textlink="">
      <xdr:nvSpPr>
        <xdr:cNvPr id="320" name="n_1mainValue【福祉施設】&#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21" name="n_2mainValue【福祉施設】&#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22" name="n_3mainValue【福祉施設】&#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23" name="n_4mainValue【福祉施設】&#10;有形固定資産減価償却率"/>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3" name="フローチャート: 判断 352"/>
        <xdr:cNvSpPr/>
      </xdr:nvSpPr>
      <xdr:spPr>
        <a:xfrm>
          <a:off x="8699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135889</xdr:rowOff>
    </xdr:from>
    <xdr:to>
      <xdr:col>41</xdr:col>
      <xdr:colOff>101600</xdr:colOff>
      <xdr:row>85</xdr:row>
      <xdr:rowOff>66039</xdr:rowOff>
    </xdr:to>
    <xdr:sp macro="" textlink="">
      <xdr:nvSpPr>
        <xdr:cNvPr id="354" name="フローチャート: 判断 353"/>
        <xdr:cNvSpPr/>
      </xdr:nvSpPr>
      <xdr:spPr>
        <a:xfrm>
          <a:off x="7810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55" name="フローチャート: 判断 354"/>
        <xdr:cNvSpPr/>
      </xdr:nvSpPr>
      <xdr:spPr>
        <a:xfrm>
          <a:off x="6921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61" name="楕円 360"/>
        <xdr:cNvSpPr/>
      </xdr:nvSpPr>
      <xdr:spPr>
        <a:xfrm>
          <a:off x="10426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126764</xdr:rowOff>
    </xdr:from>
    <xdr:ext cx="469744" cy="259045"/>
    <xdr:sp macro="" textlink="">
      <xdr:nvSpPr>
        <xdr:cNvPr id="362" name="【福祉施設】&#10;一人当たり面積該当値テキスト"/>
        <xdr:cNvSpPr txBox="1"/>
      </xdr:nvSpPr>
      <xdr:spPr>
        <a:xfrm>
          <a:off x="10515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110744</xdr:rowOff>
    </xdr:from>
    <xdr:to>
      <xdr:col>50</xdr:col>
      <xdr:colOff>165100</xdr:colOff>
      <xdr:row>84</xdr:row>
      <xdr:rowOff>40894</xdr:rowOff>
    </xdr:to>
    <xdr:sp macro="" textlink="">
      <xdr:nvSpPr>
        <xdr:cNvPr id="363" name="楕円 362"/>
        <xdr:cNvSpPr/>
      </xdr:nvSpPr>
      <xdr:spPr>
        <a:xfrm>
          <a:off x="958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154687</xdr:rowOff>
    </xdr:from>
    <xdr:to>
      <xdr:col>55</xdr:col>
      <xdr:colOff>0</xdr:colOff>
      <xdr:row>83</xdr:row>
      <xdr:rowOff>161544</xdr:rowOff>
    </xdr:to>
    <xdr:cxnSp macro="">
      <xdr:nvCxnSpPr>
        <xdr:cNvPr id="364" name="直線コネクタ 363"/>
        <xdr:cNvCxnSpPr/>
      </xdr:nvCxnSpPr>
      <xdr:spPr>
        <a:xfrm flipV="1">
          <a:off x="9639300" y="1438503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110744</xdr:rowOff>
    </xdr:from>
    <xdr:to>
      <xdr:col>46</xdr:col>
      <xdr:colOff>38100</xdr:colOff>
      <xdr:row>84</xdr:row>
      <xdr:rowOff>40894</xdr:rowOff>
    </xdr:to>
    <xdr:sp macro="" textlink="">
      <xdr:nvSpPr>
        <xdr:cNvPr id="365" name="楕円 364"/>
        <xdr:cNvSpPr/>
      </xdr:nvSpPr>
      <xdr:spPr>
        <a:xfrm>
          <a:off x="8699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161544</xdr:rowOff>
    </xdr:from>
    <xdr:to>
      <xdr:col>50</xdr:col>
      <xdr:colOff>114300</xdr:colOff>
      <xdr:row>83</xdr:row>
      <xdr:rowOff>161544</xdr:rowOff>
    </xdr:to>
    <xdr:cxnSp macro="">
      <xdr:nvCxnSpPr>
        <xdr:cNvPr id="366" name="直線コネクタ 365"/>
        <xdr:cNvCxnSpPr/>
      </xdr:nvCxnSpPr>
      <xdr:spPr>
        <a:xfrm>
          <a:off x="8750300" y="14391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71882</xdr:rowOff>
    </xdr:from>
    <xdr:to>
      <xdr:col>41</xdr:col>
      <xdr:colOff>101600</xdr:colOff>
      <xdr:row>84</xdr:row>
      <xdr:rowOff>2032</xdr:rowOff>
    </xdr:to>
    <xdr:sp macro="" textlink="">
      <xdr:nvSpPr>
        <xdr:cNvPr id="367" name="楕円 366"/>
        <xdr:cNvSpPr/>
      </xdr:nvSpPr>
      <xdr:spPr>
        <a:xfrm>
          <a:off x="7810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122682</xdr:rowOff>
    </xdr:from>
    <xdr:to>
      <xdr:col>45</xdr:col>
      <xdr:colOff>177800</xdr:colOff>
      <xdr:row>83</xdr:row>
      <xdr:rowOff>161544</xdr:rowOff>
    </xdr:to>
    <xdr:cxnSp macro="">
      <xdr:nvCxnSpPr>
        <xdr:cNvPr id="368" name="直線コネクタ 367"/>
        <xdr:cNvCxnSpPr/>
      </xdr:nvCxnSpPr>
      <xdr:spPr>
        <a:xfrm>
          <a:off x="7861300" y="143530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85598</xdr:rowOff>
    </xdr:from>
    <xdr:to>
      <xdr:col>36</xdr:col>
      <xdr:colOff>165100</xdr:colOff>
      <xdr:row>84</xdr:row>
      <xdr:rowOff>15748</xdr:rowOff>
    </xdr:to>
    <xdr:sp macro="" textlink="">
      <xdr:nvSpPr>
        <xdr:cNvPr id="369" name="楕円 368"/>
        <xdr:cNvSpPr/>
      </xdr:nvSpPr>
      <xdr:spPr>
        <a:xfrm>
          <a:off x="6921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122682</xdr:rowOff>
    </xdr:from>
    <xdr:to>
      <xdr:col>41</xdr:col>
      <xdr:colOff>50800</xdr:colOff>
      <xdr:row>83</xdr:row>
      <xdr:rowOff>136398</xdr:rowOff>
    </xdr:to>
    <xdr:cxnSp macro="">
      <xdr:nvCxnSpPr>
        <xdr:cNvPr id="370" name="直線コネクタ 369"/>
        <xdr:cNvCxnSpPr/>
      </xdr:nvCxnSpPr>
      <xdr:spPr>
        <a:xfrm flipV="1">
          <a:off x="6972300" y="14353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72" name="n_2aveValue【福祉施設】&#10;一人当たり面積"/>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73" name="n_3aveValue【福祉施設】&#10;一人当たり面積"/>
        <xdr:cNvSpPr txBox="1"/>
      </xdr:nvSpPr>
      <xdr:spPr>
        <a:xfrm>
          <a:off x="7626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59453</xdr:rowOff>
    </xdr:from>
    <xdr:ext cx="469744" cy="259045"/>
    <xdr:sp macro="" textlink="">
      <xdr:nvSpPr>
        <xdr:cNvPr id="374" name="n_4aveValue【福祉施設】&#10;一人当たり面積"/>
        <xdr:cNvSpPr txBox="1"/>
      </xdr:nvSpPr>
      <xdr:spPr>
        <a:xfrm>
          <a:off x="6737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57421</xdr:rowOff>
    </xdr:from>
    <xdr:ext cx="469744" cy="259045"/>
    <xdr:sp macro="" textlink="">
      <xdr:nvSpPr>
        <xdr:cNvPr id="375" name="n_1mainValue【福祉施設】&#10;一人当たり面積"/>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57421</xdr:rowOff>
    </xdr:from>
    <xdr:ext cx="469744" cy="259045"/>
    <xdr:sp macro="" textlink="">
      <xdr:nvSpPr>
        <xdr:cNvPr id="376" name="n_2mainValue【福祉施設】&#10;一人当たり面積"/>
        <xdr:cNvSpPr txBox="1"/>
      </xdr:nvSpPr>
      <xdr:spPr>
        <a:xfrm>
          <a:off x="85154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18559</xdr:rowOff>
    </xdr:from>
    <xdr:ext cx="469744" cy="259045"/>
    <xdr:sp macro="" textlink="">
      <xdr:nvSpPr>
        <xdr:cNvPr id="377" name="n_3mainValue【福祉施設】&#10;一人当たり面積"/>
        <xdr:cNvSpPr txBox="1"/>
      </xdr:nvSpPr>
      <xdr:spPr>
        <a:xfrm>
          <a:off x="7626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32275</xdr:rowOff>
    </xdr:from>
    <xdr:ext cx="469744" cy="259045"/>
    <xdr:sp macro="" textlink="">
      <xdr:nvSpPr>
        <xdr:cNvPr id="378" name="n_4mainValue【福祉施設】&#10;一人当たり面積"/>
        <xdr:cNvSpPr txBox="1"/>
      </xdr:nvSpPr>
      <xdr:spPr>
        <a:xfrm>
          <a:off x="6737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2" name="フローチャート: 判断 411"/>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13" name="フローチャート: 判断 412"/>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4" name="フローチャート: 判断 413"/>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74386</xdr:rowOff>
    </xdr:from>
    <xdr:to>
      <xdr:col>24</xdr:col>
      <xdr:colOff>114300</xdr:colOff>
      <xdr:row>103</xdr:row>
      <xdr:rowOff>4536</xdr:rowOff>
    </xdr:to>
    <xdr:sp macro="" textlink="">
      <xdr:nvSpPr>
        <xdr:cNvPr id="420" name="楕円 419"/>
        <xdr:cNvSpPr/>
      </xdr:nvSpPr>
      <xdr:spPr>
        <a:xfrm>
          <a:off x="4584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97263</xdr:rowOff>
    </xdr:from>
    <xdr:ext cx="405111" cy="259045"/>
    <xdr:sp macro="" textlink="">
      <xdr:nvSpPr>
        <xdr:cNvPr id="421" name="【市民会館】&#10;有形固定資産減価償却率該当値テキスト"/>
        <xdr:cNvSpPr txBox="1"/>
      </xdr:nvSpPr>
      <xdr:spPr>
        <a:xfrm>
          <a:off x="4673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49893</xdr:rowOff>
    </xdr:from>
    <xdr:to>
      <xdr:col>20</xdr:col>
      <xdr:colOff>38100</xdr:colOff>
      <xdr:row>102</xdr:row>
      <xdr:rowOff>151493</xdr:rowOff>
    </xdr:to>
    <xdr:sp macro="" textlink="">
      <xdr:nvSpPr>
        <xdr:cNvPr id="422" name="楕円 421"/>
        <xdr:cNvSpPr/>
      </xdr:nvSpPr>
      <xdr:spPr>
        <a:xfrm>
          <a:off x="3746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100693</xdr:rowOff>
    </xdr:from>
    <xdr:to>
      <xdr:col>24</xdr:col>
      <xdr:colOff>63500</xdr:colOff>
      <xdr:row>102</xdr:row>
      <xdr:rowOff>125186</xdr:rowOff>
    </xdr:to>
    <xdr:cxnSp macro="">
      <xdr:nvCxnSpPr>
        <xdr:cNvPr id="423" name="直線コネクタ 422"/>
        <xdr:cNvCxnSpPr/>
      </xdr:nvCxnSpPr>
      <xdr:spPr>
        <a:xfrm>
          <a:off x="3797300" y="1758859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4173</xdr:rowOff>
    </xdr:from>
    <xdr:to>
      <xdr:col>15</xdr:col>
      <xdr:colOff>101600</xdr:colOff>
      <xdr:row>102</xdr:row>
      <xdr:rowOff>105773</xdr:rowOff>
    </xdr:to>
    <xdr:sp macro="" textlink="">
      <xdr:nvSpPr>
        <xdr:cNvPr id="424" name="楕円 423"/>
        <xdr:cNvSpPr/>
      </xdr:nvSpPr>
      <xdr:spPr>
        <a:xfrm>
          <a:off x="2857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54973</xdr:rowOff>
    </xdr:from>
    <xdr:to>
      <xdr:col>19</xdr:col>
      <xdr:colOff>177800</xdr:colOff>
      <xdr:row>102</xdr:row>
      <xdr:rowOff>100693</xdr:rowOff>
    </xdr:to>
    <xdr:cxnSp macro="">
      <xdr:nvCxnSpPr>
        <xdr:cNvPr id="425" name="直線コネクタ 424"/>
        <xdr:cNvCxnSpPr/>
      </xdr:nvCxnSpPr>
      <xdr:spPr>
        <a:xfrm>
          <a:off x="2908300" y="1754287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56424</xdr:rowOff>
    </xdr:from>
    <xdr:to>
      <xdr:col>10</xdr:col>
      <xdr:colOff>165100</xdr:colOff>
      <xdr:row>106</xdr:row>
      <xdr:rowOff>158024</xdr:rowOff>
    </xdr:to>
    <xdr:sp macro="" textlink="">
      <xdr:nvSpPr>
        <xdr:cNvPr id="426" name="楕円 425"/>
        <xdr:cNvSpPr/>
      </xdr:nvSpPr>
      <xdr:spPr>
        <a:xfrm>
          <a:off x="1968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54973</xdr:rowOff>
    </xdr:from>
    <xdr:to>
      <xdr:col>15</xdr:col>
      <xdr:colOff>50800</xdr:colOff>
      <xdr:row>106</xdr:row>
      <xdr:rowOff>107224</xdr:rowOff>
    </xdr:to>
    <xdr:cxnSp macro="">
      <xdr:nvCxnSpPr>
        <xdr:cNvPr id="427" name="直線コネクタ 426"/>
        <xdr:cNvCxnSpPr/>
      </xdr:nvCxnSpPr>
      <xdr:spPr>
        <a:xfrm flipV="1">
          <a:off x="2019300" y="17542873"/>
          <a:ext cx="889000" cy="73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8" name="楕円 427"/>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107224</xdr:rowOff>
    </xdr:from>
    <xdr:to>
      <xdr:col>10</xdr:col>
      <xdr:colOff>114300</xdr:colOff>
      <xdr:row>109</xdr:row>
      <xdr:rowOff>35379</xdr:rowOff>
    </xdr:to>
    <xdr:cxnSp macro="">
      <xdr:nvCxnSpPr>
        <xdr:cNvPr id="429" name="直線コネクタ 428"/>
        <xdr:cNvCxnSpPr/>
      </xdr:nvCxnSpPr>
      <xdr:spPr>
        <a:xfrm flipV="1">
          <a:off x="1130300" y="18280924"/>
          <a:ext cx="889000" cy="44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31" name="n_2aveValue【市民会館】&#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32" name="n_3aveValue【市民会館】&#10;有形固定資産減価償却率"/>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33" name="n_4aveValue【市民会館】&#10;有形固定資産減価償却率"/>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168020</xdr:rowOff>
    </xdr:from>
    <xdr:ext cx="405111" cy="259045"/>
    <xdr:sp macro="" textlink="">
      <xdr:nvSpPr>
        <xdr:cNvPr id="434" name="n_1mainValue【市民会館】&#10;有形固定資産減価償却率"/>
        <xdr:cNvSpPr txBox="1"/>
      </xdr:nvSpPr>
      <xdr:spPr>
        <a:xfrm>
          <a:off x="3582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122300</xdr:rowOff>
    </xdr:from>
    <xdr:ext cx="405111" cy="259045"/>
    <xdr:sp macro="" textlink="">
      <xdr:nvSpPr>
        <xdr:cNvPr id="435" name="n_2mainValue【市民会館】&#10;有形固定資産減価償却率"/>
        <xdr:cNvSpPr txBox="1"/>
      </xdr:nvSpPr>
      <xdr:spPr>
        <a:xfrm>
          <a:off x="2705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149151</xdr:rowOff>
    </xdr:from>
    <xdr:ext cx="405111" cy="259045"/>
    <xdr:sp macro="" textlink="">
      <xdr:nvSpPr>
        <xdr:cNvPr id="436" name="n_3mainValue【市民会館】&#10;有形固定資産減価償却率"/>
        <xdr:cNvSpPr txBox="1"/>
      </xdr:nvSpPr>
      <xdr:spPr>
        <a:xfrm>
          <a:off x="1816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7"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69" name="フローチャート: 判断 468"/>
        <xdr:cNvSpPr/>
      </xdr:nvSpPr>
      <xdr:spPr>
        <a:xfrm>
          <a:off x="8699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12064</xdr:rowOff>
    </xdr:from>
    <xdr:to>
      <xdr:col>41</xdr:col>
      <xdr:colOff>101600</xdr:colOff>
      <xdr:row>107</xdr:row>
      <xdr:rowOff>113664</xdr:rowOff>
    </xdr:to>
    <xdr:sp macro="" textlink="">
      <xdr:nvSpPr>
        <xdr:cNvPr id="470" name="フローチャート: 判断 469"/>
        <xdr:cNvSpPr/>
      </xdr:nvSpPr>
      <xdr:spPr>
        <a:xfrm>
          <a:off x="7810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12064</xdr:rowOff>
    </xdr:from>
    <xdr:to>
      <xdr:col>36</xdr:col>
      <xdr:colOff>165100</xdr:colOff>
      <xdr:row>107</xdr:row>
      <xdr:rowOff>113664</xdr:rowOff>
    </xdr:to>
    <xdr:sp macro="" textlink="">
      <xdr:nvSpPr>
        <xdr:cNvPr id="471" name="フローチャート: 判断 470"/>
        <xdr:cNvSpPr/>
      </xdr:nvSpPr>
      <xdr:spPr>
        <a:xfrm>
          <a:off x="6921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12064</xdr:rowOff>
    </xdr:from>
    <xdr:to>
      <xdr:col>55</xdr:col>
      <xdr:colOff>50800</xdr:colOff>
      <xdr:row>107</xdr:row>
      <xdr:rowOff>113664</xdr:rowOff>
    </xdr:to>
    <xdr:sp macro="" textlink="">
      <xdr:nvSpPr>
        <xdr:cNvPr id="477" name="楕円 476"/>
        <xdr:cNvSpPr/>
      </xdr:nvSpPr>
      <xdr:spPr>
        <a:xfrm>
          <a:off x="104267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161941</xdr:rowOff>
    </xdr:from>
    <xdr:ext cx="469744" cy="259045"/>
    <xdr:sp macro="" textlink="">
      <xdr:nvSpPr>
        <xdr:cNvPr id="478" name="【市民会館】&#10;一人当たり面積該当値テキスト"/>
        <xdr:cNvSpPr txBox="1"/>
      </xdr:nvSpPr>
      <xdr:spPr>
        <a:xfrm>
          <a:off x="10515600"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12064</xdr:rowOff>
    </xdr:from>
    <xdr:to>
      <xdr:col>50</xdr:col>
      <xdr:colOff>165100</xdr:colOff>
      <xdr:row>107</xdr:row>
      <xdr:rowOff>113664</xdr:rowOff>
    </xdr:to>
    <xdr:sp macro="" textlink="">
      <xdr:nvSpPr>
        <xdr:cNvPr id="479" name="楕円 478"/>
        <xdr:cNvSpPr/>
      </xdr:nvSpPr>
      <xdr:spPr>
        <a:xfrm>
          <a:off x="9588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62864</xdr:rowOff>
    </xdr:from>
    <xdr:to>
      <xdr:col>55</xdr:col>
      <xdr:colOff>0</xdr:colOff>
      <xdr:row>107</xdr:row>
      <xdr:rowOff>62864</xdr:rowOff>
    </xdr:to>
    <xdr:cxnSp macro="">
      <xdr:nvCxnSpPr>
        <xdr:cNvPr id="480" name="直線コネクタ 479"/>
        <xdr:cNvCxnSpPr/>
      </xdr:nvCxnSpPr>
      <xdr:spPr>
        <a:xfrm>
          <a:off x="9639300" y="18408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xdr:rowOff>
    </xdr:from>
    <xdr:to>
      <xdr:col>46</xdr:col>
      <xdr:colOff>38100</xdr:colOff>
      <xdr:row>107</xdr:row>
      <xdr:rowOff>117475</xdr:rowOff>
    </xdr:to>
    <xdr:sp macro="" textlink="">
      <xdr:nvSpPr>
        <xdr:cNvPr id="481" name="楕円 480"/>
        <xdr:cNvSpPr/>
      </xdr:nvSpPr>
      <xdr:spPr>
        <a:xfrm>
          <a:off x="8699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62864</xdr:rowOff>
    </xdr:from>
    <xdr:to>
      <xdr:col>50</xdr:col>
      <xdr:colOff>114300</xdr:colOff>
      <xdr:row>107</xdr:row>
      <xdr:rowOff>66675</xdr:rowOff>
    </xdr:to>
    <xdr:cxnSp macro="">
      <xdr:nvCxnSpPr>
        <xdr:cNvPr id="482" name="直線コネクタ 481"/>
        <xdr:cNvCxnSpPr/>
      </xdr:nvCxnSpPr>
      <xdr:spPr>
        <a:xfrm flipV="1">
          <a:off x="8750300" y="184080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114936</xdr:rowOff>
    </xdr:from>
    <xdr:to>
      <xdr:col>41</xdr:col>
      <xdr:colOff>101600</xdr:colOff>
      <xdr:row>108</xdr:row>
      <xdr:rowOff>45086</xdr:rowOff>
    </xdr:to>
    <xdr:sp macro="" textlink="">
      <xdr:nvSpPr>
        <xdr:cNvPr id="483" name="楕円 482"/>
        <xdr:cNvSpPr/>
      </xdr:nvSpPr>
      <xdr:spPr>
        <a:xfrm>
          <a:off x="7810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66675</xdr:rowOff>
    </xdr:from>
    <xdr:to>
      <xdr:col>45</xdr:col>
      <xdr:colOff>177800</xdr:colOff>
      <xdr:row>107</xdr:row>
      <xdr:rowOff>165736</xdr:rowOff>
    </xdr:to>
    <xdr:cxnSp macro="">
      <xdr:nvCxnSpPr>
        <xdr:cNvPr id="484" name="直線コネクタ 483"/>
        <xdr:cNvCxnSpPr/>
      </xdr:nvCxnSpPr>
      <xdr:spPr>
        <a:xfrm flipV="1">
          <a:off x="7861300" y="18411825"/>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130175</xdr:rowOff>
    </xdr:from>
    <xdr:to>
      <xdr:col>36</xdr:col>
      <xdr:colOff>165100</xdr:colOff>
      <xdr:row>108</xdr:row>
      <xdr:rowOff>60325</xdr:rowOff>
    </xdr:to>
    <xdr:sp macro="" textlink="">
      <xdr:nvSpPr>
        <xdr:cNvPr id="485" name="楕円 484"/>
        <xdr:cNvSpPr/>
      </xdr:nvSpPr>
      <xdr:spPr>
        <a:xfrm>
          <a:off x="6921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165736</xdr:rowOff>
    </xdr:from>
    <xdr:to>
      <xdr:col>41</xdr:col>
      <xdr:colOff>50800</xdr:colOff>
      <xdr:row>108</xdr:row>
      <xdr:rowOff>9525</xdr:rowOff>
    </xdr:to>
    <xdr:cxnSp macro="">
      <xdr:nvCxnSpPr>
        <xdr:cNvPr id="486" name="直線コネクタ 485"/>
        <xdr:cNvCxnSpPr/>
      </xdr:nvCxnSpPr>
      <xdr:spPr>
        <a:xfrm flipV="1">
          <a:off x="6972300" y="185108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488" name="n_2aveValue【市民会館】&#10;一人当たり面積"/>
        <xdr:cNvSpPr txBox="1"/>
      </xdr:nvSpPr>
      <xdr:spPr>
        <a:xfrm>
          <a:off x="8515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130191</xdr:rowOff>
    </xdr:from>
    <xdr:ext cx="469744" cy="259045"/>
    <xdr:sp macro="" textlink="">
      <xdr:nvSpPr>
        <xdr:cNvPr id="489" name="n_3aveValue【市民会館】&#10;一人当たり面積"/>
        <xdr:cNvSpPr txBox="1"/>
      </xdr:nvSpPr>
      <xdr:spPr>
        <a:xfrm>
          <a:off x="7626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130191</xdr:rowOff>
    </xdr:from>
    <xdr:ext cx="469744" cy="259045"/>
    <xdr:sp macro="" textlink="">
      <xdr:nvSpPr>
        <xdr:cNvPr id="490" name="n_4aveValue【市民会館】&#10;一人当たり面積"/>
        <xdr:cNvSpPr txBox="1"/>
      </xdr:nvSpPr>
      <xdr:spPr>
        <a:xfrm>
          <a:off x="6737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104791</xdr:rowOff>
    </xdr:from>
    <xdr:ext cx="469744" cy="259045"/>
    <xdr:sp macro="" textlink="">
      <xdr:nvSpPr>
        <xdr:cNvPr id="491" name="n_1mainValue【市民会館】&#10;一人当たり面積"/>
        <xdr:cNvSpPr txBox="1"/>
      </xdr:nvSpPr>
      <xdr:spPr>
        <a:xfrm>
          <a:off x="9391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108602</xdr:rowOff>
    </xdr:from>
    <xdr:ext cx="469744" cy="259045"/>
    <xdr:sp macro="" textlink="">
      <xdr:nvSpPr>
        <xdr:cNvPr id="492" name="n_2mainValue【市民会館】&#10;一人当たり面積"/>
        <xdr:cNvSpPr txBox="1"/>
      </xdr:nvSpPr>
      <xdr:spPr>
        <a:xfrm>
          <a:off x="8515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36213</xdr:rowOff>
    </xdr:from>
    <xdr:ext cx="469744" cy="259045"/>
    <xdr:sp macro="" textlink="">
      <xdr:nvSpPr>
        <xdr:cNvPr id="493" name="n_3mainValue【市民会館】&#10;一人当たり面積"/>
        <xdr:cNvSpPr txBox="1"/>
      </xdr:nvSpPr>
      <xdr:spPr>
        <a:xfrm>
          <a:off x="7626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51452</xdr:rowOff>
    </xdr:from>
    <xdr:ext cx="469744" cy="259045"/>
    <xdr:sp macro="" textlink="">
      <xdr:nvSpPr>
        <xdr:cNvPr id="494" name="n_4mainValue【市民会館】&#10;一人当たり面積"/>
        <xdr:cNvSpPr txBox="1"/>
      </xdr:nvSpPr>
      <xdr:spPr>
        <a:xfrm>
          <a:off x="6737427" y="185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81099</xdr:rowOff>
    </xdr:from>
    <xdr:to>
      <xdr:col>85</xdr:col>
      <xdr:colOff>126364</xdr:colOff>
      <xdr:row>41</xdr:row>
      <xdr:rowOff>128451</xdr:rowOff>
    </xdr:to>
    <xdr:cxnSp macro="">
      <xdr:nvCxnSpPr>
        <xdr:cNvPr id="520" name="直線コネクタ 519"/>
        <xdr:cNvCxnSpPr/>
      </xdr:nvCxnSpPr>
      <xdr:spPr>
        <a:xfrm flipV="1">
          <a:off x="16318864" y="5910399"/>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132278</xdr:rowOff>
    </xdr:from>
    <xdr:ext cx="405111" cy="259045"/>
    <xdr:sp macro="" textlink="">
      <xdr:nvSpPr>
        <xdr:cNvPr id="521" name="【一般廃棄物処理施設】&#10;有形固定資産減価償却率最小値テキスト"/>
        <xdr:cNvSpPr txBox="1"/>
      </xdr:nvSpPr>
      <xdr:spPr>
        <a:xfrm>
          <a:off x="16357600" y="716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128451</xdr:rowOff>
    </xdr:from>
    <xdr:to>
      <xdr:col>86</xdr:col>
      <xdr:colOff>25400</xdr:colOff>
      <xdr:row>41</xdr:row>
      <xdr:rowOff>128451</xdr:rowOff>
    </xdr:to>
    <xdr:cxnSp macro="">
      <xdr:nvCxnSpPr>
        <xdr:cNvPr id="522" name="直線コネクタ 521"/>
        <xdr:cNvCxnSpPr/>
      </xdr:nvCxnSpPr>
      <xdr:spPr>
        <a:xfrm>
          <a:off x="16230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27776</xdr:rowOff>
    </xdr:from>
    <xdr:ext cx="405111" cy="259045"/>
    <xdr:sp macro="" textlink="">
      <xdr:nvSpPr>
        <xdr:cNvPr id="523" name="【一般廃棄物処理施設】&#10;有形固定資産減価償却率最大値テキスト"/>
        <xdr:cNvSpPr txBox="1"/>
      </xdr:nvSpPr>
      <xdr:spPr>
        <a:xfrm>
          <a:off x="16357600" y="5685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81099</xdr:rowOff>
    </xdr:from>
    <xdr:to>
      <xdr:col>86</xdr:col>
      <xdr:colOff>25400</xdr:colOff>
      <xdr:row>34</xdr:row>
      <xdr:rowOff>81099</xdr:rowOff>
    </xdr:to>
    <xdr:cxnSp macro="">
      <xdr:nvCxnSpPr>
        <xdr:cNvPr id="524" name="直線コネクタ 523"/>
        <xdr:cNvCxnSpPr/>
      </xdr:nvCxnSpPr>
      <xdr:spPr>
        <a:xfrm>
          <a:off x="16230600" y="5910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123026</xdr:rowOff>
    </xdr:from>
    <xdr:ext cx="405111" cy="259045"/>
    <xdr:sp macro="" textlink="">
      <xdr:nvSpPr>
        <xdr:cNvPr id="525" name="【一般廃棄物処理施設】&#10;有形固定資産減価償却率平均値テキスト"/>
        <xdr:cNvSpPr txBox="1"/>
      </xdr:nvSpPr>
      <xdr:spPr>
        <a:xfrm>
          <a:off x="16357600" y="663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144599</xdr:rowOff>
    </xdr:from>
    <xdr:to>
      <xdr:col>85</xdr:col>
      <xdr:colOff>177800</xdr:colOff>
      <xdr:row>39</xdr:row>
      <xdr:rowOff>74749</xdr:rowOff>
    </xdr:to>
    <xdr:sp macro="" textlink="">
      <xdr:nvSpPr>
        <xdr:cNvPr id="526" name="フローチャート: 判断 525"/>
        <xdr:cNvSpPr/>
      </xdr:nvSpPr>
      <xdr:spPr>
        <a:xfrm>
          <a:off x="162687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7" name="フローチャート: 判断 526"/>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8" name="フローチャート: 判断 527"/>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9" name="フローチャート: 判断 528"/>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30" name="フローチャート: 判断 529"/>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30299</xdr:rowOff>
    </xdr:from>
    <xdr:to>
      <xdr:col>85</xdr:col>
      <xdr:colOff>177800</xdr:colOff>
      <xdr:row>34</xdr:row>
      <xdr:rowOff>131899</xdr:rowOff>
    </xdr:to>
    <xdr:sp macro="" textlink="">
      <xdr:nvSpPr>
        <xdr:cNvPr id="536" name="楕円 535"/>
        <xdr:cNvSpPr/>
      </xdr:nvSpPr>
      <xdr:spPr>
        <a:xfrm>
          <a:off x="162687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154776</xdr:rowOff>
    </xdr:from>
    <xdr:ext cx="405111" cy="259045"/>
    <xdr:sp macro="" textlink="">
      <xdr:nvSpPr>
        <xdr:cNvPr id="537" name="【一般廃棄物処理施設】&#10;有形固定資産減価償却率該当値テキスト"/>
        <xdr:cNvSpPr txBox="1"/>
      </xdr:nvSpPr>
      <xdr:spPr>
        <a:xfrm>
          <a:off x="16357600" y="581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157661</xdr:rowOff>
    </xdr:from>
    <xdr:to>
      <xdr:col>81</xdr:col>
      <xdr:colOff>101600</xdr:colOff>
      <xdr:row>34</xdr:row>
      <xdr:rowOff>87811</xdr:rowOff>
    </xdr:to>
    <xdr:sp macro="" textlink="">
      <xdr:nvSpPr>
        <xdr:cNvPr id="538" name="楕円 537"/>
        <xdr:cNvSpPr/>
      </xdr:nvSpPr>
      <xdr:spPr>
        <a:xfrm>
          <a:off x="15430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37011</xdr:rowOff>
    </xdr:from>
    <xdr:to>
      <xdr:col>85</xdr:col>
      <xdr:colOff>127000</xdr:colOff>
      <xdr:row>34</xdr:row>
      <xdr:rowOff>81099</xdr:rowOff>
    </xdr:to>
    <xdr:cxnSp macro="">
      <xdr:nvCxnSpPr>
        <xdr:cNvPr id="539" name="直線コネクタ 538"/>
        <xdr:cNvCxnSpPr/>
      </xdr:nvCxnSpPr>
      <xdr:spPr>
        <a:xfrm>
          <a:off x="15481300" y="586631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110308</xdr:rowOff>
    </xdr:from>
    <xdr:to>
      <xdr:col>76</xdr:col>
      <xdr:colOff>165100</xdr:colOff>
      <xdr:row>34</xdr:row>
      <xdr:rowOff>40458</xdr:rowOff>
    </xdr:to>
    <xdr:sp macro="" textlink="">
      <xdr:nvSpPr>
        <xdr:cNvPr id="540" name="楕円 539"/>
        <xdr:cNvSpPr/>
      </xdr:nvSpPr>
      <xdr:spPr>
        <a:xfrm>
          <a:off x="14541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161108</xdr:rowOff>
    </xdr:from>
    <xdr:to>
      <xdr:col>81</xdr:col>
      <xdr:colOff>50800</xdr:colOff>
      <xdr:row>34</xdr:row>
      <xdr:rowOff>37011</xdr:rowOff>
    </xdr:to>
    <xdr:cxnSp macro="">
      <xdr:nvCxnSpPr>
        <xdr:cNvPr id="541" name="直線コネクタ 540"/>
        <xdr:cNvCxnSpPr/>
      </xdr:nvCxnSpPr>
      <xdr:spPr>
        <a:xfrm>
          <a:off x="14592300" y="581895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149497</xdr:rowOff>
    </xdr:from>
    <xdr:to>
      <xdr:col>72</xdr:col>
      <xdr:colOff>38100</xdr:colOff>
      <xdr:row>35</xdr:row>
      <xdr:rowOff>79647</xdr:rowOff>
    </xdr:to>
    <xdr:sp macro="" textlink="">
      <xdr:nvSpPr>
        <xdr:cNvPr id="542" name="楕円 541"/>
        <xdr:cNvSpPr/>
      </xdr:nvSpPr>
      <xdr:spPr>
        <a:xfrm>
          <a:off x="13652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161108</xdr:rowOff>
    </xdr:from>
    <xdr:to>
      <xdr:col>76</xdr:col>
      <xdr:colOff>114300</xdr:colOff>
      <xdr:row>35</xdr:row>
      <xdr:rowOff>28847</xdr:rowOff>
    </xdr:to>
    <xdr:cxnSp macro="">
      <xdr:nvCxnSpPr>
        <xdr:cNvPr id="543" name="直線コネクタ 542"/>
        <xdr:cNvCxnSpPr/>
      </xdr:nvCxnSpPr>
      <xdr:spPr>
        <a:xfrm flipV="1">
          <a:off x="13703300" y="5818958"/>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120106</xdr:rowOff>
    </xdr:from>
    <xdr:to>
      <xdr:col>67</xdr:col>
      <xdr:colOff>101600</xdr:colOff>
      <xdr:row>35</xdr:row>
      <xdr:rowOff>50256</xdr:rowOff>
    </xdr:to>
    <xdr:sp macro="" textlink="">
      <xdr:nvSpPr>
        <xdr:cNvPr id="544" name="楕円 543"/>
        <xdr:cNvSpPr/>
      </xdr:nvSpPr>
      <xdr:spPr>
        <a:xfrm>
          <a:off x="12763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170906</xdr:rowOff>
    </xdr:from>
    <xdr:to>
      <xdr:col>71</xdr:col>
      <xdr:colOff>177800</xdr:colOff>
      <xdr:row>35</xdr:row>
      <xdr:rowOff>28847</xdr:rowOff>
    </xdr:to>
    <xdr:cxnSp macro="">
      <xdr:nvCxnSpPr>
        <xdr:cNvPr id="545" name="直線コネクタ 544"/>
        <xdr:cNvCxnSpPr/>
      </xdr:nvCxnSpPr>
      <xdr:spPr>
        <a:xfrm>
          <a:off x="12814300" y="60002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546" name="n_1aveValue【一般廃棄物処理施設】&#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7"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8"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9" name="n_4ave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104338</xdr:rowOff>
    </xdr:from>
    <xdr:ext cx="405111" cy="259045"/>
    <xdr:sp macro="" textlink="">
      <xdr:nvSpPr>
        <xdr:cNvPr id="550" name="n_1mainValue【一般廃棄物処理施設】&#10;有形固定資産減価償却率"/>
        <xdr:cNvSpPr txBox="1"/>
      </xdr:nvSpPr>
      <xdr:spPr>
        <a:xfrm>
          <a:off x="152660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56985</xdr:rowOff>
    </xdr:from>
    <xdr:ext cx="340478" cy="259045"/>
    <xdr:sp macro="" textlink="">
      <xdr:nvSpPr>
        <xdr:cNvPr id="551" name="n_2mainValue【一般廃棄物処理施設】&#10;有形固定資産減価償却率"/>
        <xdr:cNvSpPr txBox="1"/>
      </xdr:nvSpPr>
      <xdr:spPr>
        <a:xfrm>
          <a:off x="14422061" y="554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96174</xdr:rowOff>
    </xdr:from>
    <xdr:ext cx="405111" cy="259045"/>
    <xdr:sp macro="" textlink="">
      <xdr:nvSpPr>
        <xdr:cNvPr id="552" name="n_3mainValue【一般廃棄物処理施設】&#10;有形固定資産減価償却率"/>
        <xdr:cNvSpPr txBox="1"/>
      </xdr:nvSpPr>
      <xdr:spPr>
        <a:xfrm>
          <a:off x="135007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66783</xdr:rowOff>
    </xdr:from>
    <xdr:ext cx="405111" cy="259045"/>
    <xdr:sp macro="" textlink="">
      <xdr:nvSpPr>
        <xdr:cNvPr id="553" name="n_4mainValue【一般廃棄物処理施設】&#10;有形固定資産減価償却率"/>
        <xdr:cNvSpPr txBox="1"/>
      </xdr:nvSpPr>
      <xdr:spPr>
        <a:xfrm>
          <a:off x="12611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9" name="直線コネクタ 578"/>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80"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1" name="直線コネクタ 580"/>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2"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3" name="直線コネクタ 582"/>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4"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5" name="フローチャート: 判断 584"/>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6" name="フローチャート: 判断 585"/>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83608</xdr:rowOff>
    </xdr:from>
    <xdr:to>
      <xdr:col>107</xdr:col>
      <xdr:colOff>101600</xdr:colOff>
      <xdr:row>41</xdr:row>
      <xdr:rowOff>13758</xdr:rowOff>
    </xdr:to>
    <xdr:sp macro="" textlink="">
      <xdr:nvSpPr>
        <xdr:cNvPr id="587" name="フローチャート: 判断 586"/>
        <xdr:cNvSpPr/>
      </xdr:nvSpPr>
      <xdr:spPr>
        <a:xfrm>
          <a:off x="20383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81655</xdr:rowOff>
    </xdr:from>
    <xdr:to>
      <xdr:col>102</xdr:col>
      <xdr:colOff>165100</xdr:colOff>
      <xdr:row>41</xdr:row>
      <xdr:rowOff>11805</xdr:rowOff>
    </xdr:to>
    <xdr:sp macro="" textlink="">
      <xdr:nvSpPr>
        <xdr:cNvPr id="588" name="フローチャート: 判断 587"/>
        <xdr:cNvSpPr/>
      </xdr:nvSpPr>
      <xdr:spPr>
        <a:xfrm>
          <a:off x="19494500" y="6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98346</xdr:rowOff>
    </xdr:from>
    <xdr:to>
      <xdr:col>98</xdr:col>
      <xdr:colOff>38100</xdr:colOff>
      <xdr:row>41</xdr:row>
      <xdr:rowOff>28496</xdr:rowOff>
    </xdr:to>
    <xdr:sp macro="" textlink="">
      <xdr:nvSpPr>
        <xdr:cNvPr id="589" name="フローチャート: 判断 588"/>
        <xdr:cNvSpPr/>
      </xdr:nvSpPr>
      <xdr:spPr>
        <a:xfrm>
          <a:off x="18605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147009</xdr:rowOff>
    </xdr:from>
    <xdr:to>
      <xdr:col>116</xdr:col>
      <xdr:colOff>114300</xdr:colOff>
      <xdr:row>42</xdr:row>
      <xdr:rowOff>77159</xdr:rowOff>
    </xdr:to>
    <xdr:sp macro="" textlink="">
      <xdr:nvSpPr>
        <xdr:cNvPr id="595" name="楕円 594"/>
        <xdr:cNvSpPr/>
      </xdr:nvSpPr>
      <xdr:spPr>
        <a:xfrm>
          <a:off x="22110700" y="71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61936</xdr:rowOff>
    </xdr:from>
    <xdr:ext cx="534377" cy="259045"/>
    <xdr:sp macro="" textlink="">
      <xdr:nvSpPr>
        <xdr:cNvPr id="596" name="【一般廃棄物処理施設】&#10;一人当たり有形固定資産（償却資産）額該当値テキスト"/>
        <xdr:cNvSpPr txBox="1"/>
      </xdr:nvSpPr>
      <xdr:spPr>
        <a:xfrm>
          <a:off x="22199600" y="70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148331</xdr:rowOff>
    </xdr:from>
    <xdr:to>
      <xdr:col>112</xdr:col>
      <xdr:colOff>38100</xdr:colOff>
      <xdr:row>42</xdr:row>
      <xdr:rowOff>78481</xdr:rowOff>
    </xdr:to>
    <xdr:sp macro="" textlink="">
      <xdr:nvSpPr>
        <xdr:cNvPr id="597" name="楕円 596"/>
        <xdr:cNvSpPr/>
      </xdr:nvSpPr>
      <xdr:spPr>
        <a:xfrm>
          <a:off x="21272500" y="71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26359</xdr:rowOff>
    </xdr:from>
    <xdr:to>
      <xdr:col>116</xdr:col>
      <xdr:colOff>63500</xdr:colOff>
      <xdr:row>42</xdr:row>
      <xdr:rowOff>27681</xdr:rowOff>
    </xdr:to>
    <xdr:cxnSp macro="">
      <xdr:nvCxnSpPr>
        <xdr:cNvPr id="598" name="直線コネクタ 597"/>
        <xdr:cNvCxnSpPr/>
      </xdr:nvCxnSpPr>
      <xdr:spPr>
        <a:xfrm flipV="1">
          <a:off x="21323300" y="7227259"/>
          <a:ext cx="8382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150957</xdr:rowOff>
    </xdr:from>
    <xdr:to>
      <xdr:col>107</xdr:col>
      <xdr:colOff>101600</xdr:colOff>
      <xdr:row>42</xdr:row>
      <xdr:rowOff>81107</xdr:rowOff>
    </xdr:to>
    <xdr:sp macro="" textlink="">
      <xdr:nvSpPr>
        <xdr:cNvPr id="599" name="楕円 598"/>
        <xdr:cNvSpPr/>
      </xdr:nvSpPr>
      <xdr:spPr>
        <a:xfrm>
          <a:off x="20383500" y="71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27681</xdr:rowOff>
    </xdr:from>
    <xdr:to>
      <xdr:col>111</xdr:col>
      <xdr:colOff>177800</xdr:colOff>
      <xdr:row>42</xdr:row>
      <xdr:rowOff>30307</xdr:rowOff>
    </xdr:to>
    <xdr:cxnSp macro="">
      <xdr:nvCxnSpPr>
        <xdr:cNvPr id="600" name="直線コネクタ 599"/>
        <xdr:cNvCxnSpPr/>
      </xdr:nvCxnSpPr>
      <xdr:spPr>
        <a:xfrm flipV="1">
          <a:off x="20434300" y="7228581"/>
          <a:ext cx="8890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138537</xdr:rowOff>
    </xdr:from>
    <xdr:to>
      <xdr:col>102</xdr:col>
      <xdr:colOff>165100</xdr:colOff>
      <xdr:row>42</xdr:row>
      <xdr:rowOff>68687</xdr:rowOff>
    </xdr:to>
    <xdr:sp macro="" textlink="">
      <xdr:nvSpPr>
        <xdr:cNvPr id="601" name="楕円 600"/>
        <xdr:cNvSpPr/>
      </xdr:nvSpPr>
      <xdr:spPr>
        <a:xfrm>
          <a:off x="19494500" y="71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17887</xdr:rowOff>
    </xdr:from>
    <xdr:to>
      <xdr:col>107</xdr:col>
      <xdr:colOff>50800</xdr:colOff>
      <xdr:row>42</xdr:row>
      <xdr:rowOff>30307</xdr:rowOff>
    </xdr:to>
    <xdr:cxnSp macro="">
      <xdr:nvCxnSpPr>
        <xdr:cNvPr id="602" name="直線コネクタ 601"/>
        <xdr:cNvCxnSpPr/>
      </xdr:nvCxnSpPr>
      <xdr:spPr>
        <a:xfrm>
          <a:off x="19545300" y="7218787"/>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133283</xdr:rowOff>
    </xdr:from>
    <xdr:to>
      <xdr:col>98</xdr:col>
      <xdr:colOff>38100</xdr:colOff>
      <xdr:row>42</xdr:row>
      <xdr:rowOff>63433</xdr:rowOff>
    </xdr:to>
    <xdr:sp macro="" textlink="">
      <xdr:nvSpPr>
        <xdr:cNvPr id="603" name="楕円 602"/>
        <xdr:cNvSpPr/>
      </xdr:nvSpPr>
      <xdr:spPr>
        <a:xfrm>
          <a:off x="18605500" y="71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12633</xdr:rowOff>
    </xdr:from>
    <xdr:to>
      <xdr:col>102</xdr:col>
      <xdr:colOff>114300</xdr:colOff>
      <xdr:row>42</xdr:row>
      <xdr:rowOff>17887</xdr:rowOff>
    </xdr:to>
    <xdr:cxnSp macro="">
      <xdr:nvCxnSpPr>
        <xdr:cNvPr id="604" name="直線コネクタ 603"/>
        <xdr:cNvCxnSpPr/>
      </xdr:nvCxnSpPr>
      <xdr:spPr>
        <a:xfrm>
          <a:off x="18656300" y="7213533"/>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5"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30285</xdr:rowOff>
    </xdr:from>
    <xdr:ext cx="534377" cy="259045"/>
    <xdr:sp macro="" textlink="">
      <xdr:nvSpPr>
        <xdr:cNvPr id="606" name="n_2aveValue【一般廃棄物処理施設】&#10;一人当たり有形固定資産（償却資産）額"/>
        <xdr:cNvSpPr txBox="1"/>
      </xdr:nvSpPr>
      <xdr:spPr>
        <a:xfrm>
          <a:off x="20167111" y="67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28332</xdr:rowOff>
    </xdr:from>
    <xdr:ext cx="534377" cy="259045"/>
    <xdr:sp macro="" textlink="">
      <xdr:nvSpPr>
        <xdr:cNvPr id="607" name="n_3aveValue【一般廃棄物処理施設】&#10;一人当たり有形固定資産（償却資産）額"/>
        <xdr:cNvSpPr txBox="1"/>
      </xdr:nvSpPr>
      <xdr:spPr>
        <a:xfrm>
          <a:off x="19278111" y="67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45023</xdr:rowOff>
    </xdr:from>
    <xdr:ext cx="534377" cy="259045"/>
    <xdr:sp macro="" textlink="">
      <xdr:nvSpPr>
        <xdr:cNvPr id="608" name="n_4aveValue【一般廃棄物処理施設】&#10;一人当たり有形固定資産（償却資産）額"/>
        <xdr:cNvSpPr txBox="1"/>
      </xdr:nvSpPr>
      <xdr:spPr>
        <a:xfrm>
          <a:off x="18389111" y="67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69608</xdr:rowOff>
    </xdr:from>
    <xdr:ext cx="534377" cy="259045"/>
    <xdr:sp macro="" textlink="">
      <xdr:nvSpPr>
        <xdr:cNvPr id="609" name="n_1mainValue【一般廃棄物処理施設】&#10;一人当たり有形固定資産（償却資産）額"/>
        <xdr:cNvSpPr txBox="1"/>
      </xdr:nvSpPr>
      <xdr:spPr>
        <a:xfrm>
          <a:off x="21043411" y="72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72234</xdr:rowOff>
    </xdr:from>
    <xdr:ext cx="534377" cy="259045"/>
    <xdr:sp macro="" textlink="">
      <xdr:nvSpPr>
        <xdr:cNvPr id="610" name="n_2mainValue【一般廃棄物処理施設】&#10;一人当たり有形固定資産（償却資産）額"/>
        <xdr:cNvSpPr txBox="1"/>
      </xdr:nvSpPr>
      <xdr:spPr>
        <a:xfrm>
          <a:off x="20167111" y="727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59814</xdr:rowOff>
    </xdr:from>
    <xdr:ext cx="534377" cy="259045"/>
    <xdr:sp macro="" textlink="">
      <xdr:nvSpPr>
        <xdr:cNvPr id="611" name="n_3mainValue【一般廃棄物処理施設】&#10;一人当たり有形固定資産（償却資産）額"/>
        <xdr:cNvSpPr txBox="1"/>
      </xdr:nvSpPr>
      <xdr:spPr>
        <a:xfrm>
          <a:off x="19278111" y="726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54560</xdr:rowOff>
    </xdr:from>
    <xdr:ext cx="534377" cy="259045"/>
    <xdr:sp macro="" textlink="">
      <xdr:nvSpPr>
        <xdr:cNvPr id="612" name="n_4mainValue【一般廃棄物処理施設】&#10;一人当たり有形固定資産（償却資産）額"/>
        <xdr:cNvSpPr txBox="1"/>
      </xdr:nvSpPr>
      <xdr:spPr>
        <a:xfrm>
          <a:off x="18389111" y="72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8" name="直線コネクタ 637"/>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9"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40" name="直線コネクタ 639"/>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1"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2" name="直線コネクタ 64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3"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5" name="フローチャート: 判断 64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6" name="フローチャート: 判断 645"/>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7" name="フローチャート: 判断 646"/>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8" name="フローチャート: 判断 647"/>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73297</xdr:rowOff>
    </xdr:from>
    <xdr:to>
      <xdr:col>85</xdr:col>
      <xdr:colOff>177800</xdr:colOff>
      <xdr:row>64</xdr:row>
      <xdr:rowOff>3447</xdr:rowOff>
    </xdr:to>
    <xdr:sp macro="" textlink="">
      <xdr:nvSpPr>
        <xdr:cNvPr id="654" name="楕円 653"/>
        <xdr:cNvSpPr/>
      </xdr:nvSpPr>
      <xdr:spPr>
        <a:xfrm>
          <a:off x="162687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159674</xdr:rowOff>
    </xdr:from>
    <xdr:ext cx="405111" cy="259045"/>
    <xdr:sp macro="" textlink="">
      <xdr:nvSpPr>
        <xdr:cNvPr id="655" name="【保健センター・保健所】&#10;有形固定資産減価償却率該当値テキスト"/>
        <xdr:cNvSpPr txBox="1"/>
      </xdr:nvSpPr>
      <xdr:spPr>
        <a:xfrm>
          <a:off x="16357600" y="107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656" name="楕円 655"/>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80010</xdr:rowOff>
    </xdr:from>
    <xdr:to>
      <xdr:col>85</xdr:col>
      <xdr:colOff>127000</xdr:colOff>
      <xdr:row>63</xdr:row>
      <xdr:rowOff>124097</xdr:rowOff>
    </xdr:to>
    <xdr:cxnSp macro="">
      <xdr:nvCxnSpPr>
        <xdr:cNvPr id="657" name="直線コネクタ 656"/>
        <xdr:cNvCxnSpPr/>
      </xdr:nvCxnSpPr>
      <xdr:spPr>
        <a:xfrm>
          <a:off x="15481300" y="1088136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156573</xdr:rowOff>
    </xdr:from>
    <xdr:to>
      <xdr:col>76</xdr:col>
      <xdr:colOff>165100</xdr:colOff>
      <xdr:row>63</xdr:row>
      <xdr:rowOff>86723</xdr:rowOff>
    </xdr:to>
    <xdr:sp macro="" textlink="">
      <xdr:nvSpPr>
        <xdr:cNvPr id="658" name="楕円 657"/>
        <xdr:cNvSpPr/>
      </xdr:nvSpPr>
      <xdr:spPr>
        <a:xfrm>
          <a:off x="14541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35923</xdr:rowOff>
    </xdr:from>
    <xdr:to>
      <xdr:col>81</xdr:col>
      <xdr:colOff>50800</xdr:colOff>
      <xdr:row>63</xdr:row>
      <xdr:rowOff>80010</xdr:rowOff>
    </xdr:to>
    <xdr:cxnSp macro="">
      <xdr:nvCxnSpPr>
        <xdr:cNvPr id="659" name="直線コネクタ 658"/>
        <xdr:cNvCxnSpPr/>
      </xdr:nvCxnSpPr>
      <xdr:spPr>
        <a:xfrm>
          <a:off x="14592300" y="108372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112485</xdr:rowOff>
    </xdr:from>
    <xdr:to>
      <xdr:col>72</xdr:col>
      <xdr:colOff>38100</xdr:colOff>
      <xdr:row>63</xdr:row>
      <xdr:rowOff>42635</xdr:rowOff>
    </xdr:to>
    <xdr:sp macro="" textlink="">
      <xdr:nvSpPr>
        <xdr:cNvPr id="660" name="楕円 659"/>
        <xdr:cNvSpPr/>
      </xdr:nvSpPr>
      <xdr:spPr>
        <a:xfrm>
          <a:off x="1365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163285</xdr:rowOff>
    </xdr:from>
    <xdr:to>
      <xdr:col>76</xdr:col>
      <xdr:colOff>114300</xdr:colOff>
      <xdr:row>63</xdr:row>
      <xdr:rowOff>35923</xdr:rowOff>
    </xdr:to>
    <xdr:cxnSp macro="">
      <xdr:nvCxnSpPr>
        <xdr:cNvPr id="661" name="直線コネクタ 660"/>
        <xdr:cNvCxnSpPr/>
      </xdr:nvCxnSpPr>
      <xdr:spPr>
        <a:xfrm>
          <a:off x="13703300" y="1079318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68399</xdr:rowOff>
    </xdr:from>
    <xdr:to>
      <xdr:col>67</xdr:col>
      <xdr:colOff>101600</xdr:colOff>
      <xdr:row>62</xdr:row>
      <xdr:rowOff>169999</xdr:rowOff>
    </xdr:to>
    <xdr:sp macro="" textlink="">
      <xdr:nvSpPr>
        <xdr:cNvPr id="662" name="楕円 661"/>
        <xdr:cNvSpPr/>
      </xdr:nvSpPr>
      <xdr:spPr>
        <a:xfrm>
          <a:off x="12763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119199</xdr:rowOff>
    </xdr:from>
    <xdr:to>
      <xdr:col>71</xdr:col>
      <xdr:colOff>177800</xdr:colOff>
      <xdr:row>62</xdr:row>
      <xdr:rowOff>163285</xdr:rowOff>
    </xdr:to>
    <xdr:cxnSp macro="">
      <xdr:nvCxnSpPr>
        <xdr:cNvPr id="663" name="直線コネクタ 662"/>
        <xdr:cNvCxnSpPr/>
      </xdr:nvCxnSpPr>
      <xdr:spPr>
        <a:xfrm>
          <a:off x="12814300" y="1074909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4"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65"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6"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7"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668" name="n_1mainValue【保健センター・保健所】&#10;有形固定資産減価償却率"/>
        <xdr:cNvSpPr txBox="1"/>
      </xdr:nvSpPr>
      <xdr:spPr>
        <a:xfrm>
          <a:off x="15266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77850</xdr:rowOff>
    </xdr:from>
    <xdr:ext cx="405111" cy="259045"/>
    <xdr:sp macro="" textlink="">
      <xdr:nvSpPr>
        <xdr:cNvPr id="669" name="n_2mainValue【保健センター・保健所】&#10;有形固定資産減価償却率"/>
        <xdr:cNvSpPr txBox="1"/>
      </xdr:nvSpPr>
      <xdr:spPr>
        <a:xfrm>
          <a:off x="143897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33762</xdr:rowOff>
    </xdr:from>
    <xdr:ext cx="405111" cy="259045"/>
    <xdr:sp macro="" textlink="">
      <xdr:nvSpPr>
        <xdr:cNvPr id="670" name="n_3mainValue【保健センター・保健所】&#10;有形固定資産減価償却率"/>
        <xdr:cNvSpPr txBox="1"/>
      </xdr:nvSpPr>
      <xdr:spPr>
        <a:xfrm>
          <a:off x="13500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161126</xdr:rowOff>
    </xdr:from>
    <xdr:ext cx="405111" cy="259045"/>
    <xdr:sp macro="" textlink="">
      <xdr:nvSpPr>
        <xdr:cNvPr id="671" name="n_4mainValue【保健センター・保健所】&#10;有形固定資産減価償却率"/>
        <xdr:cNvSpPr txBox="1"/>
      </xdr:nvSpPr>
      <xdr:spPr>
        <a:xfrm>
          <a:off x="12611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2" name="直線コネクタ 6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3" name="テキスト ボックス 6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4" name="直線コネクタ 6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5" name="テキスト ボックス 6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6" name="直線コネクタ 6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7" name="テキスト ボックス 6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8" name="直線コネクタ 6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9" name="テキスト ボックス 6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0" name="直線コネクタ 6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1" name="テキスト ボックス 6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5" name="直線コネクタ 694"/>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6"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7" name="直線コネクタ 696"/>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8"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9" name="直線コネクタ 698"/>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700" name="【保健センター・保健所】&#10;一人当たり面積平均値テキスト"/>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1" name="フローチャート: 判断 700"/>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2" name="フローチャート: 判断 701"/>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36830</xdr:rowOff>
    </xdr:from>
    <xdr:to>
      <xdr:col>107</xdr:col>
      <xdr:colOff>101600</xdr:colOff>
      <xdr:row>63</xdr:row>
      <xdr:rowOff>138430</xdr:rowOff>
    </xdr:to>
    <xdr:sp macro="" textlink="">
      <xdr:nvSpPr>
        <xdr:cNvPr id="703" name="フローチャート: 判断 702"/>
        <xdr:cNvSpPr/>
      </xdr:nvSpPr>
      <xdr:spPr>
        <a:xfrm>
          <a:off x="20383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04" name="フローチャート: 判断 703"/>
        <xdr:cNvSpPr/>
      </xdr:nvSpPr>
      <xdr:spPr>
        <a:xfrm>
          <a:off x="19494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40640</xdr:rowOff>
    </xdr:from>
    <xdr:to>
      <xdr:col>98</xdr:col>
      <xdr:colOff>38100</xdr:colOff>
      <xdr:row>63</xdr:row>
      <xdr:rowOff>142240</xdr:rowOff>
    </xdr:to>
    <xdr:sp macro="" textlink="">
      <xdr:nvSpPr>
        <xdr:cNvPr id="705" name="フローチャート: 判断 704"/>
        <xdr:cNvSpPr/>
      </xdr:nvSpPr>
      <xdr:spPr>
        <a:xfrm>
          <a:off x="18605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11" name="楕円 710"/>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12"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13" name="楕円 712"/>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14" name="直線コネクタ 713"/>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15" name="楕円 714"/>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6" name="直線コネクタ 715"/>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7" name="楕円 716"/>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8" name="直線コネクタ 717"/>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9" name="楕円 718"/>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20" name="直線コネクタ 719"/>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1"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154957</xdr:rowOff>
    </xdr:from>
    <xdr:ext cx="469744" cy="259045"/>
    <xdr:sp macro="" textlink="">
      <xdr:nvSpPr>
        <xdr:cNvPr id="722" name="n_2aveValue【保健センター・保健所】&#10;一人当たり面積"/>
        <xdr:cNvSpPr txBox="1"/>
      </xdr:nvSpPr>
      <xdr:spPr>
        <a:xfrm>
          <a:off x="201994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154957</xdr:rowOff>
    </xdr:from>
    <xdr:ext cx="469744" cy="259045"/>
    <xdr:sp macro="" textlink="">
      <xdr:nvSpPr>
        <xdr:cNvPr id="723" name="n_3aveValue【保健センター・保健所】&#10;一人当たり面積"/>
        <xdr:cNvSpPr txBox="1"/>
      </xdr:nvSpPr>
      <xdr:spPr>
        <a:xfrm>
          <a:off x="193104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158767</xdr:rowOff>
    </xdr:from>
    <xdr:ext cx="469744" cy="259045"/>
    <xdr:sp macro="" textlink="">
      <xdr:nvSpPr>
        <xdr:cNvPr id="724" name="n_4aveValue【保健センター・保健所】&#10;一人当たり面積"/>
        <xdr:cNvSpPr txBox="1"/>
      </xdr:nvSpPr>
      <xdr:spPr>
        <a:xfrm>
          <a:off x="18421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25"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6"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7"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8" name="n_4mainValue【保健センター・保健所】&#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3" name="直線コネクタ 752"/>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4"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5" name="直線コネクタ 754"/>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6"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7" name="直線コネクタ 7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8"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9" name="フローチャート: 判断 758"/>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60" name="フローチャート: 判断 759"/>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160655</xdr:rowOff>
    </xdr:from>
    <xdr:to>
      <xdr:col>76</xdr:col>
      <xdr:colOff>165100</xdr:colOff>
      <xdr:row>82</xdr:row>
      <xdr:rowOff>90805</xdr:rowOff>
    </xdr:to>
    <xdr:sp macro="" textlink="">
      <xdr:nvSpPr>
        <xdr:cNvPr id="761" name="フローチャート: 判断 760"/>
        <xdr:cNvSpPr/>
      </xdr:nvSpPr>
      <xdr:spPr>
        <a:xfrm>
          <a:off x="14541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62" name="フローチャート: 判断 761"/>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763" name="フローチャート: 判断 762"/>
        <xdr:cNvSpPr/>
      </xdr:nvSpPr>
      <xdr:spPr>
        <a:xfrm>
          <a:off x="1276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13970</xdr:rowOff>
    </xdr:from>
    <xdr:to>
      <xdr:col>85</xdr:col>
      <xdr:colOff>177800</xdr:colOff>
      <xdr:row>84</xdr:row>
      <xdr:rowOff>115570</xdr:rowOff>
    </xdr:to>
    <xdr:sp macro="" textlink="">
      <xdr:nvSpPr>
        <xdr:cNvPr id="769" name="楕円 768"/>
        <xdr:cNvSpPr/>
      </xdr:nvSpPr>
      <xdr:spPr>
        <a:xfrm>
          <a:off x="16268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163847</xdr:rowOff>
    </xdr:from>
    <xdr:ext cx="405111" cy="259045"/>
    <xdr:sp macro="" textlink="">
      <xdr:nvSpPr>
        <xdr:cNvPr id="770" name="【消防施設】&#10;有形固定資産減価償却率該当値テキスト"/>
        <xdr:cNvSpPr txBox="1"/>
      </xdr:nvSpPr>
      <xdr:spPr>
        <a:xfrm>
          <a:off x="163576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151130</xdr:rowOff>
    </xdr:from>
    <xdr:to>
      <xdr:col>81</xdr:col>
      <xdr:colOff>101600</xdr:colOff>
      <xdr:row>84</xdr:row>
      <xdr:rowOff>81280</xdr:rowOff>
    </xdr:to>
    <xdr:sp macro="" textlink="">
      <xdr:nvSpPr>
        <xdr:cNvPr id="771" name="楕円 770"/>
        <xdr:cNvSpPr/>
      </xdr:nvSpPr>
      <xdr:spPr>
        <a:xfrm>
          <a:off x="15430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30480</xdr:rowOff>
    </xdr:from>
    <xdr:to>
      <xdr:col>85</xdr:col>
      <xdr:colOff>127000</xdr:colOff>
      <xdr:row>84</xdr:row>
      <xdr:rowOff>64770</xdr:rowOff>
    </xdr:to>
    <xdr:cxnSp macro="">
      <xdr:nvCxnSpPr>
        <xdr:cNvPr id="772" name="直線コネクタ 771"/>
        <xdr:cNvCxnSpPr/>
      </xdr:nvCxnSpPr>
      <xdr:spPr>
        <a:xfrm>
          <a:off x="15481300" y="14432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116839</xdr:rowOff>
    </xdr:from>
    <xdr:to>
      <xdr:col>76</xdr:col>
      <xdr:colOff>165100</xdr:colOff>
      <xdr:row>84</xdr:row>
      <xdr:rowOff>46989</xdr:rowOff>
    </xdr:to>
    <xdr:sp macro="" textlink="">
      <xdr:nvSpPr>
        <xdr:cNvPr id="773" name="楕円 772"/>
        <xdr:cNvSpPr/>
      </xdr:nvSpPr>
      <xdr:spPr>
        <a:xfrm>
          <a:off x="14541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167639</xdr:rowOff>
    </xdr:from>
    <xdr:to>
      <xdr:col>81</xdr:col>
      <xdr:colOff>50800</xdr:colOff>
      <xdr:row>84</xdr:row>
      <xdr:rowOff>30480</xdr:rowOff>
    </xdr:to>
    <xdr:cxnSp macro="">
      <xdr:nvCxnSpPr>
        <xdr:cNvPr id="774" name="直線コネクタ 773"/>
        <xdr:cNvCxnSpPr/>
      </xdr:nvCxnSpPr>
      <xdr:spPr>
        <a:xfrm>
          <a:off x="14592300" y="143979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80645</xdr:rowOff>
    </xdr:from>
    <xdr:to>
      <xdr:col>72</xdr:col>
      <xdr:colOff>38100</xdr:colOff>
      <xdr:row>84</xdr:row>
      <xdr:rowOff>10795</xdr:rowOff>
    </xdr:to>
    <xdr:sp macro="" textlink="">
      <xdr:nvSpPr>
        <xdr:cNvPr id="775" name="楕円 774"/>
        <xdr:cNvSpPr/>
      </xdr:nvSpPr>
      <xdr:spPr>
        <a:xfrm>
          <a:off x="13652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131445</xdr:rowOff>
    </xdr:from>
    <xdr:to>
      <xdr:col>76</xdr:col>
      <xdr:colOff>114300</xdr:colOff>
      <xdr:row>83</xdr:row>
      <xdr:rowOff>167639</xdr:rowOff>
    </xdr:to>
    <xdr:cxnSp macro="">
      <xdr:nvCxnSpPr>
        <xdr:cNvPr id="776" name="直線コネクタ 775"/>
        <xdr:cNvCxnSpPr/>
      </xdr:nvCxnSpPr>
      <xdr:spPr>
        <a:xfrm>
          <a:off x="13703300" y="14361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38736</xdr:rowOff>
    </xdr:from>
    <xdr:to>
      <xdr:col>67</xdr:col>
      <xdr:colOff>101600</xdr:colOff>
      <xdr:row>83</xdr:row>
      <xdr:rowOff>140336</xdr:rowOff>
    </xdr:to>
    <xdr:sp macro="" textlink="">
      <xdr:nvSpPr>
        <xdr:cNvPr id="777" name="楕円 776"/>
        <xdr:cNvSpPr/>
      </xdr:nvSpPr>
      <xdr:spPr>
        <a:xfrm>
          <a:off x="12763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89536</xdr:rowOff>
    </xdr:from>
    <xdr:to>
      <xdr:col>71</xdr:col>
      <xdr:colOff>177800</xdr:colOff>
      <xdr:row>83</xdr:row>
      <xdr:rowOff>131445</xdr:rowOff>
    </xdr:to>
    <xdr:cxnSp macro="">
      <xdr:nvCxnSpPr>
        <xdr:cNvPr id="778" name="直線コネクタ 777"/>
        <xdr:cNvCxnSpPr/>
      </xdr:nvCxnSpPr>
      <xdr:spPr>
        <a:xfrm>
          <a:off x="12814300" y="143198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9"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107332</xdr:rowOff>
    </xdr:from>
    <xdr:ext cx="405111" cy="259045"/>
    <xdr:sp macro="" textlink="">
      <xdr:nvSpPr>
        <xdr:cNvPr id="780" name="n_2aveValue【消防施設】&#10;有形固定資産減価償却率"/>
        <xdr:cNvSpPr txBox="1"/>
      </xdr:nvSpPr>
      <xdr:spPr>
        <a:xfrm>
          <a:off x="14389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781" name="n_3aveValue【消防施設】&#10;有形固定資産減価償却率"/>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74947</xdr:rowOff>
    </xdr:from>
    <xdr:ext cx="405111" cy="259045"/>
    <xdr:sp macro="" textlink="">
      <xdr:nvSpPr>
        <xdr:cNvPr id="782" name="n_4aveValue【消防施設】&#10;有形固定資産減価償却率"/>
        <xdr:cNvSpPr txBox="1"/>
      </xdr:nvSpPr>
      <xdr:spPr>
        <a:xfrm>
          <a:off x="12611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72407</xdr:rowOff>
    </xdr:from>
    <xdr:ext cx="405111" cy="259045"/>
    <xdr:sp macro="" textlink="">
      <xdr:nvSpPr>
        <xdr:cNvPr id="783" name="n_1mainValue【消防施設】&#10;有形固定資産減価償却率"/>
        <xdr:cNvSpPr txBox="1"/>
      </xdr:nvSpPr>
      <xdr:spPr>
        <a:xfrm>
          <a:off x="15266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38116</xdr:rowOff>
    </xdr:from>
    <xdr:ext cx="405111" cy="259045"/>
    <xdr:sp macro="" textlink="">
      <xdr:nvSpPr>
        <xdr:cNvPr id="784" name="n_2mainValue【消防施設】&#10;有形固定資産減価償却率"/>
        <xdr:cNvSpPr txBox="1"/>
      </xdr:nvSpPr>
      <xdr:spPr>
        <a:xfrm>
          <a:off x="14389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1922</xdr:rowOff>
    </xdr:from>
    <xdr:ext cx="405111" cy="259045"/>
    <xdr:sp macro="" textlink="">
      <xdr:nvSpPr>
        <xdr:cNvPr id="785" name="n_3mainValue【消防施設】&#10;有形固定資産減価償却率"/>
        <xdr:cNvSpPr txBox="1"/>
      </xdr:nvSpPr>
      <xdr:spPr>
        <a:xfrm>
          <a:off x="13500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131463</xdr:rowOff>
    </xdr:from>
    <xdr:ext cx="405111" cy="259045"/>
    <xdr:sp macro="" textlink="">
      <xdr:nvSpPr>
        <xdr:cNvPr id="786" name="n_4mainValue【消防施設】&#10;有形固定資産減価償却率"/>
        <xdr:cNvSpPr txBox="1"/>
      </xdr:nvSpPr>
      <xdr:spPr>
        <a:xfrm>
          <a:off x="12611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2" name="直線コネクタ 811"/>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3"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4" name="直線コネクタ 813"/>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5"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6" name="直線コネクタ 815"/>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7"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8" name="フローチャート: 判断 817"/>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9" name="フローチャート: 判断 818"/>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19957</xdr:rowOff>
    </xdr:from>
    <xdr:to>
      <xdr:col>107</xdr:col>
      <xdr:colOff>101600</xdr:colOff>
      <xdr:row>86</xdr:row>
      <xdr:rowOff>121557</xdr:rowOff>
    </xdr:to>
    <xdr:sp macro="" textlink="">
      <xdr:nvSpPr>
        <xdr:cNvPr id="820" name="フローチャート: 判断 819"/>
        <xdr:cNvSpPr/>
      </xdr:nvSpPr>
      <xdr:spPr>
        <a:xfrm>
          <a:off x="20383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15602</xdr:rowOff>
    </xdr:from>
    <xdr:to>
      <xdr:col>102</xdr:col>
      <xdr:colOff>165100</xdr:colOff>
      <xdr:row>86</xdr:row>
      <xdr:rowOff>117202</xdr:rowOff>
    </xdr:to>
    <xdr:sp macro="" textlink="">
      <xdr:nvSpPr>
        <xdr:cNvPr id="821" name="フローチャート: 判断 820"/>
        <xdr:cNvSpPr/>
      </xdr:nvSpPr>
      <xdr:spPr>
        <a:xfrm>
          <a:off x="19494500" y="147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19957</xdr:rowOff>
    </xdr:from>
    <xdr:to>
      <xdr:col>98</xdr:col>
      <xdr:colOff>38100</xdr:colOff>
      <xdr:row>86</xdr:row>
      <xdr:rowOff>121557</xdr:rowOff>
    </xdr:to>
    <xdr:sp macro="" textlink="">
      <xdr:nvSpPr>
        <xdr:cNvPr id="822" name="フローチャート: 判断 821"/>
        <xdr:cNvSpPr/>
      </xdr:nvSpPr>
      <xdr:spPr>
        <a:xfrm>
          <a:off x="18605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35198</xdr:rowOff>
    </xdr:from>
    <xdr:to>
      <xdr:col>116</xdr:col>
      <xdr:colOff>114300</xdr:colOff>
      <xdr:row>86</xdr:row>
      <xdr:rowOff>136798</xdr:rowOff>
    </xdr:to>
    <xdr:sp macro="" textlink="">
      <xdr:nvSpPr>
        <xdr:cNvPr id="828" name="楕円 827"/>
        <xdr:cNvSpPr/>
      </xdr:nvSpPr>
      <xdr:spPr>
        <a:xfrm>
          <a:off x="221107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124115</xdr:rowOff>
    </xdr:from>
    <xdr:ext cx="469744" cy="259045"/>
    <xdr:sp macro="" textlink="">
      <xdr:nvSpPr>
        <xdr:cNvPr id="829" name="【消防施設】&#10;一人当たり面積該当値テキスト"/>
        <xdr:cNvSpPr txBox="1"/>
      </xdr:nvSpPr>
      <xdr:spPr>
        <a:xfrm>
          <a:off x="22199600" y="146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35198</xdr:rowOff>
    </xdr:from>
    <xdr:to>
      <xdr:col>112</xdr:col>
      <xdr:colOff>38100</xdr:colOff>
      <xdr:row>86</xdr:row>
      <xdr:rowOff>136798</xdr:rowOff>
    </xdr:to>
    <xdr:sp macro="" textlink="">
      <xdr:nvSpPr>
        <xdr:cNvPr id="830" name="楕円 829"/>
        <xdr:cNvSpPr/>
      </xdr:nvSpPr>
      <xdr:spPr>
        <a:xfrm>
          <a:off x="212725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85998</xdr:rowOff>
    </xdr:from>
    <xdr:to>
      <xdr:col>116</xdr:col>
      <xdr:colOff>63500</xdr:colOff>
      <xdr:row>86</xdr:row>
      <xdr:rowOff>85998</xdr:rowOff>
    </xdr:to>
    <xdr:cxnSp macro="">
      <xdr:nvCxnSpPr>
        <xdr:cNvPr id="831" name="直線コネクタ 830"/>
        <xdr:cNvCxnSpPr/>
      </xdr:nvCxnSpPr>
      <xdr:spPr>
        <a:xfrm>
          <a:off x="21323300" y="148306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34108</xdr:rowOff>
    </xdr:from>
    <xdr:to>
      <xdr:col>107</xdr:col>
      <xdr:colOff>101600</xdr:colOff>
      <xdr:row>86</xdr:row>
      <xdr:rowOff>135708</xdr:rowOff>
    </xdr:to>
    <xdr:sp macro="" textlink="">
      <xdr:nvSpPr>
        <xdr:cNvPr id="832" name="楕円 831"/>
        <xdr:cNvSpPr/>
      </xdr:nvSpPr>
      <xdr:spPr>
        <a:xfrm>
          <a:off x="20383500" y="147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84908</xdr:rowOff>
    </xdr:from>
    <xdr:to>
      <xdr:col>111</xdr:col>
      <xdr:colOff>177800</xdr:colOff>
      <xdr:row>86</xdr:row>
      <xdr:rowOff>85998</xdr:rowOff>
    </xdr:to>
    <xdr:cxnSp macro="">
      <xdr:nvCxnSpPr>
        <xdr:cNvPr id="833" name="直線コネクタ 832"/>
        <xdr:cNvCxnSpPr/>
      </xdr:nvCxnSpPr>
      <xdr:spPr>
        <a:xfrm>
          <a:off x="20434300" y="1482960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33020</xdr:rowOff>
    </xdr:from>
    <xdr:to>
      <xdr:col>102</xdr:col>
      <xdr:colOff>165100</xdr:colOff>
      <xdr:row>86</xdr:row>
      <xdr:rowOff>134620</xdr:rowOff>
    </xdr:to>
    <xdr:sp macro="" textlink="">
      <xdr:nvSpPr>
        <xdr:cNvPr id="834" name="楕円 833"/>
        <xdr:cNvSpPr/>
      </xdr:nvSpPr>
      <xdr:spPr>
        <a:xfrm>
          <a:off x="19494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83820</xdr:rowOff>
    </xdr:from>
    <xdr:to>
      <xdr:col>107</xdr:col>
      <xdr:colOff>50800</xdr:colOff>
      <xdr:row>86</xdr:row>
      <xdr:rowOff>84908</xdr:rowOff>
    </xdr:to>
    <xdr:cxnSp macro="">
      <xdr:nvCxnSpPr>
        <xdr:cNvPr id="835" name="直線コネクタ 834"/>
        <xdr:cNvCxnSpPr/>
      </xdr:nvCxnSpPr>
      <xdr:spPr>
        <a:xfrm>
          <a:off x="19545300" y="148285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35198</xdr:rowOff>
    </xdr:from>
    <xdr:to>
      <xdr:col>98</xdr:col>
      <xdr:colOff>38100</xdr:colOff>
      <xdr:row>86</xdr:row>
      <xdr:rowOff>136798</xdr:rowOff>
    </xdr:to>
    <xdr:sp macro="" textlink="">
      <xdr:nvSpPr>
        <xdr:cNvPr id="836" name="楕円 835"/>
        <xdr:cNvSpPr/>
      </xdr:nvSpPr>
      <xdr:spPr>
        <a:xfrm>
          <a:off x="186055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83820</xdr:rowOff>
    </xdr:from>
    <xdr:to>
      <xdr:col>102</xdr:col>
      <xdr:colOff>114300</xdr:colOff>
      <xdr:row>86</xdr:row>
      <xdr:rowOff>85998</xdr:rowOff>
    </xdr:to>
    <xdr:cxnSp macro="">
      <xdr:nvCxnSpPr>
        <xdr:cNvPr id="837" name="直線コネクタ 836"/>
        <xdr:cNvCxnSpPr/>
      </xdr:nvCxnSpPr>
      <xdr:spPr>
        <a:xfrm flipV="1">
          <a:off x="18656300" y="1482852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8"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138084</xdr:rowOff>
    </xdr:from>
    <xdr:ext cx="469744" cy="259045"/>
    <xdr:sp macro="" textlink="">
      <xdr:nvSpPr>
        <xdr:cNvPr id="839" name="n_2aveValue【消防施設】&#10;一人当たり面積"/>
        <xdr:cNvSpPr txBox="1"/>
      </xdr:nvSpPr>
      <xdr:spPr>
        <a:xfrm>
          <a:off x="20199427" y="14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133729</xdr:rowOff>
    </xdr:from>
    <xdr:ext cx="469744" cy="259045"/>
    <xdr:sp macro="" textlink="">
      <xdr:nvSpPr>
        <xdr:cNvPr id="840" name="n_3aveValue【消防施設】&#10;一人当たり面積"/>
        <xdr:cNvSpPr txBox="1"/>
      </xdr:nvSpPr>
      <xdr:spPr>
        <a:xfrm>
          <a:off x="19310427" y="1453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138084</xdr:rowOff>
    </xdr:from>
    <xdr:ext cx="469744" cy="259045"/>
    <xdr:sp macro="" textlink="">
      <xdr:nvSpPr>
        <xdr:cNvPr id="841" name="n_4aveValue【消防施設】&#10;一人当たり面積"/>
        <xdr:cNvSpPr txBox="1"/>
      </xdr:nvSpPr>
      <xdr:spPr>
        <a:xfrm>
          <a:off x="18421427" y="14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127925</xdr:rowOff>
    </xdr:from>
    <xdr:ext cx="469744" cy="259045"/>
    <xdr:sp macro="" textlink="">
      <xdr:nvSpPr>
        <xdr:cNvPr id="842" name="n_1mainValue【消防施設】&#10;一人当たり面積"/>
        <xdr:cNvSpPr txBox="1"/>
      </xdr:nvSpPr>
      <xdr:spPr>
        <a:xfrm>
          <a:off x="21075727" y="148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126835</xdr:rowOff>
    </xdr:from>
    <xdr:ext cx="469744" cy="259045"/>
    <xdr:sp macro="" textlink="">
      <xdr:nvSpPr>
        <xdr:cNvPr id="843" name="n_2mainValue【消防施設】&#10;一人当たり面積"/>
        <xdr:cNvSpPr txBox="1"/>
      </xdr:nvSpPr>
      <xdr:spPr>
        <a:xfrm>
          <a:off x="20199427"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125747</xdr:rowOff>
    </xdr:from>
    <xdr:ext cx="469744" cy="259045"/>
    <xdr:sp macro="" textlink="">
      <xdr:nvSpPr>
        <xdr:cNvPr id="844" name="n_3mainValue【消防施設】&#10;一人当たり面積"/>
        <xdr:cNvSpPr txBox="1"/>
      </xdr:nvSpPr>
      <xdr:spPr>
        <a:xfrm>
          <a:off x="19310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127925</xdr:rowOff>
    </xdr:from>
    <xdr:ext cx="469744" cy="259045"/>
    <xdr:sp macro="" textlink="">
      <xdr:nvSpPr>
        <xdr:cNvPr id="845" name="n_4mainValue【消防施設】&#10;一人当たり面積"/>
        <xdr:cNvSpPr txBox="1"/>
      </xdr:nvSpPr>
      <xdr:spPr>
        <a:xfrm>
          <a:off x="18421427" y="148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6" name="テキスト ボックス 8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7" name="直線コネクタ 8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8" name="テキスト ボックス 8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9" name="直線コネクタ 8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0" name="テキスト ボックス 8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1" name="直線コネクタ 8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2" name="テキスト ボックス 8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3" name="直線コネクタ 8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4" name="テキスト ボックス 8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5" name="直線コネクタ 8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6" name="テキスト ボックス 8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7" name="直線コネクタ 8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8" name="テキスト ボックス 8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1" name="直線コネクタ 870"/>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2"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3" name="直線コネクタ 872"/>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5" name="直線コネクタ 87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6"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7" name="フローチャート: 判断 876"/>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8" name="フローチャート: 判断 877"/>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9" name="フローチャート: 判断 878"/>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80" name="フローチャート: 判断 879"/>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81" name="フローチャート: 判断 880"/>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159294</xdr:rowOff>
    </xdr:from>
    <xdr:to>
      <xdr:col>85</xdr:col>
      <xdr:colOff>177800</xdr:colOff>
      <xdr:row>108</xdr:row>
      <xdr:rowOff>89444</xdr:rowOff>
    </xdr:to>
    <xdr:sp macro="" textlink="">
      <xdr:nvSpPr>
        <xdr:cNvPr id="887" name="楕円 886"/>
        <xdr:cNvSpPr/>
      </xdr:nvSpPr>
      <xdr:spPr>
        <a:xfrm>
          <a:off x="162687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137721</xdr:rowOff>
    </xdr:from>
    <xdr:ext cx="405111" cy="259045"/>
    <xdr:sp macro="" textlink="">
      <xdr:nvSpPr>
        <xdr:cNvPr id="888" name="【庁舎】&#10;有形固定資産減価償却率該当値テキスト"/>
        <xdr:cNvSpPr txBox="1"/>
      </xdr:nvSpPr>
      <xdr:spPr>
        <a:xfrm>
          <a:off x="16357600"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144599</xdr:rowOff>
    </xdr:from>
    <xdr:to>
      <xdr:col>81</xdr:col>
      <xdr:colOff>101600</xdr:colOff>
      <xdr:row>108</xdr:row>
      <xdr:rowOff>74749</xdr:rowOff>
    </xdr:to>
    <xdr:sp macro="" textlink="">
      <xdr:nvSpPr>
        <xdr:cNvPr id="889" name="楕円 888"/>
        <xdr:cNvSpPr/>
      </xdr:nvSpPr>
      <xdr:spPr>
        <a:xfrm>
          <a:off x="15430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23949</xdr:rowOff>
    </xdr:from>
    <xdr:to>
      <xdr:col>85</xdr:col>
      <xdr:colOff>127000</xdr:colOff>
      <xdr:row>108</xdr:row>
      <xdr:rowOff>38644</xdr:rowOff>
    </xdr:to>
    <xdr:cxnSp macro="">
      <xdr:nvCxnSpPr>
        <xdr:cNvPr id="890" name="直線コネクタ 889"/>
        <xdr:cNvCxnSpPr/>
      </xdr:nvCxnSpPr>
      <xdr:spPr>
        <a:xfrm>
          <a:off x="15481300" y="1854054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891" name="楕円 890"/>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10886</xdr:rowOff>
    </xdr:from>
    <xdr:to>
      <xdr:col>81</xdr:col>
      <xdr:colOff>50800</xdr:colOff>
      <xdr:row>108</xdr:row>
      <xdr:rowOff>23949</xdr:rowOff>
    </xdr:to>
    <xdr:cxnSp macro="">
      <xdr:nvCxnSpPr>
        <xdr:cNvPr id="892" name="直線コネクタ 891"/>
        <xdr:cNvCxnSpPr/>
      </xdr:nvCxnSpPr>
      <xdr:spPr>
        <a:xfrm>
          <a:off x="14592300" y="185274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113574</xdr:rowOff>
    </xdr:from>
    <xdr:to>
      <xdr:col>72</xdr:col>
      <xdr:colOff>38100</xdr:colOff>
      <xdr:row>108</xdr:row>
      <xdr:rowOff>43724</xdr:rowOff>
    </xdr:to>
    <xdr:sp macro="" textlink="">
      <xdr:nvSpPr>
        <xdr:cNvPr id="893" name="楕円 892"/>
        <xdr:cNvSpPr/>
      </xdr:nvSpPr>
      <xdr:spPr>
        <a:xfrm>
          <a:off x="13652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164374</xdr:rowOff>
    </xdr:from>
    <xdr:to>
      <xdr:col>76</xdr:col>
      <xdr:colOff>114300</xdr:colOff>
      <xdr:row>108</xdr:row>
      <xdr:rowOff>10886</xdr:rowOff>
    </xdr:to>
    <xdr:cxnSp macro="">
      <xdr:nvCxnSpPr>
        <xdr:cNvPr id="894" name="直線コネクタ 893"/>
        <xdr:cNvCxnSpPr/>
      </xdr:nvCxnSpPr>
      <xdr:spPr>
        <a:xfrm>
          <a:off x="13703300" y="185095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80918</xdr:rowOff>
    </xdr:from>
    <xdr:to>
      <xdr:col>67</xdr:col>
      <xdr:colOff>101600</xdr:colOff>
      <xdr:row>108</xdr:row>
      <xdr:rowOff>11068</xdr:rowOff>
    </xdr:to>
    <xdr:sp macro="" textlink="">
      <xdr:nvSpPr>
        <xdr:cNvPr id="895" name="楕円 894"/>
        <xdr:cNvSpPr/>
      </xdr:nvSpPr>
      <xdr:spPr>
        <a:xfrm>
          <a:off x="12763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131718</xdr:rowOff>
    </xdr:from>
    <xdr:to>
      <xdr:col>71</xdr:col>
      <xdr:colOff>177800</xdr:colOff>
      <xdr:row>107</xdr:row>
      <xdr:rowOff>164374</xdr:rowOff>
    </xdr:to>
    <xdr:cxnSp macro="">
      <xdr:nvCxnSpPr>
        <xdr:cNvPr id="896" name="直線コネクタ 895"/>
        <xdr:cNvCxnSpPr/>
      </xdr:nvCxnSpPr>
      <xdr:spPr>
        <a:xfrm>
          <a:off x="12814300" y="184768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7"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8"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9"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900"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65876</xdr:rowOff>
    </xdr:from>
    <xdr:ext cx="405111" cy="259045"/>
    <xdr:sp macro="" textlink="">
      <xdr:nvSpPr>
        <xdr:cNvPr id="901" name="n_1mainValue【庁舎】&#10;有形固定資産減価償却率"/>
        <xdr:cNvSpPr txBox="1"/>
      </xdr:nvSpPr>
      <xdr:spPr>
        <a:xfrm>
          <a:off x="152660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902" name="n_2mainValue【庁舎】&#10;有形固定資産減価償却率"/>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34851</xdr:rowOff>
    </xdr:from>
    <xdr:ext cx="405111" cy="259045"/>
    <xdr:sp macro="" textlink="">
      <xdr:nvSpPr>
        <xdr:cNvPr id="903" name="n_3mainValue【庁舎】&#10;有形固定資産減価償却率"/>
        <xdr:cNvSpPr txBox="1"/>
      </xdr:nvSpPr>
      <xdr:spPr>
        <a:xfrm>
          <a:off x="13500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2195</xdr:rowOff>
    </xdr:from>
    <xdr:ext cx="405111" cy="259045"/>
    <xdr:sp macro="" textlink="">
      <xdr:nvSpPr>
        <xdr:cNvPr id="904" name="n_4mainValue【庁舎】&#10;有形固定資産減価償却率"/>
        <xdr:cNvSpPr txBox="1"/>
      </xdr:nvSpPr>
      <xdr:spPr>
        <a:xfrm>
          <a:off x="12611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5" name="直線コネクタ 9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6" name="テキスト ボックス 9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7" name="直線コネクタ 9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8" name="テキスト ボックス 9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0" name="テキスト ボックス 9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1" name="直線コネクタ 9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2" name="テキスト ボックス 9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3" name="直線コネクタ 9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4" name="テキスト ボックス 9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8" name="直線コネクタ 927"/>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9"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30" name="直線コネクタ 929"/>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1"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2" name="直線コネクタ 931"/>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3"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4" name="フローチャート: 判断 933"/>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5" name="フローチャート: 判断 934"/>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36" name="フローチャート: 判断 935"/>
        <xdr:cNvSpPr/>
      </xdr:nvSpPr>
      <xdr:spPr>
        <a:xfrm>
          <a:off x="20383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38736</xdr:rowOff>
    </xdr:from>
    <xdr:to>
      <xdr:col>102</xdr:col>
      <xdr:colOff>165100</xdr:colOff>
      <xdr:row>106</xdr:row>
      <xdr:rowOff>140336</xdr:rowOff>
    </xdr:to>
    <xdr:sp macro="" textlink="">
      <xdr:nvSpPr>
        <xdr:cNvPr id="937" name="フローチャート: 判断 936"/>
        <xdr:cNvSpPr/>
      </xdr:nvSpPr>
      <xdr:spPr>
        <a:xfrm>
          <a:off x="19494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46355</xdr:rowOff>
    </xdr:from>
    <xdr:to>
      <xdr:col>98</xdr:col>
      <xdr:colOff>38100</xdr:colOff>
      <xdr:row>106</xdr:row>
      <xdr:rowOff>147955</xdr:rowOff>
    </xdr:to>
    <xdr:sp macro="" textlink="">
      <xdr:nvSpPr>
        <xdr:cNvPr id="938" name="フローチャート: 判断 937"/>
        <xdr:cNvSpPr/>
      </xdr:nvSpPr>
      <xdr:spPr>
        <a:xfrm>
          <a:off x="18605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168275</xdr:rowOff>
    </xdr:from>
    <xdr:to>
      <xdr:col>116</xdr:col>
      <xdr:colOff>114300</xdr:colOff>
      <xdr:row>106</xdr:row>
      <xdr:rowOff>98425</xdr:rowOff>
    </xdr:to>
    <xdr:sp macro="" textlink="">
      <xdr:nvSpPr>
        <xdr:cNvPr id="944" name="楕円 943"/>
        <xdr:cNvSpPr/>
      </xdr:nvSpPr>
      <xdr:spPr>
        <a:xfrm>
          <a:off x="22110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146702</xdr:rowOff>
    </xdr:from>
    <xdr:ext cx="469744" cy="259045"/>
    <xdr:sp macro="" textlink="">
      <xdr:nvSpPr>
        <xdr:cNvPr id="945" name="【庁舎】&#10;一人当たり面積該当値テキスト"/>
        <xdr:cNvSpPr txBox="1"/>
      </xdr:nvSpPr>
      <xdr:spPr>
        <a:xfrm>
          <a:off x="22199600" y="181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946" name="楕円 945"/>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47625</xdr:rowOff>
    </xdr:from>
    <xdr:to>
      <xdr:col>116</xdr:col>
      <xdr:colOff>63500</xdr:colOff>
      <xdr:row>106</xdr:row>
      <xdr:rowOff>53339</xdr:rowOff>
    </xdr:to>
    <xdr:cxnSp macro="">
      <xdr:nvCxnSpPr>
        <xdr:cNvPr id="947" name="直線コネクタ 946"/>
        <xdr:cNvCxnSpPr/>
      </xdr:nvCxnSpPr>
      <xdr:spPr>
        <a:xfrm flipV="1">
          <a:off x="21323300" y="182213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xdr:rowOff>
    </xdr:from>
    <xdr:to>
      <xdr:col>107</xdr:col>
      <xdr:colOff>101600</xdr:colOff>
      <xdr:row>106</xdr:row>
      <xdr:rowOff>106045</xdr:rowOff>
    </xdr:to>
    <xdr:sp macro="" textlink="">
      <xdr:nvSpPr>
        <xdr:cNvPr id="948" name="楕円 947"/>
        <xdr:cNvSpPr/>
      </xdr:nvSpPr>
      <xdr:spPr>
        <a:xfrm>
          <a:off x="20383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55245</xdr:rowOff>
    </xdr:to>
    <xdr:cxnSp macro="">
      <xdr:nvCxnSpPr>
        <xdr:cNvPr id="949" name="直線コネクタ 948"/>
        <xdr:cNvCxnSpPr/>
      </xdr:nvCxnSpPr>
      <xdr:spPr>
        <a:xfrm flipV="1">
          <a:off x="20434300" y="182270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xdr:rowOff>
    </xdr:from>
    <xdr:to>
      <xdr:col>102</xdr:col>
      <xdr:colOff>165100</xdr:colOff>
      <xdr:row>106</xdr:row>
      <xdr:rowOff>109855</xdr:rowOff>
    </xdr:to>
    <xdr:sp macro="" textlink="">
      <xdr:nvSpPr>
        <xdr:cNvPr id="950" name="楕円 949"/>
        <xdr:cNvSpPr/>
      </xdr:nvSpPr>
      <xdr:spPr>
        <a:xfrm>
          <a:off x="19494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55245</xdr:rowOff>
    </xdr:from>
    <xdr:to>
      <xdr:col>107</xdr:col>
      <xdr:colOff>50800</xdr:colOff>
      <xdr:row>106</xdr:row>
      <xdr:rowOff>59055</xdr:rowOff>
    </xdr:to>
    <xdr:cxnSp macro="">
      <xdr:nvCxnSpPr>
        <xdr:cNvPr id="951" name="直線コネクタ 950"/>
        <xdr:cNvCxnSpPr/>
      </xdr:nvCxnSpPr>
      <xdr:spPr>
        <a:xfrm flipV="1">
          <a:off x="19545300" y="18228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10161</xdr:rowOff>
    </xdr:from>
    <xdr:to>
      <xdr:col>98</xdr:col>
      <xdr:colOff>38100</xdr:colOff>
      <xdr:row>106</xdr:row>
      <xdr:rowOff>111761</xdr:rowOff>
    </xdr:to>
    <xdr:sp macro="" textlink="">
      <xdr:nvSpPr>
        <xdr:cNvPr id="952" name="楕円 951"/>
        <xdr:cNvSpPr/>
      </xdr:nvSpPr>
      <xdr:spPr>
        <a:xfrm>
          <a:off x="18605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59055</xdr:rowOff>
    </xdr:from>
    <xdr:to>
      <xdr:col>102</xdr:col>
      <xdr:colOff>114300</xdr:colOff>
      <xdr:row>106</xdr:row>
      <xdr:rowOff>60961</xdr:rowOff>
    </xdr:to>
    <xdr:cxnSp macro="">
      <xdr:nvCxnSpPr>
        <xdr:cNvPr id="953" name="直線コネクタ 952"/>
        <xdr:cNvCxnSpPr/>
      </xdr:nvCxnSpPr>
      <xdr:spPr>
        <a:xfrm flipV="1">
          <a:off x="18656300" y="182327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54"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955" name="n_2aveValue【庁舎】&#10;一人当たり面積"/>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131463</xdr:rowOff>
    </xdr:from>
    <xdr:ext cx="469744" cy="259045"/>
    <xdr:sp macro="" textlink="">
      <xdr:nvSpPr>
        <xdr:cNvPr id="956" name="n_3aveValue【庁舎】&#10;一人当たり面積"/>
        <xdr:cNvSpPr txBox="1"/>
      </xdr:nvSpPr>
      <xdr:spPr>
        <a:xfrm>
          <a:off x="193104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139082</xdr:rowOff>
    </xdr:from>
    <xdr:ext cx="469744" cy="259045"/>
    <xdr:sp macro="" textlink="">
      <xdr:nvSpPr>
        <xdr:cNvPr id="957" name="n_4aveValue【庁舎】&#10;一人当たり面積"/>
        <xdr:cNvSpPr txBox="1"/>
      </xdr:nvSpPr>
      <xdr:spPr>
        <a:xfrm>
          <a:off x="18421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958" name="n_1main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959" name="n_2main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126382</xdr:rowOff>
    </xdr:from>
    <xdr:ext cx="469744" cy="259045"/>
    <xdr:sp macro="" textlink="">
      <xdr:nvSpPr>
        <xdr:cNvPr id="960" name="n_3mainValue【庁舎】&#10;一人当たり面積"/>
        <xdr:cNvSpPr txBox="1"/>
      </xdr:nvSpPr>
      <xdr:spPr>
        <a:xfrm>
          <a:off x="193104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128288</xdr:rowOff>
    </xdr:from>
    <xdr:ext cx="469744" cy="259045"/>
    <xdr:sp macro="" textlink="">
      <xdr:nvSpPr>
        <xdr:cNvPr id="961" name="n_4mainValue【庁舎】&#10;一人当たり面積"/>
        <xdr:cNvSpPr txBox="1"/>
      </xdr:nvSpPr>
      <xdr:spPr>
        <a:xfrm>
          <a:off x="18421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有形固定資産減価償却率が類似団体と比較して特に高くなっているものは、「図書館」、「体育館・プール」、「福祉施設」、「保健センター・保健所」、「消防施設」、「庁舎」である。</a:t>
          </a:r>
          <a:endParaRPr lang="ja-JP" altLang="ja-JP" sz="1400">
            <a:effectLst/>
          </a:endParaRPr>
        </a:p>
        <a:p>
          <a:r>
            <a:rPr kumimoji="1" lang="ja-JP" altLang="ja-JP" sz="1100">
              <a:solidFill>
                <a:schemeClr val="dk1"/>
              </a:solidFill>
              <a:effectLst/>
              <a:latin typeface="+mn-lt"/>
              <a:ea typeface="+mn-ea"/>
              <a:cs typeface="+mn-cs"/>
            </a:rPr>
            <a:t>　次に施設類型別分析について、「体育館・プール」は、全ての施設が建築から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ており、耐震改修が未実施の施設もある。このため、計画的な修繕を実施するとともに施設の老朽化の進行と利用状況により、集約・除却等の今後のあり方を検討していく。「図書館」及び「保健センター・保健所」は、新耐震基準を満たしており、計画的な維持・修繕により長寿命化を図っていく。「庁舎」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年度に大規模な耐震改修を実施した。今後、計画的な修繕を実施しながら、施設機能の維持を図るとともに、改修・改築の調査研究を実施し、方向性を検討していく。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48,636
47,390
109.17
24,177,820
22,675,824
1,419,597
12,830,420
20,439,089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類似団体内平均とほぼ同率で、県下</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では最も高い数値（同率市あり）となっています。高齢者福祉費などの基準財政需要額が増加したものの、地方税（主に市民税）、地方消費税交付金などの減少に伴い基準財政収入額が減少し、３ヵ年平均の指数は前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ポイント減少となりました。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034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16933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16933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72619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16933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52510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経常一般財源（減収補てん債特例分及び臨時財政対策債は含まず）は、普通交付税の増加などにより、前年度と比較して</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％増加しました。経常経費充当一般財源は、扶助費の増加があったものの、人件費、補助費等などの経費の減少により、全体として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％減少し、経常収支比率は前年度から△</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の減少となりました。今後は、一部事務組合等に対する補助費等が高水準で推移するとともに、公共施設の老朽化への対応や大型事業の実施により、公債費の負担も増える見込みであるため、引き続き徹底した行財政改革の推進により歳入確保と歳出節減に取り組み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65</xdr:row>
      <xdr:rowOff>77046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69787"/>
          <a:ext cx="8382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77046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649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65</xdr:row>
      <xdr:rowOff>20744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8347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146473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834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114723</xdr:rowOff>
    </xdr:from>
    <xdr:to>
      <xdr:col>11</xdr:col>
      <xdr:colOff>82550</xdr:colOff>
      <xdr:row>66</xdr:row>
      <xdr:rowOff>44873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7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138023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3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36000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人口一人当たりの決算額は前年度に比べ</a:t>
          </a:r>
          <a:r>
            <a:rPr kumimoji="1" lang="en-US" altLang="ja-JP" sz="1300">
              <a:latin typeface="ＭＳ Ｐゴシック" panose="020B0600070205080204" pitchFamily="50" charset="-128"/>
              <a:ea typeface="ＭＳ Ｐゴシック" panose="020B0600070205080204" pitchFamily="50" charset="-128"/>
            </a:rPr>
            <a:t>5,549</a:t>
          </a:r>
          <a:r>
            <a:rPr kumimoji="1" lang="ja-JP" altLang="en-US" sz="1300">
              <a:latin typeface="ＭＳ Ｐゴシック" panose="020B0600070205080204" pitchFamily="50" charset="-128"/>
              <a:ea typeface="ＭＳ Ｐゴシック" panose="020B0600070205080204" pitchFamily="50" charset="-128"/>
            </a:rPr>
            <a:t>円増となりますが、類似団体内平均は下回る結果となりました。人件費では定年等退職手当の減少、</a:t>
          </a:r>
          <a:r>
            <a:rPr kumimoji="1" lang="ja-JP" altLang="en-US" sz="1300" u="none">
              <a:solidFill>
                <a:schemeClr val="tx1"/>
              </a:solidFill>
              <a:latin typeface="ＭＳ Ｐゴシック" panose="020B0600070205080204" pitchFamily="50" charset="-128"/>
              <a:ea typeface="ＭＳ Ｐゴシック" panose="020B0600070205080204" pitchFamily="50" charset="-128"/>
            </a:rPr>
            <a:t>物件費では新型コロナウイルス感染症に係る予防接種委託料などの経費の増加</a:t>
          </a:r>
          <a:r>
            <a:rPr kumimoji="1" lang="ja-JP" altLang="en-US" sz="1300">
              <a:latin typeface="ＭＳ Ｐゴシック" panose="020B0600070205080204" pitchFamily="50" charset="-128"/>
              <a:ea typeface="ＭＳ Ｐゴシック" panose="020B0600070205080204" pitchFamily="50" charset="-128"/>
            </a:rPr>
            <a:t>があげられます。今後も経常経費の節減に努めるとともに、適正な定員管理アウトソーシングや指定管理者制度の導入等、民間活力の活用に積極的に取り組みます。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15763</xdr:rowOff>
    </xdr:from>
    <xdr:to>
      <xdr:col>23</xdr:col>
      <xdr:colOff>133350</xdr:colOff>
      <xdr:row>82</xdr:row>
      <xdr:rowOff>60395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74663"/>
          <a:ext cx="8382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157581</xdr:rowOff>
    </xdr:from>
    <xdr:to>
      <xdr:col>19</xdr:col>
      <xdr:colOff>133350</xdr:colOff>
      <xdr:row>82</xdr:row>
      <xdr:rowOff>15763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45031"/>
          <a:ext cx="889000" cy="2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116697</xdr:rowOff>
    </xdr:from>
    <xdr:to>
      <xdr:col>15</xdr:col>
      <xdr:colOff>82550</xdr:colOff>
      <xdr:row>81</xdr:row>
      <xdr:rowOff>157581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04147"/>
          <a:ext cx="889000" cy="4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91281</xdr:rowOff>
    </xdr:from>
    <xdr:to>
      <xdr:col>15</xdr:col>
      <xdr:colOff>133350</xdr:colOff>
      <xdr:row>82</xdr:row>
      <xdr:rowOff>21431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31608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96620</xdr:rowOff>
    </xdr:from>
    <xdr:to>
      <xdr:col>11</xdr:col>
      <xdr:colOff>31750</xdr:colOff>
      <xdr:row>81</xdr:row>
      <xdr:rowOff>116697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84070"/>
          <a:ext cx="889000" cy="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63139</xdr:rowOff>
    </xdr:from>
    <xdr:to>
      <xdr:col>11</xdr:col>
      <xdr:colOff>82550</xdr:colOff>
      <xdr:row>81</xdr:row>
      <xdr:rowOff>164739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3466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60950</xdr:rowOff>
    </xdr:from>
    <xdr:to>
      <xdr:col>7</xdr:col>
      <xdr:colOff>31750</xdr:colOff>
      <xdr:row>81</xdr:row>
      <xdr:rowOff>162550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147327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9595</xdr:rowOff>
    </xdr:from>
    <xdr:to>
      <xdr:col>23</xdr:col>
      <xdr:colOff>184150</xdr:colOff>
      <xdr:row>82</xdr:row>
      <xdr:rowOff>111195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26122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1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136413</xdr:rowOff>
    </xdr:from>
    <xdr:to>
      <xdr:col>19</xdr:col>
      <xdr:colOff>184150</xdr:colOff>
      <xdr:row>82</xdr:row>
      <xdr:rowOff>66563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76740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92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106781</xdr:rowOff>
    </xdr:from>
    <xdr:to>
      <xdr:col>15</xdr:col>
      <xdr:colOff>133350</xdr:colOff>
      <xdr:row>82</xdr:row>
      <xdr:rowOff>36931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21708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65897</xdr:rowOff>
    </xdr:from>
    <xdr:to>
      <xdr:col>11</xdr:col>
      <xdr:colOff>82550</xdr:colOff>
      <xdr:row>81</xdr:row>
      <xdr:rowOff>167497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5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3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45820</xdr:rowOff>
    </xdr:from>
    <xdr:to>
      <xdr:col>7</xdr:col>
      <xdr:colOff>31750</xdr:colOff>
      <xdr:row>81</xdr:row>
      <xdr:rowOff>147420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157597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で、国の制度改正等に準じているため大きな変動はありませんが、今後も国の動向等注視しながら給料の適正化に努めます。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160161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2832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83</xdr:row>
      <xdr:rowOff>160161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90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95955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905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人当たりの職員数は、類似団体内平均を下回る</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人となりました。育児休暇等職員や公立保育園職員が他市と比較して多く、新型コロナウイルス関連業務などにおいても大幅な増員は行わず、兼務体制や横断的な庁内連携推進による対応に努めています。今後は少子高齢化、人口減少に対応した子育て支援や防災、自治体</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などの施策を一層推進する必要がありますが、組織体制の効率化を図るとともに、定年延長制度の影響を考慮した中長期的な見通しによる適正規模の定員管理に努めます。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134462</xdr:rowOff>
    </xdr:from>
    <xdr:to>
      <xdr:col>81</xdr:col>
      <xdr:colOff>44450</xdr:colOff>
      <xdr:row>61</xdr:row>
      <xdr:rowOff>149543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92912"/>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120888</xdr:rowOff>
    </xdr:from>
    <xdr:to>
      <xdr:col>77</xdr:col>
      <xdr:colOff>44450</xdr:colOff>
      <xdr:row>61</xdr:row>
      <xdr:rowOff>134462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79338"/>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120888</xdr:rowOff>
    </xdr:from>
    <xdr:to>
      <xdr:col>72</xdr:col>
      <xdr:colOff>203200</xdr:colOff>
      <xdr:row>61</xdr:row>
      <xdr:rowOff>123904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7933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66596</xdr:rowOff>
    </xdr:from>
    <xdr:to>
      <xdr:col>73</xdr:col>
      <xdr:colOff>44450</xdr:colOff>
      <xdr:row>60</xdr:row>
      <xdr:rowOff>168196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5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6923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2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123904</xdr:rowOff>
    </xdr:from>
    <xdr:to>
      <xdr:col>68</xdr:col>
      <xdr:colOff>152400</xdr:colOff>
      <xdr:row>61</xdr:row>
      <xdr:rowOff>138985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8235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53022</xdr:rowOff>
    </xdr:from>
    <xdr:to>
      <xdr:col>68</xdr:col>
      <xdr:colOff>203200</xdr:colOff>
      <xdr:row>60</xdr:row>
      <xdr:rowOff>154622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42466</xdr:rowOff>
    </xdr:from>
    <xdr:to>
      <xdr:col>64</xdr:col>
      <xdr:colOff>152400</xdr:colOff>
      <xdr:row>60</xdr:row>
      <xdr:rowOff>144066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154243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98743</xdr:rowOff>
    </xdr:from>
    <xdr:to>
      <xdr:col>81</xdr:col>
      <xdr:colOff>95250</xdr:colOff>
      <xdr:row>62</xdr:row>
      <xdr:rowOff>28893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115270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83662</xdr:rowOff>
    </xdr:from>
    <xdr:to>
      <xdr:col>77</xdr:col>
      <xdr:colOff>95250</xdr:colOff>
      <xdr:row>62</xdr:row>
      <xdr:rowOff>13812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170039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70088</xdr:rowOff>
    </xdr:from>
    <xdr:to>
      <xdr:col>73</xdr:col>
      <xdr:colOff>44450</xdr:colOff>
      <xdr:row>62</xdr:row>
      <xdr:rowOff>238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156465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1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73104</xdr:rowOff>
    </xdr:from>
    <xdr:to>
      <xdr:col>68</xdr:col>
      <xdr:colOff>203200</xdr:colOff>
      <xdr:row>62</xdr:row>
      <xdr:rowOff>3254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159481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1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88185</xdr:rowOff>
    </xdr:from>
    <xdr:to>
      <xdr:col>64</xdr:col>
      <xdr:colOff>152400</xdr:colOff>
      <xdr:row>62</xdr:row>
      <xdr:rowOff>18335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3112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一部事務組合によるごみ処理施設建設に伴う地方債発行に係る負担金の増により、対前年度比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％となりましたが、前年度同様、類似団体内平均及び県平均は下回る結果となりました。引き続き地方債発行による後年度財政状況への影響を見極め、適正管理に努めます。</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34169</xdr:rowOff>
    </xdr:from>
    <xdr:to>
      <xdr:col>81</xdr:col>
      <xdr:colOff>44450</xdr:colOff>
      <xdr:row>39</xdr:row>
      <xdr:rowOff>114602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72071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39</xdr:row>
      <xdr:rowOff>34169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6173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79224</xdr:rowOff>
    </xdr:from>
    <xdr:to>
      <xdr:col>72</xdr:col>
      <xdr:colOff>203200</xdr:colOff>
      <xdr:row>38</xdr:row>
      <xdr:rowOff>102205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5943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79224</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5713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80329</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59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154819</xdr:rowOff>
    </xdr:from>
    <xdr:to>
      <xdr:col>77</xdr:col>
      <xdr:colOff>95250</xdr:colOff>
      <xdr:row>39</xdr:row>
      <xdr:rowOff>84969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95146</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43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28424</xdr:rowOff>
    </xdr:from>
    <xdr:to>
      <xdr:col>68</xdr:col>
      <xdr:colOff>203200</xdr:colOff>
      <xdr:row>38</xdr:row>
      <xdr:rowOff>130024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140201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公営企業債等繰入見込額の減少や標準財政規模が大幅に増加したこともあり、将来負担比率は対前年度比</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67.2</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前年度同様、類似団体内平均を下回ることはできませんでしたが、引き続き、土地開発公社の経営健全化に関する計画に基づき公社用地の取得等を進めるとともに、行財政改革を一層推進してさらなる健全化に努めます。</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62484</xdr:rowOff>
    </xdr:from>
    <xdr:to>
      <xdr:col>81</xdr:col>
      <xdr:colOff>44450</xdr:colOff>
      <xdr:row>17</xdr:row>
      <xdr:rowOff>152368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977134"/>
          <a:ext cx="838200" cy="8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152368</xdr:rowOff>
    </xdr:from>
    <xdr:to>
      <xdr:col>77</xdr:col>
      <xdr:colOff>44450</xdr:colOff>
      <xdr:row>18</xdr:row>
      <xdr:rowOff>44260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067018"/>
          <a:ext cx="889000" cy="6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27972</xdr:rowOff>
    </xdr:from>
    <xdr:to>
      <xdr:col>72</xdr:col>
      <xdr:colOff>203200</xdr:colOff>
      <xdr:row>18</xdr:row>
      <xdr:rowOff>44260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114072"/>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103029</xdr:rowOff>
    </xdr:from>
    <xdr:to>
      <xdr:col>73</xdr:col>
      <xdr:colOff>44450</xdr:colOff>
      <xdr:row>16</xdr:row>
      <xdr:rowOff>33179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7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43356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4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27972</xdr:rowOff>
    </xdr:from>
    <xdr:to>
      <xdr:col>68</xdr:col>
      <xdr:colOff>152400</xdr:colOff>
      <xdr:row>18</xdr:row>
      <xdr:rowOff>78042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114072"/>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101822</xdr:rowOff>
    </xdr:from>
    <xdr:to>
      <xdr:col>68</xdr:col>
      <xdr:colOff>203200</xdr:colOff>
      <xdr:row>16</xdr:row>
      <xdr:rowOff>31972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42149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138017</xdr:rowOff>
    </xdr:from>
    <xdr:to>
      <xdr:col>64</xdr:col>
      <xdr:colOff>152400</xdr:colOff>
      <xdr:row>16</xdr:row>
      <xdr:rowOff>68167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78344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11684</xdr:rowOff>
    </xdr:from>
    <xdr:to>
      <xdr:col>81</xdr:col>
      <xdr:colOff>95250</xdr:colOff>
      <xdr:row>17</xdr:row>
      <xdr:rowOff>113284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155211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89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101568</xdr:rowOff>
    </xdr:from>
    <xdr:to>
      <xdr:col>77</xdr:col>
      <xdr:colOff>95250</xdr:colOff>
      <xdr:row>18</xdr:row>
      <xdr:rowOff>31718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0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16495</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02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164910</xdr:rowOff>
    </xdr:from>
    <xdr:to>
      <xdr:col>73</xdr:col>
      <xdr:colOff>44450</xdr:colOff>
      <xdr:row>18</xdr:row>
      <xdr:rowOff>95060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0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79837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16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148622</xdr:rowOff>
    </xdr:from>
    <xdr:to>
      <xdr:col>68</xdr:col>
      <xdr:colOff>203200</xdr:colOff>
      <xdr:row>18</xdr:row>
      <xdr:rowOff>78772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63549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1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27242</xdr:rowOff>
    </xdr:from>
    <xdr:to>
      <xdr:col>64</xdr:col>
      <xdr:colOff>152400</xdr:colOff>
      <xdr:row>18</xdr:row>
      <xdr:rowOff>128842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1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113618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19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100853</xdr:rowOff>
    </xdr:from>
    <xdr:ext cx="9099176" cy="425758"/>
    <xdr:sp macro="" textlink="">
      <xdr:nvSpPr>
        <xdr:cNvPr id="475" name="テキスト ボックス 474">
          <a:extLst>
            <a:ext uri="{FF2B5EF4-FFF2-40B4-BE49-F238E27FC236}">
              <a16:creationId xmlns:a16="http://schemas.microsoft.com/office/drawing/2014/main" id="{2BA95A65-7011-47BA-B1EF-F9E32BB192F9}"/>
            </a:ext>
          </a:extLst>
        </xdr:cNvPr>
        <xdr:cNvSpPr txBox="1"/>
      </xdr:nvSpPr>
      <xdr:spPr>
        <a:xfrm>
          <a:off x="773206" y="447114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48,636
47,390
109.17
24,177,820
22,675,824
1,419,597
12,830,420
20,439,089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人件費に係る経常収支比率は、類似団体内平均を下回りました。</a:t>
          </a:r>
        </a:p>
        <a:p>
          <a:r>
            <a:rPr kumimoji="1" lang="ja-JP" altLang="en-US" sz="1300">
              <a:latin typeface="ＭＳ Ｐゴシック" panose="020B0600070205080204" pitchFamily="50" charset="-128"/>
              <a:ea typeface="ＭＳ Ｐゴシック" panose="020B0600070205080204" pitchFamily="50" charset="-128"/>
            </a:rPr>
            <a:t>主に</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級正規職員の退職者数が前年度比△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人等の理由により、定年等退職手当が減少し、</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今後も引き続き職員配置適正化計画に基づく人員削減に取り組み、指定管理者制度の導入による民間委託等を進め、人件費相対の抑制を図ります。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58964</xdr:rowOff>
    </xdr:from>
    <xdr:to>
      <xdr:col>24</xdr:col>
      <xdr:colOff>25400</xdr:colOff>
      <xdr:row>39</xdr:row>
      <xdr:rowOff>42635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02614"/>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39</xdr:row>
      <xdr:rowOff>42635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65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7257</xdr:rowOff>
    </xdr:from>
    <xdr:to>
      <xdr:col>15</xdr:col>
      <xdr:colOff>98425</xdr:colOff>
      <xdr:row>38</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2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152599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135164</xdr:rowOff>
    </xdr:from>
    <xdr:to>
      <xdr:col>11</xdr:col>
      <xdr:colOff>9525</xdr:colOff>
      <xdr:row>38</xdr:row>
      <xdr:rowOff>7257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78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40822</xdr:rowOff>
    </xdr:from>
    <xdr:to>
      <xdr:col>11</xdr:col>
      <xdr:colOff>60325</xdr:colOff>
      <xdr:row>37</xdr:row>
      <xdr:rowOff>142422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152599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152599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8164</xdr:rowOff>
    </xdr:from>
    <xdr:to>
      <xdr:col>24</xdr:col>
      <xdr:colOff>76200</xdr:colOff>
      <xdr:row>37</xdr:row>
      <xdr:rowOff>109764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24691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163285</xdr:rowOff>
    </xdr:from>
    <xdr:to>
      <xdr:col>20</xdr:col>
      <xdr:colOff>38100</xdr:colOff>
      <xdr:row>39</xdr:row>
      <xdr:rowOff>93435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127907</xdr:rowOff>
    </xdr:from>
    <xdr:to>
      <xdr:col>11</xdr:col>
      <xdr:colOff>60325</xdr:colOff>
      <xdr:row>38</xdr:row>
      <xdr:rowOff>58057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84364</xdr:rowOff>
    </xdr:from>
    <xdr:to>
      <xdr:col>6</xdr:col>
      <xdr:colOff>171450</xdr:colOff>
      <xdr:row>38</xdr:row>
      <xdr:rowOff>14514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170742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物件費に係る経常収支比率は、類似団体内平均を下回りました。</a:t>
          </a:r>
        </a:p>
        <a:p>
          <a:r>
            <a:rPr kumimoji="1" lang="ja-JP" altLang="en-US" sz="1300">
              <a:latin typeface="ＭＳ Ｐゴシック" panose="020B0600070205080204" pitchFamily="50" charset="-128"/>
              <a:ea typeface="ＭＳ Ｐゴシック" panose="020B0600070205080204" pitchFamily="50" charset="-128"/>
            </a:rPr>
            <a:t>経常一般財源が増加し、また、委託料、原材料費、交際費が増加した一方で、需用費、備品購入費、役務費などの経費が減少したため、全体として経常物件費充当一般財源が減少したことにより、比率は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ポイント減少しました。</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24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16510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2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扶助費に係る経常収支比率は、類似団体内平均を上回りました。</a:t>
          </a:r>
        </a:p>
        <a:p>
          <a:r>
            <a:rPr kumimoji="1" lang="ja-JP" altLang="en-US" sz="1300">
              <a:latin typeface="ＭＳ Ｐゴシック" panose="020B0600070205080204" pitchFamily="50" charset="-128"/>
              <a:ea typeface="ＭＳ Ｐゴシック" panose="020B0600070205080204" pitchFamily="50" charset="-128"/>
            </a:rPr>
            <a:t>児童福祉費と生活保護費が減少した一方で、社会福祉費が増加し、経常充当一般財源が増加したものの、経常一般財源の増加が影響し、比率は前年度と比較し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扶助費の決算額は類似団体内平均を上回る傾向にあるため、資格審査等の適正化などを進めていく必要があります。</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1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158750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その他に係る経常収支比率は、類似団体内平均を下回りました。</a:t>
          </a:r>
        </a:p>
        <a:p>
          <a:r>
            <a:rPr kumimoji="1" lang="ja-JP" altLang="en-US" sz="1300">
              <a:latin typeface="ＭＳ Ｐゴシック" panose="020B0600070205080204" pitchFamily="50" charset="-128"/>
              <a:ea typeface="ＭＳ Ｐゴシック" panose="020B0600070205080204" pitchFamily="50" charset="-128"/>
            </a:rPr>
            <a:t>後期高齢者医療広域連合の療養給付費負担金や諏訪広域介護負担金の給付費負担金等繰出金が増加したものの、経常一般財源の増加が影響し、比率は前年度と比較し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ポイント減少しました。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91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8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27940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補助費等に係る経常収支比率は、類似団体内平均を下回りました。</a:t>
          </a:r>
        </a:p>
        <a:p>
          <a:r>
            <a:rPr kumimoji="1" lang="ja-JP" altLang="en-US" sz="1300">
              <a:latin typeface="ＭＳ Ｐゴシック" panose="020B0600070205080204" pitchFamily="50" charset="-128"/>
              <a:ea typeface="ＭＳ Ｐゴシック" panose="020B0600070205080204" pitchFamily="50" charset="-128"/>
            </a:rPr>
            <a:t>経常一般財源が増加し、補助費等のうち主に一部事務組合等に対するものが減少したため、経常補助費充当一般財源が減少し、比率は前年度と比較し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ポイント減少しました。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671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公債費に係る経常収支比率は、類似団体内平均を下回りました。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償還終了、また利率見直しにより償還利子も減少傾向にはあるものの、臨時財政対策債に係る元金償還額は増加し、全体として公債に係る経常経費充当一般財源は増加したが、経常一般財源の増加が影響し、比率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ポイント減少しました。引き続き、新規の地方債発行については、後年度における財政負担を慎重に検討し、適正規模での発行に努めます。</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800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54611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4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内平均を下回りました。公債費以外の比率は全て減少しました。扶助費に係る経常経費充当一般財源は増加したが、全体として公債費以外に係る経常経費充当一般財源は減少し、経常一般財源の増加も影響し、前年度と比べ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ポイント減少しました。</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77</xdr:row>
      <xdr:rowOff>83565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69748"/>
          <a:ext cx="8382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83565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623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60706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069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76</xdr:row>
      <xdr:rowOff>99568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121090</xdr:rowOff>
    </xdr:from>
    <xdr:to>
      <xdr:col>29</xdr:col>
      <xdr:colOff>127000</xdr:colOff>
      <xdr:row>16</xdr:row>
      <xdr:rowOff>139749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11915"/>
          <a:ext cx="647700" cy="1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139749</xdr:rowOff>
    </xdr:from>
    <xdr:to>
      <xdr:col>26</xdr:col>
      <xdr:colOff>50800</xdr:colOff>
      <xdr:row>16</xdr:row>
      <xdr:rowOff>164838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30574"/>
          <a:ext cx="698500" cy="25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164838</xdr:rowOff>
    </xdr:from>
    <xdr:to>
      <xdr:col>22</xdr:col>
      <xdr:colOff>114300</xdr:colOff>
      <xdr:row>17</xdr:row>
      <xdr:rowOff>18634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55663"/>
          <a:ext cx="698500" cy="2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125582</xdr:rowOff>
    </xdr:from>
    <xdr:to>
      <xdr:col>22</xdr:col>
      <xdr:colOff>165100</xdr:colOff>
      <xdr:row>18</xdr:row>
      <xdr:rowOff>55732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40509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18634</xdr:rowOff>
    </xdr:from>
    <xdr:to>
      <xdr:col>18</xdr:col>
      <xdr:colOff>177800</xdr:colOff>
      <xdr:row>17</xdr:row>
      <xdr:rowOff>44809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80909"/>
          <a:ext cx="698500" cy="26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143442</xdr:rowOff>
    </xdr:from>
    <xdr:to>
      <xdr:col>19</xdr:col>
      <xdr:colOff>38100</xdr:colOff>
      <xdr:row>18</xdr:row>
      <xdr:rowOff>73592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58369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158858</xdr:rowOff>
    </xdr:from>
    <xdr:to>
      <xdr:col>15</xdr:col>
      <xdr:colOff>101600</xdr:colOff>
      <xdr:row>18</xdr:row>
      <xdr:rowOff>89008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211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73785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0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70290</xdr:rowOff>
    </xdr:from>
    <xdr:to>
      <xdr:col>29</xdr:col>
      <xdr:colOff>177800</xdr:colOff>
      <xdr:row>17</xdr:row>
      <xdr:rowOff>440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6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42367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3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88949</xdr:rowOff>
    </xdr:from>
    <xdr:to>
      <xdr:col>26</xdr:col>
      <xdr:colOff>101600</xdr:colOff>
      <xdr:row>17</xdr:row>
      <xdr:rowOff>19099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7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3876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66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114038</xdr:rowOff>
    </xdr:from>
    <xdr:to>
      <xdr:col>22</xdr:col>
      <xdr:colOff>165100</xdr:colOff>
      <xdr:row>17</xdr:row>
      <xdr:rowOff>44188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0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54365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139284</xdr:rowOff>
    </xdr:from>
    <xdr:to>
      <xdr:col>19</xdr:col>
      <xdr:colOff>38100</xdr:colOff>
      <xdr:row>17</xdr:row>
      <xdr:rowOff>69434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3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79611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9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165459</xdr:rowOff>
    </xdr:from>
    <xdr:to>
      <xdr:col>15</xdr:col>
      <xdr:colOff>101600</xdr:colOff>
      <xdr:row>17</xdr:row>
      <xdr:rowOff>95609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5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105786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2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30204</xdr:rowOff>
    </xdr:from>
    <xdr:to>
      <xdr:col>29</xdr:col>
      <xdr:colOff>127000</xdr:colOff>
      <xdr:row>37</xdr:row>
      <xdr:rowOff>34841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154904"/>
          <a:ext cx="6477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34841</xdr:rowOff>
    </xdr:from>
    <xdr:to>
      <xdr:col>26</xdr:col>
      <xdr:colOff>50800</xdr:colOff>
      <xdr:row>37</xdr:row>
      <xdr:rowOff>141271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159541"/>
          <a:ext cx="698500" cy="106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141271</xdr:rowOff>
    </xdr:from>
    <xdr:to>
      <xdr:col>22</xdr:col>
      <xdr:colOff>114300</xdr:colOff>
      <xdr:row>37</xdr:row>
      <xdr:rowOff>232874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265971"/>
          <a:ext cx="698500" cy="9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9155</xdr:rowOff>
    </xdr:from>
    <xdr:to>
      <xdr:col>22</xdr:col>
      <xdr:colOff>165100</xdr:colOff>
      <xdr:row>37</xdr:row>
      <xdr:rowOff>110755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133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232874</xdr:rowOff>
    </xdr:from>
    <xdr:to>
      <xdr:col>18</xdr:col>
      <xdr:colOff>177800</xdr:colOff>
      <xdr:row>37</xdr:row>
      <xdr:rowOff>246819</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357574"/>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165877</xdr:rowOff>
    </xdr:from>
    <xdr:to>
      <xdr:col>19</xdr:col>
      <xdr:colOff>38100</xdr:colOff>
      <xdr:row>37</xdr:row>
      <xdr:rowOff>96027</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19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277654</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88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139784</xdr:rowOff>
    </xdr:from>
    <xdr:to>
      <xdr:col>15</xdr:col>
      <xdr:colOff>101600</xdr:colOff>
      <xdr:row>37</xdr:row>
      <xdr:rowOff>69934</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093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251561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86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150854</xdr:rowOff>
    </xdr:from>
    <xdr:to>
      <xdr:col>29</xdr:col>
      <xdr:colOff>177800</xdr:colOff>
      <xdr:row>37</xdr:row>
      <xdr:rowOff>81004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10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122931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7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155491</xdr:rowOff>
    </xdr:from>
    <xdr:to>
      <xdr:col>26</xdr:col>
      <xdr:colOff>101600</xdr:colOff>
      <xdr:row>37</xdr:row>
      <xdr:rowOff>85641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108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70418</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9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90471</xdr:rowOff>
    </xdr:from>
    <xdr:to>
      <xdr:col>22</xdr:col>
      <xdr:colOff>165100</xdr:colOff>
      <xdr:row>37</xdr:row>
      <xdr:rowOff>192071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176848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0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182074</xdr:rowOff>
    </xdr:from>
    <xdr:to>
      <xdr:col>19</xdr:col>
      <xdr:colOff>38100</xdr:colOff>
      <xdr:row>37</xdr:row>
      <xdr:rowOff>283674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306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268451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39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196019</xdr:rowOff>
    </xdr:from>
    <xdr:to>
      <xdr:col>15</xdr:col>
      <xdr:colOff>101600</xdr:colOff>
      <xdr:row>37</xdr:row>
      <xdr:rowOff>297619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32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282396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4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48,636
47,390
109.17
24,177,820
22,675,824
1,419,597
12,830,420
20,439,089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100756</xdr:rowOff>
    </xdr:from>
    <xdr:to>
      <xdr:col>24</xdr:col>
      <xdr:colOff>63500</xdr:colOff>
      <xdr:row>35</xdr:row>
      <xdr:rowOff>116089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01506"/>
          <a:ext cx="8382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100756</xdr:rowOff>
    </xdr:from>
    <xdr:to>
      <xdr:col>19</xdr:col>
      <xdr:colOff>177800</xdr:colOff>
      <xdr:row>35</xdr:row>
      <xdr:rowOff>153857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01506"/>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153857</xdr:rowOff>
    </xdr:from>
    <xdr:to>
      <xdr:col>15</xdr:col>
      <xdr:colOff>50800</xdr:colOff>
      <xdr:row>36</xdr:row>
      <xdr:rowOff>2377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4607"/>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10539</xdr:rowOff>
    </xdr:from>
    <xdr:to>
      <xdr:col>15</xdr:col>
      <xdr:colOff>101600</xdr:colOff>
      <xdr:row>37</xdr:row>
      <xdr:rowOff>112139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103266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2377</xdr:rowOff>
    </xdr:from>
    <xdr:to>
      <xdr:col>10</xdr:col>
      <xdr:colOff>114300</xdr:colOff>
      <xdr:row>36</xdr:row>
      <xdr:rowOff>61111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4577"/>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21186</xdr:rowOff>
    </xdr:from>
    <xdr:to>
      <xdr:col>10</xdr:col>
      <xdr:colOff>165100</xdr:colOff>
      <xdr:row>37</xdr:row>
      <xdr:rowOff>122786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113913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34265</xdr:rowOff>
    </xdr:from>
    <xdr:to>
      <xdr:col>6</xdr:col>
      <xdr:colOff>38100</xdr:colOff>
      <xdr:row>37</xdr:row>
      <xdr:rowOff>135865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126992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65289</xdr:rowOff>
    </xdr:from>
    <xdr:to>
      <xdr:col>24</xdr:col>
      <xdr:colOff>114300</xdr:colOff>
      <xdr:row>35</xdr:row>
      <xdr:rowOff>166889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43716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49956</xdr:rowOff>
    </xdr:from>
    <xdr:to>
      <xdr:col>20</xdr:col>
      <xdr:colOff>38100</xdr:colOff>
      <xdr:row>35</xdr:row>
      <xdr:rowOff>151556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142683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4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103057</xdr:rowOff>
    </xdr:from>
    <xdr:to>
      <xdr:col>15</xdr:col>
      <xdr:colOff>101600</xdr:colOff>
      <xdr:row>36</xdr:row>
      <xdr:rowOff>33207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49734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123027</xdr:rowOff>
    </xdr:from>
    <xdr:to>
      <xdr:col>10</xdr:col>
      <xdr:colOff>165100</xdr:colOff>
      <xdr:row>36</xdr:row>
      <xdr:rowOff>53177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69704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9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10311</xdr:rowOff>
    </xdr:from>
    <xdr:to>
      <xdr:col>6</xdr:col>
      <xdr:colOff>38100</xdr:colOff>
      <xdr:row>36</xdr:row>
      <xdr:rowOff>111911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128438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134725</xdr:rowOff>
    </xdr:from>
    <xdr:to>
      <xdr:col>24</xdr:col>
      <xdr:colOff>63500</xdr:colOff>
      <xdr:row>58</xdr:row>
      <xdr:rowOff>14144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07375"/>
          <a:ext cx="838200" cy="5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14144</xdr:rowOff>
    </xdr:from>
    <xdr:to>
      <xdr:col>19</xdr:col>
      <xdr:colOff>177800</xdr:colOff>
      <xdr:row>58</xdr:row>
      <xdr:rowOff>21002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582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21002</xdr:rowOff>
    </xdr:from>
    <xdr:to>
      <xdr:col>15</xdr:col>
      <xdr:colOff>50800</xdr:colOff>
      <xdr:row>58</xdr:row>
      <xdr:rowOff>59407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5102"/>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15171</xdr:rowOff>
    </xdr:from>
    <xdr:to>
      <xdr:col>15</xdr:col>
      <xdr:colOff>101600</xdr:colOff>
      <xdr:row>57</xdr:row>
      <xdr:rowOff>116771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133298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59407</xdr:rowOff>
    </xdr:from>
    <xdr:to>
      <xdr:col>10</xdr:col>
      <xdr:colOff>114300</xdr:colOff>
      <xdr:row>58</xdr:row>
      <xdr:rowOff>69466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350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45869</xdr:rowOff>
    </xdr:from>
    <xdr:to>
      <xdr:col>10</xdr:col>
      <xdr:colOff>165100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48013</xdr:rowOff>
    </xdr:from>
    <xdr:to>
      <xdr:col>6</xdr:col>
      <xdr:colOff>38100</xdr:colOff>
      <xdr:row>57</xdr:row>
      <xdr:rowOff>149613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166140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83925</xdr:rowOff>
    </xdr:from>
    <xdr:to>
      <xdr:col>24</xdr:col>
      <xdr:colOff>114300</xdr:colOff>
      <xdr:row>58</xdr:row>
      <xdr:rowOff>14075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170302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7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134794</xdr:rowOff>
    </xdr:from>
    <xdr:to>
      <xdr:col>20</xdr:col>
      <xdr:colOff>38100</xdr:colOff>
      <xdr:row>58</xdr:row>
      <xdr:rowOff>64944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56071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141652</xdr:rowOff>
    </xdr:from>
    <xdr:to>
      <xdr:col>15</xdr:col>
      <xdr:colOff>101600</xdr:colOff>
      <xdr:row>58</xdr:row>
      <xdr:rowOff>71802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62929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8607</xdr:rowOff>
    </xdr:from>
    <xdr:to>
      <xdr:col>10</xdr:col>
      <xdr:colOff>165100</xdr:colOff>
      <xdr:row>58</xdr:row>
      <xdr:rowOff>110207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101334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18666</xdr:rowOff>
    </xdr:from>
    <xdr:to>
      <xdr:col>6</xdr:col>
      <xdr:colOff>38100</xdr:colOff>
      <xdr:row>58</xdr:row>
      <xdr:rowOff>120266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6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111393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166846</xdr:rowOff>
    </xdr:from>
    <xdr:to>
      <xdr:col>24</xdr:col>
      <xdr:colOff>63500</xdr:colOff>
      <xdr:row>78</xdr:row>
      <xdr:rowOff>168884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39946"/>
          <a:ext cx="8382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166846</xdr:rowOff>
    </xdr:from>
    <xdr:to>
      <xdr:col>19</xdr:col>
      <xdr:colOff>177800</xdr:colOff>
      <xdr:row>78</xdr:row>
      <xdr:rowOff>168332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3994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168332</xdr:rowOff>
    </xdr:from>
    <xdr:to>
      <xdr:col>15</xdr:col>
      <xdr:colOff>50800</xdr:colOff>
      <xdr:row>78</xdr:row>
      <xdr:rowOff>170656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4143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90996</xdr:rowOff>
    </xdr:from>
    <xdr:to>
      <xdr:col>15</xdr:col>
      <xdr:colOff>101600</xdr:colOff>
      <xdr:row>79</xdr:row>
      <xdr:rowOff>21146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6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37673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166084</xdr:rowOff>
    </xdr:from>
    <xdr:to>
      <xdr:col>10</xdr:col>
      <xdr:colOff>114300</xdr:colOff>
      <xdr:row>78</xdr:row>
      <xdr:rowOff>170656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39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87433</xdr:rowOff>
    </xdr:from>
    <xdr:to>
      <xdr:col>10</xdr:col>
      <xdr:colOff>165100</xdr:colOff>
      <xdr:row>79</xdr:row>
      <xdr:rowOff>17583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6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34110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3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71013</xdr:rowOff>
    </xdr:from>
    <xdr:to>
      <xdr:col>6</xdr:col>
      <xdr:colOff>38100</xdr:colOff>
      <xdr:row>79</xdr:row>
      <xdr:rowOff>1163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17690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118084</xdr:rowOff>
    </xdr:from>
    <xdr:to>
      <xdr:col>24</xdr:col>
      <xdr:colOff>114300</xdr:colOff>
      <xdr:row>79</xdr:row>
      <xdr:rowOff>48234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33011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116046</xdr:rowOff>
    </xdr:from>
    <xdr:to>
      <xdr:col>20</xdr:col>
      <xdr:colOff>38100</xdr:colOff>
      <xdr:row>79</xdr:row>
      <xdr:rowOff>46196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37323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117532</xdr:rowOff>
    </xdr:from>
    <xdr:to>
      <xdr:col>15</xdr:col>
      <xdr:colOff>101600</xdr:colOff>
      <xdr:row>79</xdr:row>
      <xdr:rowOff>47682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38809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8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119856</xdr:rowOff>
    </xdr:from>
    <xdr:to>
      <xdr:col>10</xdr:col>
      <xdr:colOff>165100</xdr:colOff>
      <xdr:row>79</xdr:row>
      <xdr:rowOff>50006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41133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8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115284</xdr:rowOff>
    </xdr:from>
    <xdr:to>
      <xdr:col>6</xdr:col>
      <xdr:colOff>38100</xdr:colOff>
      <xdr:row>79</xdr:row>
      <xdr:rowOff>45434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36561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8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93714</xdr:rowOff>
    </xdr:from>
    <xdr:to>
      <xdr:col>24</xdr:col>
      <xdr:colOff>63500</xdr:colOff>
      <xdr:row>98</xdr:row>
      <xdr:rowOff>35737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52914"/>
          <a:ext cx="838200" cy="28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35737</xdr:rowOff>
    </xdr:from>
    <xdr:to>
      <xdr:col>19</xdr:col>
      <xdr:colOff>177800</xdr:colOff>
      <xdr:row>98</xdr:row>
      <xdr:rowOff>93777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37837"/>
          <a:ext cx="889000" cy="5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93777</xdr:rowOff>
    </xdr:from>
    <xdr:to>
      <xdr:col>15</xdr:col>
      <xdr:colOff>50800</xdr:colOff>
      <xdr:row>98</xdr:row>
      <xdr:rowOff>147205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5877"/>
          <a:ext cx="8890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147205</xdr:rowOff>
    </xdr:from>
    <xdr:to>
      <xdr:col>10</xdr:col>
      <xdr:colOff>114300</xdr:colOff>
      <xdr:row>99</xdr:row>
      <xdr:rowOff>1219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49305"/>
          <a:ext cx="889000" cy="2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42914</xdr:rowOff>
    </xdr:from>
    <xdr:to>
      <xdr:col>24</xdr:col>
      <xdr:colOff>114300</xdr:colOff>
      <xdr:row>96</xdr:row>
      <xdr:rowOff>144514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21341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156387</xdr:rowOff>
    </xdr:from>
    <xdr:to>
      <xdr:col>20</xdr:col>
      <xdr:colOff>38100</xdr:colOff>
      <xdr:row>98</xdr:row>
      <xdr:rowOff>86537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77664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42977</xdr:rowOff>
    </xdr:from>
    <xdr:to>
      <xdr:col>15</xdr:col>
      <xdr:colOff>101600</xdr:colOff>
      <xdr:row>98</xdr:row>
      <xdr:rowOff>144577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135704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96405</xdr:rowOff>
    </xdr:from>
    <xdr:to>
      <xdr:col>10</xdr:col>
      <xdr:colOff>165100</xdr:colOff>
      <xdr:row>99</xdr:row>
      <xdr:rowOff>26555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17682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121869</xdr:rowOff>
    </xdr:from>
    <xdr:to>
      <xdr:col>6</xdr:col>
      <xdr:colOff>38100</xdr:colOff>
      <xdr:row>99</xdr:row>
      <xdr:rowOff>52019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43146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9085</xdr:rowOff>
    </xdr:from>
    <xdr:to>
      <xdr:col>55</xdr:col>
      <xdr:colOff>0</xdr:colOff>
      <xdr:row>36</xdr:row>
      <xdr:rowOff>130952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95485"/>
          <a:ext cx="838200" cy="80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9085</xdr:rowOff>
    </xdr:from>
    <xdr:to>
      <xdr:col>50</xdr:col>
      <xdr:colOff>114300</xdr:colOff>
      <xdr:row>37</xdr:row>
      <xdr:rowOff>20996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95485"/>
          <a:ext cx="889000" cy="86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20996</xdr:rowOff>
    </xdr:from>
    <xdr:to>
      <xdr:col>45</xdr:col>
      <xdr:colOff>177800</xdr:colOff>
      <xdr:row>37</xdr:row>
      <xdr:rowOff>38918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64646"/>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78500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33393</xdr:rowOff>
    </xdr:from>
    <xdr:to>
      <xdr:col>41</xdr:col>
      <xdr:colOff>50800</xdr:colOff>
      <xdr:row>37</xdr:row>
      <xdr:rowOff>38918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77043"/>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80152</xdr:rowOff>
    </xdr:from>
    <xdr:to>
      <xdr:col>55</xdr:col>
      <xdr:colOff>50800</xdr:colOff>
      <xdr:row>37</xdr:row>
      <xdr:rowOff>10302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58579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129735</xdr:rowOff>
    </xdr:from>
    <xdr:to>
      <xdr:col>50</xdr:col>
      <xdr:colOff>165100</xdr:colOff>
      <xdr:row>32</xdr:row>
      <xdr:rowOff>59885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51012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3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141646</xdr:rowOff>
    </xdr:from>
    <xdr:to>
      <xdr:col>46</xdr:col>
      <xdr:colOff>38100</xdr:colOff>
      <xdr:row>37</xdr:row>
      <xdr:rowOff>71796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62923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159568</xdr:rowOff>
    </xdr:from>
    <xdr:to>
      <xdr:col>41</xdr:col>
      <xdr:colOff>101600</xdr:colOff>
      <xdr:row>37</xdr:row>
      <xdr:rowOff>89718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106245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154043</xdr:rowOff>
    </xdr:from>
    <xdr:to>
      <xdr:col>36</xdr:col>
      <xdr:colOff>165100</xdr:colOff>
      <xdr:row>37</xdr:row>
      <xdr:rowOff>84193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100720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152205</xdr:rowOff>
    </xdr:from>
    <xdr:to>
      <xdr:col>55</xdr:col>
      <xdr:colOff>0</xdr:colOff>
      <xdr:row>57</xdr:row>
      <xdr:rowOff>73178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53405"/>
          <a:ext cx="838200" cy="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27153</xdr:rowOff>
    </xdr:from>
    <xdr:to>
      <xdr:col>50</xdr:col>
      <xdr:colOff>114300</xdr:colOff>
      <xdr:row>56</xdr:row>
      <xdr:rowOff>152205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56903"/>
          <a:ext cx="889000" cy="2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27153</xdr:rowOff>
    </xdr:from>
    <xdr:to>
      <xdr:col>45</xdr:col>
      <xdr:colOff>177800</xdr:colOff>
      <xdr:row>57</xdr:row>
      <xdr:rowOff>54767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56903"/>
          <a:ext cx="889000" cy="37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32641</xdr:rowOff>
    </xdr:from>
    <xdr:to>
      <xdr:col>46</xdr:col>
      <xdr:colOff>38100</xdr:colOff>
      <xdr:row>56</xdr:row>
      <xdr:rowOff>134241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125368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73269</xdr:rowOff>
    </xdr:from>
    <xdr:to>
      <xdr:col>41</xdr:col>
      <xdr:colOff>50800</xdr:colOff>
      <xdr:row>57</xdr:row>
      <xdr:rowOff>54767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74469"/>
          <a:ext cx="889000" cy="15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91308</xdr:rowOff>
    </xdr:from>
    <xdr:to>
      <xdr:col>41</xdr:col>
      <xdr:colOff>101600</xdr:colOff>
      <xdr:row>57</xdr:row>
      <xdr:rowOff>21458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37985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95682</xdr:rowOff>
    </xdr:from>
    <xdr:to>
      <xdr:col>36</xdr:col>
      <xdr:colOff>165100</xdr:colOff>
      <xdr:row>57</xdr:row>
      <xdr:rowOff>25832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16959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22378</xdr:rowOff>
    </xdr:from>
    <xdr:to>
      <xdr:col>55</xdr:col>
      <xdr:colOff>50800</xdr:colOff>
      <xdr:row>57</xdr:row>
      <xdr:rowOff>123978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7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101405</xdr:rowOff>
    </xdr:from>
    <xdr:to>
      <xdr:col>50</xdr:col>
      <xdr:colOff>165100</xdr:colOff>
      <xdr:row>57</xdr:row>
      <xdr:rowOff>31555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22682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147803</xdr:rowOff>
    </xdr:from>
    <xdr:to>
      <xdr:col>46</xdr:col>
      <xdr:colOff>38100</xdr:colOff>
      <xdr:row>55</xdr:row>
      <xdr:rowOff>77953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94480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3967</xdr:rowOff>
    </xdr:from>
    <xdr:to>
      <xdr:col>41</xdr:col>
      <xdr:colOff>101600</xdr:colOff>
      <xdr:row>57</xdr:row>
      <xdr:rowOff>105567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7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96694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22469</xdr:rowOff>
    </xdr:from>
    <xdr:to>
      <xdr:col>36</xdr:col>
      <xdr:colOff>165100</xdr:colOff>
      <xdr:row>56</xdr:row>
      <xdr:rowOff>124069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140596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3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42990</xdr:rowOff>
    </xdr:from>
    <xdr:to>
      <xdr:col>55</xdr:col>
      <xdr:colOff>0</xdr:colOff>
      <xdr:row>78</xdr:row>
      <xdr:rowOff>83058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16090"/>
          <a:ext cx="838200" cy="4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20396</xdr:rowOff>
    </xdr:from>
    <xdr:to>
      <xdr:col>50</xdr:col>
      <xdr:colOff>114300</xdr:colOff>
      <xdr:row>78</xdr:row>
      <xdr:rowOff>83058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50596"/>
          <a:ext cx="889000" cy="40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20396</xdr:rowOff>
    </xdr:from>
    <xdr:to>
      <xdr:col>45</xdr:col>
      <xdr:colOff>177800</xdr:colOff>
      <xdr:row>78</xdr:row>
      <xdr:rowOff>64021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50596"/>
          <a:ext cx="889000" cy="3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82259</xdr:rowOff>
    </xdr:from>
    <xdr:to>
      <xdr:col>41</xdr:col>
      <xdr:colOff>50800</xdr:colOff>
      <xdr:row>78</xdr:row>
      <xdr:rowOff>64021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83909"/>
          <a:ext cx="889000" cy="1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163640</xdr:rowOff>
    </xdr:from>
    <xdr:to>
      <xdr:col>55</xdr:col>
      <xdr:colOff>50800</xdr:colOff>
      <xdr:row>78</xdr:row>
      <xdr:rowOff>93790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142067</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32258</xdr:rowOff>
    </xdr:from>
    <xdr:to>
      <xdr:col>50</xdr:col>
      <xdr:colOff>165100</xdr:colOff>
      <xdr:row>78</xdr:row>
      <xdr:rowOff>133858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124985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4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141046</xdr:rowOff>
    </xdr:from>
    <xdr:to>
      <xdr:col>46</xdr:col>
      <xdr:colOff>38100</xdr:colOff>
      <xdr:row>76</xdr:row>
      <xdr:rowOff>71196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9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87723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13221</xdr:rowOff>
    </xdr:from>
    <xdr:to>
      <xdr:col>41</xdr:col>
      <xdr:colOff>101600</xdr:colOff>
      <xdr:row>78</xdr:row>
      <xdr:rowOff>114821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105948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31459</xdr:rowOff>
    </xdr:from>
    <xdr:to>
      <xdr:col>36</xdr:col>
      <xdr:colOff>165100</xdr:colOff>
      <xdr:row>77</xdr:row>
      <xdr:rowOff>133059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149586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154544</xdr:rowOff>
    </xdr:from>
    <xdr:to>
      <xdr:col>55</xdr:col>
      <xdr:colOff>0</xdr:colOff>
      <xdr:row>98</xdr:row>
      <xdr:rowOff>79152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85194"/>
          <a:ext cx="8382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121389</xdr:rowOff>
    </xdr:from>
    <xdr:to>
      <xdr:col>50</xdr:col>
      <xdr:colOff>114300</xdr:colOff>
      <xdr:row>97</xdr:row>
      <xdr:rowOff>154544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52039"/>
          <a:ext cx="889000" cy="3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121389</xdr:rowOff>
    </xdr:from>
    <xdr:to>
      <xdr:col>45</xdr:col>
      <xdr:colOff>177800</xdr:colOff>
      <xdr:row>98</xdr:row>
      <xdr:rowOff>76264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52039"/>
          <a:ext cx="889000" cy="1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71069</xdr:rowOff>
    </xdr:from>
    <xdr:to>
      <xdr:col>46</xdr:col>
      <xdr:colOff>38100</xdr:colOff>
      <xdr:row>98</xdr:row>
      <xdr:rowOff>1219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163796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38705</xdr:rowOff>
    </xdr:from>
    <xdr:to>
      <xdr:col>41</xdr:col>
      <xdr:colOff>50800</xdr:colOff>
      <xdr:row>98</xdr:row>
      <xdr:rowOff>76264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40805"/>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105992</xdr:rowOff>
    </xdr:from>
    <xdr:to>
      <xdr:col>41</xdr:col>
      <xdr:colOff>101600</xdr:colOff>
      <xdr:row>98</xdr:row>
      <xdr:rowOff>36142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52669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126420</xdr:rowOff>
    </xdr:from>
    <xdr:to>
      <xdr:col>36</xdr:col>
      <xdr:colOff>165100</xdr:colOff>
      <xdr:row>98</xdr:row>
      <xdr:rowOff>56570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73097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28352</xdr:rowOff>
    </xdr:from>
    <xdr:to>
      <xdr:col>55</xdr:col>
      <xdr:colOff>50800</xdr:colOff>
      <xdr:row>98</xdr:row>
      <xdr:rowOff>129952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3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114729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103744</xdr:rowOff>
    </xdr:from>
    <xdr:to>
      <xdr:col>50</xdr:col>
      <xdr:colOff>165100</xdr:colOff>
      <xdr:row>98</xdr:row>
      <xdr:rowOff>33894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25021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2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70589</xdr:rowOff>
    </xdr:from>
    <xdr:to>
      <xdr:col>46</xdr:col>
      <xdr:colOff>38100</xdr:colOff>
      <xdr:row>98</xdr:row>
      <xdr:rowOff>739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0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17266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4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25464</xdr:rowOff>
    </xdr:from>
    <xdr:to>
      <xdr:col>41</xdr:col>
      <xdr:colOff>101600</xdr:colOff>
      <xdr:row>98</xdr:row>
      <xdr:rowOff>127064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118191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2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159355</xdr:rowOff>
    </xdr:from>
    <xdr:to>
      <xdr:col>36</xdr:col>
      <xdr:colOff>165100</xdr:colOff>
      <xdr:row>98</xdr:row>
      <xdr:rowOff>89505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80632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170300</xdr:rowOff>
    </xdr:from>
    <xdr:to>
      <xdr:col>85</xdr:col>
      <xdr:colOff>127000</xdr:colOff>
      <xdr:row>39</xdr:row>
      <xdr:rowOff>97246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85400"/>
          <a:ext cx="838200" cy="9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95678</xdr:rowOff>
    </xdr:from>
    <xdr:to>
      <xdr:col>81</xdr:col>
      <xdr:colOff>50800</xdr:colOff>
      <xdr:row>39</xdr:row>
      <xdr:rowOff>97246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2228"/>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95678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8222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119500</xdr:rowOff>
    </xdr:from>
    <xdr:to>
      <xdr:col>85</xdr:col>
      <xdr:colOff>177800</xdr:colOff>
      <xdr:row>39</xdr:row>
      <xdr:rowOff>49650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64943</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8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46446</xdr:rowOff>
    </xdr:from>
    <xdr:to>
      <xdr:col>81</xdr:col>
      <xdr:colOff>101600</xdr:colOff>
      <xdr:row>39</xdr:row>
      <xdr:rowOff>148046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139173</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44878</xdr:rowOff>
    </xdr:from>
    <xdr:to>
      <xdr:col>76</xdr:col>
      <xdr:colOff>165100</xdr:colOff>
      <xdr:row>39</xdr:row>
      <xdr:rowOff>146478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137605</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824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76264</xdr:rowOff>
    </xdr:from>
    <xdr:to>
      <xdr:col>85</xdr:col>
      <xdr:colOff>127000</xdr:colOff>
      <xdr:row>76</xdr:row>
      <xdr:rowOff>85356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06464"/>
          <a:ext cx="8382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85356</xdr:rowOff>
    </xdr:from>
    <xdr:to>
      <xdr:col>81</xdr:col>
      <xdr:colOff>50800</xdr:colOff>
      <xdr:row>76</xdr:row>
      <xdr:rowOff>103442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15556"/>
          <a:ext cx="889000" cy="1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103442</xdr:rowOff>
    </xdr:from>
    <xdr:to>
      <xdr:col>76</xdr:col>
      <xdr:colOff>114300</xdr:colOff>
      <xdr:row>76</xdr:row>
      <xdr:rowOff>111531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33642"/>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111531</xdr:rowOff>
    </xdr:from>
    <xdr:to>
      <xdr:col>71</xdr:col>
      <xdr:colOff>177800</xdr:colOff>
      <xdr:row>76</xdr:row>
      <xdr:rowOff>113664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41731"/>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25464</xdr:rowOff>
    </xdr:from>
    <xdr:to>
      <xdr:col>85</xdr:col>
      <xdr:colOff>177800</xdr:colOff>
      <xdr:row>76</xdr:row>
      <xdr:rowOff>127064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3891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34556</xdr:rowOff>
    </xdr:from>
    <xdr:to>
      <xdr:col>81</xdr:col>
      <xdr:colOff>101600</xdr:colOff>
      <xdr:row>76</xdr:row>
      <xdr:rowOff>136156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127283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5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52642</xdr:rowOff>
    </xdr:from>
    <xdr:to>
      <xdr:col>76</xdr:col>
      <xdr:colOff>165100</xdr:colOff>
      <xdr:row>76</xdr:row>
      <xdr:rowOff>154242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145369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7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60731</xdr:rowOff>
    </xdr:from>
    <xdr:to>
      <xdr:col>72</xdr:col>
      <xdr:colOff>38100</xdr:colOff>
      <xdr:row>76</xdr:row>
      <xdr:rowOff>162331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153458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62864</xdr:rowOff>
    </xdr:from>
    <xdr:to>
      <xdr:col>67</xdr:col>
      <xdr:colOff>101600</xdr:colOff>
      <xdr:row>76</xdr:row>
      <xdr:rowOff>164464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155591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8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72656</xdr:rowOff>
    </xdr:from>
    <xdr:to>
      <xdr:col>85</xdr:col>
      <xdr:colOff>127000</xdr:colOff>
      <xdr:row>98</xdr:row>
      <xdr:rowOff>41554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703306"/>
          <a:ext cx="838200" cy="1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41554</xdr:rowOff>
    </xdr:from>
    <xdr:to>
      <xdr:col>81</xdr:col>
      <xdr:colOff>50800</xdr:colOff>
      <xdr:row>98</xdr:row>
      <xdr:rowOff>82728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43654"/>
          <a:ext cx="889000" cy="4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82728</xdr:rowOff>
    </xdr:from>
    <xdr:to>
      <xdr:col>76</xdr:col>
      <xdr:colOff>114300</xdr:colOff>
      <xdr:row>98</xdr:row>
      <xdr:rowOff>87807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84828"/>
          <a:ext cx="8890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162661</xdr:rowOff>
    </xdr:from>
    <xdr:to>
      <xdr:col>76</xdr:col>
      <xdr:colOff>165100</xdr:colOff>
      <xdr:row>98</xdr:row>
      <xdr:rowOff>92811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109338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50978</xdr:rowOff>
    </xdr:from>
    <xdr:to>
      <xdr:col>71</xdr:col>
      <xdr:colOff>177800</xdr:colOff>
      <xdr:row>98</xdr:row>
      <xdr:rowOff>87807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853078"/>
          <a:ext cx="889000" cy="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142990</xdr:rowOff>
    </xdr:from>
    <xdr:to>
      <xdr:col>72</xdr:col>
      <xdr:colOff>38100</xdr:colOff>
      <xdr:row>98</xdr:row>
      <xdr:rowOff>73140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89667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11812</xdr:rowOff>
    </xdr:from>
    <xdr:to>
      <xdr:col>67</xdr:col>
      <xdr:colOff>101600</xdr:colOff>
      <xdr:row>98</xdr:row>
      <xdr:rowOff>113412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104539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21856</xdr:rowOff>
    </xdr:from>
    <xdr:to>
      <xdr:col>85</xdr:col>
      <xdr:colOff>177800</xdr:colOff>
      <xdr:row>97</xdr:row>
      <xdr:rowOff>123456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283</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162204</xdr:rowOff>
    </xdr:from>
    <xdr:to>
      <xdr:col>81</xdr:col>
      <xdr:colOff>101600</xdr:colOff>
      <xdr:row>98</xdr:row>
      <xdr:rowOff>92354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83481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8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31928</xdr:rowOff>
    </xdr:from>
    <xdr:to>
      <xdr:col>76</xdr:col>
      <xdr:colOff>165100</xdr:colOff>
      <xdr:row>98</xdr:row>
      <xdr:rowOff>133528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124655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37007</xdr:rowOff>
    </xdr:from>
    <xdr:to>
      <xdr:col>72</xdr:col>
      <xdr:colOff>38100</xdr:colOff>
      <xdr:row>98</xdr:row>
      <xdr:rowOff>138607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9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178</xdr:rowOff>
    </xdr:from>
    <xdr:to>
      <xdr:col>67</xdr:col>
      <xdr:colOff>101600</xdr:colOff>
      <xdr:row>98</xdr:row>
      <xdr:rowOff>101778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118305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61735</xdr:rowOff>
    </xdr:from>
    <xdr:to>
      <xdr:col>107</xdr:col>
      <xdr:colOff>101600</xdr:colOff>
      <xdr:row>38</xdr:row>
      <xdr:rowOff>163335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68593</xdr:rowOff>
    </xdr:from>
    <xdr:to>
      <xdr:col>102</xdr:col>
      <xdr:colOff>165100</xdr:colOff>
      <xdr:row>38</xdr:row>
      <xdr:rowOff>170193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15270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25061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167208</xdr:rowOff>
    </xdr:from>
    <xdr:to>
      <xdr:col>116</xdr:col>
      <xdr:colOff>63500</xdr:colOff>
      <xdr:row>53</xdr:row>
      <xdr:rowOff>20600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082608"/>
          <a:ext cx="8382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167208</xdr:rowOff>
    </xdr:from>
    <xdr:to>
      <xdr:col>111</xdr:col>
      <xdr:colOff>177800</xdr:colOff>
      <xdr:row>54</xdr:row>
      <xdr:rowOff>59957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082608"/>
          <a:ext cx="8890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160769</xdr:rowOff>
    </xdr:from>
    <xdr:to>
      <xdr:col>107</xdr:col>
      <xdr:colOff>50800</xdr:colOff>
      <xdr:row>54</xdr:row>
      <xdr:rowOff>59957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247619"/>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160769</xdr:rowOff>
    </xdr:from>
    <xdr:to>
      <xdr:col>102</xdr:col>
      <xdr:colOff>114300</xdr:colOff>
      <xdr:row>53</xdr:row>
      <xdr:rowOff>166065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247619"/>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141250</xdr:rowOff>
    </xdr:from>
    <xdr:to>
      <xdr:col>116</xdr:col>
      <xdr:colOff>114300</xdr:colOff>
      <xdr:row>53</xdr:row>
      <xdr:rowOff>71400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0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164127</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8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116408</xdr:rowOff>
    </xdr:from>
    <xdr:to>
      <xdr:col>112</xdr:col>
      <xdr:colOff>38100</xdr:colOff>
      <xdr:row>53</xdr:row>
      <xdr:rowOff>46558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0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63085</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88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9157</xdr:rowOff>
    </xdr:from>
    <xdr:to>
      <xdr:col>107</xdr:col>
      <xdr:colOff>101600</xdr:colOff>
      <xdr:row>54</xdr:row>
      <xdr:rowOff>110757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2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127284</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0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109969</xdr:rowOff>
    </xdr:from>
    <xdr:to>
      <xdr:col>102</xdr:col>
      <xdr:colOff>165100</xdr:colOff>
      <xdr:row>54</xdr:row>
      <xdr:rowOff>40119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1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56646</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89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115265</xdr:rowOff>
    </xdr:from>
    <xdr:to>
      <xdr:col>98</xdr:col>
      <xdr:colOff>38100</xdr:colOff>
      <xdr:row>54</xdr:row>
      <xdr:rowOff>45415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2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61942</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897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60604</xdr:rowOff>
    </xdr:from>
    <xdr:to>
      <xdr:col>116</xdr:col>
      <xdr:colOff>63500</xdr:colOff>
      <xdr:row>77</xdr:row>
      <xdr:rowOff>79006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62254"/>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79006</xdr:rowOff>
    </xdr:from>
    <xdr:to>
      <xdr:col>111</xdr:col>
      <xdr:colOff>177800</xdr:colOff>
      <xdr:row>77</xdr:row>
      <xdr:rowOff>93484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806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93484</xdr:rowOff>
    </xdr:from>
    <xdr:to>
      <xdr:col>107</xdr:col>
      <xdr:colOff>50800</xdr:colOff>
      <xdr:row>77</xdr:row>
      <xdr:rowOff>129299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95134"/>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116712</xdr:rowOff>
    </xdr:from>
    <xdr:to>
      <xdr:col>107</xdr:col>
      <xdr:colOff>101600</xdr:colOff>
      <xdr:row>77</xdr:row>
      <xdr:rowOff>46862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63390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129299</xdr:rowOff>
    </xdr:from>
    <xdr:to>
      <xdr:col>102</xdr:col>
      <xdr:colOff>114300</xdr:colOff>
      <xdr:row>77</xdr:row>
      <xdr:rowOff>130384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33094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91624</xdr:rowOff>
    </xdr:from>
    <xdr:to>
      <xdr:col>102</xdr:col>
      <xdr:colOff>165100</xdr:colOff>
      <xdr:row>77</xdr:row>
      <xdr:rowOff>21774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38301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85376</xdr:rowOff>
    </xdr:from>
    <xdr:to>
      <xdr:col>98</xdr:col>
      <xdr:colOff>38100</xdr:colOff>
      <xdr:row>77</xdr:row>
      <xdr:rowOff>15526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32052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9804</xdr:rowOff>
    </xdr:from>
    <xdr:to>
      <xdr:col>116</xdr:col>
      <xdr:colOff>114300</xdr:colOff>
      <xdr:row>77</xdr:row>
      <xdr:rowOff>111404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159681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28206</xdr:rowOff>
    </xdr:from>
    <xdr:to>
      <xdr:col>112</xdr:col>
      <xdr:colOff>38100</xdr:colOff>
      <xdr:row>77</xdr:row>
      <xdr:rowOff>129806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120933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42684</xdr:rowOff>
    </xdr:from>
    <xdr:to>
      <xdr:col>107</xdr:col>
      <xdr:colOff>101600</xdr:colOff>
      <xdr:row>77</xdr:row>
      <xdr:rowOff>144284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135411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78499</xdr:rowOff>
    </xdr:from>
    <xdr:to>
      <xdr:col>102</xdr:col>
      <xdr:colOff>165100</xdr:colOff>
      <xdr:row>78</xdr:row>
      <xdr:rowOff>8649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171226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79584</xdr:rowOff>
    </xdr:from>
    <xdr:to>
      <xdr:col>98</xdr:col>
      <xdr:colOff>38100</xdr:colOff>
      <xdr:row>78</xdr:row>
      <xdr:rowOff>9734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2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861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人件費一人当たりのコストは、主に定年等退職手当の対前年度決算額が減少したことにより、対前年度比</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80,946</a:t>
          </a:r>
          <a:r>
            <a:rPr kumimoji="1" lang="ja-JP" altLang="en-US" sz="1300">
              <a:latin typeface="ＭＳ Ｐゴシック" panose="020B0600070205080204" pitchFamily="50" charset="-128"/>
              <a:ea typeface="ＭＳ Ｐゴシック" panose="020B0600070205080204" pitchFamily="50" charset="-128"/>
            </a:rPr>
            <a:t>円となり、類似団体内平均を下回っています。物件費の一人当たりのコストは、主に新型コロナウイルス感染症に係る委託料の影響で対前年度決算額が増加したことにより、対前年度比</a:t>
          </a:r>
          <a:r>
            <a:rPr kumimoji="1" lang="en-US" altLang="ja-JP" sz="1300">
              <a:latin typeface="ＭＳ Ｐゴシック" panose="020B0600070205080204" pitchFamily="50" charset="-128"/>
              <a:ea typeface="ＭＳ Ｐゴシック" panose="020B0600070205080204" pitchFamily="50" charset="-128"/>
            </a:rPr>
            <a:t>4,673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58,207</a:t>
          </a:r>
          <a:r>
            <a:rPr kumimoji="1" lang="ja-JP" altLang="en-US" sz="1300">
              <a:latin typeface="ＭＳ Ｐゴシック" panose="020B0600070205080204" pitchFamily="50" charset="-128"/>
              <a:ea typeface="ＭＳ Ｐゴシック" panose="020B0600070205080204" pitchFamily="50" charset="-128"/>
            </a:rPr>
            <a:t>円となったものの、類似団体内平均は下回りました。維持補修費の一人当たりのコストは、主にインフラや社会教育施設に係る修繕料が対前年度比で減少したことにより</a:t>
          </a:r>
          <a:r>
            <a:rPr kumimoji="1" lang="en-US" altLang="ja-JP" sz="1300">
              <a:latin typeface="ＭＳ Ｐゴシック" panose="020B0600070205080204" pitchFamily="50" charset="-128"/>
              <a:ea typeface="ＭＳ Ｐゴシック" panose="020B0600070205080204" pitchFamily="50" charset="-128"/>
            </a:rPr>
            <a:t>2,468</a:t>
          </a:r>
          <a:r>
            <a:rPr kumimoji="1" lang="ja-JP" altLang="en-US" sz="1300">
              <a:latin typeface="ＭＳ Ｐゴシック" panose="020B0600070205080204" pitchFamily="50" charset="-128"/>
              <a:ea typeface="ＭＳ Ｐゴシック" panose="020B0600070205080204" pitchFamily="50" charset="-128"/>
            </a:rPr>
            <a:t>円となり、類似団体内平均を下回りました。扶助費の一人当たりのコストは、非課税世帯等臨時特別給付金給付事業費や子育て世帯臨時特別給付金給付費の影響もあり大幅な増加となりました。補助費等の一人当たりのコストは、特別定額給付金給付事業費やがんばる事業者応援給付金の皆減により、大幅な減少となりました。普通建設事業費は、令和２年度に実施した橋梁長寿命化事業費、柳並線道路整備事業費、市営住宅水戸代団地建替事業費等の大型ハード事業が終了した影響で、結果として新規整備・更新整備を合わせて対前年度比</a:t>
          </a:r>
          <a:r>
            <a:rPr kumimoji="1" lang="en-US" altLang="ja-JP" sz="1300">
              <a:latin typeface="ＭＳ Ｐゴシック" panose="020B0600070205080204" pitchFamily="50" charset="-128"/>
              <a:ea typeface="ＭＳ Ｐゴシック" panose="020B0600070205080204" pitchFamily="50" charset="-128"/>
            </a:rPr>
            <a:t>9,451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31,561</a:t>
          </a:r>
          <a:r>
            <a:rPr kumimoji="1" lang="ja-JP" altLang="en-US" sz="1300">
              <a:latin typeface="ＭＳ Ｐゴシック" panose="020B0600070205080204" pitchFamily="50" charset="-128"/>
              <a:ea typeface="ＭＳ Ｐゴシック" panose="020B0600070205080204" pitchFamily="50" charset="-128"/>
            </a:rPr>
            <a:t>円となり、類似団体内平均を下回りました。公債費は、臨時財政対策債の元利償還金が増加しており、一人当たりのコストは</a:t>
          </a:r>
          <a:r>
            <a:rPr kumimoji="1" lang="en-US" altLang="ja-JP" sz="1300">
              <a:latin typeface="ＭＳ Ｐゴシック" panose="020B0600070205080204" pitchFamily="50" charset="-128"/>
              <a:ea typeface="ＭＳ Ｐゴシック" panose="020B0600070205080204" pitchFamily="50" charset="-128"/>
            </a:rPr>
            <a:t>37,995</a:t>
          </a:r>
          <a:r>
            <a:rPr kumimoji="1" lang="ja-JP" altLang="en-US" sz="1300">
              <a:latin typeface="ＭＳ Ｐゴシック" panose="020B0600070205080204" pitchFamily="50" charset="-128"/>
              <a:ea typeface="ＭＳ Ｐゴシック" panose="020B0600070205080204" pitchFamily="50" charset="-128"/>
            </a:rPr>
            <a:t>円となりましたが、類似団体内平均を下回っています。貸付金は類似団体内平均を大きく上回り</a:t>
          </a:r>
          <a:r>
            <a:rPr kumimoji="1" lang="en-US" altLang="ja-JP" sz="1300">
              <a:latin typeface="ＭＳ Ｐゴシック" panose="020B0600070205080204" pitchFamily="50" charset="-128"/>
              <a:ea typeface="ＭＳ Ｐゴシック" panose="020B0600070205080204" pitchFamily="50" charset="-128"/>
            </a:rPr>
            <a:t>27,626</a:t>
          </a:r>
          <a:r>
            <a:rPr kumimoji="1" lang="ja-JP" altLang="en-US" sz="1300">
              <a:latin typeface="ＭＳ Ｐゴシック" panose="020B0600070205080204" pitchFamily="50" charset="-128"/>
              <a:ea typeface="ＭＳ Ｐゴシック" panose="020B0600070205080204" pitchFamily="50" charset="-128"/>
            </a:rPr>
            <a:t>円となっており、商工業貸付金が大部分を占めています。繰出金の一人当たりのコストは、後期高齢者医療広域連合への負担金の増加などに伴い、対前年度比</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37,152</a:t>
          </a:r>
          <a:r>
            <a:rPr kumimoji="1" lang="ja-JP" altLang="en-US" sz="1300">
              <a:latin typeface="ＭＳ Ｐゴシック" panose="020B0600070205080204" pitchFamily="50" charset="-128"/>
              <a:ea typeface="ＭＳ Ｐゴシック" panose="020B0600070205080204" pitchFamily="50" charset="-128"/>
            </a:rPr>
            <a:t>円となっていますが、類似団体内平均は下回っています。（住民一人当たりのコストの類似団体内順位は、令和２年度より市町村類型が従前の「</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２（人口５万人以上）」から「</a:t>
          </a:r>
          <a:r>
            <a:rPr kumimoji="1" lang="en-US" altLang="ja-JP" sz="1300">
              <a:latin typeface="ＭＳ Ｐゴシック" panose="020B0600070205080204" pitchFamily="50" charset="-128"/>
              <a:ea typeface="ＭＳ Ｐゴシック" panose="020B0600070205080204" pitchFamily="50" charset="-128"/>
            </a:rPr>
            <a:t>Ⅰ-</a:t>
          </a:r>
          <a:r>
            <a:rPr kumimoji="1" lang="ja-JP" altLang="en-US" sz="1300">
              <a:latin typeface="ＭＳ Ｐゴシック" panose="020B0600070205080204" pitchFamily="50" charset="-128"/>
              <a:ea typeface="ＭＳ Ｐゴシック" panose="020B0600070205080204" pitchFamily="50" charset="-128"/>
            </a:rPr>
            <a:t>２（人口５万人未満）」となったことから、全体的に低い傾向となっています）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48,636
47,390
109.17
24,177,820
22,675,824
1,419,597
12,830,420
20,439,089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23114</xdr:rowOff>
    </xdr:from>
    <xdr:to>
      <xdr:col>24</xdr:col>
      <xdr:colOff>63500</xdr:colOff>
      <xdr:row>39</xdr:row>
      <xdr:rowOff>76672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09664"/>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10051</xdr:rowOff>
    </xdr:from>
    <xdr:to>
      <xdr:col>19</xdr:col>
      <xdr:colOff>177800</xdr:colOff>
      <xdr:row>39</xdr:row>
      <xdr:rowOff>23114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6966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169745</xdr:rowOff>
    </xdr:from>
    <xdr:to>
      <xdr:col>15</xdr:col>
      <xdr:colOff>50800</xdr:colOff>
      <xdr:row>39</xdr:row>
      <xdr:rowOff>10051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84845"/>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113719</xdr:rowOff>
    </xdr:from>
    <xdr:to>
      <xdr:col>15</xdr:col>
      <xdr:colOff>101600</xdr:colOff>
      <xdr:row>39</xdr:row>
      <xdr:rowOff>43869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60396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0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160274</xdr:rowOff>
    </xdr:from>
    <xdr:to>
      <xdr:col>10</xdr:col>
      <xdr:colOff>114300</xdr:colOff>
      <xdr:row>38</xdr:row>
      <xdr:rowOff>169745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7537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112740</xdr:rowOff>
    </xdr:from>
    <xdr:to>
      <xdr:col>10</xdr:col>
      <xdr:colOff>165100</xdr:colOff>
      <xdr:row>39</xdr:row>
      <xdr:rowOff>42890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59417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40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117311</xdr:rowOff>
    </xdr:from>
    <xdr:to>
      <xdr:col>6</xdr:col>
      <xdr:colOff>38100</xdr:colOff>
      <xdr:row>39</xdr:row>
      <xdr:rowOff>47461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38588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25872</xdr:rowOff>
    </xdr:from>
    <xdr:to>
      <xdr:col>24</xdr:col>
      <xdr:colOff>114300</xdr:colOff>
      <xdr:row>39</xdr:row>
      <xdr:rowOff>127472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112249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143764</xdr:rowOff>
    </xdr:from>
    <xdr:to>
      <xdr:col>20</xdr:col>
      <xdr:colOff>38100</xdr:colOff>
      <xdr:row>39</xdr:row>
      <xdr:rowOff>73914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65041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5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130701</xdr:rowOff>
    </xdr:from>
    <xdr:to>
      <xdr:col>15</xdr:col>
      <xdr:colOff>101600</xdr:colOff>
      <xdr:row>39</xdr:row>
      <xdr:rowOff>60851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51978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118945</xdr:rowOff>
    </xdr:from>
    <xdr:to>
      <xdr:col>10</xdr:col>
      <xdr:colOff>165100</xdr:colOff>
      <xdr:row>39</xdr:row>
      <xdr:rowOff>49095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40222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2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109474</xdr:rowOff>
    </xdr:from>
    <xdr:to>
      <xdr:col>6</xdr:col>
      <xdr:colOff>38100</xdr:colOff>
      <xdr:row>39</xdr:row>
      <xdr:rowOff>39624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56151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105669</xdr:rowOff>
    </xdr:from>
    <xdr:to>
      <xdr:col>24</xdr:col>
      <xdr:colOff>63500</xdr:colOff>
      <xdr:row>58</xdr:row>
      <xdr:rowOff>117419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63969"/>
          <a:ext cx="838200" cy="69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105669</xdr:rowOff>
    </xdr:from>
    <xdr:to>
      <xdr:col>19</xdr:col>
      <xdr:colOff>177800</xdr:colOff>
      <xdr:row>58</xdr:row>
      <xdr:rowOff>666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63969"/>
          <a:ext cx="889000" cy="58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666</xdr:rowOff>
    </xdr:from>
    <xdr:to>
      <xdr:col>15</xdr:col>
      <xdr:colOff>50800</xdr:colOff>
      <xdr:row>59</xdr:row>
      <xdr:rowOff>15631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44766"/>
          <a:ext cx="889000" cy="18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78354</xdr:rowOff>
    </xdr:from>
    <xdr:to>
      <xdr:col>15</xdr:col>
      <xdr:colOff>101600</xdr:colOff>
      <xdr:row>59</xdr:row>
      <xdr:rowOff>8504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2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171081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15631</xdr:rowOff>
    </xdr:from>
    <xdr:to>
      <xdr:col>10</xdr:col>
      <xdr:colOff>114300</xdr:colOff>
      <xdr:row>59</xdr:row>
      <xdr:rowOff>40069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31181"/>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89007</xdr:rowOff>
    </xdr:from>
    <xdr:to>
      <xdr:col>10</xdr:col>
      <xdr:colOff>165100</xdr:colOff>
      <xdr:row>59</xdr:row>
      <xdr:rowOff>19157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35684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130841</xdr:rowOff>
    </xdr:from>
    <xdr:to>
      <xdr:col>6</xdr:col>
      <xdr:colOff>38100</xdr:colOff>
      <xdr:row>59</xdr:row>
      <xdr:rowOff>60991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7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5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66619</xdr:rowOff>
    </xdr:from>
    <xdr:to>
      <xdr:col>24</xdr:col>
      <xdr:colOff>114300</xdr:colOff>
      <xdr:row>58</xdr:row>
      <xdr:rowOff>168219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45046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54869</xdr:rowOff>
    </xdr:from>
    <xdr:to>
      <xdr:col>20</xdr:col>
      <xdr:colOff>38100</xdr:colOff>
      <xdr:row>54</xdr:row>
      <xdr:rowOff>156469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3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147596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40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121316</xdr:rowOff>
    </xdr:from>
    <xdr:to>
      <xdr:col>15</xdr:col>
      <xdr:colOff>101600</xdr:colOff>
      <xdr:row>58</xdr:row>
      <xdr:rowOff>51466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67993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66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136281</xdr:rowOff>
    </xdr:from>
    <xdr:to>
      <xdr:col>10</xdr:col>
      <xdr:colOff>165100</xdr:colOff>
      <xdr:row>59</xdr:row>
      <xdr:rowOff>66431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57558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7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160719</xdr:rowOff>
    </xdr:from>
    <xdr:to>
      <xdr:col>6</xdr:col>
      <xdr:colOff>38100</xdr:colOff>
      <xdr:row>59</xdr:row>
      <xdr:rowOff>90869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81996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27251</xdr:rowOff>
    </xdr:from>
    <xdr:to>
      <xdr:col>24</xdr:col>
      <xdr:colOff>63500</xdr:colOff>
      <xdr:row>77</xdr:row>
      <xdr:rowOff>31610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57451"/>
          <a:ext cx="838200" cy="1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31610</xdr:rowOff>
    </xdr:from>
    <xdr:to>
      <xdr:col>19</xdr:col>
      <xdr:colOff>177800</xdr:colOff>
      <xdr:row>77</xdr:row>
      <xdr:rowOff>45067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33260"/>
          <a:ext cx="889000" cy="1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45067</xdr:rowOff>
    </xdr:from>
    <xdr:to>
      <xdr:col>15</xdr:col>
      <xdr:colOff>50800</xdr:colOff>
      <xdr:row>77</xdr:row>
      <xdr:rowOff>138686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46717"/>
          <a:ext cx="889000" cy="9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165222</xdr:rowOff>
    </xdr:from>
    <xdr:to>
      <xdr:col>15</xdr:col>
      <xdr:colOff>101600</xdr:colOff>
      <xdr:row>77</xdr:row>
      <xdr:rowOff>95372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111899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107055</xdr:rowOff>
    </xdr:from>
    <xdr:to>
      <xdr:col>10</xdr:col>
      <xdr:colOff>114300</xdr:colOff>
      <xdr:row>77</xdr:row>
      <xdr:rowOff>138686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308705"/>
          <a:ext cx="889000" cy="3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36337</xdr:rowOff>
    </xdr:from>
    <xdr:to>
      <xdr:col>10</xdr:col>
      <xdr:colOff>165100</xdr:colOff>
      <xdr:row>77</xdr:row>
      <xdr:rowOff>137937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20762</xdr:rowOff>
    </xdr:from>
    <xdr:to>
      <xdr:col>6</xdr:col>
      <xdr:colOff>38100</xdr:colOff>
      <xdr:row>77</xdr:row>
      <xdr:rowOff>122362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138889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147901</xdr:rowOff>
    </xdr:from>
    <xdr:to>
      <xdr:col>24</xdr:col>
      <xdr:colOff>114300</xdr:colOff>
      <xdr:row>76</xdr:row>
      <xdr:rowOff>78051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126328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152260</xdr:rowOff>
    </xdr:from>
    <xdr:to>
      <xdr:col>20</xdr:col>
      <xdr:colOff>38100</xdr:colOff>
      <xdr:row>77</xdr:row>
      <xdr:rowOff>82410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73537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165717</xdr:rowOff>
    </xdr:from>
    <xdr:to>
      <xdr:col>15</xdr:col>
      <xdr:colOff>101600</xdr:colOff>
      <xdr:row>77</xdr:row>
      <xdr:rowOff>95867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86994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8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87886</xdr:rowOff>
    </xdr:from>
    <xdr:to>
      <xdr:col>10</xdr:col>
      <xdr:colOff>165100</xdr:colOff>
      <xdr:row>78</xdr:row>
      <xdr:rowOff>18036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9163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8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56255</xdr:rowOff>
    </xdr:from>
    <xdr:to>
      <xdr:col>6</xdr:col>
      <xdr:colOff>38100</xdr:colOff>
      <xdr:row>77</xdr:row>
      <xdr:rowOff>157855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148982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5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110922</xdr:rowOff>
    </xdr:from>
    <xdr:to>
      <xdr:col>24</xdr:col>
      <xdr:colOff>63500</xdr:colOff>
      <xdr:row>99</xdr:row>
      <xdr:rowOff>33313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13022"/>
          <a:ext cx="8382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33313</xdr:rowOff>
    </xdr:from>
    <xdr:to>
      <xdr:col>19</xdr:col>
      <xdr:colOff>177800</xdr:colOff>
      <xdr:row>99</xdr:row>
      <xdr:rowOff>34773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7006863"/>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34773</xdr:rowOff>
    </xdr:from>
    <xdr:to>
      <xdr:col>15</xdr:col>
      <xdr:colOff>50800</xdr:colOff>
      <xdr:row>99</xdr:row>
      <xdr:rowOff>61037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7008323"/>
          <a:ext cx="889000" cy="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61037</xdr:rowOff>
    </xdr:from>
    <xdr:to>
      <xdr:col>10</xdr:col>
      <xdr:colOff>114300</xdr:colOff>
      <xdr:row>99</xdr:row>
      <xdr:rowOff>83769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7034587"/>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60122</xdr:rowOff>
    </xdr:from>
    <xdr:to>
      <xdr:col>24</xdr:col>
      <xdr:colOff>114300</xdr:colOff>
      <xdr:row>98</xdr:row>
      <xdr:rowOff>161722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146499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153963</xdr:rowOff>
    </xdr:from>
    <xdr:to>
      <xdr:col>20</xdr:col>
      <xdr:colOff>38100</xdr:colOff>
      <xdr:row>99</xdr:row>
      <xdr:rowOff>84113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75240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4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155423</xdr:rowOff>
    </xdr:from>
    <xdr:to>
      <xdr:col>15</xdr:col>
      <xdr:colOff>101600</xdr:colOff>
      <xdr:row>99</xdr:row>
      <xdr:rowOff>85573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76700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10237</xdr:rowOff>
    </xdr:from>
    <xdr:to>
      <xdr:col>10</xdr:col>
      <xdr:colOff>165100</xdr:colOff>
      <xdr:row>99</xdr:row>
      <xdr:rowOff>111837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8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102964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7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32969</xdr:rowOff>
    </xdr:from>
    <xdr:to>
      <xdr:col>6</xdr:col>
      <xdr:colOff>38100</xdr:colOff>
      <xdr:row>99</xdr:row>
      <xdr:rowOff>134569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70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125696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54204</xdr:rowOff>
    </xdr:from>
    <xdr:to>
      <xdr:col>55</xdr:col>
      <xdr:colOff>0</xdr:colOff>
      <xdr:row>37</xdr:row>
      <xdr:rowOff>64719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97854"/>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61290</xdr:rowOff>
    </xdr:from>
    <xdr:to>
      <xdr:col>50</xdr:col>
      <xdr:colOff>114300</xdr:colOff>
      <xdr:row>37</xdr:row>
      <xdr:rowOff>64719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0494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53518</xdr:rowOff>
    </xdr:from>
    <xdr:to>
      <xdr:col>45</xdr:col>
      <xdr:colOff>177800</xdr:colOff>
      <xdr:row>37</xdr:row>
      <xdr:rowOff>61290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9716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136271</xdr:rowOff>
    </xdr:from>
    <xdr:to>
      <xdr:col>41</xdr:col>
      <xdr:colOff>50800</xdr:colOff>
      <xdr:row>37</xdr:row>
      <xdr:rowOff>53518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08471"/>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49521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19321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3404</xdr:rowOff>
    </xdr:from>
    <xdr:to>
      <xdr:col>55</xdr:col>
      <xdr:colOff>50800</xdr:colOff>
      <xdr:row>37</xdr:row>
      <xdr:rowOff>105004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26281</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13919</xdr:rowOff>
    </xdr:from>
    <xdr:to>
      <xdr:col>50</xdr:col>
      <xdr:colOff>165100</xdr:colOff>
      <xdr:row>37</xdr:row>
      <xdr:rowOff>115519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106646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45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10490</xdr:rowOff>
    </xdr:from>
    <xdr:to>
      <xdr:col>46</xdr:col>
      <xdr:colOff>38100</xdr:colOff>
      <xdr:row>37</xdr:row>
      <xdr:rowOff>112090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103217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44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2718</xdr:rowOff>
    </xdr:from>
    <xdr:to>
      <xdr:col>41</xdr:col>
      <xdr:colOff>101600</xdr:colOff>
      <xdr:row>37</xdr:row>
      <xdr:rowOff>104318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95445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43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85471</xdr:rowOff>
    </xdr:from>
    <xdr:to>
      <xdr:col>36</xdr:col>
      <xdr:colOff>165100</xdr:colOff>
      <xdr:row>37</xdr:row>
      <xdr:rowOff>15621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32148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3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25949</xdr:rowOff>
    </xdr:from>
    <xdr:to>
      <xdr:col>55</xdr:col>
      <xdr:colOff>0</xdr:colOff>
      <xdr:row>58</xdr:row>
      <xdr:rowOff>44145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70049"/>
          <a:ext cx="8382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44145</xdr:rowOff>
    </xdr:from>
    <xdr:to>
      <xdr:col>50</xdr:col>
      <xdr:colOff>114300</xdr:colOff>
      <xdr:row>58</xdr:row>
      <xdr:rowOff>49700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88245"/>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49700</xdr:rowOff>
    </xdr:from>
    <xdr:to>
      <xdr:col>45</xdr:col>
      <xdr:colOff>177800</xdr:colOff>
      <xdr:row>58</xdr:row>
      <xdr:rowOff>53953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93800"/>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53953</xdr:rowOff>
    </xdr:from>
    <xdr:to>
      <xdr:col>41</xdr:col>
      <xdr:colOff>50800</xdr:colOff>
      <xdr:row>58</xdr:row>
      <xdr:rowOff>56398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98053"/>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146599</xdr:rowOff>
    </xdr:from>
    <xdr:to>
      <xdr:col>55</xdr:col>
      <xdr:colOff>50800</xdr:colOff>
      <xdr:row>58</xdr:row>
      <xdr:rowOff>76749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61526</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164795</xdr:rowOff>
    </xdr:from>
    <xdr:to>
      <xdr:col>50</xdr:col>
      <xdr:colOff>165100</xdr:colOff>
      <xdr:row>58</xdr:row>
      <xdr:rowOff>94945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86072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170350</xdr:rowOff>
    </xdr:from>
    <xdr:to>
      <xdr:col>46</xdr:col>
      <xdr:colOff>38100</xdr:colOff>
      <xdr:row>58</xdr:row>
      <xdr:rowOff>100500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91627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3153</xdr:rowOff>
    </xdr:from>
    <xdr:to>
      <xdr:col>41</xdr:col>
      <xdr:colOff>101600</xdr:colOff>
      <xdr:row>58</xdr:row>
      <xdr:rowOff>104753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95880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3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5598</xdr:rowOff>
    </xdr:from>
    <xdr:to>
      <xdr:col>36</xdr:col>
      <xdr:colOff>165100</xdr:colOff>
      <xdr:row>58</xdr:row>
      <xdr:rowOff>107198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98325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55187</xdr:rowOff>
    </xdr:from>
    <xdr:to>
      <xdr:col>55</xdr:col>
      <xdr:colOff>0</xdr:colOff>
      <xdr:row>72</xdr:row>
      <xdr:rowOff>146512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399587"/>
          <a:ext cx="838200" cy="9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55187</xdr:rowOff>
    </xdr:from>
    <xdr:to>
      <xdr:col>50</xdr:col>
      <xdr:colOff>114300</xdr:colOff>
      <xdr:row>74</xdr:row>
      <xdr:rowOff>132728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399587"/>
          <a:ext cx="889000" cy="4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82710</xdr:rowOff>
    </xdr:from>
    <xdr:to>
      <xdr:col>45</xdr:col>
      <xdr:colOff>177800</xdr:colOff>
      <xdr:row>74</xdr:row>
      <xdr:rowOff>132728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770010"/>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82710</xdr:rowOff>
    </xdr:from>
    <xdr:to>
      <xdr:col>41</xdr:col>
      <xdr:colOff>50800</xdr:colOff>
      <xdr:row>74</xdr:row>
      <xdr:rowOff>101364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770010"/>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95712</xdr:rowOff>
    </xdr:from>
    <xdr:to>
      <xdr:col>55</xdr:col>
      <xdr:colOff>50800</xdr:colOff>
      <xdr:row>73</xdr:row>
      <xdr:rowOff>25862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4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118589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2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4387</xdr:rowOff>
    </xdr:from>
    <xdr:to>
      <xdr:col>50</xdr:col>
      <xdr:colOff>165100</xdr:colOff>
      <xdr:row>72</xdr:row>
      <xdr:rowOff>105987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3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122514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1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81928</xdr:rowOff>
    </xdr:from>
    <xdr:to>
      <xdr:col>46</xdr:col>
      <xdr:colOff>38100</xdr:colOff>
      <xdr:row>75</xdr:row>
      <xdr:rowOff>12078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7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28605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5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31910</xdr:rowOff>
    </xdr:from>
    <xdr:to>
      <xdr:col>41</xdr:col>
      <xdr:colOff>101600</xdr:colOff>
      <xdr:row>74</xdr:row>
      <xdr:rowOff>133510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7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150037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4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50564</xdr:rowOff>
    </xdr:from>
    <xdr:to>
      <xdr:col>36</xdr:col>
      <xdr:colOff>165100</xdr:colOff>
      <xdr:row>74</xdr:row>
      <xdr:rowOff>152164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7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168691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40928</xdr:rowOff>
    </xdr:from>
    <xdr:to>
      <xdr:col>55</xdr:col>
      <xdr:colOff>0</xdr:colOff>
      <xdr:row>96</xdr:row>
      <xdr:rowOff>141937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00128"/>
          <a:ext cx="838200" cy="10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3029</xdr:rowOff>
    </xdr:from>
    <xdr:to>
      <xdr:col>50</xdr:col>
      <xdr:colOff>114300</xdr:colOff>
      <xdr:row>96</xdr:row>
      <xdr:rowOff>40928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62229"/>
          <a:ext cx="889000" cy="3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3029</xdr:rowOff>
    </xdr:from>
    <xdr:to>
      <xdr:col>45</xdr:col>
      <xdr:colOff>177800</xdr:colOff>
      <xdr:row>97</xdr:row>
      <xdr:rowOff>26250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62229"/>
          <a:ext cx="889000" cy="19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170723</xdr:rowOff>
    </xdr:from>
    <xdr:to>
      <xdr:col>46</xdr:col>
      <xdr:colOff>38100</xdr:colOff>
      <xdr:row>97</xdr:row>
      <xdr:rowOff>100873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92000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72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159311</xdr:rowOff>
    </xdr:from>
    <xdr:to>
      <xdr:col>41</xdr:col>
      <xdr:colOff>50800</xdr:colOff>
      <xdr:row>97</xdr:row>
      <xdr:rowOff>26250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18511"/>
          <a:ext cx="8890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6294</xdr:rowOff>
    </xdr:from>
    <xdr:to>
      <xdr:col>41</xdr:col>
      <xdr:colOff>101600</xdr:colOff>
      <xdr:row>97</xdr:row>
      <xdr:rowOff>107894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99021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158085</xdr:rowOff>
    </xdr:from>
    <xdr:to>
      <xdr:col>36</xdr:col>
      <xdr:colOff>165100</xdr:colOff>
      <xdr:row>97</xdr:row>
      <xdr:rowOff>88235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79362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91137</xdr:rowOff>
    </xdr:from>
    <xdr:to>
      <xdr:col>55</xdr:col>
      <xdr:colOff>50800</xdr:colOff>
      <xdr:row>97</xdr:row>
      <xdr:rowOff>21287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69564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2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161578</xdr:rowOff>
    </xdr:from>
    <xdr:to>
      <xdr:col>50</xdr:col>
      <xdr:colOff>165100</xdr:colOff>
      <xdr:row>96</xdr:row>
      <xdr:rowOff>91728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82855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123679</xdr:rowOff>
    </xdr:from>
    <xdr:to>
      <xdr:col>46</xdr:col>
      <xdr:colOff>38100</xdr:colOff>
      <xdr:row>96</xdr:row>
      <xdr:rowOff>53829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70356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1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146900</xdr:rowOff>
    </xdr:from>
    <xdr:to>
      <xdr:col>41</xdr:col>
      <xdr:colOff>101600</xdr:colOff>
      <xdr:row>97</xdr:row>
      <xdr:rowOff>77050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93577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3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108511</xdr:rowOff>
    </xdr:from>
    <xdr:to>
      <xdr:col>36</xdr:col>
      <xdr:colOff>165100</xdr:colOff>
      <xdr:row>97</xdr:row>
      <xdr:rowOff>38661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55188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4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79670</xdr:rowOff>
    </xdr:from>
    <xdr:to>
      <xdr:col>85</xdr:col>
      <xdr:colOff>127000</xdr:colOff>
      <xdr:row>37</xdr:row>
      <xdr:rowOff>127767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23320"/>
          <a:ext cx="8382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79670</xdr:rowOff>
    </xdr:from>
    <xdr:to>
      <xdr:col>81</xdr:col>
      <xdr:colOff>50800</xdr:colOff>
      <xdr:row>37</xdr:row>
      <xdr:rowOff>96769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23320"/>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96769</xdr:rowOff>
    </xdr:from>
    <xdr:to>
      <xdr:col>76</xdr:col>
      <xdr:colOff>114300</xdr:colOff>
      <xdr:row>37</xdr:row>
      <xdr:rowOff>147381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40419"/>
          <a:ext cx="8890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18085</xdr:rowOff>
    </xdr:from>
    <xdr:to>
      <xdr:col>71</xdr:col>
      <xdr:colOff>177800</xdr:colOff>
      <xdr:row>37</xdr:row>
      <xdr:rowOff>147381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847385"/>
          <a:ext cx="889000" cy="64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76967</xdr:rowOff>
    </xdr:from>
    <xdr:to>
      <xdr:col>85</xdr:col>
      <xdr:colOff>177800</xdr:colOff>
      <xdr:row>38</xdr:row>
      <xdr:rowOff>7117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55394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28870</xdr:rowOff>
    </xdr:from>
    <xdr:to>
      <xdr:col>81</xdr:col>
      <xdr:colOff>101600</xdr:colOff>
      <xdr:row>37</xdr:row>
      <xdr:rowOff>130470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121597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6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45969</xdr:rowOff>
    </xdr:from>
    <xdr:to>
      <xdr:col>76</xdr:col>
      <xdr:colOff>165100</xdr:colOff>
      <xdr:row>37</xdr:row>
      <xdr:rowOff>147569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138696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8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96581</xdr:rowOff>
    </xdr:from>
    <xdr:to>
      <xdr:col>72</xdr:col>
      <xdr:colOff>38100</xdr:colOff>
      <xdr:row>38</xdr:row>
      <xdr:rowOff>26731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17858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138735</xdr:rowOff>
    </xdr:from>
    <xdr:to>
      <xdr:col>67</xdr:col>
      <xdr:colOff>101600</xdr:colOff>
      <xdr:row>34</xdr:row>
      <xdr:rowOff>68885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85412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5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124961</xdr:rowOff>
    </xdr:from>
    <xdr:to>
      <xdr:col>85</xdr:col>
      <xdr:colOff>127000</xdr:colOff>
      <xdr:row>59</xdr:row>
      <xdr:rowOff>17366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10069061"/>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105595</xdr:rowOff>
    </xdr:from>
    <xdr:to>
      <xdr:col>81</xdr:col>
      <xdr:colOff>50800</xdr:colOff>
      <xdr:row>58</xdr:row>
      <xdr:rowOff>124961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10049695"/>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105595</xdr:rowOff>
    </xdr:from>
    <xdr:to>
      <xdr:col>76</xdr:col>
      <xdr:colOff>114300</xdr:colOff>
      <xdr:row>59</xdr:row>
      <xdr:rowOff>46551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10049695"/>
          <a:ext cx="889000" cy="1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134838</xdr:rowOff>
    </xdr:from>
    <xdr:to>
      <xdr:col>76</xdr:col>
      <xdr:colOff>165100</xdr:colOff>
      <xdr:row>58</xdr:row>
      <xdr:rowOff>64988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81515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46551</xdr:rowOff>
    </xdr:from>
    <xdr:to>
      <xdr:col>71</xdr:col>
      <xdr:colOff>177800</xdr:colOff>
      <xdr:row>59</xdr:row>
      <xdr:rowOff>63761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162101"/>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29322</xdr:rowOff>
    </xdr:from>
    <xdr:to>
      <xdr:col>72</xdr:col>
      <xdr:colOff>38100</xdr:colOff>
      <xdr:row>58</xdr:row>
      <xdr:rowOff>130922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147449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41210</xdr:rowOff>
    </xdr:from>
    <xdr:to>
      <xdr:col>67</xdr:col>
      <xdr:colOff>101600</xdr:colOff>
      <xdr:row>58</xdr:row>
      <xdr:rowOff>142810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159337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138016</xdr:rowOff>
    </xdr:from>
    <xdr:to>
      <xdr:col>85</xdr:col>
      <xdr:colOff>177800</xdr:colOff>
      <xdr:row>59</xdr:row>
      <xdr:rowOff>68166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52943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9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74161</xdr:rowOff>
    </xdr:from>
    <xdr:to>
      <xdr:col>81</xdr:col>
      <xdr:colOff>101600</xdr:colOff>
      <xdr:row>59</xdr:row>
      <xdr:rowOff>4311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0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166888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54795</xdr:rowOff>
    </xdr:from>
    <xdr:to>
      <xdr:col>76</xdr:col>
      <xdr:colOff>165100</xdr:colOff>
      <xdr:row>58</xdr:row>
      <xdr:rowOff>156395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147522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167201</xdr:rowOff>
    </xdr:from>
    <xdr:to>
      <xdr:col>72</xdr:col>
      <xdr:colOff>38100</xdr:colOff>
      <xdr:row>59</xdr:row>
      <xdr:rowOff>97351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1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88478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2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12961</xdr:rowOff>
    </xdr:from>
    <xdr:to>
      <xdr:col>67</xdr:col>
      <xdr:colOff>101600</xdr:colOff>
      <xdr:row>59</xdr:row>
      <xdr:rowOff>114561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1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105688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2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170300</xdr:rowOff>
    </xdr:from>
    <xdr:to>
      <xdr:col>85</xdr:col>
      <xdr:colOff>127000</xdr:colOff>
      <xdr:row>79</xdr:row>
      <xdr:rowOff>97245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43400"/>
          <a:ext cx="838200" cy="9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95678</xdr:rowOff>
    </xdr:from>
    <xdr:to>
      <xdr:col>81</xdr:col>
      <xdr:colOff>50800</xdr:colOff>
      <xdr:row>79</xdr:row>
      <xdr:rowOff>97245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022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95678</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64022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119500</xdr:rowOff>
    </xdr:from>
    <xdr:to>
      <xdr:col>85</xdr:col>
      <xdr:colOff>177800</xdr:colOff>
      <xdr:row>79</xdr:row>
      <xdr:rowOff>49650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64911</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3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46445</xdr:rowOff>
    </xdr:from>
    <xdr:to>
      <xdr:col>81</xdr:col>
      <xdr:colOff>101600</xdr:colOff>
      <xdr:row>79</xdr:row>
      <xdr:rowOff>148045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139172</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24333" y="13683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44878</xdr:rowOff>
    </xdr:from>
    <xdr:to>
      <xdr:col>76</xdr:col>
      <xdr:colOff>165100</xdr:colOff>
      <xdr:row>79</xdr:row>
      <xdr:rowOff>146478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137605</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68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76264</xdr:rowOff>
    </xdr:from>
    <xdr:to>
      <xdr:col>85</xdr:col>
      <xdr:colOff>127000</xdr:colOff>
      <xdr:row>96</xdr:row>
      <xdr:rowOff>85356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35464"/>
          <a:ext cx="8382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85356</xdr:rowOff>
    </xdr:from>
    <xdr:to>
      <xdr:col>81</xdr:col>
      <xdr:colOff>50800</xdr:colOff>
      <xdr:row>96</xdr:row>
      <xdr:rowOff>103442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44556"/>
          <a:ext cx="889000" cy="1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103442</xdr:rowOff>
    </xdr:from>
    <xdr:to>
      <xdr:col>76</xdr:col>
      <xdr:colOff>114300</xdr:colOff>
      <xdr:row>96</xdr:row>
      <xdr:rowOff>111531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562642"/>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111531</xdr:rowOff>
    </xdr:from>
    <xdr:to>
      <xdr:col>71</xdr:col>
      <xdr:colOff>177800</xdr:colOff>
      <xdr:row>96</xdr:row>
      <xdr:rowOff>113664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70731"/>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25464</xdr:rowOff>
    </xdr:from>
    <xdr:to>
      <xdr:col>85</xdr:col>
      <xdr:colOff>177800</xdr:colOff>
      <xdr:row>96</xdr:row>
      <xdr:rowOff>127064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3891</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34556</xdr:rowOff>
    </xdr:from>
    <xdr:to>
      <xdr:col>81</xdr:col>
      <xdr:colOff>101600</xdr:colOff>
      <xdr:row>96</xdr:row>
      <xdr:rowOff>136156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127283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5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52642</xdr:rowOff>
    </xdr:from>
    <xdr:to>
      <xdr:col>76</xdr:col>
      <xdr:colOff>165100</xdr:colOff>
      <xdr:row>96</xdr:row>
      <xdr:rowOff>154242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145369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60731</xdr:rowOff>
    </xdr:from>
    <xdr:to>
      <xdr:col>72</xdr:col>
      <xdr:colOff>38100</xdr:colOff>
      <xdr:row>96</xdr:row>
      <xdr:rowOff>162331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153458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62864</xdr:rowOff>
    </xdr:from>
    <xdr:to>
      <xdr:col>67</xdr:col>
      <xdr:colOff>101600</xdr:colOff>
      <xdr:row>96</xdr:row>
      <xdr:rowOff>164464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155591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1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64491</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893791"/>
          <a:ext cx="1269" cy="76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11168</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6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64491</xdr:rowOff>
    </xdr:from>
    <xdr:to>
      <xdr:col>116</xdr:col>
      <xdr:colOff>152400</xdr:colOff>
      <xdr:row>34</xdr:row>
      <xdr:rowOff>64491</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893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96038</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5925338"/>
          <a:ext cx="838200" cy="72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96038</xdr:rowOff>
    </xdr:from>
    <xdr:to>
      <xdr:col>111</xdr:col>
      <xdr:colOff>177800</xdr:colOff>
      <xdr:row>35</xdr:row>
      <xdr:rowOff>132842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0434300" y="5925338"/>
          <a:ext cx="889000" cy="2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59182</xdr:rowOff>
    </xdr:from>
    <xdr:to>
      <xdr:col>112</xdr:col>
      <xdr:colOff>38100</xdr:colOff>
      <xdr:row>38</xdr:row>
      <xdr:rowOff>160782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151909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132842</xdr:rowOff>
    </xdr:from>
    <xdr:to>
      <xdr:col>107</xdr:col>
      <xdr:colOff>50800</xdr:colOff>
      <xdr:row>36</xdr:row>
      <xdr:rowOff>49175</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6133592"/>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161282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56490</xdr:rowOff>
    </xdr:from>
    <xdr:to>
      <xdr:col>102</xdr:col>
      <xdr:colOff>114300</xdr:colOff>
      <xdr:row>36</xdr:row>
      <xdr:rowOff>49175</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5371440"/>
          <a:ext cx="889000" cy="84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68555</xdr:rowOff>
    </xdr:from>
    <xdr:to>
      <xdr:col>102</xdr:col>
      <xdr:colOff>165100</xdr:colOff>
      <xdr:row>38</xdr:row>
      <xdr:rowOff>170155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161282</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37236</xdr:rowOff>
    </xdr:from>
    <xdr:to>
      <xdr:col>98</xdr:col>
      <xdr:colOff>38100</xdr:colOff>
      <xdr:row>38</xdr:row>
      <xdr:rowOff>138836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129963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45238</xdr:rowOff>
    </xdr:from>
    <xdr:to>
      <xdr:col>112</xdr:col>
      <xdr:colOff>38100</xdr:colOff>
      <xdr:row>34</xdr:row>
      <xdr:rowOff>146838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58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163365</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88428" y="56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82042</xdr:rowOff>
    </xdr:from>
    <xdr:to>
      <xdr:col>107</xdr:col>
      <xdr:colOff>101600</xdr:colOff>
      <xdr:row>36</xdr:row>
      <xdr:rowOff>12192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28719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199428" y="58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169825</xdr:rowOff>
    </xdr:from>
    <xdr:to>
      <xdr:col>102</xdr:col>
      <xdr:colOff>165100</xdr:colOff>
      <xdr:row>36</xdr:row>
      <xdr:rowOff>99975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116502</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59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5690</xdr:rowOff>
    </xdr:from>
    <xdr:to>
      <xdr:col>98</xdr:col>
      <xdr:colOff>38100</xdr:colOff>
      <xdr:row>31</xdr:row>
      <xdr:rowOff>107290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53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123817</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509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総務費の一人当たりのコストは、特別定額給付金給付費の皆減により対前年度比</a:t>
          </a:r>
          <a:r>
            <a:rPr kumimoji="1" lang="en-US" altLang="ja-JP" sz="1300">
              <a:latin typeface="ＭＳ Ｐゴシック" panose="020B0600070205080204" pitchFamily="50" charset="-128"/>
              <a:ea typeface="ＭＳ Ｐゴシック" panose="020B0600070205080204" pitchFamily="50" charset="-128"/>
            </a:rPr>
            <a:t>91,542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62,924</a:t>
          </a:r>
          <a:r>
            <a:rPr kumimoji="1" lang="ja-JP" altLang="en-US" sz="1300">
              <a:latin typeface="ＭＳ Ｐゴシック" panose="020B0600070205080204" pitchFamily="50" charset="-128"/>
              <a:ea typeface="ＭＳ Ｐゴシック" panose="020B0600070205080204" pitchFamily="50" charset="-128"/>
            </a:rPr>
            <a:t>円と大幅に減少し、類似団体内平均は下回りました。民生費の一人当たりのコストは、非課税世帯等臨時特別給付金給付事業費、子育て世帯臨時特別給付金給付費の影響により、対前年度比</a:t>
          </a:r>
          <a:r>
            <a:rPr kumimoji="1" lang="en-US" altLang="ja-JP" sz="1300">
              <a:latin typeface="ＭＳ Ｐゴシック" panose="020B0600070205080204" pitchFamily="50" charset="-128"/>
              <a:ea typeface="ＭＳ Ｐゴシック" panose="020B0600070205080204" pitchFamily="50" charset="-128"/>
            </a:rPr>
            <a:t>23,072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169,757</a:t>
          </a:r>
          <a:r>
            <a:rPr kumimoji="1" lang="ja-JP" altLang="en-US" sz="1300">
              <a:latin typeface="ＭＳ Ｐゴシック" panose="020B0600070205080204" pitchFamily="50" charset="-128"/>
              <a:ea typeface="ＭＳ Ｐゴシック" panose="020B0600070205080204" pitchFamily="50" charset="-128"/>
            </a:rPr>
            <a:t>円となったものの、類似団体内平均は下回りました。衛生費の一人当たりのコストは、新型コロナウイルスワクチン接種事業費の影響により、対前年度比</a:t>
          </a:r>
          <a:r>
            <a:rPr kumimoji="1" lang="en-US" altLang="ja-JP" sz="1300">
              <a:latin typeface="ＭＳ Ｐゴシック" panose="020B0600070205080204" pitchFamily="50" charset="-128"/>
              <a:ea typeface="ＭＳ Ｐゴシック" panose="020B0600070205080204" pitchFamily="50" charset="-128"/>
            </a:rPr>
            <a:t>7,389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38,266</a:t>
          </a:r>
          <a:r>
            <a:rPr kumimoji="1" lang="ja-JP" altLang="en-US" sz="1300">
              <a:latin typeface="ＭＳ Ｐゴシック" panose="020B0600070205080204" pitchFamily="50" charset="-128"/>
              <a:ea typeface="ＭＳ Ｐゴシック" panose="020B0600070205080204" pitchFamily="50" charset="-128"/>
            </a:rPr>
            <a:t>円となったものの、類似団体内平均は下回りました。商工費は、がんばる事業者応援給付金事業費の皆減により、対前年度比</a:t>
          </a:r>
          <a:r>
            <a:rPr kumimoji="1" lang="en-US" altLang="ja-JP" sz="1300">
              <a:latin typeface="ＭＳ Ｐゴシック" panose="020B0600070205080204" pitchFamily="50" charset="-128"/>
              <a:ea typeface="ＭＳ Ｐゴシック" panose="020B0600070205080204" pitchFamily="50" charset="-128"/>
            </a:rPr>
            <a:t>3,995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44,702</a:t>
          </a:r>
          <a:r>
            <a:rPr kumimoji="1" lang="ja-JP" altLang="en-US" sz="1300">
              <a:latin typeface="ＭＳ Ｐゴシック" panose="020B0600070205080204" pitchFamily="50" charset="-128"/>
              <a:ea typeface="ＭＳ Ｐゴシック" panose="020B0600070205080204" pitchFamily="50" charset="-128"/>
            </a:rPr>
            <a:t>円となったものの、類似団体内平均を大きく上回りました。土木費の一人当たりのコストは、スマートＩＣ整備事業費の増加はあったものの、橋梁長寿命化事業費等の大型ハード事業が終了した影響で、対前年度比</a:t>
          </a:r>
          <a:r>
            <a:rPr kumimoji="1" lang="en-US" altLang="ja-JP" sz="1300">
              <a:latin typeface="ＭＳ Ｐゴシック" panose="020B0600070205080204" pitchFamily="50" charset="-128"/>
              <a:ea typeface="ＭＳ Ｐゴシック" panose="020B0600070205080204" pitchFamily="50" charset="-128"/>
            </a:rPr>
            <a:t>6,186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48,863</a:t>
          </a:r>
          <a:r>
            <a:rPr kumimoji="1" lang="ja-JP" altLang="en-US" sz="1300">
              <a:latin typeface="ＭＳ Ｐゴシック" panose="020B0600070205080204" pitchFamily="50" charset="-128"/>
              <a:ea typeface="ＭＳ Ｐゴシック" panose="020B0600070205080204" pitchFamily="50" charset="-128"/>
            </a:rPr>
            <a:t>円と減少し、類似団体内平均は下回りました。消防費の一人当たりのコストは諏訪広域消防負担金などの減少により、</a:t>
          </a:r>
          <a:r>
            <a:rPr kumimoji="1" lang="en-US" altLang="ja-JP" sz="1300">
              <a:latin typeface="ＭＳ Ｐゴシック" panose="020B0600070205080204" pitchFamily="50" charset="-128"/>
              <a:ea typeface="ＭＳ Ｐゴシック" panose="020B0600070205080204" pitchFamily="50" charset="-128"/>
            </a:rPr>
            <a:t>14,011</a:t>
          </a:r>
          <a:r>
            <a:rPr kumimoji="1" lang="ja-JP" altLang="en-US" sz="1300">
              <a:latin typeface="ＭＳ Ｐゴシック" panose="020B0600070205080204" pitchFamily="50" charset="-128"/>
              <a:ea typeface="ＭＳ Ｐゴシック" panose="020B0600070205080204" pitchFamily="50" charset="-128"/>
            </a:rPr>
            <a:t>円となり、類似団体内平均は下回りました。教育費の一人当たりのコストは、小中学校のＩＣＴ教育に係るタブレット端末購入費などの減少により、対前年度比</a:t>
          </a:r>
          <a:r>
            <a:rPr kumimoji="1" lang="en-US" altLang="ja-JP" sz="1300">
              <a:latin typeface="ＭＳ Ｐゴシック" panose="020B0600070205080204" pitchFamily="50" charset="-128"/>
              <a:ea typeface="ＭＳ Ｐゴシック" panose="020B0600070205080204" pitchFamily="50" charset="-128"/>
            </a:rPr>
            <a:t>5,866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37,488</a:t>
          </a:r>
          <a:r>
            <a:rPr kumimoji="1" lang="ja-JP" altLang="en-US" sz="1300">
              <a:latin typeface="ＭＳ Ｐゴシック" panose="020B0600070205080204" pitchFamily="50" charset="-128"/>
              <a:ea typeface="ＭＳ Ｐゴシック" panose="020B0600070205080204" pitchFamily="50" charset="-128"/>
            </a:rPr>
            <a:t>円となり、類似団体内平均は下回りました。公債費は、高利率の地方債償還の減少や、建設地方債の発行抑制により減少傾向にありましたが、臨時財政対策債の元利償還金が増加しており、一人当たりのコストは対前年度比</a:t>
          </a:r>
          <a:r>
            <a:rPr kumimoji="1" lang="en-US" altLang="ja-JP" sz="1300">
              <a:latin typeface="ＭＳ Ｐゴシック" panose="020B0600070205080204" pitchFamily="50" charset="-128"/>
              <a:ea typeface="ＭＳ Ｐゴシック" panose="020B0600070205080204" pitchFamily="50" charset="-128"/>
            </a:rPr>
            <a:t>716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37,995</a:t>
          </a:r>
          <a:r>
            <a:rPr kumimoji="1" lang="ja-JP" altLang="en-US" sz="1300">
              <a:latin typeface="ＭＳ Ｐゴシック" panose="020B0600070205080204" pitchFamily="50" charset="-128"/>
              <a:ea typeface="ＭＳ Ｐゴシック" panose="020B0600070205080204" pitchFamily="50" charset="-128"/>
            </a:rPr>
            <a:t>円となりました。諸支出金における土地開発公社からの計画的な用地の再取得について、令和３年度は教育費にて支出したため皆減となりました。（住民一人当たりのコストの類似団体内順位は、令和２年度より市町村類型が従前の「</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２（人口５万人以上）」から「</a:t>
          </a:r>
          <a:r>
            <a:rPr kumimoji="1" lang="en-US" altLang="ja-JP" sz="1300">
              <a:latin typeface="ＭＳ Ｐゴシック" panose="020B0600070205080204" pitchFamily="50" charset="-128"/>
              <a:ea typeface="ＭＳ Ｐゴシック" panose="020B0600070205080204" pitchFamily="50" charset="-128"/>
            </a:rPr>
            <a:t>Ⅰ-</a:t>
          </a:r>
          <a:r>
            <a:rPr kumimoji="1" lang="ja-JP" altLang="en-US" sz="1300">
              <a:latin typeface="ＭＳ Ｐゴシック" panose="020B0600070205080204" pitchFamily="50" charset="-128"/>
              <a:ea typeface="ＭＳ Ｐゴシック" panose="020B0600070205080204" pitchFamily="50" charset="-128"/>
            </a:rPr>
            <a:t>２（人口５万人未満）」となったことから、全体的に低い傾向となっています）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令和３年度は、前年度の歳入歳出の決算余剰金を財政調整基金へ積み立てたものの、積立金の取崩し額が積立額より多かったことから財政調整基金残高の対標準財政規模比は</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ポイントの減となっています。実質収支額は、翌年度に繰り越すべき財源は減少したものの、形式収支が増加したことから、</a:t>
          </a:r>
          <a:r>
            <a:rPr kumimoji="1" lang="en-US" altLang="ja-JP" sz="1400">
              <a:latin typeface="ＭＳ ゴシック" pitchFamily="49" charset="-128"/>
              <a:ea typeface="ＭＳ ゴシック" pitchFamily="49" charset="-128"/>
            </a:rPr>
            <a:t>4.49</a:t>
          </a:r>
          <a:r>
            <a:rPr kumimoji="1" lang="ja-JP" altLang="en-US" sz="1400">
              <a:latin typeface="ＭＳ ゴシック" pitchFamily="49" charset="-128"/>
              <a:ea typeface="ＭＳ ゴシック" pitchFamily="49" charset="-128"/>
            </a:rPr>
            <a:t>ポイントの増となっています。実質単年度収支については、単年度収支が大幅に増加したことから、</a:t>
          </a:r>
          <a:r>
            <a:rPr kumimoji="1" lang="en-US" altLang="ja-JP" sz="1400">
              <a:latin typeface="ＭＳ ゴシック" pitchFamily="49" charset="-128"/>
              <a:ea typeface="ＭＳ ゴシック" pitchFamily="49" charset="-128"/>
            </a:rPr>
            <a:t>5.43</a:t>
          </a:r>
          <a:r>
            <a:rPr kumimoji="1" lang="ja-JP" altLang="en-US" sz="1400">
              <a:latin typeface="ＭＳ ゴシック" pitchFamily="49" charset="-128"/>
              <a:ea typeface="ＭＳ ゴシック" pitchFamily="49" charset="-128"/>
            </a:rPr>
            <a:t>ポイントの増となっています。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企業について、一般会計の実質収支比率にあたる資金余剰額の対標準財政規模比は前年度と比較して、温泉事業会計は微減、水道事業会計、下水道事業会計ともに微増とはなっているものの、大きな変動はありません。なお、昨年度に引き続き全会計において黒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2023)/B&#20225;&#30011;&#37096;/B&#36001;&#25919;&#35506;/01&#36001;&#25919;&#20418;/&#36215;&#20661;/&#36001;&#25919;&#35506;/&#9322;&#20844;&#20250;&#35336;/R4&#27770;&#31639;/01&#12288;&#30476;&#36890;&#30693;/5.9.28%20&#20196;&#21644;&#65299;&#24180;&#24230;&#36001;&#25919;&#29366;&#27841;&#36039;&#26009;&#38598;&#12398;&#20316;&#25104;&#12395;&#12388;&#12356;&#12390;&#65288;&#27770;&#31639;&#32113;&#35336;&#12539;&#22320;&#26041;&#20844;&#20250;&#35336;&#38306;&#20418;&#65289;/&#22320;&#26041;&#36001;&#25919;&#27770;&#31639;&#24773;&#22577;&#31649;&#29702;&#12471;&#12473;&#12486;&#12512;&#12424;&#12426;DL/&#12304;&#36001;&#25919;&#29366;&#27841;&#36039;&#26009;&#38598;&#12305;_202061_&#35535;&#35370;&#24066;_2021/&#12304;&#36001;&#25919;&#29366;&#27841;&#36039;&#26009;&#38598;&#12305;_202061_&#35535;&#3537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98.2</v>
          </cell>
          <cell r="BX51">
            <v>89.9</v>
          </cell>
          <cell r="CF51">
            <v>92.6</v>
          </cell>
          <cell r="CN51">
            <v>82.1</v>
          </cell>
          <cell r="CV51">
            <v>67.2</v>
          </cell>
        </row>
        <row r="53">
          <cell r="BP53">
            <v>59.8</v>
          </cell>
          <cell r="BX53">
            <v>60.6</v>
          </cell>
          <cell r="CF53">
            <v>60</v>
          </cell>
          <cell r="CN53">
            <v>60.5</v>
          </cell>
          <cell r="CV53">
            <v>61.4</v>
          </cell>
        </row>
        <row r="55">
          <cell r="AN55" t="str">
            <v>類似団体内平均値</v>
          </cell>
          <cell r="BP55">
            <v>31.3</v>
          </cell>
          <cell r="BX55">
            <v>25.3</v>
          </cell>
          <cell r="CF55">
            <v>25.5</v>
          </cell>
          <cell r="CN55">
            <v>37.299999999999997</v>
          </cell>
          <cell r="CV55">
            <v>25.1</v>
          </cell>
        </row>
        <row r="57">
          <cell r="BP57">
            <v>58.4</v>
          </cell>
          <cell r="BX57">
            <v>59.7</v>
          </cell>
          <cell r="CF57">
            <v>60.9</v>
          </cell>
          <cell r="CN57">
            <v>61.9</v>
          </cell>
          <cell r="CV57">
            <v>63.1</v>
          </cell>
        </row>
        <row r="72">
          <cell r="BP72" t="str">
            <v>H29</v>
          </cell>
          <cell r="BX72" t="str">
            <v>H30</v>
          </cell>
          <cell r="CF72" t="str">
            <v>R01</v>
          </cell>
          <cell r="CN72" t="str">
            <v>R02</v>
          </cell>
          <cell r="CV72" t="str">
            <v>R03</v>
          </cell>
        </row>
        <row r="73">
          <cell r="AN73" t="str">
            <v>当該団体値</v>
          </cell>
          <cell r="BP73">
            <v>98.2</v>
          </cell>
          <cell r="BX73">
            <v>89.9</v>
          </cell>
          <cell r="CF73">
            <v>92.6</v>
          </cell>
          <cell r="CN73">
            <v>82.1</v>
          </cell>
          <cell r="CV73">
            <v>67.2</v>
          </cell>
        </row>
        <row r="75">
          <cell r="BP75">
            <v>3.9</v>
          </cell>
          <cell r="BX75">
            <v>4.0999999999999996</v>
          </cell>
          <cell r="CF75">
            <v>4.3</v>
          </cell>
          <cell r="CN75">
            <v>5.2</v>
          </cell>
          <cell r="CV75">
            <v>5.9</v>
          </cell>
        </row>
        <row r="77">
          <cell r="AN77" t="str">
            <v>類似団体内平均値</v>
          </cell>
          <cell r="BP77">
            <v>31.3</v>
          </cell>
          <cell r="BX77">
            <v>25.3</v>
          </cell>
          <cell r="CF77">
            <v>25.5</v>
          </cell>
          <cell r="CN77">
            <v>37.299999999999997</v>
          </cell>
          <cell r="CV77">
            <v>25.1</v>
          </cell>
        </row>
        <row r="79">
          <cell r="BP79">
            <v>7.2</v>
          </cell>
          <cell r="BX79">
            <v>6.9</v>
          </cell>
          <cell r="CF79">
            <v>6.6</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79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80</v>
      </c>
      <c r="C2" s="179"/>
      <c r="D2" s="180"/>
    </row>
    <row r="3" spans="1:119" ht="18.75" customHeight="1" thickBot="1" x14ac:dyDescent="0.2">
      <c r="A3" s="178"/>
      <c r="B3" s="377" t="s">
        <v>81</v>
      </c>
      <c r="C3" s="378"/>
      <c r="D3" s="378"/>
      <c r="E3" s="379"/>
      <c r="F3" s="379"/>
      <c r="G3" s="379"/>
      <c r="H3" s="379"/>
      <c r="I3" s="379"/>
      <c r="J3" s="379"/>
      <c r="K3" s="379"/>
      <c r="L3" s="379" t="s">
        <v>82</v>
      </c>
      <c r="M3" s="379"/>
      <c r="N3" s="379"/>
      <c r="O3" s="379"/>
      <c r="P3" s="379"/>
      <c r="Q3" s="379"/>
      <c r="R3" s="386"/>
      <c r="S3" s="386"/>
      <c r="T3" s="386"/>
      <c r="U3" s="386"/>
      <c r="V3" s="387"/>
      <c r="W3" s="361" t="s">
        <v>83</v>
      </c>
      <c r="X3" s="362"/>
      <c r="Y3" s="362"/>
      <c r="Z3" s="362"/>
      <c r="AA3" s="362"/>
      <c r="AB3" s="378"/>
      <c r="AC3" s="386" t="s">
        <v>84</v>
      </c>
      <c r="AD3" s="362"/>
      <c r="AE3" s="362"/>
      <c r="AF3" s="362"/>
      <c r="AG3" s="362"/>
      <c r="AH3" s="362"/>
      <c r="AI3" s="362"/>
      <c r="AJ3" s="362"/>
      <c r="AK3" s="362"/>
      <c r="AL3" s="363"/>
      <c r="AM3" s="361" t="s">
        <v>85</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86</v>
      </c>
      <c r="BO3" s="362"/>
      <c r="BP3" s="362"/>
      <c r="BQ3" s="362"/>
      <c r="BR3" s="362"/>
      <c r="BS3" s="362"/>
      <c r="BT3" s="362"/>
      <c r="BU3" s="363"/>
      <c r="BV3" s="361" t="s">
        <v>87</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88</v>
      </c>
      <c r="CU3" s="362"/>
      <c r="CV3" s="362"/>
      <c r="CW3" s="362"/>
      <c r="CX3" s="362"/>
      <c r="CY3" s="362"/>
      <c r="CZ3" s="362"/>
      <c r="DA3" s="363"/>
      <c r="DB3" s="361" t="s">
        <v>89</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90</v>
      </c>
      <c r="AZ4" s="365"/>
      <c r="BA4" s="365"/>
      <c r="BB4" s="365"/>
      <c r="BC4" s="365"/>
      <c r="BD4" s="365"/>
      <c r="BE4" s="365"/>
      <c r="BF4" s="365"/>
      <c r="BG4" s="365"/>
      <c r="BH4" s="365"/>
      <c r="BI4" s="365"/>
      <c r="BJ4" s="365"/>
      <c r="BK4" s="365"/>
      <c r="BL4" s="365"/>
      <c r="BM4" s="366"/>
      <c r="BN4" s="367">
        <v>24177820</v>
      </c>
      <c r="BO4" s="368"/>
      <c r="BP4" s="368"/>
      <c r="BQ4" s="368"/>
      <c r="BR4" s="368"/>
      <c r="BS4" s="368"/>
      <c r="BT4" s="368"/>
      <c r="BU4" s="369"/>
      <c r="BV4" s="367">
        <v>27666104</v>
      </c>
      <c r="BW4" s="368"/>
      <c r="BX4" s="368"/>
      <c r="BY4" s="368"/>
      <c r="BZ4" s="368"/>
      <c r="CA4" s="368"/>
      <c r="CB4" s="368"/>
      <c r="CC4" s="369"/>
      <c r="CD4" s="370" t="s">
        <v>91</v>
      </c>
      <c r="CE4" s="371"/>
      <c r="CF4" s="371"/>
      <c r="CG4" s="371"/>
      <c r="CH4" s="371"/>
      <c r="CI4" s="371"/>
      <c r="CJ4" s="371"/>
      <c r="CK4" s="371"/>
      <c r="CL4" s="371"/>
      <c r="CM4" s="371"/>
      <c r="CN4" s="371"/>
      <c r="CO4" s="371"/>
      <c r="CP4" s="371"/>
      <c r="CQ4" s="371"/>
      <c r="CR4" s="371"/>
      <c r="CS4" s="372"/>
      <c r="CT4" s="373">
        <v>11.1</v>
      </c>
      <c r="CU4" s="374"/>
      <c r="CV4" s="374"/>
      <c r="CW4" s="374"/>
      <c r="CX4" s="374"/>
      <c r="CY4" s="374"/>
      <c r="CZ4" s="374"/>
      <c r="DA4" s="375"/>
      <c r="DB4" s="373">
        <v>6.6</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92</v>
      </c>
      <c r="AN5" s="434"/>
      <c r="AO5" s="434"/>
      <c r="AP5" s="434"/>
      <c r="AQ5" s="434"/>
      <c r="AR5" s="434"/>
      <c r="AS5" s="434"/>
      <c r="AT5" s="435"/>
      <c r="AU5" s="436" t="s">
        <v>93</v>
      </c>
      <c r="AV5" s="437"/>
      <c r="AW5" s="437"/>
      <c r="AX5" s="437"/>
      <c r="AY5" s="438" t="s">
        <v>94</v>
      </c>
      <c r="AZ5" s="439"/>
      <c r="BA5" s="439"/>
      <c r="BB5" s="439"/>
      <c r="BC5" s="439"/>
      <c r="BD5" s="439"/>
      <c r="BE5" s="439"/>
      <c r="BF5" s="439"/>
      <c r="BG5" s="439"/>
      <c r="BH5" s="439"/>
      <c r="BI5" s="439"/>
      <c r="BJ5" s="439"/>
      <c r="BK5" s="439"/>
      <c r="BL5" s="439"/>
      <c r="BM5" s="440"/>
      <c r="BN5" s="404">
        <v>22675824</v>
      </c>
      <c r="BO5" s="405"/>
      <c r="BP5" s="405"/>
      <c r="BQ5" s="405"/>
      <c r="BR5" s="405"/>
      <c r="BS5" s="405"/>
      <c r="BT5" s="405"/>
      <c r="BU5" s="406"/>
      <c r="BV5" s="404">
        <v>26721694</v>
      </c>
      <c r="BW5" s="405"/>
      <c r="BX5" s="405"/>
      <c r="BY5" s="405"/>
      <c r="BZ5" s="405"/>
      <c r="CA5" s="405"/>
      <c r="CB5" s="405"/>
      <c r="CC5" s="406"/>
      <c r="CD5" s="407" t="s">
        <v>95</v>
      </c>
      <c r="CE5" s="408"/>
      <c r="CF5" s="408"/>
      <c r="CG5" s="408"/>
      <c r="CH5" s="408"/>
      <c r="CI5" s="408"/>
      <c r="CJ5" s="408"/>
      <c r="CK5" s="408"/>
      <c r="CL5" s="408"/>
      <c r="CM5" s="408"/>
      <c r="CN5" s="408"/>
      <c r="CO5" s="408"/>
      <c r="CP5" s="408"/>
      <c r="CQ5" s="408"/>
      <c r="CR5" s="408"/>
      <c r="CS5" s="409"/>
      <c r="CT5" s="401">
        <v>82.2</v>
      </c>
      <c r="CU5" s="402"/>
      <c r="CV5" s="402"/>
      <c r="CW5" s="402"/>
      <c r="CX5" s="402"/>
      <c r="CY5" s="402"/>
      <c r="CZ5" s="402"/>
      <c r="DA5" s="403"/>
      <c r="DB5" s="401">
        <v>90.3</v>
      </c>
      <c r="DC5" s="402"/>
      <c r="DD5" s="402"/>
      <c r="DE5" s="402"/>
      <c r="DF5" s="402"/>
      <c r="DG5" s="402"/>
      <c r="DH5" s="402"/>
      <c r="DI5" s="403"/>
    </row>
    <row r="6" spans="1:119" ht="18.75" customHeight="1" x14ac:dyDescent="0.15">
      <c r="A6" s="178"/>
      <c r="B6" s="410" t="s">
        <v>96</v>
      </c>
      <c r="C6" s="411"/>
      <c r="D6" s="411"/>
      <c r="E6" s="412"/>
      <c r="F6" s="412"/>
      <c r="G6" s="412"/>
      <c r="H6" s="412"/>
      <c r="I6" s="412"/>
      <c r="J6" s="412"/>
      <c r="K6" s="412"/>
      <c r="L6" s="412" t="s">
        <v>97</v>
      </c>
      <c r="M6" s="412"/>
      <c r="N6" s="412"/>
      <c r="O6" s="412"/>
      <c r="P6" s="412"/>
      <c r="Q6" s="412"/>
      <c r="R6" s="416"/>
      <c r="S6" s="416"/>
      <c r="T6" s="416"/>
      <c r="U6" s="416"/>
      <c r="V6" s="417"/>
      <c r="W6" s="420" t="s">
        <v>98</v>
      </c>
      <c r="X6" s="421"/>
      <c r="Y6" s="421"/>
      <c r="Z6" s="421"/>
      <c r="AA6" s="421"/>
      <c r="AB6" s="411"/>
      <c r="AC6" s="424" t="s">
        <v>99</v>
      </c>
      <c r="AD6" s="425"/>
      <c r="AE6" s="425"/>
      <c r="AF6" s="425"/>
      <c r="AG6" s="425"/>
      <c r="AH6" s="425"/>
      <c r="AI6" s="425"/>
      <c r="AJ6" s="425"/>
      <c r="AK6" s="425"/>
      <c r="AL6" s="426"/>
      <c r="AM6" s="433" t="s">
        <v>100</v>
      </c>
      <c r="AN6" s="434"/>
      <c r="AO6" s="434"/>
      <c r="AP6" s="434"/>
      <c r="AQ6" s="434"/>
      <c r="AR6" s="434"/>
      <c r="AS6" s="434"/>
      <c r="AT6" s="435"/>
      <c r="AU6" s="436" t="s">
        <v>93</v>
      </c>
      <c r="AV6" s="437"/>
      <c r="AW6" s="437"/>
      <c r="AX6" s="437"/>
      <c r="AY6" s="438" t="s">
        <v>101</v>
      </c>
      <c r="AZ6" s="439"/>
      <c r="BA6" s="439"/>
      <c r="BB6" s="439"/>
      <c r="BC6" s="439"/>
      <c r="BD6" s="439"/>
      <c r="BE6" s="439"/>
      <c r="BF6" s="439"/>
      <c r="BG6" s="439"/>
      <c r="BH6" s="439"/>
      <c r="BI6" s="439"/>
      <c r="BJ6" s="439"/>
      <c r="BK6" s="439"/>
      <c r="BL6" s="439"/>
      <c r="BM6" s="440"/>
      <c r="BN6" s="404">
        <v>1501996</v>
      </c>
      <c r="BO6" s="405"/>
      <c r="BP6" s="405"/>
      <c r="BQ6" s="405"/>
      <c r="BR6" s="405"/>
      <c r="BS6" s="405"/>
      <c r="BT6" s="405"/>
      <c r="BU6" s="406"/>
      <c r="BV6" s="404">
        <v>944410</v>
      </c>
      <c r="BW6" s="405"/>
      <c r="BX6" s="405"/>
      <c r="BY6" s="405"/>
      <c r="BZ6" s="405"/>
      <c r="CA6" s="405"/>
      <c r="CB6" s="405"/>
      <c r="CC6" s="406"/>
      <c r="CD6" s="407" t="s">
        <v>102</v>
      </c>
      <c r="CE6" s="408"/>
      <c r="CF6" s="408"/>
      <c r="CG6" s="408"/>
      <c r="CH6" s="408"/>
      <c r="CI6" s="408"/>
      <c r="CJ6" s="408"/>
      <c r="CK6" s="408"/>
      <c r="CL6" s="408"/>
      <c r="CM6" s="408"/>
      <c r="CN6" s="408"/>
      <c r="CO6" s="408"/>
      <c r="CP6" s="408"/>
      <c r="CQ6" s="408"/>
      <c r="CR6" s="408"/>
      <c r="CS6" s="409"/>
      <c r="CT6" s="441">
        <v>89.1</v>
      </c>
      <c r="CU6" s="442"/>
      <c r="CV6" s="442"/>
      <c r="CW6" s="442"/>
      <c r="CX6" s="442"/>
      <c r="CY6" s="442"/>
      <c r="CZ6" s="442"/>
      <c r="DA6" s="443"/>
      <c r="DB6" s="441">
        <v>96.3</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103</v>
      </c>
      <c r="AN7" s="434"/>
      <c r="AO7" s="434"/>
      <c r="AP7" s="434"/>
      <c r="AQ7" s="434"/>
      <c r="AR7" s="434"/>
      <c r="AS7" s="434"/>
      <c r="AT7" s="435"/>
      <c r="AU7" s="436" t="s">
        <v>104</v>
      </c>
      <c r="AV7" s="437"/>
      <c r="AW7" s="437"/>
      <c r="AX7" s="437"/>
      <c r="AY7" s="438" t="s">
        <v>105</v>
      </c>
      <c r="AZ7" s="439"/>
      <c r="BA7" s="439"/>
      <c r="BB7" s="439"/>
      <c r="BC7" s="439"/>
      <c r="BD7" s="439"/>
      <c r="BE7" s="439"/>
      <c r="BF7" s="439"/>
      <c r="BG7" s="439"/>
      <c r="BH7" s="439"/>
      <c r="BI7" s="439"/>
      <c r="BJ7" s="439"/>
      <c r="BK7" s="439"/>
      <c r="BL7" s="439"/>
      <c r="BM7" s="440"/>
      <c r="BN7" s="404">
        <v>82399</v>
      </c>
      <c r="BO7" s="405"/>
      <c r="BP7" s="405"/>
      <c r="BQ7" s="405"/>
      <c r="BR7" s="405"/>
      <c r="BS7" s="405"/>
      <c r="BT7" s="405"/>
      <c r="BU7" s="406"/>
      <c r="BV7" s="404">
        <v>137295</v>
      </c>
      <c r="BW7" s="405"/>
      <c r="BX7" s="405"/>
      <c r="BY7" s="405"/>
      <c r="BZ7" s="405"/>
      <c r="CA7" s="405"/>
      <c r="CB7" s="405"/>
      <c r="CC7" s="406"/>
      <c r="CD7" s="407" t="s">
        <v>106</v>
      </c>
      <c r="CE7" s="408"/>
      <c r="CF7" s="408"/>
      <c r="CG7" s="408"/>
      <c r="CH7" s="408"/>
      <c r="CI7" s="408"/>
      <c r="CJ7" s="408"/>
      <c r="CK7" s="408"/>
      <c r="CL7" s="408"/>
      <c r="CM7" s="408"/>
      <c r="CN7" s="408"/>
      <c r="CO7" s="408"/>
      <c r="CP7" s="408"/>
      <c r="CQ7" s="408"/>
      <c r="CR7" s="408"/>
      <c r="CS7" s="409"/>
      <c r="CT7" s="404">
        <v>12830420</v>
      </c>
      <c r="CU7" s="405"/>
      <c r="CV7" s="405"/>
      <c r="CW7" s="405"/>
      <c r="CX7" s="405"/>
      <c r="CY7" s="405"/>
      <c r="CZ7" s="405"/>
      <c r="DA7" s="406"/>
      <c r="DB7" s="404">
        <v>12286672</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107</v>
      </c>
      <c r="AN8" s="434"/>
      <c r="AO8" s="434"/>
      <c r="AP8" s="434"/>
      <c r="AQ8" s="434"/>
      <c r="AR8" s="434"/>
      <c r="AS8" s="434"/>
      <c r="AT8" s="435"/>
      <c r="AU8" s="436" t="s">
        <v>93</v>
      </c>
      <c r="AV8" s="437"/>
      <c r="AW8" s="437"/>
      <c r="AX8" s="437"/>
      <c r="AY8" s="438" t="s">
        <v>108</v>
      </c>
      <c r="AZ8" s="439"/>
      <c r="BA8" s="439"/>
      <c r="BB8" s="439"/>
      <c r="BC8" s="439"/>
      <c r="BD8" s="439"/>
      <c r="BE8" s="439"/>
      <c r="BF8" s="439"/>
      <c r="BG8" s="439"/>
      <c r="BH8" s="439"/>
      <c r="BI8" s="439"/>
      <c r="BJ8" s="439"/>
      <c r="BK8" s="439"/>
      <c r="BL8" s="439"/>
      <c r="BM8" s="440"/>
      <c r="BN8" s="404">
        <v>1419597</v>
      </c>
      <c r="BO8" s="405"/>
      <c r="BP8" s="405"/>
      <c r="BQ8" s="405"/>
      <c r="BR8" s="405"/>
      <c r="BS8" s="405"/>
      <c r="BT8" s="405"/>
      <c r="BU8" s="406"/>
      <c r="BV8" s="404">
        <v>807115</v>
      </c>
      <c r="BW8" s="405"/>
      <c r="BX8" s="405"/>
      <c r="BY8" s="405"/>
      <c r="BZ8" s="405"/>
      <c r="CA8" s="405"/>
      <c r="CB8" s="405"/>
      <c r="CC8" s="406"/>
      <c r="CD8" s="407" t="s">
        <v>109</v>
      </c>
      <c r="CE8" s="408"/>
      <c r="CF8" s="408"/>
      <c r="CG8" s="408"/>
      <c r="CH8" s="408"/>
      <c r="CI8" s="408"/>
      <c r="CJ8" s="408"/>
      <c r="CK8" s="408"/>
      <c r="CL8" s="408"/>
      <c r="CM8" s="408"/>
      <c r="CN8" s="408"/>
      <c r="CO8" s="408"/>
      <c r="CP8" s="408"/>
      <c r="CQ8" s="408"/>
      <c r="CR8" s="408"/>
      <c r="CS8" s="409"/>
      <c r="CT8" s="444">
        <v>0.72</v>
      </c>
      <c r="CU8" s="445"/>
      <c r="CV8" s="445"/>
      <c r="CW8" s="445"/>
      <c r="CX8" s="445"/>
      <c r="CY8" s="445"/>
      <c r="CZ8" s="445"/>
      <c r="DA8" s="446"/>
      <c r="DB8" s="444">
        <v>0.74</v>
      </c>
      <c r="DC8" s="445"/>
      <c r="DD8" s="445"/>
      <c r="DE8" s="445"/>
      <c r="DF8" s="445"/>
      <c r="DG8" s="445"/>
      <c r="DH8" s="445"/>
      <c r="DI8" s="446"/>
    </row>
    <row r="9" spans="1:119" ht="18.75" customHeight="1" thickBot="1" x14ac:dyDescent="0.2">
      <c r="A9" s="178"/>
      <c r="B9" s="398" t="s">
        <v>110</v>
      </c>
      <c r="C9" s="399"/>
      <c r="D9" s="399"/>
      <c r="E9" s="399"/>
      <c r="F9" s="399"/>
      <c r="G9" s="399"/>
      <c r="H9" s="399"/>
      <c r="I9" s="399"/>
      <c r="J9" s="399"/>
      <c r="K9" s="447"/>
      <c r="L9" s="448" t="s">
        <v>111</v>
      </c>
      <c r="M9" s="449"/>
      <c r="N9" s="449"/>
      <c r="O9" s="449"/>
      <c r="P9" s="449"/>
      <c r="Q9" s="450"/>
      <c r="R9" s="451">
        <v>48729</v>
      </c>
      <c r="S9" s="452"/>
      <c r="T9" s="452"/>
      <c r="U9" s="452"/>
      <c r="V9" s="453"/>
      <c r="W9" s="361" t="s">
        <v>112</v>
      </c>
      <c r="X9" s="362"/>
      <c r="Y9" s="362"/>
      <c r="Z9" s="362"/>
      <c r="AA9" s="362"/>
      <c r="AB9" s="362"/>
      <c r="AC9" s="362"/>
      <c r="AD9" s="362"/>
      <c r="AE9" s="362"/>
      <c r="AF9" s="362"/>
      <c r="AG9" s="362"/>
      <c r="AH9" s="362"/>
      <c r="AI9" s="362"/>
      <c r="AJ9" s="362"/>
      <c r="AK9" s="362"/>
      <c r="AL9" s="363"/>
      <c r="AM9" s="433" t="s">
        <v>113</v>
      </c>
      <c r="AN9" s="434"/>
      <c r="AO9" s="434"/>
      <c r="AP9" s="434"/>
      <c r="AQ9" s="434"/>
      <c r="AR9" s="434"/>
      <c r="AS9" s="434"/>
      <c r="AT9" s="435"/>
      <c r="AU9" s="436" t="s">
        <v>114</v>
      </c>
      <c r="AV9" s="437"/>
      <c r="AW9" s="437"/>
      <c r="AX9" s="437"/>
      <c r="AY9" s="438" t="s">
        <v>115</v>
      </c>
      <c r="AZ9" s="439"/>
      <c r="BA9" s="439"/>
      <c r="BB9" s="439"/>
      <c r="BC9" s="439"/>
      <c r="BD9" s="439"/>
      <c r="BE9" s="439"/>
      <c r="BF9" s="439"/>
      <c r="BG9" s="439"/>
      <c r="BH9" s="439"/>
      <c r="BI9" s="439"/>
      <c r="BJ9" s="439"/>
      <c r="BK9" s="439"/>
      <c r="BL9" s="439"/>
      <c r="BM9" s="440"/>
      <c r="BN9" s="404">
        <v>612482</v>
      </c>
      <c r="BO9" s="405"/>
      <c r="BP9" s="405"/>
      <c r="BQ9" s="405"/>
      <c r="BR9" s="405"/>
      <c r="BS9" s="405"/>
      <c r="BT9" s="405"/>
      <c r="BU9" s="406"/>
      <c r="BV9" s="404">
        <v>42808</v>
      </c>
      <c r="BW9" s="405"/>
      <c r="BX9" s="405"/>
      <c r="BY9" s="405"/>
      <c r="BZ9" s="405"/>
      <c r="CA9" s="405"/>
      <c r="CB9" s="405"/>
      <c r="CC9" s="406"/>
      <c r="CD9" s="407" t="s">
        <v>116</v>
      </c>
      <c r="CE9" s="408"/>
      <c r="CF9" s="408"/>
      <c r="CG9" s="408"/>
      <c r="CH9" s="408"/>
      <c r="CI9" s="408"/>
      <c r="CJ9" s="408"/>
      <c r="CK9" s="408"/>
      <c r="CL9" s="408"/>
      <c r="CM9" s="408"/>
      <c r="CN9" s="408"/>
      <c r="CO9" s="408"/>
      <c r="CP9" s="408"/>
      <c r="CQ9" s="408"/>
      <c r="CR9" s="408"/>
      <c r="CS9" s="409"/>
      <c r="CT9" s="401">
        <v>11.4</v>
      </c>
      <c r="CU9" s="402"/>
      <c r="CV9" s="402"/>
      <c r="CW9" s="402"/>
      <c r="CX9" s="402"/>
      <c r="CY9" s="402"/>
      <c r="CZ9" s="402"/>
      <c r="DA9" s="403"/>
      <c r="DB9" s="401">
        <v>11.9</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117</v>
      </c>
      <c r="M10" s="434"/>
      <c r="N10" s="434"/>
      <c r="O10" s="434"/>
      <c r="P10" s="434"/>
      <c r="Q10" s="435"/>
      <c r="R10" s="455">
        <v>50140</v>
      </c>
      <c r="S10" s="456"/>
      <c r="T10" s="456"/>
      <c r="U10" s="456"/>
      <c r="V10" s="457"/>
      <c r="W10" s="392"/>
      <c r="X10" s="393"/>
      <c r="Y10" s="393"/>
      <c r="Z10" s="393"/>
      <c r="AA10" s="393"/>
      <c r="AB10" s="393"/>
      <c r="AC10" s="393"/>
      <c r="AD10" s="393"/>
      <c r="AE10" s="393"/>
      <c r="AF10" s="393"/>
      <c r="AG10" s="393"/>
      <c r="AH10" s="393"/>
      <c r="AI10" s="393"/>
      <c r="AJ10" s="393"/>
      <c r="AK10" s="393"/>
      <c r="AL10" s="396"/>
      <c r="AM10" s="433" t="s">
        <v>118</v>
      </c>
      <c r="AN10" s="434"/>
      <c r="AO10" s="434"/>
      <c r="AP10" s="434"/>
      <c r="AQ10" s="434"/>
      <c r="AR10" s="434"/>
      <c r="AS10" s="434"/>
      <c r="AT10" s="435"/>
      <c r="AU10" s="436" t="s">
        <v>93</v>
      </c>
      <c r="AV10" s="437"/>
      <c r="AW10" s="437"/>
      <c r="AX10" s="437"/>
      <c r="AY10" s="438" t="s">
        <v>119</v>
      </c>
      <c r="AZ10" s="439"/>
      <c r="BA10" s="439"/>
      <c r="BB10" s="439"/>
      <c r="BC10" s="439"/>
      <c r="BD10" s="439"/>
      <c r="BE10" s="439"/>
      <c r="BF10" s="439"/>
      <c r="BG10" s="439"/>
      <c r="BH10" s="439"/>
      <c r="BI10" s="439"/>
      <c r="BJ10" s="439"/>
      <c r="BK10" s="439"/>
      <c r="BL10" s="439"/>
      <c r="BM10" s="440"/>
      <c r="BN10" s="404">
        <v>536258</v>
      </c>
      <c r="BO10" s="405"/>
      <c r="BP10" s="405"/>
      <c r="BQ10" s="405"/>
      <c r="BR10" s="405"/>
      <c r="BS10" s="405"/>
      <c r="BT10" s="405"/>
      <c r="BU10" s="406"/>
      <c r="BV10" s="404">
        <v>395137</v>
      </c>
      <c r="BW10" s="405"/>
      <c r="BX10" s="405"/>
      <c r="BY10" s="405"/>
      <c r="BZ10" s="405"/>
      <c r="CA10" s="405"/>
      <c r="CB10" s="405"/>
      <c r="CC10" s="406"/>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121</v>
      </c>
      <c r="M11" s="459"/>
      <c r="N11" s="459"/>
      <c r="O11" s="459"/>
      <c r="P11" s="459"/>
      <c r="Q11" s="460"/>
      <c r="R11" s="461" t="s">
        <v>122</v>
      </c>
      <c r="S11" s="462"/>
      <c r="T11" s="462"/>
      <c r="U11" s="462"/>
      <c r="V11" s="463"/>
      <c r="W11" s="392"/>
      <c r="X11" s="393"/>
      <c r="Y11" s="393"/>
      <c r="Z11" s="393"/>
      <c r="AA11" s="393"/>
      <c r="AB11" s="393"/>
      <c r="AC11" s="393"/>
      <c r="AD11" s="393"/>
      <c r="AE11" s="393"/>
      <c r="AF11" s="393"/>
      <c r="AG11" s="393"/>
      <c r="AH11" s="393"/>
      <c r="AI11" s="393"/>
      <c r="AJ11" s="393"/>
      <c r="AK11" s="393"/>
      <c r="AL11" s="396"/>
      <c r="AM11" s="433" t="s">
        <v>123</v>
      </c>
      <c r="AN11" s="434"/>
      <c r="AO11" s="434"/>
      <c r="AP11" s="434"/>
      <c r="AQ11" s="434"/>
      <c r="AR11" s="434"/>
      <c r="AS11" s="434"/>
      <c r="AT11" s="435"/>
      <c r="AU11" s="436" t="s">
        <v>124</v>
      </c>
      <c r="AV11" s="437"/>
      <c r="AW11" s="437"/>
      <c r="AX11" s="437"/>
      <c r="AY11" s="438" t="s">
        <v>125</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126</v>
      </c>
      <c r="CE11" s="408"/>
      <c r="CF11" s="408"/>
      <c r="CG11" s="408"/>
      <c r="CH11" s="408"/>
      <c r="CI11" s="408"/>
      <c r="CJ11" s="408"/>
      <c r="CK11" s="408"/>
      <c r="CL11" s="408"/>
      <c r="CM11" s="408"/>
      <c r="CN11" s="408"/>
      <c r="CO11" s="408"/>
      <c r="CP11" s="408"/>
      <c r="CQ11" s="408"/>
      <c r="CR11" s="408"/>
      <c r="CS11" s="409"/>
      <c r="CT11" s="444" t="s">
        <v>127</v>
      </c>
      <c r="CU11" s="445"/>
      <c r="CV11" s="445"/>
      <c r="CW11" s="445"/>
      <c r="CX11" s="445"/>
      <c r="CY11" s="445"/>
      <c r="CZ11" s="445"/>
      <c r="DA11" s="446"/>
      <c r="DB11" s="444" t="s">
        <v>128</v>
      </c>
      <c r="DC11" s="445"/>
      <c r="DD11" s="445"/>
      <c r="DE11" s="445"/>
      <c r="DF11" s="445"/>
      <c r="DG11" s="445"/>
      <c r="DH11" s="445"/>
      <c r="DI11" s="446"/>
    </row>
    <row r="12" spans="1:119" ht="18.75" customHeight="1" x14ac:dyDescent="0.15">
      <c r="A12" s="178"/>
      <c r="B12" s="464" t="s">
        <v>129</v>
      </c>
      <c r="C12" s="465"/>
      <c r="D12" s="465"/>
      <c r="E12" s="465"/>
      <c r="F12" s="465"/>
      <c r="G12" s="465"/>
      <c r="H12" s="465"/>
      <c r="I12" s="465"/>
      <c r="J12" s="465"/>
      <c r="K12" s="466"/>
      <c r="L12" s="473" t="s">
        <v>130</v>
      </c>
      <c r="M12" s="474"/>
      <c r="N12" s="474"/>
      <c r="O12" s="474"/>
      <c r="P12" s="474"/>
      <c r="Q12" s="475"/>
      <c r="R12" s="476">
        <v>48636</v>
      </c>
      <c r="S12" s="477"/>
      <c r="T12" s="477"/>
      <c r="U12" s="477"/>
      <c r="V12" s="478"/>
      <c r="W12" s="479" t="s">
        <v>1</v>
      </c>
      <c r="X12" s="437"/>
      <c r="Y12" s="437"/>
      <c r="Z12" s="437"/>
      <c r="AA12" s="437"/>
      <c r="AB12" s="480"/>
      <c r="AC12" s="481" t="s">
        <v>131</v>
      </c>
      <c r="AD12" s="482"/>
      <c r="AE12" s="482"/>
      <c r="AF12" s="482"/>
      <c r="AG12" s="483"/>
      <c r="AH12" s="481" t="s">
        <v>132</v>
      </c>
      <c r="AI12" s="482"/>
      <c r="AJ12" s="482"/>
      <c r="AK12" s="482"/>
      <c r="AL12" s="484"/>
      <c r="AM12" s="433" t="s">
        <v>133</v>
      </c>
      <c r="AN12" s="434"/>
      <c r="AO12" s="434"/>
      <c r="AP12" s="434"/>
      <c r="AQ12" s="434"/>
      <c r="AR12" s="434"/>
      <c r="AS12" s="434"/>
      <c r="AT12" s="435"/>
      <c r="AU12" s="436" t="s">
        <v>134</v>
      </c>
      <c r="AV12" s="437"/>
      <c r="AW12" s="437"/>
      <c r="AX12" s="437"/>
      <c r="AY12" s="438" t="s">
        <v>135</v>
      </c>
      <c r="AZ12" s="439"/>
      <c r="BA12" s="439"/>
      <c r="BB12" s="439"/>
      <c r="BC12" s="439"/>
      <c r="BD12" s="439"/>
      <c r="BE12" s="439"/>
      <c r="BF12" s="439"/>
      <c r="BG12" s="439"/>
      <c r="BH12" s="439"/>
      <c r="BI12" s="439"/>
      <c r="BJ12" s="439"/>
      <c r="BK12" s="439"/>
      <c r="BL12" s="439"/>
      <c r="BM12" s="440"/>
      <c r="BN12" s="404">
        <v>552811</v>
      </c>
      <c r="BO12" s="405"/>
      <c r="BP12" s="405"/>
      <c r="BQ12" s="405"/>
      <c r="BR12" s="405"/>
      <c r="BS12" s="405"/>
      <c r="BT12" s="405"/>
      <c r="BU12" s="406"/>
      <c r="BV12" s="404">
        <v>535000</v>
      </c>
      <c r="BW12" s="405"/>
      <c r="BX12" s="405"/>
      <c r="BY12" s="405"/>
      <c r="BZ12" s="405"/>
      <c r="CA12" s="405"/>
      <c r="CB12" s="405"/>
      <c r="CC12" s="406"/>
      <c r="CD12" s="407" t="s">
        <v>136</v>
      </c>
      <c r="CE12" s="408"/>
      <c r="CF12" s="408"/>
      <c r="CG12" s="408"/>
      <c r="CH12" s="408"/>
      <c r="CI12" s="408"/>
      <c r="CJ12" s="408"/>
      <c r="CK12" s="408"/>
      <c r="CL12" s="408"/>
      <c r="CM12" s="408"/>
      <c r="CN12" s="408"/>
      <c r="CO12" s="408"/>
      <c r="CP12" s="408"/>
      <c r="CQ12" s="408"/>
      <c r="CR12" s="408"/>
      <c r="CS12" s="409"/>
      <c r="CT12" s="444" t="s">
        <v>128</v>
      </c>
      <c r="CU12" s="445"/>
      <c r="CV12" s="445"/>
      <c r="CW12" s="445"/>
      <c r="CX12" s="445"/>
      <c r="CY12" s="445"/>
      <c r="CZ12" s="445"/>
      <c r="DA12" s="446"/>
      <c r="DB12" s="444" t="s">
        <v>127</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137</v>
      </c>
      <c r="N13" s="496"/>
      <c r="O13" s="496"/>
      <c r="P13" s="496"/>
      <c r="Q13" s="497"/>
      <c r="R13" s="488">
        <v>47390</v>
      </c>
      <c r="S13" s="489"/>
      <c r="T13" s="489"/>
      <c r="U13" s="489"/>
      <c r="V13" s="490"/>
      <c r="W13" s="420" t="s">
        <v>138</v>
      </c>
      <c r="X13" s="421"/>
      <c r="Y13" s="421"/>
      <c r="Z13" s="421"/>
      <c r="AA13" s="421"/>
      <c r="AB13" s="411"/>
      <c r="AC13" s="455">
        <v>725</v>
      </c>
      <c r="AD13" s="456"/>
      <c r="AE13" s="456"/>
      <c r="AF13" s="456"/>
      <c r="AG13" s="498"/>
      <c r="AH13" s="455">
        <v>797</v>
      </c>
      <c r="AI13" s="456"/>
      <c r="AJ13" s="456"/>
      <c r="AK13" s="456"/>
      <c r="AL13" s="457"/>
      <c r="AM13" s="433" t="s">
        <v>139</v>
      </c>
      <c r="AN13" s="434"/>
      <c r="AO13" s="434"/>
      <c r="AP13" s="434"/>
      <c r="AQ13" s="434"/>
      <c r="AR13" s="434"/>
      <c r="AS13" s="434"/>
      <c r="AT13" s="435"/>
      <c r="AU13" s="436" t="s">
        <v>140</v>
      </c>
      <c r="AV13" s="437"/>
      <c r="AW13" s="437"/>
      <c r="AX13" s="437"/>
      <c r="AY13" s="438" t="s">
        <v>141</v>
      </c>
      <c r="AZ13" s="439"/>
      <c r="BA13" s="439"/>
      <c r="BB13" s="439"/>
      <c r="BC13" s="439"/>
      <c r="BD13" s="439"/>
      <c r="BE13" s="439"/>
      <c r="BF13" s="439"/>
      <c r="BG13" s="439"/>
      <c r="BH13" s="439"/>
      <c r="BI13" s="439"/>
      <c r="BJ13" s="439"/>
      <c r="BK13" s="439"/>
      <c r="BL13" s="439"/>
      <c r="BM13" s="440"/>
      <c r="BN13" s="404">
        <v>595929</v>
      </c>
      <c r="BO13" s="405"/>
      <c r="BP13" s="405"/>
      <c r="BQ13" s="405"/>
      <c r="BR13" s="405"/>
      <c r="BS13" s="405"/>
      <c r="BT13" s="405"/>
      <c r="BU13" s="406"/>
      <c r="BV13" s="404">
        <v>-97055</v>
      </c>
      <c r="BW13" s="405"/>
      <c r="BX13" s="405"/>
      <c r="BY13" s="405"/>
      <c r="BZ13" s="405"/>
      <c r="CA13" s="405"/>
      <c r="CB13" s="405"/>
      <c r="CC13" s="406"/>
      <c r="CD13" s="407" t="s">
        <v>142</v>
      </c>
      <c r="CE13" s="408"/>
      <c r="CF13" s="408"/>
      <c r="CG13" s="408"/>
      <c r="CH13" s="408"/>
      <c r="CI13" s="408"/>
      <c r="CJ13" s="408"/>
      <c r="CK13" s="408"/>
      <c r="CL13" s="408"/>
      <c r="CM13" s="408"/>
      <c r="CN13" s="408"/>
      <c r="CO13" s="408"/>
      <c r="CP13" s="408"/>
      <c r="CQ13" s="408"/>
      <c r="CR13" s="408"/>
      <c r="CS13" s="409"/>
      <c r="CT13" s="401">
        <v>5.9</v>
      </c>
      <c r="CU13" s="402"/>
      <c r="CV13" s="402"/>
      <c r="CW13" s="402"/>
      <c r="CX13" s="402"/>
      <c r="CY13" s="402"/>
      <c r="CZ13" s="402"/>
      <c r="DA13" s="403"/>
      <c r="DB13" s="401">
        <v>5.2</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143</v>
      </c>
      <c r="M14" s="486"/>
      <c r="N14" s="486"/>
      <c r="O14" s="486"/>
      <c r="P14" s="486"/>
      <c r="Q14" s="487"/>
      <c r="R14" s="488">
        <v>49193</v>
      </c>
      <c r="S14" s="489"/>
      <c r="T14" s="489"/>
      <c r="U14" s="489"/>
      <c r="V14" s="490"/>
      <c r="W14" s="394"/>
      <c r="X14" s="395"/>
      <c r="Y14" s="395"/>
      <c r="Z14" s="395"/>
      <c r="AA14" s="395"/>
      <c r="AB14" s="384"/>
      <c r="AC14" s="491">
        <v>3</v>
      </c>
      <c r="AD14" s="492"/>
      <c r="AE14" s="492"/>
      <c r="AF14" s="492"/>
      <c r="AG14" s="493"/>
      <c r="AH14" s="491">
        <v>3.3</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144</v>
      </c>
      <c r="CE14" s="500"/>
      <c r="CF14" s="500"/>
      <c r="CG14" s="500"/>
      <c r="CH14" s="500"/>
      <c r="CI14" s="500"/>
      <c r="CJ14" s="500"/>
      <c r="CK14" s="500"/>
      <c r="CL14" s="500"/>
      <c r="CM14" s="500"/>
      <c r="CN14" s="500"/>
      <c r="CO14" s="500"/>
      <c r="CP14" s="500"/>
      <c r="CQ14" s="500"/>
      <c r="CR14" s="500"/>
      <c r="CS14" s="501"/>
      <c r="CT14" s="502">
        <v>67.2</v>
      </c>
      <c r="CU14" s="503"/>
      <c r="CV14" s="503"/>
      <c r="CW14" s="503"/>
      <c r="CX14" s="503"/>
      <c r="CY14" s="503"/>
      <c r="CZ14" s="503"/>
      <c r="DA14" s="504"/>
      <c r="DB14" s="502">
        <v>82.1</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145</v>
      </c>
      <c r="N15" s="496"/>
      <c r="O15" s="496"/>
      <c r="P15" s="496"/>
      <c r="Q15" s="497"/>
      <c r="R15" s="488">
        <v>47951</v>
      </c>
      <c r="S15" s="489"/>
      <c r="T15" s="489"/>
      <c r="U15" s="489"/>
      <c r="V15" s="490"/>
      <c r="W15" s="420" t="s">
        <v>146</v>
      </c>
      <c r="X15" s="421"/>
      <c r="Y15" s="421"/>
      <c r="Z15" s="421"/>
      <c r="AA15" s="421"/>
      <c r="AB15" s="411"/>
      <c r="AC15" s="455">
        <v>8387</v>
      </c>
      <c r="AD15" s="456"/>
      <c r="AE15" s="456"/>
      <c r="AF15" s="456"/>
      <c r="AG15" s="498"/>
      <c r="AH15" s="455">
        <v>8434</v>
      </c>
      <c r="AI15" s="456"/>
      <c r="AJ15" s="456"/>
      <c r="AK15" s="456"/>
      <c r="AL15" s="457"/>
      <c r="AM15" s="433"/>
      <c r="AN15" s="434"/>
      <c r="AO15" s="434"/>
      <c r="AP15" s="434"/>
      <c r="AQ15" s="434"/>
      <c r="AR15" s="434"/>
      <c r="AS15" s="434"/>
      <c r="AT15" s="435"/>
      <c r="AU15" s="436"/>
      <c r="AV15" s="437"/>
      <c r="AW15" s="437"/>
      <c r="AX15" s="437"/>
      <c r="AY15" s="364" t="s">
        <v>147</v>
      </c>
      <c r="AZ15" s="365"/>
      <c r="BA15" s="365"/>
      <c r="BB15" s="365"/>
      <c r="BC15" s="365"/>
      <c r="BD15" s="365"/>
      <c r="BE15" s="365"/>
      <c r="BF15" s="365"/>
      <c r="BG15" s="365"/>
      <c r="BH15" s="365"/>
      <c r="BI15" s="365"/>
      <c r="BJ15" s="365"/>
      <c r="BK15" s="365"/>
      <c r="BL15" s="365"/>
      <c r="BM15" s="366"/>
      <c r="BN15" s="367">
        <v>6748758</v>
      </c>
      <c r="BO15" s="368"/>
      <c r="BP15" s="368"/>
      <c r="BQ15" s="368"/>
      <c r="BR15" s="368"/>
      <c r="BS15" s="368"/>
      <c r="BT15" s="368"/>
      <c r="BU15" s="369"/>
      <c r="BV15" s="367">
        <v>7023213</v>
      </c>
      <c r="BW15" s="368"/>
      <c r="BX15" s="368"/>
      <c r="BY15" s="368"/>
      <c r="BZ15" s="368"/>
      <c r="CA15" s="368"/>
      <c r="CB15" s="368"/>
      <c r="CC15" s="369"/>
      <c r="CD15" s="505" t="s">
        <v>148</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149</v>
      </c>
      <c r="M16" s="508"/>
      <c r="N16" s="508"/>
      <c r="O16" s="508"/>
      <c r="P16" s="508"/>
      <c r="Q16" s="509"/>
      <c r="R16" s="510" t="s">
        <v>150</v>
      </c>
      <c r="S16" s="511"/>
      <c r="T16" s="511"/>
      <c r="U16" s="511"/>
      <c r="V16" s="512"/>
      <c r="W16" s="394"/>
      <c r="X16" s="395"/>
      <c r="Y16" s="395"/>
      <c r="Z16" s="395"/>
      <c r="AA16" s="395"/>
      <c r="AB16" s="384"/>
      <c r="AC16" s="491">
        <v>34.5</v>
      </c>
      <c r="AD16" s="492"/>
      <c r="AE16" s="492"/>
      <c r="AF16" s="492"/>
      <c r="AG16" s="493"/>
      <c r="AH16" s="491">
        <v>34.700000000000003</v>
      </c>
      <c r="AI16" s="492"/>
      <c r="AJ16" s="492"/>
      <c r="AK16" s="492"/>
      <c r="AL16" s="494"/>
      <c r="AM16" s="433"/>
      <c r="AN16" s="434"/>
      <c r="AO16" s="434"/>
      <c r="AP16" s="434"/>
      <c r="AQ16" s="434"/>
      <c r="AR16" s="434"/>
      <c r="AS16" s="434"/>
      <c r="AT16" s="435"/>
      <c r="AU16" s="436"/>
      <c r="AV16" s="437"/>
      <c r="AW16" s="437"/>
      <c r="AX16" s="437"/>
      <c r="AY16" s="438" t="s">
        <v>151</v>
      </c>
      <c r="AZ16" s="439"/>
      <c r="BA16" s="439"/>
      <c r="BB16" s="439"/>
      <c r="BC16" s="439"/>
      <c r="BD16" s="439"/>
      <c r="BE16" s="439"/>
      <c r="BF16" s="439"/>
      <c r="BG16" s="439"/>
      <c r="BH16" s="439"/>
      <c r="BI16" s="439"/>
      <c r="BJ16" s="439"/>
      <c r="BK16" s="439"/>
      <c r="BL16" s="439"/>
      <c r="BM16" s="440"/>
      <c r="BN16" s="404">
        <v>9962248</v>
      </c>
      <c r="BO16" s="405"/>
      <c r="BP16" s="405"/>
      <c r="BQ16" s="405"/>
      <c r="BR16" s="405"/>
      <c r="BS16" s="405"/>
      <c r="BT16" s="405"/>
      <c r="BU16" s="406"/>
      <c r="BV16" s="404">
        <v>9598348</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152</v>
      </c>
      <c r="N17" s="516"/>
      <c r="O17" s="516"/>
      <c r="P17" s="516"/>
      <c r="Q17" s="517"/>
      <c r="R17" s="510" t="s">
        <v>153</v>
      </c>
      <c r="S17" s="511"/>
      <c r="T17" s="511"/>
      <c r="U17" s="511"/>
      <c r="V17" s="512"/>
      <c r="W17" s="420" t="s">
        <v>154</v>
      </c>
      <c r="X17" s="421"/>
      <c r="Y17" s="421"/>
      <c r="Z17" s="421"/>
      <c r="AA17" s="421"/>
      <c r="AB17" s="411"/>
      <c r="AC17" s="455">
        <v>15163</v>
      </c>
      <c r="AD17" s="456"/>
      <c r="AE17" s="456"/>
      <c r="AF17" s="456"/>
      <c r="AG17" s="498"/>
      <c r="AH17" s="455">
        <v>15090</v>
      </c>
      <c r="AI17" s="456"/>
      <c r="AJ17" s="456"/>
      <c r="AK17" s="456"/>
      <c r="AL17" s="457"/>
      <c r="AM17" s="433"/>
      <c r="AN17" s="434"/>
      <c r="AO17" s="434"/>
      <c r="AP17" s="434"/>
      <c r="AQ17" s="434"/>
      <c r="AR17" s="434"/>
      <c r="AS17" s="434"/>
      <c r="AT17" s="435"/>
      <c r="AU17" s="436"/>
      <c r="AV17" s="437"/>
      <c r="AW17" s="437"/>
      <c r="AX17" s="437"/>
      <c r="AY17" s="438" t="s">
        <v>155</v>
      </c>
      <c r="AZ17" s="439"/>
      <c r="BA17" s="439"/>
      <c r="BB17" s="439"/>
      <c r="BC17" s="439"/>
      <c r="BD17" s="439"/>
      <c r="BE17" s="439"/>
      <c r="BF17" s="439"/>
      <c r="BG17" s="439"/>
      <c r="BH17" s="439"/>
      <c r="BI17" s="439"/>
      <c r="BJ17" s="439"/>
      <c r="BK17" s="439"/>
      <c r="BL17" s="439"/>
      <c r="BM17" s="440"/>
      <c r="BN17" s="404">
        <v>8587374</v>
      </c>
      <c r="BO17" s="405"/>
      <c r="BP17" s="405"/>
      <c r="BQ17" s="405"/>
      <c r="BR17" s="405"/>
      <c r="BS17" s="405"/>
      <c r="BT17" s="405"/>
      <c r="BU17" s="406"/>
      <c r="BV17" s="404">
        <v>8960466</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156</v>
      </c>
      <c r="C18" s="447"/>
      <c r="D18" s="447"/>
      <c r="E18" s="527"/>
      <c r="F18" s="527"/>
      <c r="G18" s="527"/>
      <c r="H18" s="527"/>
      <c r="I18" s="527"/>
      <c r="J18" s="527"/>
      <c r="K18" s="527"/>
      <c r="L18" s="528">
        <v>109.17</v>
      </c>
      <c r="M18" s="528"/>
      <c r="N18" s="528"/>
      <c r="O18" s="528"/>
      <c r="P18" s="528"/>
      <c r="Q18" s="528"/>
      <c r="R18" s="529"/>
      <c r="S18" s="529"/>
      <c r="T18" s="529"/>
      <c r="U18" s="529"/>
      <c r="V18" s="530"/>
      <c r="W18" s="422"/>
      <c r="X18" s="423"/>
      <c r="Y18" s="423"/>
      <c r="Z18" s="423"/>
      <c r="AA18" s="423"/>
      <c r="AB18" s="414"/>
      <c r="AC18" s="531">
        <v>62.5</v>
      </c>
      <c r="AD18" s="532"/>
      <c r="AE18" s="532"/>
      <c r="AF18" s="532"/>
      <c r="AG18" s="533"/>
      <c r="AH18" s="531">
        <v>62</v>
      </c>
      <c r="AI18" s="532"/>
      <c r="AJ18" s="532"/>
      <c r="AK18" s="532"/>
      <c r="AL18" s="534"/>
      <c r="AM18" s="433"/>
      <c r="AN18" s="434"/>
      <c r="AO18" s="434"/>
      <c r="AP18" s="434"/>
      <c r="AQ18" s="434"/>
      <c r="AR18" s="434"/>
      <c r="AS18" s="434"/>
      <c r="AT18" s="435"/>
      <c r="AU18" s="436"/>
      <c r="AV18" s="437"/>
      <c r="AW18" s="437"/>
      <c r="AX18" s="437"/>
      <c r="AY18" s="438" t="s">
        <v>157</v>
      </c>
      <c r="AZ18" s="439"/>
      <c r="BA18" s="439"/>
      <c r="BB18" s="439"/>
      <c r="BC18" s="439"/>
      <c r="BD18" s="439"/>
      <c r="BE18" s="439"/>
      <c r="BF18" s="439"/>
      <c r="BG18" s="439"/>
      <c r="BH18" s="439"/>
      <c r="BI18" s="439"/>
      <c r="BJ18" s="439"/>
      <c r="BK18" s="439"/>
      <c r="BL18" s="439"/>
      <c r="BM18" s="440"/>
      <c r="BN18" s="404">
        <v>10988830</v>
      </c>
      <c r="BO18" s="405"/>
      <c r="BP18" s="405"/>
      <c r="BQ18" s="405"/>
      <c r="BR18" s="405"/>
      <c r="BS18" s="405"/>
      <c r="BT18" s="405"/>
      <c r="BU18" s="406"/>
      <c r="BV18" s="404">
        <v>11062927</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158</v>
      </c>
      <c r="C19" s="447"/>
      <c r="D19" s="447"/>
      <c r="E19" s="527"/>
      <c r="F19" s="527"/>
      <c r="G19" s="527"/>
      <c r="H19" s="527"/>
      <c r="I19" s="527"/>
      <c r="J19" s="527"/>
      <c r="K19" s="527"/>
      <c r="L19" s="535">
        <v>446</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159</v>
      </c>
      <c r="AZ19" s="439"/>
      <c r="BA19" s="439"/>
      <c r="BB19" s="439"/>
      <c r="BC19" s="439"/>
      <c r="BD19" s="439"/>
      <c r="BE19" s="439"/>
      <c r="BF19" s="439"/>
      <c r="BG19" s="439"/>
      <c r="BH19" s="439"/>
      <c r="BI19" s="439"/>
      <c r="BJ19" s="439"/>
      <c r="BK19" s="439"/>
      <c r="BL19" s="439"/>
      <c r="BM19" s="440"/>
      <c r="BN19" s="404">
        <v>16239321</v>
      </c>
      <c r="BO19" s="405"/>
      <c r="BP19" s="405"/>
      <c r="BQ19" s="405"/>
      <c r="BR19" s="405"/>
      <c r="BS19" s="405"/>
      <c r="BT19" s="405"/>
      <c r="BU19" s="406"/>
      <c r="BV19" s="404">
        <v>15411055</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160</v>
      </c>
      <c r="C20" s="447"/>
      <c r="D20" s="447"/>
      <c r="E20" s="527"/>
      <c r="F20" s="527"/>
      <c r="G20" s="527"/>
      <c r="H20" s="527"/>
      <c r="I20" s="527"/>
      <c r="J20" s="527"/>
      <c r="K20" s="527"/>
      <c r="L20" s="535">
        <v>20776</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161</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162</v>
      </c>
      <c r="C22" s="548"/>
      <c r="D22" s="549"/>
      <c r="E22" s="416" t="s">
        <v>1</v>
      </c>
      <c r="F22" s="421"/>
      <c r="G22" s="421"/>
      <c r="H22" s="421"/>
      <c r="I22" s="421"/>
      <c r="J22" s="421"/>
      <c r="K22" s="411"/>
      <c r="L22" s="416" t="s">
        <v>163</v>
      </c>
      <c r="M22" s="421"/>
      <c r="N22" s="421"/>
      <c r="O22" s="421"/>
      <c r="P22" s="411"/>
      <c r="Q22" s="579" t="s">
        <v>164</v>
      </c>
      <c r="R22" s="580"/>
      <c r="S22" s="580"/>
      <c r="T22" s="580"/>
      <c r="U22" s="580"/>
      <c r="V22" s="581"/>
      <c r="W22" s="547" t="s">
        <v>165</v>
      </c>
      <c r="X22" s="548"/>
      <c r="Y22" s="549"/>
      <c r="Z22" s="416" t="s">
        <v>1</v>
      </c>
      <c r="AA22" s="421"/>
      <c r="AB22" s="421"/>
      <c r="AC22" s="421"/>
      <c r="AD22" s="421"/>
      <c r="AE22" s="421"/>
      <c r="AF22" s="421"/>
      <c r="AG22" s="411"/>
      <c r="AH22" s="585" t="s">
        <v>166</v>
      </c>
      <c r="AI22" s="421"/>
      <c r="AJ22" s="421"/>
      <c r="AK22" s="421"/>
      <c r="AL22" s="411"/>
      <c r="AM22" s="585" t="s">
        <v>167</v>
      </c>
      <c r="AN22" s="586"/>
      <c r="AO22" s="586"/>
      <c r="AP22" s="586"/>
      <c r="AQ22" s="586"/>
      <c r="AR22" s="587"/>
      <c r="AS22" s="579" t="s">
        <v>164</v>
      </c>
      <c r="AT22" s="580"/>
      <c r="AU22" s="580"/>
      <c r="AV22" s="580"/>
      <c r="AW22" s="580"/>
      <c r="AX22" s="591"/>
      <c r="AY22" s="364" t="s">
        <v>168</v>
      </c>
      <c r="AZ22" s="365"/>
      <c r="BA22" s="365"/>
      <c r="BB22" s="365"/>
      <c r="BC22" s="365"/>
      <c r="BD22" s="365"/>
      <c r="BE22" s="365"/>
      <c r="BF22" s="365"/>
      <c r="BG22" s="365"/>
      <c r="BH22" s="365"/>
      <c r="BI22" s="365"/>
      <c r="BJ22" s="365"/>
      <c r="BK22" s="365"/>
      <c r="BL22" s="365"/>
      <c r="BM22" s="366"/>
      <c r="BN22" s="367">
        <v>20439089</v>
      </c>
      <c r="BO22" s="368"/>
      <c r="BP22" s="368"/>
      <c r="BQ22" s="368"/>
      <c r="BR22" s="368"/>
      <c r="BS22" s="368"/>
      <c r="BT22" s="368"/>
      <c r="BU22" s="369"/>
      <c r="BV22" s="367">
        <v>20484837</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169</v>
      </c>
      <c r="AZ23" s="439"/>
      <c r="BA23" s="439"/>
      <c r="BB23" s="439"/>
      <c r="BC23" s="439"/>
      <c r="BD23" s="439"/>
      <c r="BE23" s="439"/>
      <c r="BF23" s="439"/>
      <c r="BG23" s="439"/>
      <c r="BH23" s="439"/>
      <c r="BI23" s="439"/>
      <c r="BJ23" s="439"/>
      <c r="BK23" s="439"/>
      <c r="BL23" s="439"/>
      <c r="BM23" s="440"/>
      <c r="BN23" s="404">
        <v>16326256</v>
      </c>
      <c r="BO23" s="405"/>
      <c r="BP23" s="405"/>
      <c r="BQ23" s="405"/>
      <c r="BR23" s="405"/>
      <c r="BS23" s="405"/>
      <c r="BT23" s="405"/>
      <c r="BU23" s="406"/>
      <c r="BV23" s="404">
        <v>15967281</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170</v>
      </c>
      <c r="F24" s="434"/>
      <c r="G24" s="434"/>
      <c r="H24" s="434"/>
      <c r="I24" s="434"/>
      <c r="J24" s="434"/>
      <c r="K24" s="435"/>
      <c r="L24" s="455">
        <v>1</v>
      </c>
      <c r="M24" s="456"/>
      <c r="N24" s="456"/>
      <c r="O24" s="456"/>
      <c r="P24" s="498"/>
      <c r="Q24" s="455">
        <v>9010</v>
      </c>
      <c r="R24" s="456"/>
      <c r="S24" s="456"/>
      <c r="T24" s="456"/>
      <c r="U24" s="456"/>
      <c r="V24" s="498"/>
      <c r="W24" s="550"/>
      <c r="X24" s="551"/>
      <c r="Y24" s="552"/>
      <c r="Z24" s="454" t="s">
        <v>171</v>
      </c>
      <c r="AA24" s="434"/>
      <c r="AB24" s="434"/>
      <c r="AC24" s="434"/>
      <c r="AD24" s="434"/>
      <c r="AE24" s="434"/>
      <c r="AF24" s="434"/>
      <c r="AG24" s="435"/>
      <c r="AH24" s="455">
        <v>425</v>
      </c>
      <c r="AI24" s="456"/>
      <c r="AJ24" s="456"/>
      <c r="AK24" s="456"/>
      <c r="AL24" s="498"/>
      <c r="AM24" s="455">
        <v>1243125</v>
      </c>
      <c r="AN24" s="456"/>
      <c r="AO24" s="456"/>
      <c r="AP24" s="456"/>
      <c r="AQ24" s="456"/>
      <c r="AR24" s="498"/>
      <c r="AS24" s="455">
        <v>2925</v>
      </c>
      <c r="AT24" s="456"/>
      <c r="AU24" s="456"/>
      <c r="AV24" s="456"/>
      <c r="AW24" s="456"/>
      <c r="AX24" s="457"/>
      <c r="AY24" s="520" t="s">
        <v>172</v>
      </c>
      <c r="AZ24" s="521"/>
      <c r="BA24" s="521"/>
      <c r="BB24" s="521"/>
      <c r="BC24" s="521"/>
      <c r="BD24" s="521"/>
      <c r="BE24" s="521"/>
      <c r="BF24" s="521"/>
      <c r="BG24" s="521"/>
      <c r="BH24" s="521"/>
      <c r="BI24" s="521"/>
      <c r="BJ24" s="521"/>
      <c r="BK24" s="521"/>
      <c r="BL24" s="521"/>
      <c r="BM24" s="522"/>
      <c r="BN24" s="404">
        <v>9801494</v>
      </c>
      <c r="BO24" s="405"/>
      <c r="BP24" s="405"/>
      <c r="BQ24" s="405"/>
      <c r="BR24" s="405"/>
      <c r="BS24" s="405"/>
      <c r="BT24" s="405"/>
      <c r="BU24" s="406"/>
      <c r="BV24" s="404">
        <v>10060747</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173</v>
      </c>
      <c r="F25" s="434"/>
      <c r="G25" s="434"/>
      <c r="H25" s="434"/>
      <c r="I25" s="434"/>
      <c r="J25" s="434"/>
      <c r="K25" s="435"/>
      <c r="L25" s="455">
        <v>1</v>
      </c>
      <c r="M25" s="456"/>
      <c r="N25" s="456"/>
      <c r="O25" s="456"/>
      <c r="P25" s="498"/>
      <c r="Q25" s="455">
        <v>7460</v>
      </c>
      <c r="R25" s="456"/>
      <c r="S25" s="456"/>
      <c r="T25" s="456"/>
      <c r="U25" s="456"/>
      <c r="V25" s="498"/>
      <c r="W25" s="550"/>
      <c r="X25" s="551"/>
      <c r="Y25" s="552"/>
      <c r="Z25" s="454" t="s">
        <v>174</v>
      </c>
      <c r="AA25" s="434"/>
      <c r="AB25" s="434"/>
      <c r="AC25" s="434"/>
      <c r="AD25" s="434"/>
      <c r="AE25" s="434"/>
      <c r="AF25" s="434"/>
      <c r="AG25" s="435"/>
      <c r="AH25" s="455" t="s">
        <v>127</v>
      </c>
      <c r="AI25" s="456"/>
      <c r="AJ25" s="456"/>
      <c r="AK25" s="456"/>
      <c r="AL25" s="498"/>
      <c r="AM25" s="455" t="s">
        <v>175</v>
      </c>
      <c r="AN25" s="456"/>
      <c r="AO25" s="456"/>
      <c r="AP25" s="456"/>
      <c r="AQ25" s="456"/>
      <c r="AR25" s="498"/>
      <c r="AS25" s="455" t="s">
        <v>175</v>
      </c>
      <c r="AT25" s="456"/>
      <c r="AU25" s="456"/>
      <c r="AV25" s="456"/>
      <c r="AW25" s="456"/>
      <c r="AX25" s="457"/>
      <c r="AY25" s="364" t="s">
        <v>176</v>
      </c>
      <c r="AZ25" s="365"/>
      <c r="BA25" s="365"/>
      <c r="BB25" s="365"/>
      <c r="BC25" s="365"/>
      <c r="BD25" s="365"/>
      <c r="BE25" s="365"/>
      <c r="BF25" s="365"/>
      <c r="BG25" s="365"/>
      <c r="BH25" s="365"/>
      <c r="BI25" s="365"/>
      <c r="BJ25" s="365"/>
      <c r="BK25" s="365"/>
      <c r="BL25" s="365"/>
      <c r="BM25" s="366"/>
      <c r="BN25" s="367">
        <v>4656866</v>
      </c>
      <c r="BO25" s="368"/>
      <c r="BP25" s="368"/>
      <c r="BQ25" s="368"/>
      <c r="BR25" s="368"/>
      <c r="BS25" s="368"/>
      <c r="BT25" s="368"/>
      <c r="BU25" s="369"/>
      <c r="BV25" s="367">
        <v>5273649</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177</v>
      </c>
      <c r="F26" s="434"/>
      <c r="G26" s="434"/>
      <c r="H26" s="434"/>
      <c r="I26" s="434"/>
      <c r="J26" s="434"/>
      <c r="K26" s="435"/>
      <c r="L26" s="455">
        <v>1</v>
      </c>
      <c r="M26" s="456"/>
      <c r="N26" s="456"/>
      <c r="O26" s="456"/>
      <c r="P26" s="498"/>
      <c r="Q26" s="455">
        <v>6571</v>
      </c>
      <c r="R26" s="456"/>
      <c r="S26" s="456"/>
      <c r="T26" s="456"/>
      <c r="U26" s="456"/>
      <c r="V26" s="498"/>
      <c r="W26" s="550"/>
      <c r="X26" s="551"/>
      <c r="Y26" s="552"/>
      <c r="Z26" s="454" t="s">
        <v>178</v>
      </c>
      <c r="AA26" s="556"/>
      <c r="AB26" s="556"/>
      <c r="AC26" s="556"/>
      <c r="AD26" s="556"/>
      <c r="AE26" s="556"/>
      <c r="AF26" s="556"/>
      <c r="AG26" s="557"/>
      <c r="AH26" s="455">
        <v>1</v>
      </c>
      <c r="AI26" s="456"/>
      <c r="AJ26" s="456"/>
      <c r="AK26" s="456"/>
      <c r="AL26" s="498"/>
      <c r="AM26" s="455" t="s">
        <v>179</v>
      </c>
      <c r="AN26" s="456"/>
      <c r="AO26" s="456"/>
      <c r="AP26" s="456"/>
      <c r="AQ26" s="456"/>
      <c r="AR26" s="498"/>
      <c r="AS26" s="455" t="s">
        <v>180</v>
      </c>
      <c r="AT26" s="456"/>
      <c r="AU26" s="456"/>
      <c r="AV26" s="456"/>
      <c r="AW26" s="456"/>
      <c r="AX26" s="457"/>
      <c r="AY26" s="407" t="s">
        <v>181</v>
      </c>
      <c r="AZ26" s="408"/>
      <c r="BA26" s="408"/>
      <c r="BB26" s="408"/>
      <c r="BC26" s="408"/>
      <c r="BD26" s="408"/>
      <c r="BE26" s="408"/>
      <c r="BF26" s="408"/>
      <c r="BG26" s="408"/>
      <c r="BH26" s="408"/>
      <c r="BI26" s="408"/>
      <c r="BJ26" s="408"/>
      <c r="BK26" s="408"/>
      <c r="BL26" s="408"/>
      <c r="BM26" s="409"/>
      <c r="BN26" s="404" t="s">
        <v>175</v>
      </c>
      <c r="BO26" s="405"/>
      <c r="BP26" s="405"/>
      <c r="BQ26" s="405"/>
      <c r="BR26" s="405"/>
      <c r="BS26" s="405"/>
      <c r="BT26" s="405"/>
      <c r="BU26" s="406"/>
      <c r="BV26" s="404" t="s">
        <v>175</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182</v>
      </c>
      <c r="F27" s="434"/>
      <c r="G27" s="434"/>
      <c r="H27" s="434"/>
      <c r="I27" s="434"/>
      <c r="J27" s="434"/>
      <c r="K27" s="435"/>
      <c r="L27" s="455">
        <v>1</v>
      </c>
      <c r="M27" s="456"/>
      <c r="N27" s="456"/>
      <c r="O27" s="456"/>
      <c r="P27" s="498"/>
      <c r="Q27" s="455">
        <v>4560</v>
      </c>
      <c r="R27" s="456"/>
      <c r="S27" s="456"/>
      <c r="T27" s="456"/>
      <c r="U27" s="456"/>
      <c r="V27" s="498"/>
      <c r="W27" s="550"/>
      <c r="X27" s="551"/>
      <c r="Y27" s="552"/>
      <c r="Z27" s="454" t="s">
        <v>183</v>
      </c>
      <c r="AA27" s="434"/>
      <c r="AB27" s="434"/>
      <c r="AC27" s="434"/>
      <c r="AD27" s="434"/>
      <c r="AE27" s="434"/>
      <c r="AF27" s="434"/>
      <c r="AG27" s="435"/>
      <c r="AH27" s="455">
        <v>1</v>
      </c>
      <c r="AI27" s="456"/>
      <c r="AJ27" s="456"/>
      <c r="AK27" s="456"/>
      <c r="AL27" s="498"/>
      <c r="AM27" s="455" t="s">
        <v>179</v>
      </c>
      <c r="AN27" s="456"/>
      <c r="AO27" s="456"/>
      <c r="AP27" s="456"/>
      <c r="AQ27" s="456"/>
      <c r="AR27" s="498"/>
      <c r="AS27" s="455" t="s">
        <v>184</v>
      </c>
      <c r="AT27" s="456"/>
      <c r="AU27" s="456"/>
      <c r="AV27" s="456"/>
      <c r="AW27" s="456"/>
      <c r="AX27" s="457"/>
      <c r="AY27" s="499" t="s">
        <v>185</v>
      </c>
      <c r="AZ27" s="500"/>
      <c r="BA27" s="500"/>
      <c r="BB27" s="500"/>
      <c r="BC27" s="500"/>
      <c r="BD27" s="500"/>
      <c r="BE27" s="500"/>
      <c r="BF27" s="500"/>
      <c r="BG27" s="500"/>
      <c r="BH27" s="500"/>
      <c r="BI27" s="500"/>
      <c r="BJ27" s="500"/>
      <c r="BK27" s="500"/>
      <c r="BL27" s="500"/>
      <c r="BM27" s="501"/>
      <c r="BN27" s="523">
        <v>500000</v>
      </c>
      <c r="BO27" s="524"/>
      <c r="BP27" s="524"/>
      <c r="BQ27" s="524"/>
      <c r="BR27" s="524"/>
      <c r="BS27" s="524"/>
      <c r="BT27" s="524"/>
      <c r="BU27" s="525"/>
      <c r="BV27" s="523">
        <v>500000</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186</v>
      </c>
      <c r="F28" s="434"/>
      <c r="G28" s="434"/>
      <c r="H28" s="434"/>
      <c r="I28" s="434"/>
      <c r="J28" s="434"/>
      <c r="K28" s="435"/>
      <c r="L28" s="455">
        <v>1</v>
      </c>
      <c r="M28" s="456"/>
      <c r="N28" s="456"/>
      <c r="O28" s="456"/>
      <c r="P28" s="498"/>
      <c r="Q28" s="455">
        <v>3880</v>
      </c>
      <c r="R28" s="456"/>
      <c r="S28" s="456"/>
      <c r="T28" s="456"/>
      <c r="U28" s="456"/>
      <c r="V28" s="498"/>
      <c r="W28" s="550"/>
      <c r="X28" s="551"/>
      <c r="Y28" s="552"/>
      <c r="Z28" s="454" t="s">
        <v>187</v>
      </c>
      <c r="AA28" s="434"/>
      <c r="AB28" s="434"/>
      <c r="AC28" s="434"/>
      <c r="AD28" s="434"/>
      <c r="AE28" s="434"/>
      <c r="AF28" s="434"/>
      <c r="AG28" s="435"/>
      <c r="AH28" s="455" t="s">
        <v>175</v>
      </c>
      <c r="AI28" s="456"/>
      <c r="AJ28" s="456"/>
      <c r="AK28" s="456"/>
      <c r="AL28" s="498"/>
      <c r="AM28" s="455" t="s">
        <v>175</v>
      </c>
      <c r="AN28" s="456"/>
      <c r="AO28" s="456"/>
      <c r="AP28" s="456"/>
      <c r="AQ28" s="456"/>
      <c r="AR28" s="498"/>
      <c r="AS28" s="455" t="s">
        <v>175</v>
      </c>
      <c r="AT28" s="456"/>
      <c r="AU28" s="456"/>
      <c r="AV28" s="456"/>
      <c r="AW28" s="456"/>
      <c r="AX28" s="457"/>
      <c r="AY28" s="558" t="s">
        <v>188</v>
      </c>
      <c r="AZ28" s="559"/>
      <c r="BA28" s="559"/>
      <c r="BB28" s="560"/>
      <c r="BC28" s="364" t="s">
        <v>47</v>
      </c>
      <c r="BD28" s="365"/>
      <c r="BE28" s="365"/>
      <c r="BF28" s="365"/>
      <c r="BG28" s="365"/>
      <c r="BH28" s="365"/>
      <c r="BI28" s="365"/>
      <c r="BJ28" s="365"/>
      <c r="BK28" s="365"/>
      <c r="BL28" s="365"/>
      <c r="BM28" s="366"/>
      <c r="BN28" s="367">
        <v>1590483</v>
      </c>
      <c r="BO28" s="368"/>
      <c r="BP28" s="368"/>
      <c r="BQ28" s="368"/>
      <c r="BR28" s="368"/>
      <c r="BS28" s="368"/>
      <c r="BT28" s="368"/>
      <c r="BU28" s="369"/>
      <c r="BV28" s="367">
        <v>1607036</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189</v>
      </c>
      <c r="F29" s="434"/>
      <c r="G29" s="434"/>
      <c r="H29" s="434"/>
      <c r="I29" s="434"/>
      <c r="J29" s="434"/>
      <c r="K29" s="435"/>
      <c r="L29" s="455">
        <v>13</v>
      </c>
      <c r="M29" s="456"/>
      <c r="N29" s="456"/>
      <c r="O29" s="456"/>
      <c r="P29" s="498"/>
      <c r="Q29" s="455">
        <v>3490</v>
      </c>
      <c r="R29" s="456"/>
      <c r="S29" s="456"/>
      <c r="T29" s="456"/>
      <c r="U29" s="456"/>
      <c r="V29" s="498"/>
      <c r="W29" s="553"/>
      <c r="X29" s="554"/>
      <c r="Y29" s="555"/>
      <c r="Z29" s="454" t="s">
        <v>190</v>
      </c>
      <c r="AA29" s="434"/>
      <c r="AB29" s="434"/>
      <c r="AC29" s="434"/>
      <c r="AD29" s="434"/>
      <c r="AE29" s="434"/>
      <c r="AF29" s="434"/>
      <c r="AG29" s="435"/>
      <c r="AH29" s="455">
        <v>426</v>
      </c>
      <c r="AI29" s="456"/>
      <c r="AJ29" s="456"/>
      <c r="AK29" s="456"/>
      <c r="AL29" s="498"/>
      <c r="AM29" s="455">
        <v>1246167</v>
      </c>
      <c r="AN29" s="456"/>
      <c r="AO29" s="456"/>
      <c r="AP29" s="456"/>
      <c r="AQ29" s="456"/>
      <c r="AR29" s="498"/>
      <c r="AS29" s="455">
        <v>2925</v>
      </c>
      <c r="AT29" s="456"/>
      <c r="AU29" s="456"/>
      <c r="AV29" s="456"/>
      <c r="AW29" s="456"/>
      <c r="AX29" s="457"/>
      <c r="AY29" s="561"/>
      <c r="AZ29" s="562"/>
      <c r="BA29" s="562"/>
      <c r="BB29" s="563"/>
      <c r="BC29" s="438" t="s">
        <v>191</v>
      </c>
      <c r="BD29" s="439"/>
      <c r="BE29" s="439"/>
      <c r="BF29" s="439"/>
      <c r="BG29" s="439"/>
      <c r="BH29" s="439"/>
      <c r="BI29" s="439"/>
      <c r="BJ29" s="439"/>
      <c r="BK29" s="439"/>
      <c r="BL29" s="439"/>
      <c r="BM29" s="440"/>
      <c r="BN29" s="404">
        <v>1307690</v>
      </c>
      <c r="BO29" s="405"/>
      <c r="BP29" s="405"/>
      <c r="BQ29" s="405"/>
      <c r="BR29" s="405"/>
      <c r="BS29" s="405"/>
      <c r="BT29" s="405"/>
      <c r="BU29" s="406"/>
      <c r="BV29" s="404">
        <v>1014979</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192</v>
      </c>
      <c r="X30" s="572"/>
      <c r="Y30" s="572"/>
      <c r="Z30" s="572"/>
      <c r="AA30" s="572"/>
      <c r="AB30" s="572"/>
      <c r="AC30" s="572"/>
      <c r="AD30" s="572"/>
      <c r="AE30" s="572"/>
      <c r="AF30" s="572"/>
      <c r="AG30" s="573"/>
      <c r="AH30" s="531">
        <v>96.6</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49</v>
      </c>
      <c r="BD30" s="521"/>
      <c r="BE30" s="521"/>
      <c r="BF30" s="521"/>
      <c r="BG30" s="521"/>
      <c r="BH30" s="521"/>
      <c r="BI30" s="521"/>
      <c r="BJ30" s="521"/>
      <c r="BK30" s="521"/>
      <c r="BL30" s="521"/>
      <c r="BM30" s="522"/>
      <c r="BN30" s="523">
        <v>1594005</v>
      </c>
      <c r="BO30" s="524"/>
      <c r="BP30" s="524"/>
      <c r="BQ30" s="524"/>
      <c r="BR30" s="524"/>
      <c r="BS30" s="524"/>
      <c r="BT30" s="524"/>
      <c r="BU30" s="525"/>
      <c r="BV30" s="523">
        <v>1310674</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193</v>
      </c>
      <c r="D32" s="567"/>
      <c r="E32" s="567"/>
      <c r="F32" s="567"/>
      <c r="G32" s="567"/>
      <c r="H32" s="567"/>
      <c r="I32" s="567"/>
      <c r="J32" s="567"/>
      <c r="K32" s="567"/>
      <c r="L32" s="567"/>
      <c r="M32" s="567"/>
      <c r="N32" s="567"/>
      <c r="O32" s="567"/>
      <c r="P32" s="567"/>
      <c r="Q32" s="567"/>
      <c r="R32" s="567"/>
      <c r="S32" s="567"/>
      <c r="U32" s="408" t="s">
        <v>194</v>
      </c>
      <c r="V32" s="408"/>
      <c r="W32" s="408"/>
      <c r="X32" s="408"/>
      <c r="Y32" s="408"/>
      <c r="Z32" s="408"/>
      <c r="AA32" s="408"/>
      <c r="AB32" s="408"/>
      <c r="AC32" s="408"/>
      <c r="AD32" s="408"/>
      <c r="AE32" s="408"/>
      <c r="AF32" s="408"/>
      <c r="AG32" s="408"/>
      <c r="AH32" s="408"/>
      <c r="AI32" s="408"/>
      <c r="AJ32" s="408"/>
      <c r="AK32" s="408"/>
      <c r="AM32" s="408" t="s">
        <v>195</v>
      </c>
      <c r="AN32" s="408"/>
      <c r="AO32" s="408"/>
      <c r="AP32" s="408"/>
      <c r="AQ32" s="408"/>
      <c r="AR32" s="408"/>
      <c r="AS32" s="408"/>
      <c r="AT32" s="408"/>
      <c r="AU32" s="408"/>
      <c r="AV32" s="408"/>
      <c r="AW32" s="408"/>
      <c r="AX32" s="408"/>
      <c r="AY32" s="408"/>
      <c r="AZ32" s="408"/>
      <c r="BA32" s="408"/>
      <c r="BB32" s="408"/>
      <c r="BC32" s="408"/>
      <c r="BE32" s="408" t="s">
        <v>196</v>
      </c>
      <c r="BF32" s="408"/>
      <c r="BG32" s="408"/>
      <c r="BH32" s="408"/>
      <c r="BI32" s="408"/>
      <c r="BJ32" s="408"/>
      <c r="BK32" s="408"/>
      <c r="BL32" s="408"/>
      <c r="BM32" s="408"/>
      <c r="BN32" s="408"/>
      <c r="BO32" s="408"/>
      <c r="BP32" s="408"/>
      <c r="BQ32" s="408"/>
      <c r="BR32" s="408"/>
      <c r="BS32" s="408"/>
      <c r="BT32" s="408"/>
      <c r="BU32" s="408"/>
      <c r="BW32" s="408" t="s">
        <v>197</v>
      </c>
      <c r="BX32" s="408"/>
      <c r="BY32" s="408"/>
      <c r="BZ32" s="408"/>
      <c r="CA32" s="408"/>
      <c r="CB32" s="408"/>
      <c r="CC32" s="408"/>
      <c r="CD32" s="408"/>
      <c r="CE32" s="408"/>
      <c r="CF32" s="408"/>
      <c r="CG32" s="408"/>
      <c r="CH32" s="408"/>
      <c r="CI32" s="408"/>
      <c r="CJ32" s="408"/>
      <c r="CK32" s="408"/>
      <c r="CL32" s="408"/>
      <c r="CM32" s="408"/>
      <c r="CO32" s="408" t="s">
        <v>198</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199</v>
      </c>
      <c r="D33" s="428"/>
      <c r="E33" s="393" t="s">
        <v>200</v>
      </c>
      <c r="F33" s="393"/>
      <c r="G33" s="393"/>
      <c r="H33" s="393"/>
      <c r="I33" s="393"/>
      <c r="J33" s="393"/>
      <c r="K33" s="393"/>
      <c r="L33" s="393"/>
      <c r="M33" s="393"/>
      <c r="N33" s="393"/>
      <c r="O33" s="393"/>
      <c r="P33" s="393"/>
      <c r="Q33" s="393"/>
      <c r="R33" s="393"/>
      <c r="S33" s="393"/>
      <c r="T33" s="203"/>
      <c r="U33" s="428" t="s">
        <v>201</v>
      </c>
      <c r="V33" s="428"/>
      <c r="W33" s="393" t="s">
        <v>202</v>
      </c>
      <c r="X33" s="393"/>
      <c r="Y33" s="393"/>
      <c r="Z33" s="393"/>
      <c r="AA33" s="393"/>
      <c r="AB33" s="393"/>
      <c r="AC33" s="393"/>
      <c r="AD33" s="393"/>
      <c r="AE33" s="393"/>
      <c r="AF33" s="393"/>
      <c r="AG33" s="393"/>
      <c r="AH33" s="393"/>
      <c r="AI33" s="393"/>
      <c r="AJ33" s="393"/>
      <c r="AK33" s="393"/>
      <c r="AL33" s="203"/>
      <c r="AM33" s="428" t="s">
        <v>203</v>
      </c>
      <c r="AN33" s="428"/>
      <c r="AO33" s="393" t="s">
        <v>204</v>
      </c>
      <c r="AP33" s="393"/>
      <c r="AQ33" s="393"/>
      <c r="AR33" s="393"/>
      <c r="AS33" s="393"/>
      <c r="AT33" s="393"/>
      <c r="AU33" s="393"/>
      <c r="AV33" s="393"/>
      <c r="AW33" s="393"/>
      <c r="AX33" s="393"/>
      <c r="AY33" s="393"/>
      <c r="AZ33" s="393"/>
      <c r="BA33" s="393"/>
      <c r="BB33" s="393"/>
      <c r="BC33" s="393"/>
      <c r="BD33" s="204"/>
      <c r="BE33" s="393" t="s">
        <v>205</v>
      </c>
      <c r="BF33" s="393"/>
      <c r="BG33" s="393" t="s">
        <v>206</v>
      </c>
      <c r="BH33" s="393"/>
      <c r="BI33" s="393"/>
      <c r="BJ33" s="393"/>
      <c r="BK33" s="393"/>
      <c r="BL33" s="393"/>
      <c r="BM33" s="393"/>
      <c r="BN33" s="393"/>
      <c r="BO33" s="393"/>
      <c r="BP33" s="393"/>
      <c r="BQ33" s="393"/>
      <c r="BR33" s="393"/>
      <c r="BS33" s="393"/>
      <c r="BT33" s="393"/>
      <c r="BU33" s="393"/>
      <c r="BV33" s="204"/>
      <c r="BW33" s="428" t="s">
        <v>205</v>
      </c>
      <c r="BX33" s="428"/>
      <c r="BY33" s="393" t="s">
        <v>207</v>
      </c>
      <c r="BZ33" s="393"/>
      <c r="CA33" s="393"/>
      <c r="CB33" s="393"/>
      <c r="CC33" s="393"/>
      <c r="CD33" s="393"/>
      <c r="CE33" s="393"/>
      <c r="CF33" s="393"/>
      <c r="CG33" s="393"/>
      <c r="CH33" s="393"/>
      <c r="CI33" s="393"/>
      <c r="CJ33" s="393"/>
      <c r="CK33" s="393"/>
      <c r="CL33" s="393"/>
      <c r="CM33" s="393"/>
      <c r="CN33" s="203"/>
      <c r="CO33" s="428" t="s">
        <v>203</v>
      </c>
      <c r="CP33" s="428"/>
      <c r="CQ33" s="393" t="s">
        <v>208</v>
      </c>
      <c r="CR33" s="393"/>
      <c r="CS33" s="393"/>
      <c r="CT33" s="393"/>
      <c r="CU33" s="393"/>
      <c r="CV33" s="393"/>
      <c r="CW33" s="393"/>
      <c r="CX33" s="393"/>
      <c r="CY33" s="393"/>
      <c r="CZ33" s="393"/>
      <c r="DA33" s="393"/>
      <c r="DB33" s="393"/>
      <c r="DC33" s="393"/>
      <c r="DD33" s="393"/>
      <c r="DE33" s="393"/>
      <c r="DF33" s="203"/>
      <c r="DG33" s="593" t="s">
        <v>209</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78"/>
      <c r="BE34" s="594">
        <f>IF(BG34="","",MAX(C34:D43,U34:V43,AM34:AN43)+1)</f>
        <v>8</v>
      </c>
      <c r="BF34" s="594"/>
      <c r="BG34" s="595" t="str">
        <f>IF('各会計、関係団体の財政状況及び健全化判断比率'!B34="","",'各会計、関係団体の財政状況及び健全化判断比率'!B34)</f>
        <v>公設地方卸売市場事業特別会計</v>
      </c>
      <c r="BH34" s="595"/>
      <c r="BI34" s="595"/>
      <c r="BJ34" s="595"/>
      <c r="BK34" s="595"/>
      <c r="BL34" s="595"/>
      <c r="BM34" s="595"/>
      <c r="BN34" s="595"/>
      <c r="BO34" s="595"/>
      <c r="BP34" s="595"/>
      <c r="BQ34" s="595"/>
      <c r="BR34" s="595"/>
      <c r="BS34" s="595"/>
      <c r="BT34" s="595"/>
      <c r="BU34" s="595"/>
      <c r="BV34" s="178"/>
      <c r="BW34" s="594">
        <f>IF(BY34="","",MAX(C34:D43,U34:V43,AM34:AN43,BE34:BF43)+1)</f>
        <v>10</v>
      </c>
      <c r="BX34" s="594"/>
      <c r="BY34" s="595" t="str">
        <f>IF('各会計、関係団体の財政状況及び健全化判断比率'!B68="","",'各会計、関係団体の財政状況及び健全化判断比率'!B68)</f>
        <v>諏訪広域連合</v>
      </c>
      <c r="BZ34" s="595"/>
      <c r="CA34" s="595"/>
      <c r="CB34" s="595"/>
      <c r="CC34" s="595"/>
      <c r="CD34" s="595"/>
      <c r="CE34" s="595"/>
      <c r="CF34" s="595"/>
      <c r="CG34" s="595"/>
      <c r="CH34" s="595"/>
      <c r="CI34" s="595"/>
      <c r="CJ34" s="595"/>
      <c r="CK34" s="595"/>
      <c r="CL34" s="595"/>
      <c r="CM34" s="595"/>
      <c r="CN34" s="178"/>
      <c r="CO34" s="594">
        <f>IF(CQ34="","",MAX(C34:D43,U34:V43,AM34:AN43,BE34:BF43,BW34:BX43)+1)</f>
        <v>20</v>
      </c>
      <c r="CP34" s="594"/>
      <c r="CQ34" s="595" t="str">
        <f>IF('各会計、関係団体の財政状況及び健全化判断比率'!BS7="","",'各会計、関係団体の財政状況及び健全化判断比率'!BS7)</f>
        <v>諏訪市土地開発公社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v>
      </c>
      <c r="DH34" s="596"/>
      <c r="DI34" s="205"/>
    </row>
    <row r="35" spans="1:113" ht="32.25" customHeight="1" x14ac:dyDescent="0.15">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78"/>
      <c r="AM35" s="594">
        <f t="shared" ref="AM35:AM43" si="0">IF(AO35="","",AM34+1)</f>
        <v>6</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78"/>
      <c r="BE35" s="594">
        <f t="shared" ref="BE35:BE43" si="1">IF(BG35="","",BE34+1)</f>
        <v>9</v>
      </c>
      <c r="BF35" s="594"/>
      <c r="BG35" s="595" t="str">
        <f>IF('各会計、関係団体の財政状況及び健全化判断比率'!B35="","",'各会計、関係団体の財政状況及び健全化判断比率'!B35)</f>
        <v>霧ヶ峰リフト事業特別会計</v>
      </c>
      <c r="BH35" s="595"/>
      <c r="BI35" s="595"/>
      <c r="BJ35" s="595"/>
      <c r="BK35" s="595"/>
      <c r="BL35" s="595"/>
      <c r="BM35" s="595"/>
      <c r="BN35" s="595"/>
      <c r="BO35" s="595"/>
      <c r="BP35" s="595"/>
      <c r="BQ35" s="595"/>
      <c r="BR35" s="595"/>
      <c r="BS35" s="595"/>
      <c r="BT35" s="595"/>
      <c r="BU35" s="595"/>
      <c r="BV35" s="178"/>
      <c r="BW35" s="594">
        <f t="shared" ref="BW35:BW43" si="2">IF(BY35="","",BW34+1)</f>
        <v>11</v>
      </c>
      <c r="BX35" s="594"/>
      <c r="BY35" s="595" t="str">
        <f>IF('各会計、関係団体の財政状況及び健全化判断比率'!B69="","",'各会計、関係団体の財政状況及び健全化判断比率'!B69)</f>
        <v>（一般会計）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駐車場事業特別会計</v>
      </c>
      <c r="X36" s="595"/>
      <c r="Y36" s="595"/>
      <c r="Z36" s="595"/>
      <c r="AA36" s="595"/>
      <c r="AB36" s="595"/>
      <c r="AC36" s="595"/>
      <c r="AD36" s="595"/>
      <c r="AE36" s="595"/>
      <c r="AF36" s="595"/>
      <c r="AG36" s="595"/>
      <c r="AH36" s="595"/>
      <c r="AI36" s="595"/>
      <c r="AJ36" s="595"/>
      <c r="AK36" s="595"/>
      <c r="AL36" s="178"/>
      <c r="AM36" s="594">
        <f t="shared" si="0"/>
        <v>7</v>
      </c>
      <c r="AN36" s="594"/>
      <c r="AO36" s="595" t="str">
        <f>IF('各会計、関係団体の財政状況及び健全化判断比率'!B33="","",'各会計、関係団体の財政状況及び健全化判断比率'!B33)</f>
        <v>温泉事業会計</v>
      </c>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12</v>
      </c>
      <c r="BX36" s="594"/>
      <c r="BY36" s="595" t="str">
        <f>IF('各会計、関係団体の財政状況及び健全化判断比率'!B70="","",'各会計、関係団体の財政状況及び健全化判断比率'!B70)</f>
        <v>（救護施設八ヶ岳寮特別会計）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13</v>
      </c>
      <c r="BX37" s="594"/>
      <c r="BY37" s="595" t="str">
        <f>IF('各会計、関係団体の財政状況及び健全化判断比率'!B71="","",'各会計、関係団体の財政状況及び健全化判断比率'!B71)</f>
        <v>（介護保険特別会計）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14</v>
      </c>
      <c r="BX38" s="594"/>
      <c r="BY38" s="595" t="str">
        <f>IF('各会計、関係団体の財政状況及び健全化判断比率'!B72="","",'各会計、関係団体の財政状況及び健全化判断比率'!B72)</f>
        <v>（諏訪広域消防特別会計）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15</v>
      </c>
      <c r="BX39" s="594"/>
      <c r="BY39" s="595" t="str">
        <f>IF('各会計、関係団体の財政状況及び健全化判断比率'!B73="","",'各会計、関係団体の財政状況及び健全化判断比率'!B73)</f>
        <v>（ふるさと振興基金事業特別会計）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16</v>
      </c>
      <c r="BX40" s="594"/>
      <c r="BY40" s="595" t="str">
        <f>IF('各会計、関係団体の財政状況及び健全化判断比率'!B74="","",'各会計、関係団体の財政状況及び健全化判断比率'!B74)</f>
        <v>長野県後期高齢者医療広域連合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17</v>
      </c>
      <c r="BX41" s="594"/>
      <c r="BY41" s="595" t="str">
        <f>IF('各会計、関係団体の財政状況及び健全化判断比率'!B75="","",'各会計、関係団体の財政状況及び健全化判断比率'!B75)</f>
        <v>（一般会計）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18</v>
      </c>
      <c r="BX42" s="594"/>
      <c r="BY42" s="595" t="str">
        <f>IF('各会計、関係団体の財政状況及び健全化判断比率'!B76="","",'各会計、関係団体の財政状況及び健全化判断比率'!B76)</f>
        <v>（後期高齢者医療特別会計）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19</v>
      </c>
      <c r="BX43" s="594"/>
      <c r="BY43" s="595" t="str">
        <f>IF('各会計、関係団体の財政状況及び健全化判断比率'!B77="","",'各会計、関係団体の財政状況及び健全化判断比率'!B77)</f>
        <v>諏訪中央病院組合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597" t="s">
        <v>211</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212</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213</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214</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215</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216</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217</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608</v>
      </c>
    </row>
    <row r="54" spans="5:113" x14ac:dyDescent="0.15"/>
    <row r="55" spans="5:113" x14ac:dyDescent="0.15"/>
    <row r="56" spans="5:113" x14ac:dyDescent="0.15"/>
  </sheetData>
  <sheetProtection algorithmName="SHA-512" hashValue="VOzfdIObqL9SqQ2/iDzIsRSW/28bdYe8GIGWgzggi5cHVJNklcnptUJ7HnECMTkegpcfuaOxAkz3wl3xWfeJZw==" saltValue="5PcANVtpuO4f+PvlYBNTm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J36" sqref="J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47" t="s">
        <v>565</v>
      </c>
      <c r="D34" s="1147"/>
      <c r="E34" s="1148"/>
      <c r="F34" s="32">
        <v>14.84</v>
      </c>
      <c r="G34" s="33">
        <v>15.54</v>
      </c>
      <c r="H34" s="33">
        <v>16.21</v>
      </c>
      <c r="I34" s="33">
        <v>15.63</v>
      </c>
      <c r="J34" s="34">
        <v>15.43</v>
      </c>
      <c r="K34" s="22"/>
      <c r="L34" s="22"/>
      <c r="M34" s="22"/>
      <c r="N34" s="22"/>
      <c r="O34" s="22"/>
      <c r="P34" s="22"/>
    </row>
    <row r="35" spans="1:16" ht="39" customHeight="1" x14ac:dyDescent="0.15">
      <c r="A35" s="22"/>
      <c r="B35" s="35"/>
      <c r="C35" s="1141" t="s">
        <v>566</v>
      </c>
      <c r="D35" s="1142"/>
      <c r="E35" s="1143"/>
      <c r="F35" s="36">
        <v>6.92</v>
      </c>
      <c r="G35" s="37">
        <v>6.98</v>
      </c>
      <c r="H35" s="37">
        <v>6.53</v>
      </c>
      <c r="I35" s="37">
        <v>6.56</v>
      </c>
      <c r="J35" s="38">
        <v>11.06</v>
      </c>
      <c r="K35" s="22"/>
      <c r="L35" s="22"/>
      <c r="M35" s="22"/>
      <c r="N35" s="22"/>
      <c r="O35" s="22"/>
      <c r="P35" s="22"/>
    </row>
    <row r="36" spans="1:16" ht="39" customHeight="1" x14ac:dyDescent="0.15">
      <c r="A36" s="22"/>
      <c r="B36" s="35"/>
      <c r="C36" s="1141" t="s">
        <v>567</v>
      </c>
      <c r="D36" s="1142"/>
      <c r="E36" s="1143"/>
      <c r="F36" s="36">
        <v>10.54</v>
      </c>
      <c r="G36" s="37">
        <v>10.130000000000001</v>
      </c>
      <c r="H36" s="37">
        <v>10.47</v>
      </c>
      <c r="I36" s="37">
        <v>9.25</v>
      </c>
      <c r="J36" s="38">
        <v>9.84</v>
      </c>
      <c r="K36" s="22"/>
      <c r="L36" s="22"/>
      <c r="M36" s="22"/>
      <c r="N36" s="22"/>
      <c r="O36" s="22"/>
      <c r="P36" s="22"/>
    </row>
    <row r="37" spans="1:16" ht="39" customHeight="1" x14ac:dyDescent="0.15">
      <c r="A37" s="22"/>
      <c r="B37" s="35"/>
      <c r="C37" s="1141" t="s">
        <v>568</v>
      </c>
      <c r="D37" s="1142"/>
      <c r="E37" s="1143"/>
      <c r="F37" s="36">
        <v>7.51</v>
      </c>
      <c r="G37" s="37">
        <v>8.0399999999999991</v>
      </c>
      <c r="H37" s="37">
        <v>8.48</v>
      </c>
      <c r="I37" s="37">
        <v>8.35</v>
      </c>
      <c r="J37" s="38">
        <v>8.61</v>
      </c>
      <c r="K37" s="22"/>
      <c r="L37" s="22"/>
      <c r="M37" s="22"/>
      <c r="N37" s="22"/>
      <c r="O37" s="22"/>
      <c r="P37" s="22"/>
    </row>
    <row r="38" spans="1:16" ht="39" customHeight="1" x14ac:dyDescent="0.15">
      <c r="A38" s="22"/>
      <c r="B38" s="35"/>
      <c r="C38" s="1141" t="s">
        <v>569</v>
      </c>
      <c r="D38" s="1142"/>
      <c r="E38" s="1143"/>
      <c r="F38" s="36">
        <v>2.15</v>
      </c>
      <c r="G38" s="37">
        <v>0.86</v>
      </c>
      <c r="H38" s="37">
        <v>0.47</v>
      </c>
      <c r="I38" s="37">
        <v>0.79</v>
      </c>
      <c r="J38" s="38">
        <v>0.26</v>
      </c>
      <c r="K38" s="22"/>
      <c r="L38" s="22"/>
      <c r="M38" s="22"/>
      <c r="N38" s="22"/>
      <c r="O38" s="22"/>
      <c r="P38" s="22"/>
    </row>
    <row r="39" spans="1:16" ht="39" customHeight="1" x14ac:dyDescent="0.15">
      <c r="A39" s="22"/>
      <c r="B39" s="35"/>
      <c r="C39" s="1141" t="s">
        <v>570</v>
      </c>
      <c r="D39" s="1142"/>
      <c r="E39" s="1143"/>
      <c r="F39" s="36">
        <v>0.15</v>
      </c>
      <c r="G39" s="37">
        <v>0.31</v>
      </c>
      <c r="H39" s="37">
        <v>0.24</v>
      </c>
      <c r="I39" s="37">
        <v>0.19</v>
      </c>
      <c r="J39" s="38">
        <v>0.18</v>
      </c>
      <c r="K39" s="22"/>
      <c r="L39" s="22"/>
      <c r="M39" s="22"/>
      <c r="N39" s="22"/>
      <c r="O39" s="22"/>
      <c r="P39" s="22"/>
    </row>
    <row r="40" spans="1:16" ht="39" customHeight="1" x14ac:dyDescent="0.15">
      <c r="A40" s="22"/>
      <c r="B40" s="35"/>
      <c r="C40" s="1141" t="s">
        <v>571</v>
      </c>
      <c r="D40" s="1142"/>
      <c r="E40" s="1143"/>
      <c r="F40" s="36">
        <v>0.08</v>
      </c>
      <c r="G40" s="37">
        <v>0.06</v>
      </c>
      <c r="H40" s="37">
        <v>0.06</v>
      </c>
      <c r="I40" s="37">
        <v>7.0000000000000007E-2</v>
      </c>
      <c r="J40" s="38">
        <v>0.05</v>
      </c>
      <c r="K40" s="22"/>
      <c r="L40" s="22"/>
      <c r="M40" s="22"/>
      <c r="N40" s="22"/>
      <c r="O40" s="22"/>
      <c r="P40" s="22"/>
    </row>
    <row r="41" spans="1:16" ht="39" customHeight="1" x14ac:dyDescent="0.15">
      <c r="A41" s="22"/>
      <c r="B41" s="35"/>
      <c r="C41" s="1141" t="s">
        <v>572</v>
      </c>
      <c r="D41" s="1142"/>
      <c r="E41" s="1143"/>
      <c r="F41" s="36">
        <v>0.01</v>
      </c>
      <c r="G41" s="37">
        <v>0</v>
      </c>
      <c r="H41" s="37">
        <v>0.02</v>
      </c>
      <c r="I41" s="37">
        <v>0.01</v>
      </c>
      <c r="J41" s="38">
        <v>0</v>
      </c>
      <c r="K41" s="22"/>
      <c r="L41" s="22"/>
      <c r="M41" s="22"/>
      <c r="N41" s="22"/>
      <c r="O41" s="22"/>
      <c r="P41" s="22"/>
    </row>
    <row r="42" spans="1:16" ht="39" customHeight="1" x14ac:dyDescent="0.15">
      <c r="A42" s="22"/>
      <c r="B42" s="39"/>
      <c r="C42" s="1141" t="s">
        <v>573</v>
      </c>
      <c r="D42" s="1142"/>
      <c r="E42" s="1143"/>
      <c r="F42" s="36" t="s">
        <v>516</v>
      </c>
      <c r="G42" s="37" t="s">
        <v>516</v>
      </c>
      <c r="H42" s="37" t="s">
        <v>516</v>
      </c>
      <c r="I42" s="37" t="s">
        <v>516</v>
      </c>
      <c r="J42" s="38" t="s">
        <v>516</v>
      </c>
      <c r="K42" s="22"/>
      <c r="L42" s="22"/>
      <c r="M42" s="22"/>
      <c r="N42" s="22"/>
      <c r="O42" s="22"/>
      <c r="P42" s="22"/>
    </row>
    <row r="43" spans="1:16" ht="39" customHeight="1" thickBot="1" x14ac:dyDescent="0.2">
      <c r="A43" s="22"/>
      <c r="B43" s="40"/>
      <c r="C43" s="1144" t="s">
        <v>574</v>
      </c>
      <c r="D43" s="1145"/>
      <c r="E43" s="1146"/>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1QD7HMKTEb0B/MXeRAqqpfJjkw1aljrgkNGjz1jebd/5dK/0hi8DFdiVjzvnWfI5U9FaGojxN2dcYY+yth3Og==" saltValue="JdlV3Kg3ysPxqZCkXE6W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49" t="s">
        <v>10</v>
      </c>
      <c r="C45" s="1150"/>
      <c r="D45" s="58"/>
      <c r="E45" s="1155" t="s">
        <v>11</v>
      </c>
      <c r="F45" s="1155"/>
      <c r="G45" s="1155"/>
      <c r="H45" s="1155"/>
      <c r="I45" s="1155"/>
      <c r="J45" s="1156"/>
      <c r="K45" s="59">
        <v>1771</v>
      </c>
      <c r="L45" s="60">
        <v>1770</v>
      </c>
      <c r="M45" s="60">
        <v>1786</v>
      </c>
      <c r="N45" s="60">
        <v>1848</v>
      </c>
      <c r="O45" s="61">
        <v>1863</v>
      </c>
      <c r="P45" s="48"/>
      <c r="Q45" s="48"/>
      <c r="R45" s="48"/>
      <c r="S45" s="48"/>
      <c r="T45" s="48"/>
      <c r="U45" s="48"/>
    </row>
    <row r="46" spans="1:21" ht="30.75" customHeight="1" x14ac:dyDescent="0.15">
      <c r="A46" s="48"/>
      <c r="B46" s="1151"/>
      <c r="C46" s="1152"/>
      <c r="D46" s="62"/>
      <c r="E46" s="1157" t="s">
        <v>12</v>
      </c>
      <c r="F46" s="1157"/>
      <c r="G46" s="1157"/>
      <c r="H46" s="1157"/>
      <c r="I46" s="1157"/>
      <c r="J46" s="1158"/>
      <c r="K46" s="63" t="s">
        <v>516</v>
      </c>
      <c r="L46" s="64" t="s">
        <v>516</v>
      </c>
      <c r="M46" s="64" t="s">
        <v>516</v>
      </c>
      <c r="N46" s="64" t="s">
        <v>516</v>
      </c>
      <c r="O46" s="65" t="s">
        <v>516</v>
      </c>
      <c r="P46" s="48"/>
      <c r="Q46" s="48"/>
      <c r="R46" s="48"/>
      <c r="S46" s="48"/>
      <c r="T46" s="48"/>
      <c r="U46" s="48"/>
    </row>
    <row r="47" spans="1:21" ht="30.75" customHeight="1" x14ac:dyDescent="0.15">
      <c r="A47" s="48"/>
      <c r="B47" s="1151"/>
      <c r="C47" s="1152"/>
      <c r="D47" s="62"/>
      <c r="E47" s="1157" t="s">
        <v>13</v>
      </c>
      <c r="F47" s="1157"/>
      <c r="G47" s="1157"/>
      <c r="H47" s="1157"/>
      <c r="I47" s="1157"/>
      <c r="J47" s="1158"/>
      <c r="K47" s="63" t="s">
        <v>516</v>
      </c>
      <c r="L47" s="64" t="s">
        <v>516</v>
      </c>
      <c r="M47" s="64" t="s">
        <v>516</v>
      </c>
      <c r="N47" s="64" t="s">
        <v>516</v>
      </c>
      <c r="O47" s="65" t="s">
        <v>516</v>
      </c>
      <c r="P47" s="48"/>
      <c r="Q47" s="48"/>
      <c r="R47" s="48"/>
      <c r="S47" s="48"/>
      <c r="T47" s="48"/>
      <c r="U47" s="48"/>
    </row>
    <row r="48" spans="1:21" ht="30.75" customHeight="1" x14ac:dyDescent="0.15">
      <c r="A48" s="48"/>
      <c r="B48" s="1151"/>
      <c r="C48" s="1152"/>
      <c r="D48" s="62"/>
      <c r="E48" s="1157" t="s">
        <v>14</v>
      </c>
      <c r="F48" s="1157"/>
      <c r="G48" s="1157"/>
      <c r="H48" s="1157"/>
      <c r="I48" s="1157"/>
      <c r="J48" s="1158"/>
      <c r="K48" s="63">
        <v>533</v>
      </c>
      <c r="L48" s="64">
        <v>526</v>
      </c>
      <c r="M48" s="64">
        <v>510</v>
      </c>
      <c r="N48" s="64">
        <v>478</v>
      </c>
      <c r="O48" s="65">
        <v>461</v>
      </c>
      <c r="P48" s="48"/>
      <c r="Q48" s="48"/>
      <c r="R48" s="48"/>
      <c r="S48" s="48"/>
      <c r="T48" s="48"/>
      <c r="U48" s="48"/>
    </row>
    <row r="49" spans="1:21" ht="30.75" customHeight="1" x14ac:dyDescent="0.15">
      <c r="A49" s="48"/>
      <c r="B49" s="1151"/>
      <c r="C49" s="1152"/>
      <c r="D49" s="62"/>
      <c r="E49" s="1157" t="s">
        <v>15</v>
      </c>
      <c r="F49" s="1157"/>
      <c r="G49" s="1157"/>
      <c r="H49" s="1157"/>
      <c r="I49" s="1157"/>
      <c r="J49" s="1158"/>
      <c r="K49" s="63">
        <v>81</v>
      </c>
      <c r="L49" s="64">
        <v>102</v>
      </c>
      <c r="M49" s="64">
        <v>205</v>
      </c>
      <c r="N49" s="64">
        <v>268</v>
      </c>
      <c r="O49" s="65">
        <v>269</v>
      </c>
      <c r="P49" s="48"/>
      <c r="Q49" s="48"/>
      <c r="R49" s="48"/>
      <c r="S49" s="48"/>
      <c r="T49" s="48"/>
      <c r="U49" s="48"/>
    </row>
    <row r="50" spans="1:21" ht="30.75" customHeight="1" x14ac:dyDescent="0.15">
      <c r="A50" s="48"/>
      <c r="B50" s="1151"/>
      <c r="C50" s="1152"/>
      <c r="D50" s="62"/>
      <c r="E50" s="1157" t="s">
        <v>16</v>
      </c>
      <c r="F50" s="1157"/>
      <c r="G50" s="1157"/>
      <c r="H50" s="1157"/>
      <c r="I50" s="1157"/>
      <c r="J50" s="1158"/>
      <c r="K50" s="63">
        <v>198</v>
      </c>
      <c r="L50" s="64">
        <v>187</v>
      </c>
      <c r="M50" s="64">
        <v>178</v>
      </c>
      <c r="N50" s="64">
        <v>178</v>
      </c>
      <c r="O50" s="65">
        <v>167</v>
      </c>
      <c r="P50" s="48"/>
      <c r="Q50" s="48"/>
      <c r="R50" s="48"/>
      <c r="S50" s="48"/>
      <c r="T50" s="48"/>
      <c r="U50" s="48"/>
    </row>
    <row r="51" spans="1:21" ht="30.75" customHeight="1" x14ac:dyDescent="0.15">
      <c r="A51" s="48"/>
      <c r="B51" s="1153"/>
      <c r="C51" s="1154"/>
      <c r="D51" s="66"/>
      <c r="E51" s="1157" t="s">
        <v>17</v>
      </c>
      <c r="F51" s="1157"/>
      <c r="G51" s="1157"/>
      <c r="H51" s="1157"/>
      <c r="I51" s="1157"/>
      <c r="J51" s="1158"/>
      <c r="K51" s="63">
        <v>0</v>
      </c>
      <c r="L51" s="64" t="s">
        <v>516</v>
      </c>
      <c r="M51" s="64" t="s">
        <v>516</v>
      </c>
      <c r="N51" s="64" t="s">
        <v>516</v>
      </c>
      <c r="O51" s="65" t="s">
        <v>516</v>
      </c>
      <c r="P51" s="48"/>
      <c r="Q51" s="48"/>
      <c r="R51" s="48"/>
      <c r="S51" s="48"/>
      <c r="T51" s="48"/>
      <c r="U51" s="48"/>
    </row>
    <row r="52" spans="1:21" ht="30.75" customHeight="1" x14ac:dyDescent="0.15">
      <c r="A52" s="48"/>
      <c r="B52" s="1159" t="s">
        <v>18</v>
      </c>
      <c r="C52" s="1160"/>
      <c r="D52" s="66"/>
      <c r="E52" s="1157" t="s">
        <v>19</v>
      </c>
      <c r="F52" s="1157"/>
      <c r="G52" s="1157"/>
      <c r="H52" s="1157"/>
      <c r="I52" s="1157"/>
      <c r="J52" s="1158"/>
      <c r="K52" s="63">
        <v>2214</v>
      </c>
      <c r="L52" s="64">
        <v>2198</v>
      </c>
      <c r="M52" s="64">
        <v>2157</v>
      </c>
      <c r="N52" s="64">
        <v>2092</v>
      </c>
      <c r="O52" s="65">
        <v>2081</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369</v>
      </c>
      <c r="L53" s="69">
        <v>387</v>
      </c>
      <c r="M53" s="69">
        <v>522</v>
      </c>
      <c r="N53" s="69">
        <v>680</v>
      </c>
      <c r="O53" s="70">
        <v>679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65" t="s">
        <v>24</v>
      </c>
      <c r="C57" s="1166"/>
      <c r="D57" s="1169" t="s">
        <v>25</v>
      </c>
      <c r="E57" s="1170"/>
      <c r="F57" s="1170"/>
      <c r="G57" s="1170"/>
      <c r="H57" s="1170"/>
      <c r="I57" s="1170"/>
      <c r="J57" s="1171"/>
      <c r="K57" s="83"/>
      <c r="L57" s="84"/>
      <c r="M57" s="84"/>
      <c r="N57" s="84"/>
      <c r="O57" s="85"/>
    </row>
    <row r="58" spans="1:21" ht="31.5" customHeight="1" thickBot="1" x14ac:dyDescent="0.2">
      <c r="B58" s="1167"/>
      <c r="C58" s="1168"/>
      <c r="D58" s="1172" t="s">
        <v>26</v>
      </c>
      <c r="E58" s="1173"/>
      <c r="F58" s="1173"/>
      <c r="G58" s="1173"/>
      <c r="H58" s="1173"/>
      <c r="I58" s="1173"/>
      <c r="J58" s="117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21i5MPsbeT+p+asdpET655fYMdn7TpMfHyh++31M8kN+K2D1M/I+WSTXOKsopjiGYRyNkHLGNIsmpRezzkkeQ==" saltValue="QYedCjTabYd/4zaY95Lu3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175" t="s">
        <v>29</v>
      </c>
      <c r="C41" s="1176"/>
      <c r="D41" s="102"/>
      <c r="E41" s="1181" t="s">
        <v>30</v>
      </c>
      <c r="F41" s="1181"/>
      <c r="G41" s="1181"/>
      <c r="H41" s="1182"/>
      <c r="I41" s="346">
        <v>19771</v>
      </c>
      <c r="J41" s="347">
        <v>19546</v>
      </c>
      <c r="K41" s="347">
        <v>20561</v>
      </c>
      <c r="L41" s="347">
        <v>20620</v>
      </c>
      <c r="M41" s="348">
        <v>20561</v>
      </c>
    </row>
    <row r="42" spans="2:13" ht="27.75" customHeight="1" x14ac:dyDescent="0.15">
      <c r="B42" s="1177"/>
      <c r="C42" s="1178"/>
      <c r="D42" s="103"/>
      <c r="E42" s="1183" t="s">
        <v>31</v>
      </c>
      <c r="F42" s="1183"/>
      <c r="G42" s="1183"/>
      <c r="H42" s="1184"/>
      <c r="I42" s="349">
        <v>2246</v>
      </c>
      <c r="J42" s="350">
        <v>2049</v>
      </c>
      <c r="K42" s="350">
        <v>1871</v>
      </c>
      <c r="L42" s="350">
        <v>1694</v>
      </c>
      <c r="M42" s="351">
        <v>1507</v>
      </c>
    </row>
    <row r="43" spans="2:13" ht="27.75" customHeight="1" x14ac:dyDescent="0.15">
      <c r="B43" s="1177"/>
      <c r="C43" s="1178"/>
      <c r="D43" s="103"/>
      <c r="E43" s="1183" t="s">
        <v>32</v>
      </c>
      <c r="F43" s="1183"/>
      <c r="G43" s="1183"/>
      <c r="H43" s="1184"/>
      <c r="I43" s="349">
        <v>5571</v>
      </c>
      <c r="J43" s="350">
        <v>5177</v>
      </c>
      <c r="K43" s="350">
        <v>4681</v>
      </c>
      <c r="L43" s="350">
        <v>4282</v>
      </c>
      <c r="M43" s="351">
        <v>3902</v>
      </c>
    </row>
    <row r="44" spans="2:13" ht="27.75" customHeight="1" x14ac:dyDescent="0.15">
      <c r="B44" s="1177"/>
      <c r="C44" s="1178"/>
      <c r="D44" s="103"/>
      <c r="E44" s="1183" t="s">
        <v>33</v>
      </c>
      <c r="F44" s="1183"/>
      <c r="G44" s="1183"/>
      <c r="H44" s="1184"/>
      <c r="I44" s="349">
        <v>2688</v>
      </c>
      <c r="J44" s="350">
        <v>2647</v>
      </c>
      <c r="K44" s="350">
        <v>2458</v>
      </c>
      <c r="L44" s="350">
        <v>2202</v>
      </c>
      <c r="M44" s="351">
        <v>1963</v>
      </c>
    </row>
    <row r="45" spans="2:13" ht="27.75" customHeight="1" x14ac:dyDescent="0.15">
      <c r="B45" s="1177"/>
      <c r="C45" s="1178"/>
      <c r="D45" s="103"/>
      <c r="E45" s="1183" t="s">
        <v>34</v>
      </c>
      <c r="F45" s="1183"/>
      <c r="G45" s="1183"/>
      <c r="H45" s="1184"/>
      <c r="I45" s="349">
        <v>3118</v>
      </c>
      <c r="J45" s="350">
        <v>2985</v>
      </c>
      <c r="K45" s="350">
        <v>2861</v>
      </c>
      <c r="L45" s="350">
        <v>2813</v>
      </c>
      <c r="M45" s="351">
        <v>2862</v>
      </c>
    </row>
    <row r="46" spans="2:13" ht="27.75" customHeight="1" x14ac:dyDescent="0.15">
      <c r="B46" s="1177"/>
      <c r="C46" s="1178"/>
      <c r="D46" s="104"/>
      <c r="E46" s="1183" t="s">
        <v>35</v>
      </c>
      <c r="F46" s="1183"/>
      <c r="G46" s="1183"/>
      <c r="H46" s="1184"/>
      <c r="I46" s="349">
        <v>4131</v>
      </c>
      <c r="J46" s="350">
        <v>3934</v>
      </c>
      <c r="K46" s="350">
        <v>3753</v>
      </c>
      <c r="L46" s="350">
        <v>3587</v>
      </c>
      <c r="M46" s="351">
        <v>3396</v>
      </c>
    </row>
    <row r="47" spans="2:13" ht="27.75" customHeight="1" x14ac:dyDescent="0.15">
      <c r="B47" s="1177"/>
      <c r="C47" s="1178"/>
      <c r="D47" s="105"/>
      <c r="E47" s="1185" t="s">
        <v>36</v>
      </c>
      <c r="F47" s="1186"/>
      <c r="G47" s="1186"/>
      <c r="H47" s="1187"/>
      <c r="I47" s="349" t="s">
        <v>516</v>
      </c>
      <c r="J47" s="350" t="s">
        <v>516</v>
      </c>
      <c r="K47" s="350" t="s">
        <v>516</v>
      </c>
      <c r="L47" s="350" t="s">
        <v>516</v>
      </c>
      <c r="M47" s="351" t="s">
        <v>516</v>
      </c>
    </row>
    <row r="48" spans="2:13" ht="27.75" customHeight="1" x14ac:dyDescent="0.15">
      <c r="B48" s="1177"/>
      <c r="C48" s="1178"/>
      <c r="D48" s="103"/>
      <c r="E48" s="1183" t="s">
        <v>37</v>
      </c>
      <c r="F48" s="1183"/>
      <c r="G48" s="1183"/>
      <c r="H48" s="1184"/>
      <c r="I48" s="349" t="s">
        <v>516</v>
      </c>
      <c r="J48" s="350" t="s">
        <v>516</v>
      </c>
      <c r="K48" s="350" t="s">
        <v>516</v>
      </c>
      <c r="L48" s="350" t="s">
        <v>516</v>
      </c>
      <c r="M48" s="351" t="s">
        <v>516</v>
      </c>
    </row>
    <row r="49" spans="2:13" ht="27.75" customHeight="1" x14ac:dyDescent="0.15">
      <c r="B49" s="1179"/>
      <c r="C49" s="1180"/>
      <c r="D49" s="103"/>
      <c r="E49" s="1183" t="s">
        <v>38</v>
      </c>
      <c r="F49" s="1183"/>
      <c r="G49" s="1183"/>
      <c r="H49" s="1184"/>
      <c r="I49" s="349" t="s">
        <v>516</v>
      </c>
      <c r="J49" s="350" t="s">
        <v>516</v>
      </c>
      <c r="K49" s="350" t="s">
        <v>516</v>
      </c>
      <c r="L49" s="350" t="s">
        <v>516</v>
      </c>
      <c r="M49" s="351" t="s">
        <v>516</v>
      </c>
    </row>
    <row r="50" spans="2:13" ht="27.75" customHeight="1" x14ac:dyDescent="0.15">
      <c r="B50" s="1188" t="s">
        <v>39</v>
      </c>
      <c r="C50" s="1189"/>
      <c r="D50" s="106"/>
      <c r="E50" s="1183" t="s">
        <v>40</v>
      </c>
      <c r="F50" s="1183"/>
      <c r="G50" s="1183"/>
      <c r="H50" s="1184"/>
      <c r="I50" s="349">
        <v>4334</v>
      </c>
      <c r="J50" s="350">
        <v>4339</v>
      </c>
      <c r="K50" s="350">
        <v>4276</v>
      </c>
      <c r="L50" s="350">
        <v>4288</v>
      </c>
      <c r="M50" s="351">
        <v>4939</v>
      </c>
    </row>
    <row r="51" spans="2:13" ht="27.75" customHeight="1" x14ac:dyDescent="0.15">
      <c r="B51" s="1177"/>
      <c r="C51" s="1178"/>
      <c r="D51" s="103"/>
      <c r="E51" s="1183" t="s">
        <v>41</v>
      </c>
      <c r="F51" s="1183"/>
      <c r="G51" s="1183"/>
      <c r="H51" s="1184"/>
      <c r="I51" s="349">
        <v>2512</v>
      </c>
      <c r="J51" s="350">
        <v>2385</v>
      </c>
      <c r="K51" s="350">
        <v>2504</v>
      </c>
      <c r="L51" s="350">
        <v>2375</v>
      </c>
      <c r="M51" s="351">
        <v>2345</v>
      </c>
    </row>
    <row r="52" spans="2:13" ht="27.75" customHeight="1" x14ac:dyDescent="0.15">
      <c r="B52" s="1179"/>
      <c r="C52" s="1180"/>
      <c r="D52" s="103"/>
      <c r="E52" s="1183" t="s">
        <v>42</v>
      </c>
      <c r="F52" s="1183"/>
      <c r="G52" s="1183"/>
      <c r="H52" s="1184"/>
      <c r="I52" s="349">
        <v>21295</v>
      </c>
      <c r="J52" s="350">
        <v>20843</v>
      </c>
      <c r="K52" s="350">
        <v>20313</v>
      </c>
      <c r="L52" s="350">
        <v>19944</v>
      </c>
      <c r="M52" s="351">
        <v>19498</v>
      </c>
    </row>
    <row r="53" spans="2:13" ht="27.75" customHeight="1" thickBot="1" x14ac:dyDescent="0.2">
      <c r="B53" s="1190" t="s">
        <v>43</v>
      </c>
      <c r="C53" s="1191"/>
      <c r="D53" s="107"/>
      <c r="E53" s="1192" t="s">
        <v>44</v>
      </c>
      <c r="F53" s="1192"/>
      <c r="G53" s="1192"/>
      <c r="H53" s="1193"/>
      <c r="I53" s="352">
        <v>9383</v>
      </c>
      <c r="J53" s="353">
        <v>8771</v>
      </c>
      <c r="K53" s="353">
        <v>9091</v>
      </c>
      <c r="L53" s="353">
        <v>8591</v>
      </c>
      <c r="M53" s="354">
        <v>7408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J3QbsSGc17Frb+VQl3ThYH9d7BU7EJiEGivpwC66ja5tAta1VK0bx80g3KxHqFH3gpLHtrcLuFnSvjxoDMNjgQ==" saltValue="uDFIWpBofX12FJU0QNSh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G58" sqref="C58:G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02" t="s">
        <v>47</v>
      </c>
      <c r="D55" s="1202"/>
      <c r="E55" s="1203"/>
      <c r="F55" s="119">
        <v>1747</v>
      </c>
      <c r="G55" s="119">
        <v>1607</v>
      </c>
      <c r="H55" s="120">
        <v>1590</v>
      </c>
    </row>
    <row r="56" spans="2:8" ht="52.5" customHeight="1" x14ac:dyDescent="0.15">
      <c r="B56" s="121"/>
      <c r="C56" s="1204" t="s">
        <v>48</v>
      </c>
      <c r="D56" s="1204"/>
      <c r="E56" s="1205"/>
      <c r="F56" s="122">
        <v>1013</v>
      </c>
      <c r="G56" s="122">
        <v>1015</v>
      </c>
      <c r="H56" s="123">
        <v>1308</v>
      </c>
    </row>
    <row r="57" spans="2:8" ht="53.25" customHeight="1" x14ac:dyDescent="0.15">
      <c r="B57" s="121"/>
      <c r="C57" s="1206" t="s">
        <v>49</v>
      </c>
      <c r="D57" s="1206"/>
      <c r="E57" s="1207"/>
      <c r="F57" s="124">
        <v>1192</v>
      </c>
      <c r="G57" s="124">
        <v>1311</v>
      </c>
      <c r="H57" s="125">
        <v>1594</v>
      </c>
    </row>
    <row r="58" spans="2:8" ht="45.75" customHeight="1" x14ac:dyDescent="0.15">
      <c r="B58" s="126"/>
      <c r="C58" s="1194" t="s">
        <v>581</v>
      </c>
      <c r="D58" s="1195"/>
      <c r="E58" s="1196"/>
      <c r="F58" s="127">
        <v>332</v>
      </c>
      <c r="G58" s="127">
        <v>382</v>
      </c>
      <c r="H58" s="128">
        <v>592</v>
      </c>
    </row>
    <row r="59" spans="2:8" ht="45.75" customHeight="1" x14ac:dyDescent="0.15">
      <c r="B59" s="126"/>
      <c r="C59" s="1194" t="s">
        <v>582</v>
      </c>
      <c r="D59" s="1195"/>
      <c r="E59" s="1196"/>
      <c r="F59" s="127">
        <v>271</v>
      </c>
      <c r="G59" s="127">
        <v>341</v>
      </c>
      <c r="H59" s="128">
        <v>422</v>
      </c>
    </row>
    <row r="60" spans="2:8" ht="45.75" customHeight="1" x14ac:dyDescent="0.15">
      <c r="B60" s="126"/>
      <c r="C60" s="1194" t="s">
        <v>583</v>
      </c>
      <c r="D60" s="1195"/>
      <c r="E60" s="1196"/>
      <c r="F60" s="127">
        <v>169</v>
      </c>
      <c r="G60" s="127">
        <v>161</v>
      </c>
      <c r="H60" s="128">
        <v>153</v>
      </c>
    </row>
    <row r="61" spans="2:8" ht="45.75" customHeight="1" x14ac:dyDescent="0.15">
      <c r="B61" s="126"/>
      <c r="C61" s="1194" t="s">
        <v>584</v>
      </c>
      <c r="D61" s="1195"/>
      <c r="E61" s="1196"/>
      <c r="F61" s="127">
        <v>99</v>
      </c>
      <c r="G61" s="127">
        <v>107</v>
      </c>
      <c r="H61" s="128">
        <v>108</v>
      </c>
    </row>
    <row r="62" spans="2:8" ht="45.75" customHeight="1" thickBot="1" x14ac:dyDescent="0.2">
      <c r="B62" s="129"/>
      <c r="C62" s="1197" t="s">
        <v>585</v>
      </c>
      <c r="D62" s="1198"/>
      <c r="E62" s="1199"/>
      <c r="F62" s="130">
        <v>100</v>
      </c>
      <c r="G62" s="130">
        <v>100</v>
      </c>
      <c r="H62" s="131">
        <v>100</v>
      </c>
    </row>
    <row r="63" spans="2:8" ht="52.5" customHeight="1" thickBot="1" x14ac:dyDescent="0.2">
      <c r="B63" s="132"/>
      <c r="C63" s="1200" t="s">
        <v>50</v>
      </c>
      <c r="D63" s="1200"/>
      <c r="E63" s="1201"/>
      <c r="F63" s="133">
        <v>3952</v>
      </c>
      <c r="G63" s="133">
        <v>3933</v>
      </c>
      <c r="H63" s="134">
        <v>4492</v>
      </c>
    </row>
    <row r="64" spans="2:8" x14ac:dyDescent="0.15"/>
  </sheetData>
  <sheetProtection algorithmName="SHA-512" hashValue="aY+5kgWERqR/jc0lJ4iGrlM6IMCFnYW6+aOSPDjul2qYOzM3I2dCzywX7tJSJ1Hp+gttRp4YTi+vRBPFmVHB+A==" saltValue="NxMoGOlEdvE/Pw9mHqiJ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3" zoomScaleNormal="100" zoomScaleSheetLayoutView="55" workbookViewId="0">
      <selection activeCell="AN65" sqref="AN65:DC69"/>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609</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610</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618</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611</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557</v>
      </c>
      <c r="BQ50" s="1241"/>
      <c r="BR50" s="1241"/>
      <c r="BS50" s="1241"/>
      <c r="BT50" s="1241"/>
      <c r="BU50" s="1241"/>
      <c r="BV50" s="1241"/>
      <c r="BW50" s="1241"/>
      <c r="BX50" s="1241" t="s">
        <v>558</v>
      </c>
      <c r="BY50" s="1241"/>
      <c r="BZ50" s="1241"/>
      <c r="CA50" s="1241"/>
      <c r="CB50" s="1241"/>
      <c r="CC50" s="1241"/>
      <c r="CD50" s="1241"/>
      <c r="CE50" s="1241"/>
      <c r="CF50" s="1241" t="s">
        <v>559</v>
      </c>
      <c r="CG50" s="1241"/>
      <c r="CH50" s="1241"/>
      <c r="CI50" s="1241"/>
      <c r="CJ50" s="1241"/>
      <c r="CK50" s="1241"/>
      <c r="CL50" s="1241"/>
      <c r="CM50" s="1241"/>
      <c r="CN50" s="1241" t="s">
        <v>560</v>
      </c>
      <c r="CO50" s="1241"/>
      <c r="CP50" s="1241"/>
      <c r="CQ50" s="1241"/>
      <c r="CR50" s="1241"/>
      <c r="CS50" s="1241"/>
      <c r="CT50" s="1241"/>
      <c r="CU50" s="1241"/>
      <c r="CV50" s="1241" t="s">
        <v>561</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612</v>
      </c>
      <c r="AO51" s="1245"/>
      <c r="AP51" s="1245"/>
      <c r="AQ51" s="1245"/>
      <c r="AR51" s="1245"/>
      <c r="AS51" s="1245"/>
      <c r="AT51" s="1245"/>
      <c r="AU51" s="1245"/>
      <c r="AV51" s="1245"/>
      <c r="AW51" s="1245"/>
      <c r="AX51" s="1245"/>
      <c r="AY51" s="1245"/>
      <c r="AZ51" s="1245"/>
      <c r="BA51" s="1245"/>
      <c r="BB51" s="1245" t="s">
        <v>613</v>
      </c>
      <c r="BC51" s="1245"/>
      <c r="BD51" s="1245"/>
      <c r="BE51" s="1245"/>
      <c r="BF51" s="1245"/>
      <c r="BG51" s="1245"/>
      <c r="BH51" s="1245"/>
      <c r="BI51" s="1245"/>
      <c r="BJ51" s="1245"/>
      <c r="BK51" s="1245"/>
      <c r="BL51" s="1245"/>
      <c r="BM51" s="1245"/>
      <c r="BN51" s="1245"/>
      <c r="BO51" s="1245"/>
      <c r="BP51" s="1246">
        <v>98.2</v>
      </c>
      <c r="BQ51" s="1246"/>
      <c r="BR51" s="1246"/>
      <c r="BS51" s="1246"/>
      <c r="BT51" s="1246"/>
      <c r="BU51" s="1246"/>
      <c r="BV51" s="1246"/>
      <c r="BW51" s="1246"/>
      <c r="BX51" s="1246">
        <v>89.9</v>
      </c>
      <c r="BY51" s="1246"/>
      <c r="BZ51" s="1246"/>
      <c r="CA51" s="1246"/>
      <c r="CB51" s="1246"/>
      <c r="CC51" s="1246"/>
      <c r="CD51" s="1246"/>
      <c r="CE51" s="1246"/>
      <c r="CF51" s="1246">
        <v>92.6</v>
      </c>
      <c r="CG51" s="1246"/>
      <c r="CH51" s="1246"/>
      <c r="CI51" s="1246"/>
      <c r="CJ51" s="1246"/>
      <c r="CK51" s="1246"/>
      <c r="CL51" s="1246"/>
      <c r="CM51" s="1246"/>
      <c r="CN51" s="1246">
        <v>82.1</v>
      </c>
      <c r="CO51" s="1246"/>
      <c r="CP51" s="1246"/>
      <c r="CQ51" s="1246"/>
      <c r="CR51" s="1246"/>
      <c r="CS51" s="1246"/>
      <c r="CT51" s="1246"/>
      <c r="CU51" s="1246"/>
      <c r="CV51" s="1246">
        <v>67.2</v>
      </c>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614</v>
      </c>
      <c r="BC53" s="1245"/>
      <c r="BD53" s="1245"/>
      <c r="BE53" s="1245"/>
      <c r="BF53" s="1245"/>
      <c r="BG53" s="1245"/>
      <c r="BH53" s="1245"/>
      <c r="BI53" s="1245"/>
      <c r="BJ53" s="1245"/>
      <c r="BK53" s="1245"/>
      <c r="BL53" s="1245"/>
      <c r="BM53" s="1245"/>
      <c r="BN53" s="1245"/>
      <c r="BO53" s="1245"/>
      <c r="BP53" s="1246">
        <v>59.8</v>
      </c>
      <c r="BQ53" s="1246"/>
      <c r="BR53" s="1246"/>
      <c r="BS53" s="1246"/>
      <c r="BT53" s="1246"/>
      <c r="BU53" s="1246"/>
      <c r="BV53" s="1246"/>
      <c r="BW53" s="1246"/>
      <c r="BX53" s="1246">
        <v>60.6</v>
      </c>
      <c r="BY53" s="1246"/>
      <c r="BZ53" s="1246"/>
      <c r="CA53" s="1246"/>
      <c r="CB53" s="1246"/>
      <c r="CC53" s="1246"/>
      <c r="CD53" s="1246"/>
      <c r="CE53" s="1246"/>
      <c r="CF53" s="1246">
        <v>60</v>
      </c>
      <c r="CG53" s="1246"/>
      <c r="CH53" s="1246"/>
      <c r="CI53" s="1246"/>
      <c r="CJ53" s="1246"/>
      <c r="CK53" s="1246"/>
      <c r="CL53" s="1246"/>
      <c r="CM53" s="1246"/>
      <c r="CN53" s="1246">
        <v>60.5</v>
      </c>
      <c r="CO53" s="1246"/>
      <c r="CP53" s="1246"/>
      <c r="CQ53" s="1246"/>
      <c r="CR53" s="1246"/>
      <c r="CS53" s="1246"/>
      <c r="CT53" s="1246"/>
      <c r="CU53" s="1246"/>
      <c r="CV53" s="1246">
        <v>61.4</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615</v>
      </c>
      <c r="AO55" s="1241"/>
      <c r="AP55" s="1241"/>
      <c r="AQ55" s="1241"/>
      <c r="AR55" s="1241"/>
      <c r="AS55" s="1241"/>
      <c r="AT55" s="1241"/>
      <c r="AU55" s="1241"/>
      <c r="AV55" s="1241"/>
      <c r="AW55" s="1241"/>
      <c r="AX55" s="1241"/>
      <c r="AY55" s="1241"/>
      <c r="AZ55" s="1241"/>
      <c r="BA55" s="1241"/>
      <c r="BB55" s="1245" t="s">
        <v>613</v>
      </c>
      <c r="BC55" s="1245"/>
      <c r="BD55" s="1245"/>
      <c r="BE55" s="1245"/>
      <c r="BF55" s="1245"/>
      <c r="BG55" s="1245"/>
      <c r="BH55" s="1245"/>
      <c r="BI55" s="1245"/>
      <c r="BJ55" s="1245"/>
      <c r="BK55" s="1245"/>
      <c r="BL55" s="1245"/>
      <c r="BM55" s="1245"/>
      <c r="BN55" s="1245"/>
      <c r="BO55" s="1245"/>
      <c r="BP55" s="1246">
        <v>31.3</v>
      </c>
      <c r="BQ55" s="1246"/>
      <c r="BR55" s="1246"/>
      <c r="BS55" s="1246"/>
      <c r="BT55" s="1246"/>
      <c r="BU55" s="1246"/>
      <c r="BV55" s="1246"/>
      <c r="BW55" s="1246"/>
      <c r="BX55" s="1246">
        <v>25.3</v>
      </c>
      <c r="BY55" s="1246"/>
      <c r="BZ55" s="1246"/>
      <c r="CA55" s="1246"/>
      <c r="CB55" s="1246"/>
      <c r="CC55" s="1246"/>
      <c r="CD55" s="1246"/>
      <c r="CE55" s="1246"/>
      <c r="CF55" s="1246">
        <v>25.5</v>
      </c>
      <c r="CG55" s="1246"/>
      <c r="CH55" s="1246"/>
      <c r="CI55" s="1246"/>
      <c r="CJ55" s="1246"/>
      <c r="CK55" s="1246"/>
      <c r="CL55" s="1246"/>
      <c r="CM55" s="1246"/>
      <c r="CN55" s="1246">
        <v>37.299999999999997</v>
      </c>
      <c r="CO55" s="1246"/>
      <c r="CP55" s="1246"/>
      <c r="CQ55" s="1246"/>
      <c r="CR55" s="1246"/>
      <c r="CS55" s="1246"/>
      <c r="CT55" s="1246"/>
      <c r="CU55" s="1246"/>
      <c r="CV55" s="1246">
        <v>25.1</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614</v>
      </c>
      <c r="BC57" s="1245"/>
      <c r="BD57" s="1245"/>
      <c r="BE57" s="1245"/>
      <c r="BF57" s="1245"/>
      <c r="BG57" s="1245"/>
      <c r="BH57" s="1245"/>
      <c r="BI57" s="1245"/>
      <c r="BJ57" s="1245"/>
      <c r="BK57" s="1245"/>
      <c r="BL57" s="1245"/>
      <c r="BM57" s="1245"/>
      <c r="BN57" s="1245"/>
      <c r="BO57" s="1245"/>
      <c r="BP57" s="1246">
        <v>58.4</v>
      </c>
      <c r="BQ57" s="1246"/>
      <c r="BR57" s="1246"/>
      <c r="BS57" s="1246"/>
      <c r="BT57" s="1246"/>
      <c r="BU57" s="1246"/>
      <c r="BV57" s="1246"/>
      <c r="BW57" s="1246"/>
      <c r="BX57" s="1246">
        <v>59.7</v>
      </c>
      <c r="BY57" s="1246"/>
      <c r="BZ57" s="1246"/>
      <c r="CA57" s="1246"/>
      <c r="CB57" s="1246"/>
      <c r="CC57" s="1246"/>
      <c r="CD57" s="1246"/>
      <c r="CE57" s="1246"/>
      <c r="CF57" s="1246">
        <v>60.9</v>
      </c>
      <c r="CG57" s="1246"/>
      <c r="CH57" s="1246"/>
      <c r="CI57" s="1246"/>
      <c r="CJ57" s="1246"/>
      <c r="CK57" s="1246"/>
      <c r="CL57" s="1246"/>
      <c r="CM57" s="1246"/>
      <c r="CN57" s="1246">
        <v>61.9</v>
      </c>
      <c r="CO57" s="1246"/>
      <c r="CP57" s="1246"/>
      <c r="CQ57" s="1246"/>
      <c r="CR57" s="1246"/>
      <c r="CS57" s="1246"/>
      <c r="CT57" s="1246"/>
      <c r="CU57" s="1246"/>
      <c r="CV57" s="1246">
        <v>63.1</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616</v>
      </c>
    </row>
    <row r="64" spans="1:109" x14ac:dyDescent="0.15">
      <c r="B64" s="1216"/>
      <c r="G64" s="1223"/>
      <c r="I64" s="1256"/>
      <c r="J64" s="1256"/>
      <c r="K64" s="1256"/>
      <c r="L64" s="1256"/>
      <c r="M64" s="1256"/>
      <c r="N64" s="1257"/>
      <c r="AM64" s="1223"/>
      <c r="AN64" s="1223" t="s">
        <v>610</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619</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611</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557</v>
      </c>
      <c r="BQ72" s="1241"/>
      <c r="BR72" s="1241"/>
      <c r="BS72" s="1241"/>
      <c r="BT72" s="1241"/>
      <c r="BU72" s="1241"/>
      <c r="BV72" s="1241"/>
      <c r="BW72" s="1241"/>
      <c r="BX72" s="1241" t="s">
        <v>558</v>
      </c>
      <c r="BY72" s="1241"/>
      <c r="BZ72" s="1241"/>
      <c r="CA72" s="1241"/>
      <c r="CB72" s="1241"/>
      <c r="CC72" s="1241"/>
      <c r="CD72" s="1241"/>
      <c r="CE72" s="1241"/>
      <c r="CF72" s="1241" t="s">
        <v>559</v>
      </c>
      <c r="CG72" s="1241"/>
      <c r="CH72" s="1241"/>
      <c r="CI72" s="1241"/>
      <c r="CJ72" s="1241"/>
      <c r="CK72" s="1241"/>
      <c r="CL72" s="1241"/>
      <c r="CM72" s="1241"/>
      <c r="CN72" s="1241" t="s">
        <v>560</v>
      </c>
      <c r="CO72" s="1241"/>
      <c r="CP72" s="1241"/>
      <c r="CQ72" s="1241"/>
      <c r="CR72" s="1241"/>
      <c r="CS72" s="1241"/>
      <c r="CT72" s="1241"/>
      <c r="CU72" s="1241"/>
      <c r="CV72" s="1241" t="s">
        <v>561</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612</v>
      </c>
      <c r="AO73" s="1245"/>
      <c r="AP73" s="1245"/>
      <c r="AQ73" s="1245"/>
      <c r="AR73" s="1245"/>
      <c r="AS73" s="1245"/>
      <c r="AT73" s="1245"/>
      <c r="AU73" s="1245"/>
      <c r="AV73" s="1245"/>
      <c r="AW73" s="1245"/>
      <c r="AX73" s="1245"/>
      <c r="AY73" s="1245"/>
      <c r="AZ73" s="1245"/>
      <c r="BA73" s="1245"/>
      <c r="BB73" s="1245" t="s">
        <v>613</v>
      </c>
      <c r="BC73" s="1245"/>
      <c r="BD73" s="1245"/>
      <c r="BE73" s="1245"/>
      <c r="BF73" s="1245"/>
      <c r="BG73" s="1245"/>
      <c r="BH73" s="1245"/>
      <c r="BI73" s="1245"/>
      <c r="BJ73" s="1245"/>
      <c r="BK73" s="1245"/>
      <c r="BL73" s="1245"/>
      <c r="BM73" s="1245"/>
      <c r="BN73" s="1245"/>
      <c r="BO73" s="1245"/>
      <c r="BP73" s="1246">
        <v>98.2</v>
      </c>
      <c r="BQ73" s="1246"/>
      <c r="BR73" s="1246"/>
      <c r="BS73" s="1246"/>
      <c r="BT73" s="1246"/>
      <c r="BU73" s="1246"/>
      <c r="BV73" s="1246"/>
      <c r="BW73" s="1246"/>
      <c r="BX73" s="1246">
        <v>89.9</v>
      </c>
      <c r="BY73" s="1246"/>
      <c r="BZ73" s="1246"/>
      <c r="CA73" s="1246"/>
      <c r="CB73" s="1246"/>
      <c r="CC73" s="1246"/>
      <c r="CD73" s="1246"/>
      <c r="CE73" s="1246"/>
      <c r="CF73" s="1246">
        <v>92.6</v>
      </c>
      <c r="CG73" s="1246"/>
      <c r="CH73" s="1246"/>
      <c r="CI73" s="1246"/>
      <c r="CJ73" s="1246"/>
      <c r="CK73" s="1246"/>
      <c r="CL73" s="1246"/>
      <c r="CM73" s="1246"/>
      <c r="CN73" s="1246">
        <v>82.1</v>
      </c>
      <c r="CO73" s="1246"/>
      <c r="CP73" s="1246"/>
      <c r="CQ73" s="1246"/>
      <c r="CR73" s="1246"/>
      <c r="CS73" s="1246"/>
      <c r="CT73" s="1246"/>
      <c r="CU73" s="1246"/>
      <c r="CV73" s="1246">
        <v>67.2</v>
      </c>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617</v>
      </c>
      <c r="BC75" s="1245"/>
      <c r="BD75" s="1245"/>
      <c r="BE75" s="1245"/>
      <c r="BF75" s="1245"/>
      <c r="BG75" s="1245"/>
      <c r="BH75" s="1245"/>
      <c r="BI75" s="1245"/>
      <c r="BJ75" s="1245"/>
      <c r="BK75" s="1245"/>
      <c r="BL75" s="1245"/>
      <c r="BM75" s="1245"/>
      <c r="BN75" s="1245"/>
      <c r="BO75" s="1245"/>
      <c r="BP75" s="1246">
        <v>3.9</v>
      </c>
      <c r="BQ75" s="1246"/>
      <c r="BR75" s="1246"/>
      <c r="BS75" s="1246"/>
      <c r="BT75" s="1246"/>
      <c r="BU75" s="1246"/>
      <c r="BV75" s="1246"/>
      <c r="BW75" s="1246"/>
      <c r="BX75" s="1246">
        <v>4.0999999999999996</v>
      </c>
      <c r="BY75" s="1246"/>
      <c r="BZ75" s="1246"/>
      <c r="CA75" s="1246"/>
      <c r="CB75" s="1246"/>
      <c r="CC75" s="1246"/>
      <c r="CD75" s="1246"/>
      <c r="CE75" s="1246"/>
      <c r="CF75" s="1246">
        <v>4.3</v>
      </c>
      <c r="CG75" s="1246"/>
      <c r="CH75" s="1246"/>
      <c r="CI75" s="1246"/>
      <c r="CJ75" s="1246"/>
      <c r="CK75" s="1246"/>
      <c r="CL75" s="1246"/>
      <c r="CM75" s="1246"/>
      <c r="CN75" s="1246">
        <v>5.2</v>
      </c>
      <c r="CO75" s="1246"/>
      <c r="CP75" s="1246"/>
      <c r="CQ75" s="1246"/>
      <c r="CR75" s="1246"/>
      <c r="CS75" s="1246"/>
      <c r="CT75" s="1246"/>
      <c r="CU75" s="1246"/>
      <c r="CV75" s="1246">
        <v>5.9</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615</v>
      </c>
      <c r="AO77" s="1241"/>
      <c r="AP77" s="1241"/>
      <c r="AQ77" s="1241"/>
      <c r="AR77" s="1241"/>
      <c r="AS77" s="1241"/>
      <c r="AT77" s="1241"/>
      <c r="AU77" s="1241"/>
      <c r="AV77" s="1241"/>
      <c r="AW77" s="1241"/>
      <c r="AX77" s="1241"/>
      <c r="AY77" s="1241"/>
      <c r="AZ77" s="1241"/>
      <c r="BA77" s="1241"/>
      <c r="BB77" s="1245" t="s">
        <v>613</v>
      </c>
      <c r="BC77" s="1245"/>
      <c r="BD77" s="1245"/>
      <c r="BE77" s="1245"/>
      <c r="BF77" s="1245"/>
      <c r="BG77" s="1245"/>
      <c r="BH77" s="1245"/>
      <c r="BI77" s="1245"/>
      <c r="BJ77" s="1245"/>
      <c r="BK77" s="1245"/>
      <c r="BL77" s="1245"/>
      <c r="BM77" s="1245"/>
      <c r="BN77" s="1245"/>
      <c r="BO77" s="1245"/>
      <c r="BP77" s="1246">
        <v>31.3</v>
      </c>
      <c r="BQ77" s="1246"/>
      <c r="BR77" s="1246"/>
      <c r="BS77" s="1246"/>
      <c r="BT77" s="1246"/>
      <c r="BU77" s="1246"/>
      <c r="BV77" s="1246"/>
      <c r="BW77" s="1246"/>
      <c r="BX77" s="1246">
        <v>25.3</v>
      </c>
      <c r="BY77" s="1246"/>
      <c r="BZ77" s="1246"/>
      <c r="CA77" s="1246"/>
      <c r="CB77" s="1246"/>
      <c r="CC77" s="1246"/>
      <c r="CD77" s="1246"/>
      <c r="CE77" s="1246"/>
      <c r="CF77" s="1246">
        <v>25.5</v>
      </c>
      <c r="CG77" s="1246"/>
      <c r="CH77" s="1246"/>
      <c r="CI77" s="1246"/>
      <c r="CJ77" s="1246"/>
      <c r="CK77" s="1246"/>
      <c r="CL77" s="1246"/>
      <c r="CM77" s="1246"/>
      <c r="CN77" s="1246">
        <v>37.299999999999997</v>
      </c>
      <c r="CO77" s="1246"/>
      <c r="CP77" s="1246"/>
      <c r="CQ77" s="1246"/>
      <c r="CR77" s="1246"/>
      <c r="CS77" s="1246"/>
      <c r="CT77" s="1246"/>
      <c r="CU77" s="1246"/>
      <c r="CV77" s="1246">
        <v>25.1</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617</v>
      </c>
      <c r="BC79" s="1245"/>
      <c r="BD79" s="1245"/>
      <c r="BE79" s="1245"/>
      <c r="BF79" s="1245"/>
      <c r="BG79" s="1245"/>
      <c r="BH79" s="1245"/>
      <c r="BI79" s="1245"/>
      <c r="BJ79" s="1245"/>
      <c r="BK79" s="1245"/>
      <c r="BL79" s="1245"/>
      <c r="BM79" s="1245"/>
      <c r="BN79" s="1245"/>
      <c r="BO79" s="1245"/>
      <c r="BP79" s="1246">
        <v>7.2</v>
      </c>
      <c r="BQ79" s="1246"/>
      <c r="BR79" s="1246"/>
      <c r="BS79" s="1246"/>
      <c r="BT79" s="1246"/>
      <c r="BU79" s="1246"/>
      <c r="BV79" s="1246"/>
      <c r="BW79" s="1246"/>
      <c r="BX79" s="1246">
        <v>6.9</v>
      </c>
      <c r="BY79" s="1246"/>
      <c r="BZ79" s="1246"/>
      <c r="CA79" s="1246"/>
      <c r="CB79" s="1246"/>
      <c r="CC79" s="1246"/>
      <c r="CD79" s="1246"/>
      <c r="CE79" s="1246"/>
      <c r="CF79" s="1246">
        <v>6.6</v>
      </c>
      <c r="CG79" s="1246"/>
      <c r="CH79" s="1246"/>
      <c r="CI79" s="1246"/>
      <c r="CJ79" s="1246"/>
      <c r="CK79" s="1246"/>
      <c r="CL79" s="1246"/>
      <c r="CM79" s="1246"/>
      <c r="CN79" s="1246">
        <v>8.6</v>
      </c>
      <c r="CO79" s="1246"/>
      <c r="CP79" s="1246"/>
      <c r="CQ79" s="1246"/>
      <c r="CR79" s="1246"/>
      <c r="CS79" s="1246"/>
      <c r="CT79" s="1246"/>
      <c r="CU79" s="1246"/>
      <c r="CV79" s="1246">
        <v>8.3000000000000007</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bu3zPhYROdCpHiZp+ZAzu786zi3/wxiPVCxB8KZiorkDziPlEvVq7Sio3X8E+uIvgtWHjIiHIkjBWFqkdY+7/A==" saltValue="F/LToJvvO7HmxwOBtqwim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B10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MIcU+caUC4dlVjLZSC7AT2wz2OlvzBgsvfke9wiFG/eMDqlLrf1RKSSwUalqgIVXthwQxJ9weuBRzB58YcMQ8g==" saltValue="l9g/ALJTDWhYW5NynkjRm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su/s0mgB24tTBaCkOG14SjyoKLhj+VyokDfDNKY8HLVPIGyavp753VnLhFHzj6E7+ktIbIGFcG7Q8Fg1thLDog==" saltValue="kyVWm4lGlJkoSZr7LP/MR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554</v>
      </c>
      <c r="G2" s="148"/>
      <c r="H2" s="149"/>
    </row>
    <row r="3" spans="1:8" x14ac:dyDescent="0.15">
      <c r="A3" s="145" t="s">
        <v>547</v>
      </c>
      <c r="B3" s="150"/>
      <c r="C3" s="151"/>
      <c r="D3" s="152">
        <v>63718</v>
      </c>
      <c r="E3" s="153"/>
      <c r="F3" s="154">
        <v>54110</v>
      </c>
      <c r="G3" s="155"/>
      <c r="H3" s="156"/>
    </row>
    <row r="4" spans="1:8" x14ac:dyDescent="0.15">
      <c r="A4" s="157"/>
      <c r="B4" s="158"/>
      <c r="C4" s="159"/>
      <c r="D4" s="160">
        <v>45651</v>
      </c>
      <c r="E4" s="161"/>
      <c r="F4" s="162">
        <v>30620</v>
      </c>
      <c r="G4" s="163"/>
      <c r="H4" s="164"/>
    </row>
    <row r="5" spans="1:8" x14ac:dyDescent="0.15">
      <c r="A5" s="145" t="s">
        <v>549</v>
      </c>
      <c r="B5" s="150"/>
      <c r="C5" s="151"/>
      <c r="D5" s="152">
        <v>43646</v>
      </c>
      <c r="E5" s="153"/>
      <c r="F5" s="154">
        <v>54684</v>
      </c>
      <c r="G5" s="155"/>
      <c r="H5" s="156"/>
    </row>
    <row r="6" spans="1:8" x14ac:dyDescent="0.15">
      <c r="A6" s="157"/>
      <c r="B6" s="158"/>
      <c r="C6" s="159"/>
      <c r="D6" s="160">
        <v>29642</v>
      </c>
      <c r="E6" s="161"/>
      <c r="F6" s="162">
        <v>32829</v>
      </c>
      <c r="G6" s="163"/>
      <c r="H6" s="164"/>
    </row>
    <row r="7" spans="1:8" x14ac:dyDescent="0.15">
      <c r="A7" s="145" t="s">
        <v>550</v>
      </c>
      <c r="B7" s="150"/>
      <c r="C7" s="151"/>
      <c r="D7" s="152">
        <v>92270</v>
      </c>
      <c r="E7" s="153"/>
      <c r="F7" s="154">
        <v>62383</v>
      </c>
      <c r="G7" s="155"/>
      <c r="H7" s="156"/>
    </row>
    <row r="8" spans="1:8" x14ac:dyDescent="0.15">
      <c r="A8" s="157"/>
      <c r="B8" s="158"/>
      <c r="C8" s="159"/>
      <c r="D8" s="160">
        <v>32023</v>
      </c>
      <c r="E8" s="161"/>
      <c r="F8" s="162">
        <v>35325</v>
      </c>
      <c r="G8" s="163"/>
      <c r="H8" s="164"/>
    </row>
    <row r="9" spans="1:8" x14ac:dyDescent="0.15">
      <c r="A9" s="145" t="s">
        <v>551</v>
      </c>
      <c r="B9" s="150"/>
      <c r="C9" s="151"/>
      <c r="D9" s="152">
        <v>53359</v>
      </c>
      <c r="E9" s="153"/>
      <c r="F9" s="154">
        <v>76347</v>
      </c>
      <c r="G9" s="155"/>
      <c r="H9" s="156"/>
    </row>
    <row r="10" spans="1:8" x14ac:dyDescent="0.15">
      <c r="A10" s="157"/>
      <c r="B10" s="158"/>
      <c r="C10" s="159"/>
      <c r="D10" s="160">
        <v>27907</v>
      </c>
      <c r="E10" s="161"/>
      <c r="F10" s="162">
        <v>41762</v>
      </c>
      <c r="G10" s="163"/>
      <c r="H10" s="164"/>
    </row>
    <row r="11" spans="1:8" x14ac:dyDescent="0.15">
      <c r="A11" s="145" t="s">
        <v>552</v>
      </c>
      <c r="B11" s="150"/>
      <c r="C11" s="151"/>
      <c r="D11" s="152">
        <v>41230</v>
      </c>
      <c r="E11" s="153"/>
      <c r="F11" s="154">
        <v>69604</v>
      </c>
      <c r="G11" s="155"/>
      <c r="H11" s="156"/>
    </row>
    <row r="12" spans="1:8" x14ac:dyDescent="0.15">
      <c r="A12" s="157"/>
      <c r="B12" s="158"/>
      <c r="C12" s="165"/>
      <c r="D12" s="160">
        <v>24764</v>
      </c>
      <c r="E12" s="161"/>
      <c r="F12" s="162">
        <v>36247</v>
      </c>
      <c r="G12" s="163"/>
      <c r="H12" s="164"/>
    </row>
    <row r="13" spans="1:8" x14ac:dyDescent="0.15">
      <c r="A13" s="145"/>
      <c r="B13" s="150"/>
      <c r="C13" s="166"/>
      <c r="D13" s="167">
        <v>58845</v>
      </c>
      <c r="E13" s="168"/>
      <c r="F13" s="169">
        <v>63426</v>
      </c>
      <c r="G13" s="170"/>
      <c r="H13" s="156"/>
    </row>
    <row r="14" spans="1:8" x14ac:dyDescent="0.15">
      <c r="A14" s="157"/>
      <c r="B14" s="158"/>
      <c r="C14" s="159"/>
      <c r="D14" s="160">
        <v>31997</v>
      </c>
      <c r="E14" s="161"/>
      <c r="F14" s="162">
        <v>35357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6.94</v>
      </c>
      <c r="C19" s="171">
        <f>ROUND(VALUE(SUBSTITUTE(実質収支比率等に係る経年分析!G$48,"▲","-")),2)</f>
        <v>6.98</v>
      </c>
      <c r="D19" s="171">
        <f>ROUND(VALUE(SUBSTITUTE(実質収支比率等に係る経年分析!H$48,"▲","-")),2)</f>
        <v>6.54</v>
      </c>
      <c r="E19" s="171">
        <f>ROUND(VALUE(SUBSTITUTE(実質収支比率等に係る経年分析!I$48,"▲","-")),2)</f>
        <v>6.57</v>
      </c>
      <c r="F19" s="171">
        <f>ROUND(VALUE(SUBSTITUTE(実質収支比率等に係る経年分析!J$48,"▲","-")),2)</f>
        <v>11.06</v>
      </c>
    </row>
    <row r="20" spans="1:11" x14ac:dyDescent="0.15">
      <c r="A20" s="171" t="s">
        <v>54</v>
      </c>
      <c r="B20" s="171">
        <f>ROUND(VALUE(SUBSTITUTE(実質収支比率等に係る経年分析!F$47,"▲","-")),2)</f>
        <v>19.149999999999999</v>
      </c>
      <c r="C20" s="171">
        <f>ROUND(VALUE(SUBSTITUTE(実質収支比率等に係る経年分析!G$47,"▲","-")),2)</f>
        <v>15.98</v>
      </c>
      <c r="D20" s="171">
        <f>ROUND(VALUE(SUBSTITUTE(実質収支比率等に係る経年分析!H$47,"▲","-")),2)</f>
        <v>14.95</v>
      </c>
      <c r="E20" s="171">
        <f>ROUND(VALUE(SUBSTITUTE(実質収支比率等に係る経年分析!I$47,"▲","-")),2)</f>
        <v>13.08</v>
      </c>
      <c r="F20" s="171">
        <f>ROUND(VALUE(SUBSTITUTE(実質収支比率等に係る経年分析!J$47,"▲","-")),2)</f>
        <v>12.4</v>
      </c>
    </row>
    <row r="21" spans="1:11" x14ac:dyDescent="0.15">
      <c r="A21" s="171" t="s">
        <v>55</v>
      </c>
      <c r="B21" s="171">
        <f>IF(ISNUMBER(VALUE(SUBSTITUTE(実質収支比率等に係る経年分析!F$49,"▲","-"))),ROUND(VALUE(SUBSTITUTE(実質収支比率等に係る経年分析!F$49,"▲","-")),2),NA())</f>
        <v>2.02</v>
      </c>
      <c r="C21" s="171">
        <f>IF(ISNUMBER(VALUE(SUBSTITUTE(実質収支比率等に係る経年分析!G$49,"▲","-"))),ROUND(VALUE(SUBSTITUTE(実質収支比率等に係る経年分析!G$49,"▲","-")),2),NA())</f>
        <v>-2.69</v>
      </c>
      <c r="D21" s="171">
        <f>IF(ISNUMBER(VALUE(SUBSTITUTE(実質収支比率等に係る経年分析!H$49,"▲","-"))),ROUND(VALUE(SUBSTITUTE(実質収支比率等に係る経年分析!H$49,"▲","-")),2),NA())</f>
        <v>-1.46</v>
      </c>
      <c r="E21" s="171">
        <f>IF(ISNUMBER(VALUE(SUBSTITUTE(実質収支比率等に係る経年分析!I$49,"▲","-"))),ROUND(VALUE(SUBSTITUTE(実質収支比率等に係る経年分析!I$49,"▲","-")),2),NA())</f>
        <v>-0.79</v>
      </c>
      <c r="F21" s="171">
        <f>IF(ISNUMBER(VALUE(SUBSTITUTE(実質収支比率等に係る経年分析!J$49,"▲","-"))),ROUND(VALUE(SUBSTITUTE(実質収支比率等に係る経年分析!J$49,"▲","-")),2),NA())</f>
        <v>4.6399999999999997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公設地方卸売市場事業特別会計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0.26</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7.51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8.0399999999999991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8.48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8.35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8.61</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10.130000000000001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9.84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6.56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11.06</v>
      </c>
    </row>
    <row r="36" spans="1:16" x14ac:dyDescent="0.15">
      <c r="A36" s="172" t="str">
        <f>IF(連結実質赤字比率に係る赤字・黒字の構成分析!C$34="",NA(),連結実質赤字比率に係る赤字・黒字の構成分析!C$34)</f>
        <v>温泉事業会計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14.84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16.21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15.63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15.43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2214</v>
      </c>
      <c r="E42" s="173"/>
      <c r="F42" s="173"/>
      <c r="G42" s="173">
        <f>'実質公債費比率（分子）の構造'!L$52</f>
        <v>2198</v>
      </c>
      <c r="H42" s="173"/>
      <c r="I42" s="173"/>
      <c r="J42" s="173">
        <f>'実質公債費比率（分子）の構造'!M$52</f>
        <v>2157</v>
      </c>
      <c r="K42" s="173"/>
      <c r="L42" s="173"/>
      <c r="M42" s="173">
        <f>'実質公債費比率（分子）の構造'!N$52</f>
        <v>2092</v>
      </c>
      <c r="N42" s="173"/>
      <c r="O42" s="173"/>
      <c r="P42" s="173">
        <f>'実質公債費比率（分子）の構造'!O$52</f>
        <v>2081</v>
      </c>
    </row>
    <row r="43" spans="1:16" x14ac:dyDescent="0.15">
      <c r="A43" s="173" t="s">
        <v>63</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198</v>
      </c>
      <c r="C44" s="173"/>
      <c r="D44" s="173"/>
      <c r="E44" s="173">
        <f>'実質公債費比率（分子）の構造'!L$50</f>
        <v>187</v>
      </c>
      <c r="F44" s="173"/>
      <c r="G44" s="173"/>
      <c r="H44" s="173">
        <f>'実質公債費比率（分子）の構造'!M$50</f>
        <v>178</v>
      </c>
      <c r="I44" s="173"/>
      <c r="J44" s="173"/>
      <c r="K44" s="173">
        <f>'実質公債費比率（分子）の構造'!N$50</f>
        <v>178</v>
      </c>
      <c r="L44" s="173"/>
      <c r="M44" s="173"/>
      <c r="N44" s="173">
        <f>'実質公債費比率（分子）の構造'!O$50</f>
        <v>167</v>
      </c>
      <c r="O44" s="173"/>
      <c r="P44" s="173"/>
    </row>
    <row r="45" spans="1:16" x14ac:dyDescent="0.15">
      <c r="A45" s="173" t="s">
        <v>65</v>
      </c>
      <c r="B45" s="173">
        <f>'実質公債費比率（分子）の構造'!K$49</f>
        <v>81</v>
      </c>
      <c r="C45" s="173"/>
      <c r="D45" s="173"/>
      <c r="E45" s="173">
        <f>'実質公債費比率（分子）の構造'!L$49</f>
        <v>102</v>
      </c>
      <c r="F45" s="173"/>
      <c r="G45" s="173"/>
      <c r="H45" s="173">
        <f>'実質公債費比率（分子）の構造'!M$49</f>
        <v>205</v>
      </c>
      <c r="I45" s="173"/>
      <c r="J45" s="173"/>
      <c r="K45" s="173">
        <f>'実質公債費比率（分子）の構造'!N$49</f>
        <v>268</v>
      </c>
      <c r="L45" s="173"/>
      <c r="M45" s="173"/>
      <c r="N45" s="173">
        <f>'実質公債費比率（分子）の構造'!O$49</f>
        <v>269</v>
      </c>
      <c r="O45" s="173"/>
      <c r="P45" s="173"/>
    </row>
    <row r="46" spans="1:16" x14ac:dyDescent="0.15">
      <c r="A46" s="173" t="s">
        <v>66</v>
      </c>
      <c r="B46" s="173">
        <f>'実質公債費比率（分子）の構造'!K$48</f>
        <v>533</v>
      </c>
      <c r="C46" s="173"/>
      <c r="D46" s="173"/>
      <c r="E46" s="173">
        <f>'実質公債費比率（分子）の構造'!L$48</f>
        <v>526</v>
      </c>
      <c r="F46" s="173"/>
      <c r="G46" s="173"/>
      <c r="H46" s="173">
        <f>'実質公債費比率（分子）の構造'!M$48</f>
        <v>510</v>
      </c>
      <c r="I46" s="173"/>
      <c r="J46" s="173"/>
      <c r="K46" s="173">
        <f>'実質公債費比率（分子）の構造'!N$48</f>
        <v>478</v>
      </c>
      <c r="L46" s="173"/>
      <c r="M46" s="173"/>
      <c r="N46" s="173">
        <f>'実質公債費比率（分子）の構造'!O$48</f>
        <v>461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1771</v>
      </c>
      <c r="C49" s="173"/>
      <c r="D49" s="173"/>
      <c r="E49" s="173">
        <f>'実質公債費比率（分子）の構造'!L$45</f>
        <v>1770</v>
      </c>
      <c r="F49" s="173"/>
      <c r="G49" s="173"/>
      <c r="H49" s="173">
        <f>'実質公債費比率（分子）の構造'!M$45</f>
        <v>1786</v>
      </c>
      <c r="I49" s="173"/>
      <c r="J49" s="173"/>
      <c r="K49" s="173">
        <f>'実質公債費比率（分子）の構造'!N$45</f>
        <v>1848</v>
      </c>
      <c r="L49" s="173"/>
      <c r="M49" s="173"/>
      <c r="N49" s="173">
        <f>'実質公債費比率（分子）の構造'!O$45</f>
        <v>1863</v>
      </c>
      <c r="O49" s="173"/>
      <c r="P49" s="173"/>
    </row>
    <row r="50" spans="1:16" x14ac:dyDescent="0.15">
      <c r="A50" s="173" t="s">
        <v>70</v>
      </c>
      <c r="B50" s="173" t="e">
        <f>NA()</f>
        <v>#N/A</v>
      </c>
      <c r="C50" s="173">
        <f>IF(ISNUMBER('実質公債費比率（分子）の構造'!K$53),'実質公債費比率（分子）の構造'!K$53,NA())</f>
        <v>369</v>
      </c>
      <c r="D50" s="173" t="e">
        <f>NA()</f>
        <v>#N/A</v>
      </c>
      <c r="E50" s="173" t="e">
        <f>NA()</f>
        <v>#N/A</v>
      </c>
      <c r="F50" s="173">
        <f>IF(ISNUMBER('実質公債費比率（分子）の構造'!L$53),'実質公債費比率（分子）の構造'!L$53,NA())</f>
        <v>387</v>
      </c>
      <c r="G50" s="173" t="e">
        <f>NA()</f>
        <v>#N/A</v>
      </c>
      <c r="H50" s="173" t="e">
        <f>NA()</f>
        <v>#N/A</v>
      </c>
      <c r="I50" s="173">
        <f>IF(ISNUMBER('実質公債費比率（分子）の構造'!M$53),'実質公債費比率（分子）の構造'!M$53,NA())</f>
        <v>522</v>
      </c>
      <c r="J50" s="173" t="e">
        <f>NA()</f>
        <v>#N/A</v>
      </c>
      <c r="K50" s="173" t="e">
        <f>NA()</f>
        <v>#N/A</v>
      </c>
      <c r="L50" s="173">
        <f>IF(ISNUMBER('実質公債費比率（分子）の構造'!N$53),'実質公債費比率（分子）の構造'!N$53,NA())</f>
        <v>680</v>
      </c>
      <c r="M50" s="173" t="e">
        <f>NA()</f>
        <v>#N/A</v>
      </c>
      <c r="N50" s="173" t="e">
        <f>NA()</f>
        <v>#N/A</v>
      </c>
      <c r="O50" s="173">
        <f>IF(ISNUMBER('実質公債費比率（分子）の構造'!O$53),'実質公債費比率（分子）の構造'!O$53,NA())</f>
        <v>679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21295</v>
      </c>
      <c r="E56" s="172"/>
      <c r="F56" s="172"/>
      <c r="G56" s="172">
        <f>'将来負担比率（分子）の構造'!J$52</f>
        <v>20843</v>
      </c>
      <c r="H56" s="172"/>
      <c r="I56" s="172"/>
      <c r="J56" s="172">
        <f>'将来負担比率（分子）の構造'!K$52</f>
        <v>20313</v>
      </c>
      <c r="K56" s="172"/>
      <c r="L56" s="172"/>
      <c r="M56" s="172">
        <f>'将来負担比率（分子）の構造'!L$52</f>
        <v>19944</v>
      </c>
      <c r="N56" s="172"/>
      <c r="O56" s="172"/>
      <c r="P56" s="172">
        <f>'将来負担比率（分子）の構造'!M$52</f>
        <v>19498</v>
      </c>
    </row>
    <row r="57" spans="1:16" x14ac:dyDescent="0.15">
      <c r="A57" s="172" t="s">
        <v>41</v>
      </c>
      <c r="B57" s="172"/>
      <c r="C57" s="172"/>
      <c r="D57" s="172">
        <f>'将来負担比率（分子）の構造'!I$51</f>
        <v>2512</v>
      </c>
      <c r="E57" s="172"/>
      <c r="F57" s="172"/>
      <c r="G57" s="172">
        <f>'将来負担比率（分子）の構造'!J$51</f>
        <v>2385</v>
      </c>
      <c r="H57" s="172"/>
      <c r="I57" s="172"/>
      <c r="J57" s="172">
        <f>'将来負担比率（分子）の構造'!K$51</f>
        <v>2504</v>
      </c>
      <c r="K57" s="172"/>
      <c r="L57" s="172"/>
      <c r="M57" s="172">
        <f>'将来負担比率（分子）の構造'!L$51</f>
        <v>2375</v>
      </c>
      <c r="N57" s="172"/>
      <c r="O57" s="172"/>
      <c r="P57" s="172">
        <f>'将来負担比率（分子）の構造'!M$51</f>
        <v>2345</v>
      </c>
    </row>
    <row r="58" spans="1:16" x14ac:dyDescent="0.15">
      <c r="A58" s="172" t="s">
        <v>40</v>
      </c>
      <c r="B58" s="172"/>
      <c r="C58" s="172"/>
      <c r="D58" s="172">
        <f>'将来負担比率（分子）の構造'!I$50</f>
        <v>4334</v>
      </c>
      <c r="E58" s="172"/>
      <c r="F58" s="172"/>
      <c r="G58" s="172">
        <f>'将来負担比率（分子）の構造'!J$50</f>
        <v>4339</v>
      </c>
      <c r="H58" s="172"/>
      <c r="I58" s="172"/>
      <c r="J58" s="172">
        <f>'将来負担比率（分子）の構造'!K$50</f>
        <v>4276</v>
      </c>
      <c r="K58" s="172"/>
      <c r="L58" s="172"/>
      <c r="M58" s="172">
        <f>'将来負担比率（分子）の構造'!L$50</f>
        <v>4288</v>
      </c>
      <c r="N58" s="172"/>
      <c r="O58" s="172"/>
      <c r="P58" s="172">
        <f>'将来負担比率（分子）の構造'!M$50</f>
        <v>4939</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4131</v>
      </c>
      <c r="C61" s="172"/>
      <c r="D61" s="172"/>
      <c r="E61" s="172">
        <f>'将来負担比率（分子）の構造'!J$46</f>
        <v>3934</v>
      </c>
      <c r="F61" s="172"/>
      <c r="G61" s="172"/>
      <c r="H61" s="172">
        <f>'将来負担比率（分子）の構造'!K$46</f>
        <v>3753</v>
      </c>
      <c r="I61" s="172"/>
      <c r="J61" s="172"/>
      <c r="K61" s="172">
        <f>'将来負担比率（分子）の構造'!L$46</f>
        <v>3587</v>
      </c>
      <c r="L61" s="172"/>
      <c r="M61" s="172"/>
      <c r="N61" s="172">
        <f>'将来負担比率（分子）の構造'!M$46</f>
        <v>3396</v>
      </c>
      <c r="O61" s="172"/>
      <c r="P61" s="172"/>
    </row>
    <row r="62" spans="1:16" x14ac:dyDescent="0.15">
      <c r="A62" s="172" t="s">
        <v>34</v>
      </c>
      <c r="B62" s="172">
        <f>'将来負担比率（分子）の構造'!I$45</f>
        <v>3118</v>
      </c>
      <c r="C62" s="172"/>
      <c r="D62" s="172"/>
      <c r="E62" s="172">
        <f>'将来負担比率（分子）の構造'!J$45</f>
        <v>2985</v>
      </c>
      <c r="F62" s="172"/>
      <c r="G62" s="172"/>
      <c r="H62" s="172">
        <f>'将来負担比率（分子）の構造'!K$45</f>
        <v>2861</v>
      </c>
      <c r="I62" s="172"/>
      <c r="J62" s="172"/>
      <c r="K62" s="172">
        <f>'将来負担比率（分子）の構造'!L$45</f>
        <v>2813</v>
      </c>
      <c r="L62" s="172"/>
      <c r="M62" s="172"/>
      <c r="N62" s="172">
        <f>'将来負担比率（分子）の構造'!M$45</f>
        <v>2862</v>
      </c>
      <c r="O62" s="172"/>
      <c r="P62" s="172"/>
    </row>
    <row r="63" spans="1:16" x14ac:dyDescent="0.15">
      <c r="A63" s="172" t="s">
        <v>33</v>
      </c>
      <c r="B63" s="172">
        <f>'将来負担比率（分子）の構造'!I$44</f>
        <v>2688</v>
      </c>
      <c r="C63" s="172"/>
      <c r="D63" s="172"/>
      <c r="E63" s="172">
        <f>'将来負担比率（分子）の構造'!J$44</f>
        <v>2647</v>
      </c>
      <c r="F63" s="172"/>
      <c r="G63" s="172"/>
      <c r="H63" s="172">
        <f>'将来負担比率（分子）の構造'!K$44</f>
        <v>2458</v>
      </c>
      <c r="I63" s="172"/>
      <c r="J63" s="172"/>
      <c r="K63" s="172">
        <f>'将来負担比率（分子）の構造'!L$44</f>
        <v>2202</v>
      </c>
      <c r="L63" s="172"/>
      <c r="M63" s="172"/>
      <c r="N63" s="172">
        <f>'将来負担比率（分子）の構造'!M$44</f>
        <v>1963</v>
      </c>
      <c r="O63" s="172"/>
      <c r="P63" s="172"/>
    </row>
    <row r="64" spans="1:16" x14ac:dyDescent="0.15">
      <c r="A64" s="172" t="s">
        <v>32</v>
      </c>
      <c r="B64" s="172">
        <f>'将来負担比率（分子）の構造'!I$43</f>
        <v>5571</v>
      </c>
      <c r="C64" s="172"/>
      <c r="D64" s="172"/>
      <c r="E64" s="172">
        <f>'将来負担比率（分子）の構造'!J$43</f>
        <v>5177</v>
      </c>
      <c r="F64" s="172"/>
      <c r="G64" s="172"/>
      <c r="H64" s="172">
        <f>'将来負担比率（分子）の構造'!K$43</f>
        <v>4681</v>
      </c>
      <c r="I64" s="172"/>
      <c r="J64" s="172"/>
      <c r="K64" s="172">
        <f>'将来負担比率（分子）の構造'!L$43</f>
        <v>4282</v>
      </c>
      <c r="L64" s="172"/>
      <c r="M64" s="172"/>
      <c r="N64" s="172">
        <f>'将来負担比率（分子）の構造'!M$43</f>
        <v>3902</v>
      </c>
      <c r="O64" s="172"/>
      <c r="P64" s="172"/>
    </row>
    <row r="65" spans="1:16" x14ac:dyDescent="0.15">
      <c r="A65" s="172" t="s">
        <v>31</v>
      </c>
      <c r="B65" s="172">
        <f>'将来負担比率（分子）の構造'!I$42</f>
        <v>2246</v>
      </c>
      <c r="C65" s="172"/>
      <c r="D65" s="172"/>
      <c r="E65" s="172">
        <f>'将来負担比率（分子）の構造'!J$42</f>
        <v>2049</v>
      </c>
      <c r="F65" s="172"/>
      <c r="G65" s="172"/>
      <c r="H65" s="172">
        <f>'将来負担比率（分子）の構造'!K$42</f>
        <v>1871</v>
      </c>
      <c r="I65" s="172"/>
      <c r="J65" s="172"/>
      <c r="K65" s="172">
        <f>'将来負担比率（分子）の構造'!L$42</f>
        <v>1694</v>
      </c>
      <c r="L65" s="172"/>
      <c r="M65" s="172"/>
      <c r="N65" s="172">
        <f>'将来負担比率（分子）の構造'!M$42</f>
        <v>1507</v>
      </c>
      <c r="O65" s="172"/>
      <c r="P65" s="172"/>
    </row>
    <row r="66" spans="1:16" x14ac:dyDescent="0.15">
      <c r="A66" s="172" t="s">
        <v>30</v>
      </c>
      <c r="B66" s="172">
        <f>'将来負担比率（分子）の構造'!I$41</f>
        <v>19771</v>
      </c>
      <c r="C66" s="172"/>
      <c r="D66" s="172"/>
      <c r="E66" s="172">
        <f>'将来負担比率（分子）の構造'!J$41</f>
        <v>19546</v>
      </c>
      <c r="F66" s="172"/>
      <c r="G66" s="172"/>
      <c r="H66" s="172">
        <f>'将来負担比率（分子）の構造'!K$41</f>
        <v>20561</v>
      </c>
      <c r="I66" s="172"/>
      <c r="J66" s="172"/>
      <c r="K66" s="172">
        <f>'将来負担比率（分子）の構造'!L$41</f>
        <v>20620</v>
      </c>
      <c r="L66" s="172"/>
      <c r="M66" s="172"/>
      <c r="N66" s="172">
        <f>'将来負担比率（分子）の構造'!M$41</f>
        <v>20561</v>
      </c>
      <c r="O66" s="172"/>
      <c r="P66" s="172"/>
    </row>
    <row r="67" spans="1:16" x14ac:dyDescent="0.15">
      <c r="A67" s="172" t="s">
        <v>74</v>
      </c>
      <c r="B67" s="172" t="e">
        <f>NA()</f>
        <v>#N/A</v>
      </c>
      <c r="C67" s="172">
        <f>IF(ISNUMBER('将来負担比率（分子）の構造'!I$53), IF('将来負担比率（分子）の構造'!I$53 &lt; 0, 0, '将来負担比率（分子）の構造'!I$53), NA())</f>
        <v>9383</v>
      </c>
      <c r="D67" s="172" t="e">
        <f>NA()</f>
        <v>#N/A</v>
      </c>
      <c r="E67" s="172" t="e">
        <f>NA()</f>
        <v>#N/A</v>
      </c>
      <c r="F67" s="172">
        <f>IF(ISNUMBER('将来負担比率（分子）の構造'!J$53), IF('将来負担比率（分子）の構造'!J$53 &lt; 0, 0, '将来負担比率（分子）の構造'!J$53), NA())</f>
        <v>8771</v>
      </c>
      <c r="G67" s="172" t="e">
        <f>NA()</f>
        <v>#N/A</v>
      </c>
      <c r="H67" s="172" t="e">
        <f>NA()</f>
        <v>#N/A</v>
      </c>
      <c r="I67" s="172">
        <f>IF(ISNUMBER('将来負担比率（分子）の構造'!K$53), IF('将来負担比率（分子）の構造'!K$53 &lt; 0, 0, '将来負担比率（分子）の構造'!K$53), NA())</f>
        <v>9091</v>
      </c>
      <c r="J67" s="172" t="e">
        <f>NA()</f>
        <v>#N/A</v>
      </c>
      <c r="K67" s="172" t="e">
        <f>NA()</f>
        <v>#N/A</v>
      </c>
      <c r="L67" s="172">
        <f>IF(ISNUMBER('将来負担比率（分子）の構造'!L$53), IF('将来負担比率（分子）の構造'!L$53 &lt; 0, 0, '将来負担比率（分子）の構造'!L$53), NA())</f>
        <v>8591</v>
      </c>
      <c r="M67" s="172" t="e">
        <f>NA()</f>
        <v>#N/A</v>
      </c>
      <c r="N67" s="172" t="e">
        <f>NA()</f>
        <v>#N/A</v>
      </c>
      <c r="O67" s="172">
        <f>IF(ISNUMBER('将来負担比率（分子）の構造'!M$53), IF('将来負担比率（分子）の構造'!M$53 &lt; 0, 0, '将来負担比率（分子）の構造'!M$53), NA())</f>
        <v>7408</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1747</v>
      </c>
      <c r="C72" s="176">
        <f>基金残高に係る経年分析!G55</f>
        <v>1607</v>
      </c>
      <c r="D72" s="176">
        <f>基金残高に係る経年分析!H55</f>
        <v>1590</v>
      </c>
    </row>
    <row r="73" spans="1:16" x14ac:dyDescent="0.15">
      <c r="A73" s="175" t="s">
        <v>77</v>
      </c>
      <c r="B73" s="176">
        <f>基金残高に係る経年分析!F56</f>
        <v>1013</v>
      </c>
      <c r="C73" s="176">
        <f>基金残高に係る経年分析!G56</f>
        <v>1015</v>
      </c>
      <c r="D73" s="176">
        <f>基金残高に係る経年分析!H56</f>
        <v>1308</v>
      </c>
    </row>
    <row r="74" spans="1:16" x14ac:dyDescent="0.15">
      <c r="A74" s="175" t="s">
        <v>78</v>
      </c>
      <c r="B74" s="176">
        <f>基金残高に係る経年分析!F57</f>
        <v>1192</v>
      </c>
      <c r="C74" s="176">
        <f>基金残高に係る経年分析!G57</f>
        <v>1311</v>
      </c>
      <c r="D74" s="176">
        <f>基金残高に係る経年分析!H57</f>
        <v>1594</v>
      </c>
    </row>
  </sheetData>
  <sheetProtection algorithmName="SHA-512" hashValue="4/zu/mzgHi/FZ+zaPEjNlTFhOf04IDtklnyE+LgtDpnVC4HSvpJzll8ew8RQ6EOVWizWfC5kNAJ6jVNRiHc9hA==" saltValue="bM/t+f4TxRvWF43Czecza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218</v>
      </c>
      <c r="DI1" s="600"/>
      <c r="DJ1" s="600"/>
      <c r="DK1" s="600"/>
      <c r="DL1" s="600"/>
      <c r="DM1" s="600"/>
      <c r="DN1" s="601"/>
      <c r="DO1" s="211"/>
      <c r="DP1" s="599" t="s">
        <v>219</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220</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221</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222</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223</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224</v>
      </c>
      <c r="S4" s="603"/>
      <c r="T4" s="603"/>
      <c r="U4" s="603"/>
      <c r="V4" s="603"/>
      <c r="W4" s="603"/>
      <c r="X4" s="603"/>
      <c r="Y4" s="604"/>
      <c r="Z4" s="602" t="s">
        <v>225</v>
      </c>
      <c r="AA4" s="603"/>
      <c r="AB4" s="603"/>
      <c r="AC4" s="604"/>
      <c r="AD4" s="602" t="s">
        <v>226</v>
      </c>
      <c r="AE4" s="603"/>
      <c r="AF4" s="603"/>
      <c r="AG4" s="603"/>
      <c r="AH4" s="603"/>
      <c r="AI4" s="603"/>
      <c r="AJ4" s="603"/>
      <c r="AK4" s="604"/>
      <c r="AL4" s="602" t="s">
        <v>225</v>
      </c>
      <c r="AM4" s="603"/>
      <c r="AN4" s="603"/>
      <c r="AO4" s="604"/>
      <c r="AP4" s="605" t="s">
        <v>227</v>
      </c>
      <c r="AQ4" s="605"/>
      <c r="AR4" s="605"/>
      <c r="AS4" s="605"/>
      <c r="AT4" s="605"/>
      <c r="AU4" s="605"/>
      <c r="AV4" s="605"/>
      <c r="AW4" s="605"/>
      <c r="AX4" s="605"/>
      <c r="AY4" s="605"/>
      <c r="AZ4" s="605"/>
      <c r="BA4" s="605"/>
      <c r="BB4" s="605"/>
      <c r="BC4" s="605"/>
      <c r="BD4" s="605"/>
      <c r="BE4" s="605"/>
      <c r="BF4" s="605"/>
      <c r="BG4" s="605" t="s">
        <v>228</v>
      </c>
      <c r="BH4" s="605"/>
      <c r="BI4" s="605"/>
      <c r="BJ4" s="605"/>
      <c r="BK4" s="605"/>
      <c r="BL4" s="605"/>
      <c r="BM4" s="605"/>
      <c r="BN4" s="605"/>
      <c r="BO4" s="605" t="s">
        <v>225</v>
      </c>
      <c r="BP4" s="605"/>
      <c r="BQ4" s="605"/>
      <c r="BR4" s="605"/>
      <c r="BS4" s="605" t="s">
        <v>229</v>
      </c>
      <c r="BT4" s="605"/>
      <c r="BU4" s="605"/>
      <c r="BV4" s="605"/>
      <c r="BW4" s="605"/>
      <c r="BX4" s="605"/>
      <c r="BY4" s="605"/>
      <c r="BZ4" s="605"/>
      <c r="CA4" s="605"/>
      <c r="CB4" s="605"/>
      <c r="CD4" s="602" t="s">
        <v>230</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231</v>
      </c>
      <c r="C5" s="607"/>
      <c r="D5" s="607"/>
      <c r="E5" s="607"/>
      <c r="F5" s="607"/>
      <c r="G5" s="607"/>
      <c r="H5" s="607"/>
      <c r="I5" s="607"/>
      <c r="J5" s="607"/>
      <c r="K5" s="607"/>
      <c r="L5" s="607"/>
      <c r="M5" s="607"/>
      <c r="N5" s="607"/>
      <c r="O5" s="607"/>
      <c r="P5" s="607"/>
      <c r="Q5" s="608"/>
      <c r="R5" s="609">
        <v>7483097</v>
      </c>
      <c r="S5" s="610"/>
      <c r="T5" s="610"/>
      <c r="U5" s="610"/>
      <c r="V5" s="610"/>
      <c r="W5" s="610"/>
      <c r="X5" s="610"/>
      <c r="Y5" s="611"/>
      <c r="Z5" s="612">
        <v>31</v>
      </c>
      <c r="AA5" s="612"/>
      <c r="AB5" s="612"/>
      <c r="AC5" s="612"/>
      <c r="AD5" s="613">
        <v>7080641</v>
      </c>
      <c r="AE5" s="613"/>
      <c r="AF5" s="613"/>
      <c r="AG5" s="613"/>
      <c r="AH5" s="613"/>
      <c r="AI5" s="613"/>
      <c r="AJ5" s="613"/>
      <c r="AK5" s="613"/>
      <c r="AL5" s="614">
        <v>57.4</v>
      </c>
      <c r="AM5" s="615"/>
      <c r="AN5" s="615"/>
      <c r="AO5" s="616"/>
      <c r="AP5" s="606" t="s">
        <v>232</v>
      </c>
      <c r="AQ5" s="607"/>
      <c r="AR5" s="607"/>
      <c r="AS5" s="607"/>
      <c r="AT5" s="607"/>
      <c r="AU5" s="607"/>
      <c r="AV5" s="607"/>
      <c r="AW5" s="607"/>
      <c r="AX5" s="607"/>
      <c r="AY5" s="607"/>
      <c r="AZ5" s="607"/>
      <c r="BA5" s="607"/>
      <c r="BB5" s="607"/>
      <c r="BC5" s="607"/>
      <c r="BD5" s="607"/>
      <c r="BE5" s="607"/>
      <c r="BF5" s="608"/>
      <c r="BG5" s="620">
        <v>7032625</v>
      </c>
      <c r="BH5" s="621"/>
      <c r="BI5" s="621"/>
      <c r="BJ5" s="621"/>
      <c r="BK5" s="621"/>
      <c r="BL5" s="621"/>
      <c r="BM5" s="621"/>
      <c r="BN5" s="622"/>
      <c r="BO5" s="623">
        <v>94</v>
      </c>
      <c r="BP5" s="623"/>
      <c r="BQ5" s="623"/>
      <c r="BR5" s="623"/>
      <c r="BS5" s="624" t="s">
        <v>127</v>
      </c>
      <c r="BT5" s="624"/>
      <c r="BU5" s="624"/>
      <c r="BV5" s="624"/>
      <c r="BW5" s="624"/>
      <c r="BX5" s="624"/>
      <c r="BY5" s="624"/>
      <c r="BZ5" s="624"/>
      <c r="CA5" s="624"/>
      <c r="CB5" s="628"/>
      <c r="CD5" s="602" t="s">
        <v>227</v>
      </c>
      <c r="CE5" s="603"/>
      <c r="CF5" s="603"/>
      <c r="CG5" s="603"/>
      <c r="CH5" s="603"/>
      <c r="CI5" s="603"/>
      <c r="CJ5" s="603"/>
      <c r="CK5" s="603"/>
      <c r="CL5" s="603"/>
      <c r="CM5" s="603"/>
      <c r="CN5" s="603"/>
      <c r="CO5" s="603"/>
      <c r="CP5" s="603"/>
      <c r="CQ5" s="604"/>
      <c r="CR5" s="602" t="s">
        <v>233</v>
      </c>
      <c r="CS5" s="603"/>
      <c r="CT5" s="603"/>
      <c r="CU5" s="603"/>
      <c r="CV5" s="603"/>
      <c r="CW5" s="603"/>
      <c r="CX5" s="603"/>
      <c r="CY5" s="604"/>
      <c r="CZ5" s="602" t="s">
        <v>225</v>
      </c>
      <c r="DA5" s="603"/>
      <c r="DB5" s="603"/>
      <c r="DC5" s="604"/>
      <c r="DD5" s="602" t="s">
        <v>234</v>
      </c>
      <c r="DE5" s="603"/>
      <c r="DF5" s="603"/>
      <c r="DG5" s="603"/>
      <c r="DH5" s="603"/>
      <c r="DI5" s="603"/>
      <c r="DJ5" s="603"/>
      <c r="DK5" s="603"/>
      <c r="DL5" s="603"/>
      <c r="DM5" s="603"/>
      <c r="DN5" s="603"/>
      <c r="DO5" s="603"/>
      <c r="DP5" s="604"/>
      <c r="DQ5" s="602" t="s">
        <v>235</v>
      </c>
      <c r="DR5" s="603"/>
      <c r="DS5" s="603"/>
      <c r="DT5" s="603"/>
      <c r="DU5" s="603"/>
      <c r="DV5" s="603"/>
      <c r="DW5" s="603"/>
      <c r="DX5" s="603"/>
      <c r="DY5" s="603"/>
      <c r="DZ5" s="603"/>
      <c r="EA5" s="603"/>
      <c r="EB5" s="603"/>
      <c r="EC5" s="604"/>
    </row>
    <row r="6" spans="2:143" ht="11.25" customHeight="1" x14ac:dyDescent="0.15">
      <c r="B6" s="617" t="s">
        <v>236</v>
      </c>
      <c r="C6" s="618"/>
      <c r="D6" s="618"/>
      <c r="E6" s="618"/>
      <c r="F6" s="618"/>
      <c r="G6" s="618"/>
      <c r="H6" s="618"/>
      <c r="I6" s="618"/>
      <c r="J6" s="618"/>
      <c r="K6" s="618"/>
      <c r="L6" s="618"/>
      <c r="M6" s="618"/>
      <c r="N6" s="618"/>
      <c r="O6" s="618"/>
      <c r="P6" s="618"/>
      <c r="Q6" s="619"/>
      <c r="R6" s="620">
        <v>182335</v>
      </c>
      <c r="S6" s="621"/>
      <c r="T6" s="621"/>
      <c r="U6" s="621"/>
      <c r="V6" s="621"/>
      <c r="W6" s="621"/>
      <c r="X6" s="621"/>
      <c r="Y6" s="622"/>
      <c r="Z6" s="623">
        <v>0.8</v>
      </c>
      <c r="AA6" s="623"/>
      <c r="AB6" s="623"/>
      <c r="AC6" s="623"/>
      <c r="AD6" s="624">
        <v>182335</v>
      </c>
      <c r="AE6" s="624"/>
      <c r="AF6" s="624"/>
      <c r="AG6" s="624"/>
      <c r="AH6" s="624"/>
      <c r="AI6" s="624"/>
      <c r="AJ6" s="624"/>
      <c r="AK6" s="624"/>
      <c r="AL6" s="625">
        <v>1.5</v>
      </c>
      <c r="AM6" s="626"/>
      <c r="AN6" s="626"/>
      <c r="AO6" s="627"/>
      <c r="AP6" s="617" t="s">
        <v>237</v>
      </c>
      <c r="AQ6" s="618"/>
      <c r="AR6" s="618"/>
      <c r="AS6" s="618"/>
      <c r="AT6" s="618"/>
      <c r="AU6" s="618"/>
      <c r="AV6" s="618"/>
      <c r="AW6" s="618"/>
      <c r="AX6" s="618"/>
      <c r="AY6" s="618"/>
      <c r="AZ6" s="618"/>
      <c r="BA6" s="618"/>
      <c r="BB6" s="618"/>
      <c r="BC6" s="618"/>
      <c r="BD6" s="618"/>
      <c r="BE6" s="618"/>
      <c r="BF6" s="619"/>
      <c r="BG6" s="620">
        <v>7032625</v>
      </c>
      <c r="BH6" s="621"/>
      <c r="BI6" s="621"/>
      <c r="BJ6" s="621"/>
      <c r="BK6" s="621"/>
      <c r="BL6" s="621"/>
      <c r="BM6" s="621"/>
      <c r="BN6" s="622"/>
      <c r="BO6" s="623">
        <v>94</v>
      </c>
      <c r="BP6" s="623"/>
      <c r="BQ6" s="623"/>
      <c r="BR6" s="623"/>
      <c r="BS6" s="624" t="s">
        <v>127</v>
      </c>
      <c r="BT6" s="624"/>
      <c r="BU6" s="624"/>
      <c r="BV6" s="624"/>
      <c r="BW6" s="624"/>
      <c r="BX6" s="624"/>
      <c r="BY6" s="624"/>
      <c r="BZ6" s="624"/>
      <c r="CA6" s="624"/>
      <c r="CB6" s="628"/>
      <c r="CD6" s="606" t="s">
        <v>238</v>
      </c>
      <c r="CE6" s="607"/>
      <c r="CF6" s="607"/>
      <c r="CG6" s="607"/>
      <c r="CH6" s="607"/>
      <c r="CI6" s="607"/>
      <c r="CJ6" s="607"/>
      <c r="CK6" s="607"/>
      <c r="CL6" s="607"/>
      <c r="CM6" s="607"/>
      <c r="CN6" s="607"/>
      <c r="CO6" s="607"/>
      <c r="CP6" s="607"/>
      <c r="CQ6" s="608"/>
      <c r="CR6" s="620">
        <v>149202</v>
      </c>
      <c r="CS6" s="621"/>
      <c r="CT6" s="621"/>
      <c r="CU6" s="621"/>
      <c r="CV6" s="621"/>
      <c r="CW6" s="621"/>
      <c r="CX6" s="621"/>
      <c r="CY6" s="622"/>
      <c r="CZ6" s="614">
        <v>0.7</v>
      </c>
      <c r="DA6" s="615"/>
      <c r="DB6" s="615"/>
      <c r="DC6" s="631"/>
      <c r="DD6" s="629" t="s">
        <v>127</v>
      </c>
      <c r="DE6" s="621"/>
      <c r="DF6" s="621"/>
      <c r="DG6" s="621"/>
      <c r="DH6" s="621"/>
      <c r="DI6" s="621"/>
      <c r="DJ6" s="621"/>
      <c r="DK6" s="621"/>
      <c r="DL6" s="621"/>
      <c r="DM6" s="621"/>
      <c r="DN6" s="621"/>
      <c r="DO6" s="621"/>
      <c r="DP6" s="622"/>
      <c r="DQ6" s="629">
        <v>149202</v>
      </c>
      <c r="DR6" s="621"/>
      <c r="DS6" s="621"/>
      <c r="DT6" s="621"/>
      <c r="DU6" s="621"/>
      <c r="DV6" s="621"/>
      <c r="DW6" s="621"/>
      <c r="DX6" s="621"/>
      <c r="DY6" s="621"/>
      <c r="DZ6" s="621"/>
      <c r="EA6" s="621"/>
      <c r="EB6" s="621"/>
      <c r="EC6" s="630"/>
    </row>
    <row r="7" spans="2:143" ht="11.25" customHeight="1" x14ac:dyDescent="0.15">
      <c r="B7" s="617" t="s">
        <v>239</v>
      </c>
      <c r="C7" s="618"/>
      <c r="D7" s="618"/>
      <c r="E7" s="618"/>
      <c r="F7" s="618"/>
      <c r="G7" s="618"/>
      <c r="H7" s="618"/>
      <c r="I7" s="618"/>
      <c r="J7" s="618"/>
      <c r="K7" s="618"/>
      <c r="L7" s="618"/>
      <c r="M7" s="618"/>
      <c r="N7" s="618"/>
      <c r="O7" s="618"/>
      <c r="P7" s="618"/>
      <c r="Q7" s="619"/>
      <c r="R7" s="620">
        <v>5129</v>
      </c>
      <c r="S7" s="621"/>
      <c r="T7" s="621"/>
      <c r="U7" s="621"/>
      <c r="V7" s="621"/>
      <c r="W7" s="621"/>
      <c r="X7" s="621"/>
      <c r="Y7" s="622"/>
      <c r="Z7" s="623">
        <v>0</v>
      </c>
      <c r="AA7" s="623"/>
      <c r="AB7" s="623"/>
      <c r="AC7" s="623"/>
      <c r="AD7" s="624">
        <v>5129</v>
      </c>
      <c r="AE7" s="624"/>
      <c r="AF7" s="624"/>
      <c r="AG7" s="624"/>
      <c r="AH7" s="624"/>
      <c r="AI7" s="624"/>
      <c r="AJ7" s="624"/>
      <c r="AK7" s="624"/>
      <c r="AL7" s="625">
        <v>0</v>
      </c>
      <c r="AM7" s="626"/>
      <c r="AN7" s="626"/>
      <c r="AO7" s="627"/>
      <c r="AP7" s="617" t="s">
        <v>240</v>
      </c>
      <c r="AQ7" s="618"/>
      <c r="AR7" s="618"/>
      <c r="AS7" s="618"/>
      <c r="AT7" s="618"/>
      <c r="AU7" s="618"/>
      <c r="AV7" s="618"/>
      <c r="AW7" s="618"/>
      <c r="AX7" s="618"/>
      <c r="AY7" s="618"/>
      <c r="AZ7" s="618"/>
      <c r="BA7" s="618"/>
      <c r="BB7" s="618"/>
      <c r="BC7" s="618"/>
      <c r="BD7" s="618"/>
      <c r="BE7" s="618"/>
      <c r="BF7" s="619"/>
      <c r="BG7" s="620">
        <v>3358442</v>
      </c>
      <c r="BH7" s="621"/>
      <c r="BI7" s="621"/>
      <c r="BJ7" s="621"/>
      <c r="BK7" s="621"/>
      <c r="BL7" s="621"/>
      <c r="BM7" s="621"/>
      <c r="BN7" s="622"/>
      <c r="BO7" s="623">
        <v>44.9</v>
      </c>
      <c r="BP7" s="623"/>
      <c r="BQ7" s="623"/>
      <c r="BR7" s="623"/>
      <c r="BS7" s="624" t="s">
        <v>127</v>
      </c>
      <c r="BT7" s="624"/>
      <c r="BU7" s="624"/>
      <c r="BV7" s="624"/>
      <c r="BW7" s="624"/>
      <c r="BX7" s="624"/>
      <c r="BY7" s="624"/>
      <c r="BZ7" s="624"/>
      <c r="CA7" s="624"/>
      <c r="CB7" s="628"/>
      <c r="CD7" s="617" t="s">
        <v>241</v>
      </c>
      <c r="CE7" s="618"/>
      <c r="CF7" s="618"/>
      <c r="CG7" s="618"/>
      <c r="CH7" s="618"/>
      <c r="CI7" s="618"/>
      <c r="CJ7" s="618"/>
      <c r="CK7" s="618"/>
      <c r="CL7" s="618"/>
      <c r="CM7" s="618"/>
      <c r="CN7" s="618"/>
      <c r="CO7" s="618"/>
      <c r="CP7" s="618"/>
      <c r="CQ7" s="619"/>
      <c r="CR7" s="620">
        <v>3060351</v>
      </c>
      <c r="CS7" s="621"/>
      <c r="CT7" s="621"/>
      <c r="CU7" s="621"/>
      <c r="CV7" s="621"/>
      <c r="CW7" s="621"/>
      <c r="CX7" s="621"/>
      <c r="CY7" s="622"/>
      <c r="CZ7" s="623">
        <v>13.5</v>
      </c>
      <c r="DA7" s="623"/>
      <c r="DB7" s="623"/>
      <c r="DC7" s="623"/>
      <c r="DD7" s="629">
        <v>9309</v>
      </c>
      <c r="DE7" s="621"/>
      <c r="DF7" s="621"/>
      <c r="DG7" s="621"/>
      <c r="DH7" s="621"/>
      <c r="DI7" s="621"/>
      <c r="DJ7" s="621"/>
      <c r="DK7" s="621"/>
      <c r="DL7" s="621"/>
      <c r="DM7" s="621"/>
      <c r="DN7" s="621"/>
      <c r="DO7" s="621"/>
      <c r="DP7" s="622"/>
      <c r="DQ7" s="629">
        <v>2689590</v>
      </c>
      <c r="DR7" s="621"/>
      <c r="DS7" s="621"/>
      <c r="DT7" s="621"/>
      <c r="DU7" s="621"/>
      <c r="DV7" s="621"/>
      <c r="DW7" s="621"/>
      <c r="DX7" s="621"/>
      <c r="DY7" s="621"/>
      <c r="DZ7" s="621"/>
      <c r="EA7" s="621"/>
      <c r="EB7" s="621"/>
      <c r="EC7" s="630"/>
    </row>
    <row r="8" spans="2:143" ht="11.25" customHeight="1" x14ac:dyDescent="0.15">
      <c r="B8" s="617" t="s">
        <v>242</v>
      </c>
      <c r="C8" s="618"/>
      <c r="D8" s="618"/>
      <c r="E8" s="618"/>
      <c r="F8" s="618"/>
      <c r="G8" s="618"/>
      <c r="H8" s="618"/>
      <c r="I8" s="618"/>
      <c r="J8" s="618"/>
      <c r="K8" s="618"/>
      <c r="L8" s="618"/>
      <c r="M8" s="618"/>
      <c r="N8" s="618"/>
      <c r="O8" s="618"/>
      <c r="P8" s="618"/>
      <c r="Q8" s="619"/>
      <c r="R8" s="620">
        <v>39754</v>
      </c>
      <c r="S8" s="621"/>
      <c r="T8" s="621"/>
      <c r="U8" s="621"/>
      <c r="V8" s="621"/>
      <c r="W8" s="621"/>
      <c r="X8" s="621"/>
      <c r="Y8" s="622"/>
      <c r="Z8" s="623">
        <v>0.2</v>
      </c>
      <c r="AA8" s="623"/>
      <c r="AB8" s="623"/>
      <c r="AC8" s="623"/>
      <c r="AD8" s="624">
        <v>39754</v>
      </c>
      <c r="AE8" s="624"/>
      <c r="AF8" s="624"/>
      <c r="AG8" s="624"/>
      <c r="AH8" s="624"/>
      <c r="AI8" s="624"/>
      <c r="AJ8" s="624"/>
      <c r="AK8" s="624"/>
      <c r="AL8" s="625">
        <v>0.3</v>
      </c>
      <c r="AM8" s="626"/>
      <c r="AN8" s="626"/>
      <c r="AO8" s="627"/>
      <c r="AP8" s="617" t="s">
        <v>243</v>
      </c>
      <c r="AQ8" s="618"/>
      <c r="AR8" s="618"/>
      <c r="AS8" s="618"/>
      <c r="AT8" s="618"/>
      <c r="AU8" s="618"/>
      <c r="AV8" s="618"/>
      <c r="AW8" s="618"/>
      <c r="AX8" s="618"/>
      <c r="AY8" s="618"/>
      <c r="AZ8" s="618"/>
      <c r="BA8" s="618"/>
      <c r="BB8" s="618"/>
      <c r="BC8" s="618"/>
      <c r="BD8" s="618"/>
      <c r="BE8" s="618"/>
      <c r="BF8" s="619"/>
      <c r="BG8" s="620">
        <v>94976</v>
      </c>
      <c r="BH8" s="621"/>
      <c r="BI8" s="621"/>
      <c r="BJ8" s="621"/>
      <c r="BK8" s="621"/>
      <c r="BL8" s="621"/>
      <c r="BM8" s="621"/>
      <c r="BN8" s="622"/>
      <c r="BO8" s="623">
        <v>1.3</v>
      </c>
      <c r="BP8" s="623"/>
      <c r="BQ8" s="623"/>
      <c r="BR8" s="623"/>
      <c r="BS8" s="624" t="s">
        <v>127</v>
      </c>
      <c r="BT8" s="624"/>
      <c r="BU8" s="624"/>
      <c r="BV8" s="624"/>
      <c r="BW8" s="624"/>
      <c r="BX8" s="624"/>
      <c r="BY8" s="624"/>
      <c r="BZ8" s="624"/>
      <c r="CA8" s="624"/>
      <c r="CB8" s="628"/>
      <c r="CD8" s="617" t="s">
        <v>244</v>
      </c>
      <c r="CE8" s="618"/>
      <c r="CF8" s="618"/>
      <c r="CG8" s="618"/>
      <c r="CH8" s="618"/>
      <c r="CI8" s="618"/>
      <c r="CJ8" s="618"/>
      <c r="CK8" s="618"/>
      <c r="CL8" s="618"/>
      <c r="CM8" s="618"/>
      <c r="CN8" s="618"/>
      <c r="CO8" s="618"/>
      <c r="CP8" s="618"/>
      <c r="CQ8" s="619"/>
      <c r="CR8" s="620">
        <v>8256280</v>
      </c>
      <c r="CS8" s="621"/>
      <c r="CT8" s="621"/>
      <c r="CU8" s="621"/>
      <c r="CV8" s="621"/>
      <c r="CW8" s="621"/>
      <c r="CX8" s="621"/>
      <c r="CY8" s="622"/>
      <c r="CZ8" s="623">
        <v>36.4</v>
      </c>
      <c r="DA8" s="623"/>
      <c r="DB8" s="623"/>
      <c r="DC8" s="623"/>
      <c r="DD8" s="629">
        <v>28525</v>
      </c>
      <c r="DE8" s="621"/>
      <c r="DF8" s="621"/>
      <c r="DG8" s="621"/>
      <c r="DH8" s="621"/>
      <c r="DI8" s="621"/>
      <c r="DJ8" s="621"/>
      <c r="DK8" s="621"/>
      <c r="DL8" s="621"/>
      <c r="DM8" s="621"/>
      <c r="DN8" s="621"/>
      <c r="DO8" s="621"/>
      <c r="DP8" s="622"/>
      <c r="DQ8" s="629">
        <v>4172643</v>
      </c>
      <c r="DR8" s="621"/>
      <c r="DS8" s="621"/>
      <c r="DT8" s="621"/>
      <c r="DU8" s="621"/>
      <c r="DV8" s="621"/>
      <c r="DW8" s="621"/>
      <c r="DX8" s="621"/>
      <c r="DY8" s="621"/>
      <c r="DZ8" s="621"/>
      <c r="EA8" s="621"/>
      <c r="EB8" s="621"/>
      <c r="EC8" s="630"/>
    </row>
    <row r="9" spans="2:143" ht="11.25" customHeight="1" x14ac:dyDescent="0.15">
      <c r="B9" s="617" t="s">
        <v>245</v>
      </c>
      <c r="C9" s="618"/>
      <c r="D9" s="618"/>
      <c r="E9" s="618"/>
      <c r="F9" s="618"/>
      <c r="G9" s="618"/>
      <c r="H9" s="618"/>
      <c r="I9" s="618"/>
      <c r="J9" s="618"/>
      <c r="K9" s="618"/>
      <c r="L9" s="618"/>
      <c r="M9" s="618"/>
      <c r="N9" s="618"/>
      <c r="O9" s="618"/>
      <c r="P9" s="618"/>
      <c r="Q9" s="619"/>
      <c r="R9" s="620">
        <v>42716</v>
      </c>
      <c r="S9" s="621"/>
      <c r="T9" s="621"/>
      <c r="U9" s="621"/>
      <c r="V9" s="621"/>
      <c r="W9" s="621"/>
      <c r="X9" s="621"/>
      <c r="Y9" s="622"/>
      <c r="Z9" s="623">
        <v>0.2</v>
      </c>
      <c r="AA9" s="623"/>
      <c r="AB9" s="623"/>
      <c r="AC9" s="623"/>
      <c r="AD9" s="624">
        <v>42716</v>
      </c>
      <c r="AE9" s="624"/>
      <c r="AF9" s="624"/>
      <c r="AG9" s="624"/>
      <c r="AH9" s="624"/>
      <c r="AI9" s="624"/>
      <c r="AJ9" s="624"/>
      <c r="AK9" s="624"/>
      <c r="AL9" s="625">
        <v>0.3</v>
      </c>
      <c r="AM9" s="626"/>
      <c r="AN9" s="626"/>
      <c r="AO9" s="627"/>
      <c r="AP9" s="617" t="s">
        <v>246</v>
      </c>
      <c r="AQ9" s="618"/>
      <c r="AR9" s="618"/>
      <c r="AS9" s="618"/>
      <c r="AT9" s="618"/>
      <c r="AU9" s="618"/>
      <c r="AV9" s="618"/>
      <c r="AW9" s="618"/>
      <c r="AX9" s="618"/>
      <c r="AY9" s="618"/>
      <c r="AZ9" s="618"/>
      <c r="BA9" s="618"/>
      <c r="BB9" s="618"/>
      <c r="BC9" s="618"/>
      <c r="BD9" s="618"/>
      <c r="BE9" s="618"/>
      <c r="BF9" s="619"/>
      <c r="BG9" s="620">
        <v>2715059</v>
      </c>
      <c r="BH9" s="621"/>
      <c r="BI9" s="621"/>
      <c r="BJ9" s="621"/>
      <c r="BK9" s="621"/>
      <c r="BL9" s="621"/>
      <c r="BM9" s="621"/>
      <c r="BN9" s="622"/>
      <c r="BO9" s="623">
        <v>36.299999999999997</v>
      </c>
      <c r="BP9" s="623"/>
      <c r="BQ9" s="623"/>
      <c r="BR9" s="623"/>
      <c r="BS9" s="624" t="s">
        <v>127</v>
      </c>
      <c r="BT9" s="624"/>
      <c r="BU9" s="624"/>
      <c r="BV9" s="624"/>
      <c r="BW9" s="624"/>
      <c r="BX9" s="624"/>
      <c r="BY9" s="624"/>
      <c r="BZ9" s="624"/>
      <c r="CA9" s="624"/>
      <c r="CB9" s="628"/>
      <c r="CD9" s="617" t="s">
        <v>247</v>
      </c>
      <c r="CE9" s="618"/>
      <c r="CF9" s="618"/>
      <c r="CG9" s="618"/>
      <c r="CH9" s="618"/>
      <c r="CI9" s="618"/>
      <c r="CJ9" s="618"/>
      <c r="CK9" s="618"/>
      <c r="CL9" s="618"/>
      <c r="CM9" s="618"/>
      <c r="CN9" s="618"/>
      <c r="CO9" s="618"/>
      <c r="CP9" s="618"/>
      <c r="CQ9" s="619"/>
      <c r="CR9" s="620">
        <v>1861107</v>
      </c>
      <c r="CS9" s="621"/>
      <c r="CT9" s="621"/>
      <c r="CU9" s="621"/>
      <c r="CV9" s="621"/>
      <c r="CW9" s="621"/>
      <c r="CX9" s="621"/>
      <c r="CY9" s="622"/>
      <c r="CZ9" s="623">
        <v>8.1999999999999993</v>
      </c>
      <c r="DA9" s="623"/>
      <c r="DB9" s="623"/>
      <c r="DC9" s="623"/>
      <c r="DD9" s="629">
        <v>196013</v>
      </c>
      <c r="DE9" s="621"/>
      <c r="DF9" s="621"/>
      <c r="DG9" s="621"/>
      <c r="DH9" s="621"/>
      <c r="DI9" s="621"/>
      <c r="DJ9" s="621"/>
      <c r="DK9" s="621"/>
      <c r="DL9" s="621"/>
      <c r="DM9" s="621"/>
      <c r="DN9" s="621"/>
      <c r="DO9" s="621"/>
      <c r="DP9" s="622"/>
      <c r="DQ9" s="629">
        <v>1281024</v>
      </c>
      <c r="DR9" s="621"/>
      <c r="DS9" s="621"/>
      <c r="DT9" s="621"/>
      <c r="DU9" s="621"/>
      <c r="DV9" s="621"/>
      <c r="DW9" s="621"/>
      <c r="DX9" s="621"/>
      <c r="DY9" s="621"/>
      <c r="DZ9" s="621"/>
      <c r="EA9" s="621"/>
      <c r="EB9" s="621"/>
      <c r="EC9" s="630"/>
    </row>
    <row r="10" spans="2:143" ht="11.25" customHeight="1" x14ac:dyDescent="0.15">
      <c r="B10" s="617" t="s">
        <v>248</v>
      </c>
      <c r="C10" s="618"/>
      <c r="D10" s="618"/>
      <c r="E10" s="618"/>
      <c r="F10" s="618"/>
      <c r="G10" s="618"/>
      <c r="H10" s="618"/>
      <c r="I10" s="618"/>
      <c r="J10" s="618"/>
      <c r="K10" s="618"/>
      <c r="L10" s="618"/>
      <c r="M10" s="618"/>
      <c r="N10" s="618"/>
      <c r="O10" s="618"/>
      <c r="P10" s="618"/>
      <c r="Q10" s="619"/>
      <c r="R10" s="620" t="s">
        <v>127</v>
      </c>
      <c r="S10" s="621"/>
      <c r="T10" s="621"/>
      <c r="U10" s="621"/>
      <c r="V10" s="621"/>
      <c r="W10" s="621"/>
      <c r="X10" s="621"/>
      <c r="Y10" s="622"/>
      <c r="Z10" s="623" t="s">
        <v>127</v>
      </c>
      <c r="AA10" s="623"/>
      <c r="AB10" s="623"/>
      <c r="AC10" s="623"/>
      <c r="AD10" s="624" t="s">
        <v>127</v>
      </c>
      <c r="AE10" s="624"/>
      <c r="AF10" s="624"/>
      <c r="AG10" s="624"/>
      <c r="AH10" s="624"/>
      <c r="AI10" s="624"/>
      <c r="AJ10" s="624"/>
      <c r="AK10" s="624"/>
      <c r="AL10" s="625" t="s">
        <v>127</v>
      </c>
      <c r="AM10" s="626"/>
      <c r="AN10" s="626"/>
      <c r="AO10" s="627"/>
      <c r="AP10" s="617" t="s">
        <v>249</v>
      </c>
      <c r="AQ10" s="618"/>
      <c r="AR10" s="618"/>
      <c r="AS10" s="618"/>
      <c r="AT10" s="618"/>
      <c r="AU10" s="618"/>
      <c r="AV10" s="618"/>
      <c r="AW10" s="618"/>
      <c r="AX10" s="618"/>
      <c r="AY10" s="618"/>
      <c r="AZ10" s="618"/>
      <c r="BA10" s="618"/>
      <c r="BB10" s="618"/>
      <c r="BC10" s="618"/>
      <c r="BD10" s="618"/>
      <c r="BE10" s="618"/>
      <c r="BF10" s="619"/>
      <c r="BG10" s="620">
        <v>216140</v>
      </c>
      <c r="BH10" s="621"/>
      <c r="BI10" s="621"/>
      <c r="BJ10" s="621"/>
      <c r="BK10" s="621"/>
      <c r="BL10" s="621"/>
      <c r="BM10" s="621"/>
      <c r="BN10" s="622"/>
      <c r="BO10" s="623">
        <v>2.9</v>
      </c>
      <c r="BP10" s="623"/>
      <c r="BQ10" s="623"/>
      <c r="BR10" s="623"/>
      <c r="BS10" s="624" t="s">
        <v>127</v>
      </c>
      <c r="BT10" s="624"/>
      <c r="BU10" s="624"/>
      <c r="BV10" s="624"/>
      <c r="BW10" s="624"/>
      <c r="BX10" s="624"/>
      <c r="BY10" s="624"/>
      <c r="BZ10" s="624"/>
      <c r="CA10" s="624"/>
      <c r="CB10" s="628"/>
      <c r="CD10" s="617" t="s">
        <v>250</v>
      </c>
      <c r="CE10" s="618"/>
      <c r="CF10" s="618"/>
      <c r="CG10" s="618"/>
      <c r="CH10" s="618"/>
      <c r="CI10" s="618"/>
      <c r="CJ10" s="618"/>
      <c r="CK10" s="618"/>
      <c r="CL10" s="618"/>
      <c r="CM10" s="618"/>
      <c r="CN10" s="618"/>
      <c r="CO10" s="618"/>
      <c r="CP10" s="618"/>
      <c r="CQ10" s="619"/>
      <c r="CR10" s="620">
        <v>54656</v>
      </c>
      <c r="CS10" s="621"/>
      <c r="CT10" s="621"/>
      <c r="CU10" s="621"/>
      <c r="CV10" s="621"/>
      <c r="CW10" s="621"/>
      <c r="CX10" s="621"/>
      <c r="CY10" s="622"/>
      <c r="CZ10" s="623">
        <v>0.2</v>
      </c>
      <c r="DA10" s="623"/>
      <c r="DB10" s="623"/>
      <c r="DC10" s="623"/>
      <c r="DD10" s="629" t="s">
        <v>127</v>
      </c>
      <c r="DE10" s="621"/>
      <c r="DF10" s="621"/>
      <c r="DG10" s="621"/>
      <c r="DH10" s="621"/>
      <c r="DI10" s="621"/>
      <c r="DJ10" s="621"/>
      <c r="DK10" s="621"/>
      <c r="DL10" s="621"/>
      <c r="DM10" s="621"/>
      <c r="DN10" s="621"/>
      <c r="DO10" s="621"/>
      <c r="DP10" s="622"/>
      <c r="DQ10" s="629">
        <v>14486</v>
      </c>
      <c r="DR10" s="621"/>
      <c r="DS10" s="621"/>
      <c r="DT10" s="621"/>
      <c r="DU10" s="621"/>
      <c r="DV10" s="621"/>
      <c r="DW10" s="621"/>
      <c r="DX10" s="621"/>
      <c r="DY10" s="621"/>
      <c r="DZ10" s="621"/>
      <c r="EA10" s="621"/>
      <c r="EB10" s="621"/>
      <c r="EC10" s="630"/>
    </row>
    <row r="11" spans="2:143" ht="11.25" customHeight="1" x14ac:dyDescent="0.15">
      <c r="B11" s="617" t="s">
        <v>251</v>
      </c>
      <c r="C11" s="618"/>
      <c r="D11" s="618"/>
      <c r="E11" s="618"/>
      <c r="F11" s="618"/>
      <c r="G11" s="618"/>
      <c r="H11" s="618"/>
      <c r="I11" s="618"/>
      <c r="J11" s="618"/>
      <c r="K11" s="618"/>
      <c r="L11" s="618"/>
      <c r="M11" s="618"/>
      <c r="N11" s="618"/>
      <c r="O11" s="618"/>
      <c r="P11" s="618"/>
      <c r="Q11" s="619"/>
      <c r="R11" s="620">
        <v>1300597</v>
      </c>
      <c r="S11" s="621"/>
      <c r="T11" s="621"/>
      <c r="U11" s="621"/>
      <c r="V11" s="621"/>
      <c r="W11" s="621"/>
      <c r="X11" s="621"/>
      <c r="Y11" s="622"/>
      <c r="Z11" s="625">
        <v>5.4</v>
      </c>
      <c r="AA11" s="626"/>
      <c r="AB11" s="626"/>
      <c r="AC11" s="632"/>
      <c r="AD11" s="629">
        <v>1300597</v>
      </c>
      <c r="AE11" s="621"/>
      <c r="AF11" s="621"/>
      <c r="AG11" s="621"/>
      <c r="AH11" s="621"/>
      <c r="AI11" s="621"/>
      <c r="AJ11" s="621"/>
      <c r="AK11" s="622"/>
      <c r="AL11" s="625">
        <v>10.5</v>
      </c>
      <c r="AM11" s="626"/>
      <c r="AN11" s="626"/>
      <c r="AO11" s="627"/>
      <c r="AP11" s="617" t="s">
        <v>252</v>
      </c>
      <c r="AQ11" s="618"/>
      <c r="AR11" s="618"/>
      <c r="AS11" s="618"/>
      <c r="AT11" s="618"/>
      <c r="AU11" s="618"/>
      <c r="AV11" s="618"/>
      <c r="AW11" s="618"/>
      <c r="AX11" s="618"/>
      <c r="AY11" s="618"/>
      <c r="AZ11" s="618"/>
      <c r="BA11" s="618"/>
      <c r="BB11" s="618"/>
      <c r="BC11" s="618"/>
      <c r="BD11" s="618"/>
      <c r="BE11" s="618"/>
      <c r="BF11" s="619"/>
      <c r="BG11" s="620">
        <v>332267</v>
      </c>
      <c r="BH11" s="621"/>
      <c r="BI11" s="621"/>
      <c r="BJ11" s="621"/>
      <c r="BK11" s="621"/>
      <c r="BL11" s="621"/>
      <c r="BM11" s="621"/>
      <c r="BN11" s="622"/>
      <c r="BO11" s="623">
        <v>4.4000000000000004</v>
      </c>
      <c r="BP11" s="623"/>
      <c r="BQ11" s="623"/>
      <c r="BR11" s="623"/>
      <c r="BS11" s="624" t="s">
        <v>127</v>
      </c>
      <c r="BT11" s="624"/>
      <c r="BU11" s="624"/>
      <c r="BV11" s="624"/>
      <c r="BW11" s="624"/>
      <c r="BX11" s="624"/>
      <c r="BY11" s="624"/>
      <c r="BZ11" s="624"/>
      <c r="CA11" s="624"/>
      <c r="CB11" s="628"/>
      <c r="CD11" s="617" t="s">
        <v>253</v>
      </c>
      <c r="CE11" s="618"/>
      <c r="CF11" s="618"/>
      <c r="CG11" s="618"/>
      <c r="CH11" s="618"/>
      <c r="CI11" s="618"/>
      <c r="CJ11" s="618"/>
      <c r="CK11" s="618"/>
      <c r="CL11" s="618"/>
      <c r="CM11" s="618"/>
      <c r="CN11" s="618"/>
      <c r="CO11" s="618"/>
      <c r="CP11" s="618"/>
      <c r="CQ11" s="619"/>
      <c r="CR11" s="620">
        <v>241995</v>
      </c>
      <c r="CS11" s="621"/>
      <c r="CT11" s="621"/>
      <c r="CU11" s="621"/>
      <c r="CV11" s="621"/>
      <c r="CW11" s="621"/>
      <c r="CX11" s="621"/>
      <c r="CY11" s="622"/>
      <c r="CZ11" s="623">
        <v>1.1000000000000001</v>
      </c>
      <c r="DA11" s="623"/>
      <c r="DB11" s="623"/>
      <c r="DC11" s="623"/>
      <c r="DD11" s="629">
        <v>134565</v>
      </c>
      <c r="DE11" s="621"/>
      <c r="DF11" s="621"/>
      <c r="DG11" s="621"/>
      <c r="DH11" s="621"/>
      <c r="DI11" s="621"/>
      <c r="DJ11" s="621"/>
      <c r="DK11" s="621"/>
      <c r="DL11" s="621"/>
      <c r="DM11" s="621"/>
      <c r="DN11" s="621"/>
      <c r="DO11" s="621"/>
      <c r="DP11" s="622"/>
      <c r="DQ11" s="629">
        <v>154100</v>
      </c>
      <c r="DR11" s="621"/>
      <c r="DS11" s="621"/>
      <c r="DT11" s="621"/>
      <c r="DU11" s="621"/>
      <c r="DV11" s="621"/>
      <c r="DW11" s="621"/>
      <c r="DX11" s="621"/>
      <c r="DY11" s="621"/>
      <c r="DZ11" s="621"/>
      <c r="EA11" s="621"/>
      <c r="EB11" s="621"/>
      <c r="EC11" s="630"/>
    </row>
    <row r="12" spans="2:143" ht="11.25" customHeight="1" x14ac:dyDescent="0.15">
      <c r="B12" s="617" t="s">
        <v>254</v>
      </c>
      <c r="C12" s="618"/>
      <c r="D12" s="618"/>
      <c r="E12" s="618"/>
      <c r="F12" s="618"/>
      <c r="G12" s="618"/>
      <c r="H12" s="618"/>
      <c r="I12" s="618"/>
      <c r="J12" s="618"/>
      <c r="K12" s="618"/>
      <c r="L12" s="618"/>
      <c r="M12" s="618"/>
      <c r="N12" s="618"/>
      <c r="O12" s="618"/>
      <c r="P12" s="618"/>
      <c r="Q12" s="619"/>
      <c r="R12" s="620">
        <v>7286</v>
      </c>
      <c r="S12" s="621"/>
      <c r="T12" s="621"/>
      <c r="U12" s="621"/>
      <c r="V12" s="621"/>
      <c r="W12" s="621"/>
      <c r="X12" s="621"/>
      <c r="Y12" s="622"/>
      <c r="Z12" s="623">
        <v>0</v>
      </c>
      <c r="AA12" s="623"/>
      <c r="AB12" s="623"/>
      <c r="AC12" s="623"/>
      <c r="AD12" s="624">
        <v>7286</v>
      </c>
      <c r="AE12" s="624"/>
      <c r="AF12" s="624"/>
      <c r="AG12" s="624"/>
      <c r="AH12" s="624"/>
      <c r="AI12" s="624"/>
      <c r="AJ12" s="624"/>
      <c r="AK12" s="624"/>
      <c r="AL12" s="625">
        <v>0.1</v>
      </c>
      <c r="AM12" s="626"/>
      <c r="AN12" s="626"/>
      <c r="AO12" s="627"/>
      <c r="AP12" s="617" t="s">
        <v>255</v>
      </c>
      <c r="AQ12" s="618"/>
      <c r="AR12" s="618"/>
      <c r="AS12" s="618"/>
      <c r="AT12" s="618"/>
      <c r="AU12" s="618"/>
      <c r="AV12" s="618"/>
      <c r="AW12" s="618"/>
      <c r="AX12" s="618"/>
      <c r="AY12" s="618"/>
      <c r="AZ12" s="618"/>
      <c r="BA12" s="618"/>
      <c r="BB12" s="618"/>
      <c r="BC12" s="618"/>
      <c r="BD12" s="618"/>
      <c r="BE12" s="618"/>
      <c r="BF12" s="619"/>
      <c r="BG12" s="620">
        <v>3151999</v>
      </c>
      <c r="BH12" s="621"/>
      <c r="BI12" s="621"/>
      <c r="BJ12" s="621"/>
      <c r="BK12" s="621"/>
      <c r="BL12" s="621"/>
      <c r="BM12" s="621"/>
      <c r="BN12" s="622"/>
      <c r="BO12" s="623">
        <v>42.1</v>
      </c>
      <c r="BP12" s="623"/>
      <c r="BQ12" s="623"/>
      <c r="BR12" s="623"/>
      <c r="BS12" s="624" t="s">
        <v>127</v>
      </c>
      <c r="BT12" s="624"/>
      <c r="BU12" s="624"/>
      <c r="BV12" s="624"/>
      <c r="BW12" s="624"/>
      <c r="BX12" s="624"/>
      <c r="BY12" s="624"/>
      <c r="BZ12" s="624"/>
      <c r="CA12" s="624"/>
      <c r="CB12" s="628"/>
      <c r="CD12" s="617" t="s">
        <v>256</v>
      </c>
      <c r="CE12" s="618"/>
      <c r="CF12" s="618"/>
      <c r="CG12" s="618"/>
      <c r="CH12" s="618"/>
      <c r="CI12" s="618"/>
      <c r="CJ12" s="618"/>
      <c r="CK12" s="618"/>
      <c r="CL12" s="618"/>
      <c r="CM12" s="618"/>
      <c r="CN12" s="618"/>
      <c r="CO12" s="618"/>
      <c r="CP12" s="618"/>
      <c r="CQ12" s="619"/>
      <c r="CR12" s="620">
        <v>2174107</v>
      </c>
      <c r="CS12" s="621"/>
      <c r="CT12" s="621"/>
      <c r="CU12" s="621"/>
      <c r="CV12" s="621"/>
      <c r="CW12" s="621"/>
      <c r="CX12" s="621"/>
      <c r="CY12" s="622"/>
      <c r="CZ12" s="623">
        <v>9.6</v>
      </c>
      <c r="DA12" s="623"/>
      <c r="DB12" s="623"/>
      <c r="DC12" s="623"/>
      <c r="DD12" s="629">
        <v>4260</v>
      </c>
      <c r="DE12" s="621"/>
      <c r="DF12" s="621"/>
      <c r="DG12" s="621"/>
      <c r="DH12" s="621"/>
      <c r="DI12" s="621"/>
      <c r="DJ12" s="621"/>
      <c r="DK12" s="621"/>
      <c r="DL12" s="621"/>
      <c r="DM12" s="621"/>
      <c r="DN12" s="621"/>
      <c r="DO12" s="621"/>
      <c r="DP12" s="622"/>
      <c r="DQ12" s="629">
        <v>677603</v>
      </c>
      <c r="DR12" s="621"/>
      <c r="DS12" s="621"/>
      <c r="DT12" s="621"/>
      <c r="DU12" s="621"/>
      <c r="DV12" s="621"/>
      <c r="DW12" s="621"/>
      <c r="DX12" s="621"/>
      <c r="DY12" s="621"/>
      <c r="DZ12" s="621"/>
      <c r="EA12" s="621"/>
      <c r="EB12" s="621"/>
      <c r="EC12" s="630"/>
    </row>
    <row r="13" spans="2:143" ht="11.25" customHeight="1" x14ac:dyDescent="0.15">
      <c r="B13" s="617" t="s">
        <v>257</v>
      </c>
      <c r="C13" s="618"/>
      <c r="D13" s="618"/>
      <c r="E13" s="618"/>
      <c r="F13" s="618"/>
      <c r="G13" s="618"/>
      <c r="H13" s="618"/>
      <c r="I13" s="618"/>
      <c r="J13" s="618"/>
      <c r="K13" s="618"/>
      <c r="L13" s="618"/>
      <c r="M13" s="618"/>
      <c r="N13" s="618"/>
      <c r="O13" s="618"/>
      <c r="P13" s="618"/>
      <c r="Q13" s="619"/>
      <c r="R13" s="620" t="s">
        <v>127</v>
      </c>
      <c r="S13" s="621"/>
      <c r="T13" s="621"/>
      <c r="U13" s="621"/>
      <c r="V13" s="621"/>
      <c r="W13" s="621"/>
      <c r="X13" s="621"/>
      <c r="Y13" s="622"/>
      <c r="Z13" s="623" t="s">
        <v>127</v>
      </c>
      <c r="AA13" s="623"/>
      <c r="AB13" s="623"/>
      <c r="AC13" s="623"/>
      <c r="AD13" s="624" t="s">
        <v>127</v>
      </c>
      <c r="AE13" s="624"/>
      <c r="AF13" s="624"/>
      <c r="AG13" s="624"/>
      <c r="AH13" s="624"/>
      <c r="AI13" s="624"/>
      <c r="AJ13" s="624"/>
      <c r="AK13" s="624"/>
      <c r="AL13" s="625" t="s">
        <v>127</v>
      </c>
      <c r="AM13" s="626"/>
      <c r="AN13" s="626"/>
      <c r="AO13" s="627"/>
      <c r="AP13" s="617" t="s">
        <v>258</v>
      </c>
      <c r="AQ13" s="618"/>
      <c r="AR13" s="618"/>
      <c r="AS13" s="618"/>
      <c r="AT13" s="618"/>
      <c r="AU13" s="618"/>
      <c r="AV13" s="618"/>
      <c r="AW13" s="618"/>
      <c r="AX13" s="618"/>
      <c r="AY13" s="618"/>
      <c r="AZ13" s="618"/>
      <c r="BA13" s="618"/>
      <c r="BB13" s="618"/>
      <c r="BC13" s="618"/>
      <c r="BD13" s="618"/>
      <c r="BE13" s="618"/>
      <c r="BF13" s="619"/>
      <c r="BG13" s="620">
        <v>3128859</v>
      </c>
      <c r="BH13" s="621"/>
      <c r="BI13" s="621"/>
      <c r="BJ13" s="621"/>
      <c r="BK13" s="621"/>
      <c r="BL13" s="621"/>
      <c r="BM13" s="621"/>
      <c r="BN13" s="622"/>
      <c r="BO13" s="623">
        <v>41.8</v>
      </c>
      <c r="BP13" s="623"/>
      <c r="BQ13" s="623"/>
      <c r="BR13" s="623"/>
      <c r="BS13" s="624" t="s">
        <v>127</v>
      </c>
      <c r="BT13" s="624"/>
      <c r="BU13" s="624"/>
      <c r="BV13" s="624"/>
      <c r="BW13" s="624"/>
      <c r="BX13" s="624"/>
      <c r="BY13" s="624"/>
      <c r="BZ13" s="624"/>
      <c r="CA13" s="624"/>
      <c r="CB13" s="628"/>
      <c r="CD13" s="617" t="s">
        <v>259</v>
      </c>
      <c r="CE13" s="618"/>
      <c r="CF13" s="618"/>
      <c r="CG13" s="618"/>
      <c r="CH13" s="618"/>
      <c r="CI13" s="618"/>
      <c r="CJ13" s="618"/>
      <c r="CK13" s="618"/>
      <c r="CL13" s="618"/>
      <c r="CM13" s="618"/>
      <c r="CN13" s="618"/>
      <c r="CO13" s="618"/>
      <c r="CP13" s="618"/>
      <c r="CQ13" s="619"/>
      <c r="CR13" s="620">
        <v>2376515</v>
      </c>
      <c r="CS13" s="621"/>
      <c r="CT13" s="621"/>
      <c r="CU13" s="621"/>
      <c r="CV13" s="621"/>
      <c r="CW13" s="621"/>
      <c r="CX13" s="621"/>
      <c r="CY13" s="622"/>
      <c r="CZ13" s="623">
        <v>10.5</v>
      </c>
      <c r="DA13" s="623"/>
      <c r="DB13" s="623"/>
      <c r="DC13" s="623"/>
      <c r="DD13" s="629">
        <v>1273976</v>
      </c>
      <c r="DE13" s="621"/>
      <c r="DF13" s="621"/>
      <c r="DG13" s="621"/>
      <c r="DH13" s="621"/>
      <c r="DI13" s="621"/>
      <c r="DJ13" s="621"/>
      <c r="DK13" s="621"/>
      <c r="DL13" s="621"/>
      <c r="DM13" s="621"/>
      <c r="DN13" s="621"/>
      <c r="DO13" s="621"/>
      <c r="DP13" s="622"/>
      <c r="DQ13" s="629">
        <v>1414047</v>
      </c>
      <c r="DR13" s="621"/>
      <c r="DS13" s="621"/>
      <c r="DT13" s="621"/>
      <c r="DU13" s="621"/>
      <c r="DV13" s="621"/>
      <c r="DW13" s="621"/>
      <c r="DX13" s="621"/>
      <c r="DY13" s="621"/>
      <c r="DZ13" s="621"/>
      <c r="EA13" s="621"/>
      <c r="EB13" s="621"/>
      <c r="EC13" s="630"/>
    </row>
    <row r="14" spans="2:143" ht="11.25" customHeight="1" x14ac:dyDescent="0.15">
      <c r="B14" s="617" t="s">
        <v>260</v>
      </c>
      <c r="C14" s="618"/>
      <c r="D14" s="618"/>
      <c r="E14" s="618"/>
      <c r="F14" s="618"/>
      <c r="G14" s="618"/>
      <c r="H14" s="618"/>
      <c r="I14" s="618"/>
      <c r="J14" s="618"/>
      <c r="K14" s="618"/>
      <c r="L14" s="618"/>
      <c r="M14" s="618"/>
      <c r="N14" s="618"/>
      <c r="O14" s="618"/>
      <c r="P14" s="618"/>
      <c r="Q14" s="619"/>
      <c r="R14" s="620" t="s">
        <v>127</v>
      </c>
      <c r="S14" s="621"/>
      <c r="T14" s="621"/>
      <c r="U14" s="621"/>
      <c r="V14" s="621"/>
      <c r="W14" s="621"/>
      <c r="X14" s="621"/>
      <c r="Y14" s="622"/>
      <c r="Z14" s="623" t="s">
        <v>127</v>
      </c>
      <c r="AA14" s="623"/>
      <c r="AB14" s="623"/>
      <c r="AC14" s="623"/>
      <c r="AD14" s="624" t="s">
        <v>127</v>
      </c>
      <c r="AE14" s="624"/>
      <c r="AF14" s="624"/>
      <c r="AG14" s="624"/>
      <c r="AH14" s="624"/>
      <c r="AI14" s="624"/>
      <c r="AJ14" s="624"/>
      <c r="AK14" s="624"/>
      <c r="AL14" s="625" t="s">
        <v>127</v>
      </c>
      <c r="AM14" s="626"/>
      <c r="AN14" s="626"/>
      <c r="AO14" s="627"/>
      <c r="AP14" s="617" t="s">
        <v>261</v>
      </c>
      <c r="AQ14" s="618"/>
      <c r="AR14" s="618"/>
      <c r="AS14" s="618"/>
      <c r="AT14" s="618"/>
      <c r="AU14" s="618"/>
      <c r="AV14" s="618"/>
      <c r="AW14" s="618"/>
      <c r="AX14" s="618"/>
      <c r="AY14" s="618"/>
      <c r="AZ14" s="618"/>
      <c r="BA14" s="618"/>
      <c r="BB14" s="618"/>
      <c r="BC14" s="618"/>
      <c r="BD14" s="618"/>
      <c r="BE14" s="618"/>
      <c r="BF14" s="619"/>
      <c r="BG14" s="620">
        <v>182794</v>
      </c>
      <c r="BH14" s="621"/>
      <c r="BI14" s="621"/>
      <c r="BJ14" s="621"/>
      <c r="BK14" s="621"/>
      <c r="BL14" s="621"/>
      <c r="BM14" s="621"/>
      <c r="BN14" s="622"/>
      <c r="BO14" s="623">
        <v>2.4</v>
      </c>
      <c r="BP14" s="623"/>
      <c r="BQ14" s="623"/>
      <c r="BR14" s="623"/>
      <c r="BS14" s="624" t="s">
        <v>127</v>
      </c>
      <c r="BT14" s="624"/>
      <c r="BU14" s="624"/>
      <c r="BV14" s="624"/>
      <c r="BW14" s="624"/>
      <c r="BX14" s="624"/>
      <c r="BY14" s="624"/>
      <c r="BZ14" s="624"/>
      <c r="CA14" s="624"/>
      <c r="CB14" s="628"/>
      <c r="CD14" s="617" t="s">
        <v>262</v>
      </c>
      <c r="CE14" s="618"/>
      <c r="CF14" s="618"/>
      <c r="CG14" s="618"/>
      <c r="CH14" s="618"/>
      <c r="CI14" s="618"/>
      <c r="CJ14" s="618"/>
      <c r="CK14" s="618"/>
      <c r="CL14" s="618"/>
      <c r="CM14" s="618"/>
      <c r="CN14" s="618"/>
      <c r="CO14" s="618"/>
      <c r="CP14" s="618"/>
      <c r="CQ14" s="619"/>
      <c r="CR14" s="620">
        <v>681447</v>
      </c>
      <c r="CS14" s="621"/>
      <c r="CT14" s="621"/>
      <c r="CU14" s="621"/>
      <c r="CV14" s="621"/>
      <c r="CW14" s="621"/>
      <c r="CX14" s="621"/>
      <c r="CY14" s="622"/>
      <c r="CZ14" s="623">
        <v>3</v>
      </c>
      <c r="DA14" s="623"/>
      <c r="DB14" s="623"/>
      <c r="DC14" s="623"/>
      <c r="DD14" s="629">
        <v>7630</v>
      </c>
      <c r="DE14" s="621"/>
      <c r="DF14" s="621"/>
      <c r="DG14" s="621"/>
      <c r="DH14" s="621"/>
      <c r="DI14" s="621"/>
      <c r="DJ14" s="621"/>
      <c r="DK14" s="621"/>
      <c r="DL14" s="621"/>
      <c r="DM14" s="621"/>
      <c r="DN14" s="621"/>
      <c r="DO14" s="621"/>
      <c r="DP14" s="622"/>
      <c r="DQ14" s="629">
        <v>661477</v>
      </c>
      <c r="DR14" s="621"/>
      <c r="DS14" s="621"/>
      <c r="DT14" s="621"/>
      <c r="DU14" s="621"/>
      <c r="DV14" s="621"/>
      <c r="DW14" s="621"/>
      <c r="DX14" s="621"/>
      <c r="DY14" s="621"/>
      <c r="DZ14" s="621"/>
      <c r="EA14" s="621"/>
      <c r="EB14" s="621"/>
      <c r="EC14" s="630"/>
    </row>
    <row r="15" spans="2:143" ht="11.25" customHeight="1" x14ac:dyDescent="0.15">
      <c r="B15" s="617" t="s">
        <v>263</v>
      </c>
      <c r="C15" s="618"/>
      <c r="D15" s="618"/>
      <c r="E15" s="618"/>
      <c r="F15" s="618"/>
      <c r="G15" s="618"/>
      <c r="H15" s="618"/>
      <c r="I15" s="618"/>
      <c r="J15" s="618"/>
      <c r="K15" s="618"/>
      <c r="L15" s="618"/>
      <c r="M15" s="618"/>
      <c r="N15" s="618"/>
      <c r="O15" s="618"/>
      <c r="P15" s="618"/>
      <c r="Q15" s="619"/>
      <c r="R15" s="620" t="s">
        <v>127</v>
      </c>
      <c r="S15" s="621"/>
      <c r="T15" s="621"/>
      <c r="U15" s="621"/>
      <c r="V15" s="621"/>
      <c r="W15" s="621"/>
      <c r="X15" s="621"/>
      <c r="Y15" s="622"/>
      <c r="Z15" s="623" t="s">
        <v>127</v>
      </c>
      <c r="AA15" s="623"/>
      <c r="AB15" s="623"/>
      <c r="AC15" s="623"/>
      <c r="AD15" s="624" t="s">
        <v>127</v>
      </c>
      <c r="AE15" s="624"/>
      <c r="AF15" s="624"/>
      <c r="AG15" s="624"/>
      <c r="AH15" s="624"/>
      <c r="AI15" s="624"/>
      <c r="AJ15" s="624"/>
      <c r="AK15" s="624"/>
      <c r="AL15" s="625" t="s">
        <v>127</v>
      </c>
      <c r="AM15" s="626"/>
      <c r="AN15" s="626"/>
      <c r="AO15" s="627"/>
      <c r="AP15" s="617" t="s">
        <v>264</v>
      </c>
      <c r="AQ15" s="618"/>
      <c r="AR15" s="618"/>
      <c r="AS15" s="618"/>
      <c r="AT15" s="618"/>
      <c r="AU15" s="618"/>
      <c r="AV15" s="618"/>
      <c r="AW15" s="618"/>
      <c r="AX15" s="618"/>
      <c r="AY15" s="618"/>
      <c r="AZ15" s="618"/>
      <c r="BA15" s="618"/>
      <c r="BB15" s="618"/>
      <c r="BC15" s="618"/>
      <c r="BD15" s="618"/>
      <c r="BE15" s="618"/>
      <c r="BF15" s="619"/>
      <c r="BG15" s="620">
        <v>339390</v>
      </c>
      <c r="BH15" s="621"/>
      <c r="BI15" s="621"/>
      <c r="BJ15" s="621"/>
      <c r="BK15" s="621"/>
      <c r="BL15" s="621"/>
      <c r="BM15" s="621"/>
      <c r="BN15" s="622"/>
      <c r="BO15" s="623">
        <v>4.5</v>
      </c>
      <c r="BP15" s="623"/>
      <c r="BQ15" s="623"/>
      <c r="BR15" s="623"/>
      <c r="BS15" s="624" t="s">
        <v>127</v>
      </c>
      <c r="BT15" s="624"/>
      <c r="BU15" s="624"/>
      <c r="BV15" s="624"/>
      <c r="BW15" s="624"/>
      <c r="BX15" s="624"/>
      <c r="BY15" s="624"/>
      <c r="BZ15" s="624"/>
      <c r="CA15" s="624"/>
      <c r="CB15" s="628"/>
      <c r="CD15" s="617" t="s">
        <v>265</v>
      </c>
      <c r="CE15" s="618"/>
      <c r="CF15" s="618"/>
      <c r="CG15" s="618"/>
      <c r="CH15" s="618"/>
      <c r="CI15" s="618"/>
      <c r="CJ15" s="618"/>
      <c r="CK15" s="618"/>
      <c r="CL15" s="618"/>
      <c r="CM15" s="618"/>
      <c r="CN15" s="618"/>
      <c r="CO15" s="618"/>
      <c r="CP15" s="618"/>
      <c r="CQ15" s="619"/>
      <c r="CR15" s="620">
        <v>1823274</v>
      </c>
      <c r="CS15" s="621"/>
      <c r="CT15" s="621"/>
      <c r="CU15" s="621"/>
      <c r="CV15" s="621"/>
      <c r="CW15" s="621"/>
      <c r="CX15" s="621"/>
      <c r="CY15" s="622"/>
      <c r="CZ15" s="623">
        <v>8</v>
      </c>
      <c r="DA15" s="623"/>
      <c r="DB15" s="623"/>
      <c r="DC15" s="623"/>
      <c r="DD15" s="629">
        <v>351007</v>
      </c>
      <c r="DE15" s="621"/>
      <c r="DF15" s="621"/>
      <c r="DG15" s="621"/>
      <c r="DH15" s="621"/>
      <c r="DI15" s="621"/>
      <c r="DJ15" s="621"/>
      <c r="DK15" s="621"/>
      <c r="DL15" s="621"/>
      <c r="DM15" s="621"/>
      <c r="DN15" s="621"/>
      <c r="DO15" s="621"/>
      <c r="DP15" s="622"/>
      <c r="DQ15" s="629">
        <v>1626687</v>
      </c>
      <c r="DR15" s="621"/>
      <c r="DS15" s="621"/>
      <c r="DT15" s="621"/>
      <c r="DU15" s="621"/>
      <c r="DV15" s="621"/>
      <c r="DW15" s="621"/>
      <c r="DX15" s="621"/>
      <c r="DY15" s="621"/>
      <c r="DZ15" s="621"/>
      <c r="EA15" s="621"/>
      <c r="EB15" s="621"/>
      <c r="EC15" s="630"/>
    </row>
    <row r="16" spans="2:143" ht="11.25" customHeight="1" x14ac:dyDescent="0.15">
      <c r="B16" s="617" t="s">
        <v>266</v>
      </c>
      <c r="C16" s="618"/>
      <c r="D16" s="618"/>
      <c r="E16" s="618"/>
      <c r="F16" s="618"/>
      <c r="G16" s="618"/>
      <c r="H16" s="618"/>
      <c r="I16" s="618"/>
      <c r="J16" s="618"/>
      <c r="K16" s="618"/>
      <c r="L16" s="618"/>
      <c r="M16" s="618"/>
      <c r="N16" s="618"/>
      <c r="O16" s="618"/>
      <c r="P16" s="618"/>
      <c r="Q16" s="619"/>
      <c r="R16" s="620">
        <v>12575</v>
      </c>
      <c r="S16" s="621"/>
      <c r="T16" s="621"/>
      <c r="U16" s="621"/>
      <c r="V16" s="621"/>
      <c r="W16" s="621"/>
      <c r="X16" s="621"/>
      <c r="Y16" s="622"/>
      <c r="Z16" s="623">
        <v>0.1</v>
      </c>
      <c r="AA16" s="623"/>
      <c r="AB16" s="623"/>
      <c r="AC16" s="623"/>
      <c r="AD16" s="624">
        <v>12575</v>
      </c>
      <c r="AE16" s="624"/>
      <c r="AF16" s="624"/>
      <c r="AG16" s="624"/>
      <c r="AH16" s="624"/>
      <c r="AI16" s="624"/>
      <c r="AJ16" s="624"/>
      <c r="AK16" s="624"/>
      <c r="AL16" s="625">
        <v>0.1</v>
      </c>
      <c r="AM16" s="626"/>
      <c r="AN16" s="626"/>
      <c r="AO16" s="627"/>
      <c r="AP16" s="617" t="s">
        <v>267</v>
      </c>
      <c r="AQ16" s="618"/>
      <c r="AR16" s="618"/>
      <c r="AS16" s="618"/>
      <c r="AT16" s="618"/>
      <c r="AU16" s="618"/>
      <c r="AV16" s="618"/>
      <c r="AW16" s="618"/>
      <c r="AX16" s="618"/>
      <c r="AY16" s="618"/>
      <c r="AZ16" s="618"/>
      <c r="BA16" s="618"/>
      <c r="BB16" s="618"/>
      <c r="BC16" s="618"/>
      <c r="BD16" s="618"/>
      <c r="BE16" s="618"/>
      <c r="BF16" s="619"/>
      <c r="BG16" s="620" t="s">
        <v>127</v>
      </c>
      <c r="BH16" s="621"/>
      <c r="BI16" s="621"/>
      <c r="BJ16" s="621"/>
      <c r="BK16" s="621"/>
      <c r="BL16" s="621"/>
      <c r="BM16" s="621"/>
      <c r="BN16" s="622"/>
      <c r="BO16" s="623" t="s">
        <v>127</v>
      </c>
      <c r="BP16" s="623"/>
      <c r="BQ16" s="623"/>
      <c r="BR16" s="623"/>
      <c r="BS16" s="624" t="s">
        <v>127</v>
      </c>
      <c r="BT16" s="624"/>
      <c r="BU16" s="624"/>
      <c r="BV16" s="624"/>
      <c r="BW16" s="624"/>
      <c r="BX16" s="624"/>
      <c r="BY16" s="624"/>
      <c r="BZ16" s="624"/>
      <c r="CA16" s="624"/>
      <c r="CB16" s="628"/>
      <c r="CD16" s="617" t="s">
        <v>268</v>
      </c>
      <c r="CE16" s="618"/>
      <c r="CF16" s="618"/>
      <c r="CG16" s="618"/>
      <c r="CH16" s="618"/>
      <c r="CI16" s="618"/>
      <c r="CJ16" s="618"/>
      <c r="CK16" s="618"/>
      <c r="CL16" s="618"/>
      <c r="CM16" s="618"/>
      <c r="CN16" s="618"/>
      <c r="CO16" s="618"/>
      <c r="CP16" s="618"/>
      <c r="CQ16" s="619"/>
      <c r="CR16" s="620">
        <v>148984</v>
      </c>
      <c r="CS16" s="621"/>
      <c r="CT16" s="621"/>
      <c r="CU16" s="621"/>
      <c r="CV16" s="621"/>
      <c r="CW16" s="621"/>
      <c r="CX16" s="621"/>
      <c r="CY16" s="622"/>
      <c r="CZ16" s="623">
        <v>0.7</v>
      </c>
      <c r="DA16" s="623"/>
      <c r="DB16" s="623"/>
      <c r="DC16" s="623"/>
      <c r="DD16" s="629" t="s">
        <v>127</v>
      </c>
      <c r="DE16" s="621"/>
      <c r="DF16" s="621"/>
      <c r="DG16" s="621"/>
      <c r="DH16" s="621"/>
      <c r="DI16" s="621"/>
      <c r="DJ16" s="621"/>
      <c r="DK16" s="621"/>
      <c r="DL16" s="621"/>
      <c r="DM16" s="621"/>
      <c r="DN16" s="621"/>
      <c r="DO16" s="621"/>
      <c r="DP16" s="622"/>
      <c r="DQ16" s="629">
        <v>48560</v>
      </c>
      <c r="DR16" s="621"/>
      <c r="DS16" s="621"/>
      <c r="DT16" s="621"/>
      <c r="DU16" s="621"/>
      <c r="DV16" s="621"/>
      <c r="DW16" s="621"/>
      <c r="DX16" s="621"/>
      <c r="DY16" s="621"/>
      <c r="DZ16" s="621"/>
      <c r="EA16" s="621"/>
      <c r="EB16" s="621"/>
      <c r="EC16" s="630"/>
    </row>
    <row r="17" spans="2:133" ht="11.25" customHeight="1" x14ac:dyDescent="0.15">
      <c r="B17" s="617" t="s">
        <v>269</v>
      </c>
      <c r="C17" s="618"/>
      <c r="D17" s="618"/>
      <c r="E17" s="618"/>
      <c r="F17" s="618"/>
      <c r="G17" s="618"/>
      <c r="H17" s="618"/>
      <c r="I17" s="618"/>
      <c r="J17" s="618"/>
      <c r="K17" s="618"/>
      <c r="L17" s="618"/>
      <c r="M17" s="618"/>
      <c r="N17" s="618"/>
      <c r="O17" s="618"/>
      <c r="P17" s="618"/>
      <c r="Q17" s="619"/>
      <c r="R17" s="620">
        <v>123952</v>
      </c>
      <c r="S17" s="621"/>
      <c r="T17" s="621"/>
      <c r="U17" s="621"/>
      <c r="V17" s="621"/>
      <c r="W17" s="621"/>
      <c r="X17" s="621"/>
      <c r="Y17" s="622"/>
      <c r="Z17" s="623">
        <v>0.5</v>
      </c>
      <c r="AA17" s="623"/>
      <c r="AB17" s="623"/>
      <c r="AC17" s="623"/>
      <c r="AD17" s="624">
        <v>123952</v>
      </c>
      <c r="AE17" s="624"/>
      <c r="AF17" s="624"/>
      <c r="AG17" s="624"/>
      <c r="AH17" s="624"/>
      <c r="AI17" s="624"/>
      <c r="AJ17" s="624"/>
      <c r="AK17" s="624"/>
      <c r="AL17" s="625">
        <v>1</v>
      </c>
      <c r="AM17" s="626"/>
      <c r="AN17" s="626"/>
      <c r="AO17" s="627"/>
      <c r="AP17" s="617" t="s">
        <v>270</v>
      </c>
      <c r="AQ17" s="618"/>
      <c r="AR17" s="618"/>
      <c r="AS17" s="618"/>
      <c r="AT17" s="618"/>
      <c r="AU17" s="618"/>
      <c r="AV17" s="618"/>
      <c r="AW17" s="618"/>
      <c r="AX17" s="618"/>
      <c r="AY17" s="618"/>
      <c r="AZ17" s="618"/>
      <c r="BA17" s="618"/>
      <c r="BB17" s="618"/>
      <c r="BC17" s="618"/>
      <c r="BD17" s="618"/>
      <c r="BE17" s="618"/>
      <c r="BF17" s="619"/>
      <c r="BG17" s="620" t="s">
        <v>127</v>
      </c>
      <c r="BH17" s="621"/>
      <c r="BI17" s="621"/>
      <c r="BJ17" s="621"/>
      <c r="BK17" s="621"/>
      <c r="BL17" s="621"/>
      <c r="BM17" s="621"/>
      <c r="BN17" s="622"/>
      <c r="BO17" s="623" t="s">
        <v>127</v>
      </c>
      <c r="BP17" s="623"/>
      <c r="BQ17" s="623"/>
      <c r="BR17" s="623"/>
      <c r="BS17" s="624" t="s">
        <v>127</v>
      </c>
      <c r="BT17" s="624"/>
      <c r="BU17" s="624"/>
      <c r="BV17" s="624"/>
      <c r="BW17" s="624"/>
      <c r="BX17" s="624"/>
      <c r="BY17" s="624"/>
      <c r="BZ17" s="624"/>
      <c r="CA17" s="624"/>
      <c r="CB17" s="628"/>
      <c r="CD17" s="617" t="s">
        <v>271</v>
      </c>
      <c r="CE17" s="618"/>
      <c r="CF17" s="618"/>
      <c r="CG17" s="618"/>
      <c r="CH17" s="618"/>
      <c r="CI17" s="618"/>
      <c r="CJ17" s="618"/>
      <c r="CK17" s="618"/>
      <c r="CL17" s="618"/>
      <c r="CM17" s="618"/>
      <c r="CN17" s="618"/>
      <c r="CO17" s="618"/>
      <c r="CP17" s="618"/>
      <c r="CQ17" s="619"/>
      <c r="CR17" s="620">
        <v>1847906</v>
      </c>
      <c r="CS17" s="621"/>
      <c r="CT17" s="621"/>
      <c r="CU17" s="621"/>
      <c r="CV17" s="621"/>
      <c r="CW17" s="621"/>
      <c r="CX17" s="621"/>
      <c r="CY17" s="622"/>
      <c r="CZ17" s="623">
        <v>8.1</v>
      </c>
      <c r="DA17" s="623"/>
      <c r="DB17" s="623"/>
      <c r="DC17" s="623"/>
      <c r="DD17" s="629" t="s">
        <v>127</v>
      </c>
      <c r="DE17" s="621"/>
      <c r="DF17" s="621"/>
      <c r="DG17" s="621"/>
      <c r="DH17" s="621"/>
      <c r="DI17" s="621"/>
      <c r="DJ17" s="621"/>
      <c r="DK17" s="621"/>
      <c r="DL17" s="621"/>
      <c r="DM17" s="621"/>
      <c r="DN17" s="621"/>
      <c r="DO17" s="621"/>
      <c r="DP17" s="622"/>
      <c r="DQ17" s="629">
        <v>1847906</v>
      </c>
      <c r="DR17" s="621"/>
      <c r="DS17" s="621"/>
      <c r="DT17" s="621"/>
      <c r="DU17" s="621"/>
      <c r="DV17" s="621"/>
      <c r="DW17" s="621"/>
      <c r="DX17" s="621"/>
      <c r="DY17" s="621"/>
      <c r="DZ17" s="621"/>
      <c r="EA17" s="621"/>
      <c r="EB17" s="621"/>
      <c r="EC17" s="630"/>
    </row>
    <row r="18" spans="2:133" ht="11.25" customHeight="1" x14ac:dyDescent="0.15">
      <c r="B18" s="617" t="s">
        <v>272</v>
      </c>
      <c r="C18" s="618"/>
      <c r="D18" s="618"/>
      <c r="E18" s="618"/>
      <c r="F18" s="618"/>
      <c r="G18" s="618"/>
      <c r="H18" s="618"/>
      <c r="I18" s="618"/>
      <c r="J18" s="618"/>
      <c r="K18" s="618"/>
      <c r="L18" s="618"/>
      <c r="M18" s="618"/>
      <c r="N18" s="618"/>
      <c r="O18" s="618"/>
      <c r="P18" s="618"/>
      <c r="Q18" s="619"/>
      <c r="R18" s="620">
        <v>300857</v>
      </c>
      <c r="S18" s="621"/>
      <c r="T18" s="621"/>
      <c r="U18" s="621"/>
      <c r="V18" s="621"/>
      <c r="W18" s="621"/>
      <c r="X18" s="621"/>
      <c r="Y18" s="622"/>
      <c r="Z18" s="623">
        <v>1.2</v>
      </c>
      <c r="AA18" s="623"/>
      <c r="AB18" s="623"/>
      <c r="AC18" s="623"/>
      <c r="AD18" s="624">
        <v>277967</v>
      </c>
      <c r="AE18" s="624"/>
      <c r="AF18" s="624"/>
      <c r="AG18" s="624"/>
      <c r="AH18" s="624"/>
      <c r="AI18" s="624"/>
      <c r="AJ18" s="624"/>
      <c r="AK18" s="624"/>
      <c r="AL18" s="625">
        <v>2.2999999523162842</v>
      </c>
      <c r="AM18" s="626"/>
      <c r="AN18" s="626"/>
      <c r="AO18" s="627"/>
      <c r="AP18" s="617" t="s">
        <v>273</v>
      </c>
      <c r="AQ18" s="618"/>
      <c r="AR18" s="618"/>
      <c r="AS18" s="618"/>
      <c r="AT18" s="618"/>
      <c r="AU18" s="618"/>
      <c r="AV18" s="618"/>
      <c r="AW18" s="618"/>
      <c r="AX18" s="618"/>
      <c r="AY18" s="618"/>
      <c r="AZ18" s="618"/>
      <c r="BA18" s="618"/>
      <c r="BB18" s="618"/>
      <c r="BC18" s="618"/>
      <c r="BD18" s="618"/>
      <c r="BE18" s="618"/>
      <c r="BF18" s="619"/>
      <c r="BG18" s="620" t="s">
        <v>127</v>
      </c>
      <c r="BH18" s="621"/>
      <c r="BI18" s="621"/>
      <c r="BJ18" s="621"/>
      <c r="BK18" s="621"/>
      <c r="BL18" s="621"/>
      <c r="BM18" s="621"/>
      <c r="BN18" s="622"/>
      <c r="BO18" s="623" t="s">
        <v>127</v>
      </c>
      <c r="BP18" s="623"/>
      <c r="BQ18" s="623"/>
      <c r="BR18" s="623"/>
      <c r="BS18" s="624" t="s">
        <v>127</v>
      </c>
      <c r="BT18" s="624"/>
      <c r="BU18" s="624"/>
      <c r="BV18" s="624"/>
      <c r="BW18" s="624"/>
      <c r="BX18" s="624"/>
      <c r="BY18" s="624"/>
      <c r="BZ18" s="624"/>
      <c r="CA18" s="624"/>
      <c r="CB18" s="628"/>
      <c r="CD18" s="617" t="s">
        <v>274</v>
      </c>
      <c r="CE18" s="618"/>
      <c r="CF18" s="618"/>
      <c r="CG18" s="618"/>
      <c r="CH18" s="618"/>
      <c r="CI18" s="618"/>
      <c r="CJ18" s="618"/>
      <c r="CK18" s="618"/>
      <c r="CL18" s="618"/>
      <c r="CM18" s="618"/>
      <c r="CN18" s="618"/>
      <c r="CO18" s="618"/>
      <c r="CP18" s="618"/>
      <c r="CQ18" s="619"/>
      <c r="CR18" s="620" t="s">
        <v>127</v>
      </c>
      <c r="CS18" s="621"/>
      <c r="CT18" s="621"/>
      <c r="CU18" s="621"/>
      <c r="CV18" s="621"/>
      <c r="CW18" s="621"/>
      <c r="CX18" s="621"/>
      <c r="CY18" s="622"/>
      <c r="CZ18" s="623" t="s">
        <v>127</v>
      </c>
      <c r="DA18" s="623"/>
      <c r="DB18" s="623"/>
      <c r="DC18" s="623"/>
      <c r="DD18" s="629" t="s">
        <v>127</v>
      </c>
      <c r="DE18" s="621"/>
      <c r="DF18" s="621"/>
      <c r="DG18" s="621"/>
      <c r="DH18" s="621"/>
      <c r="DI18" s="621"/>
      <c r="DJ18" s="621"/>
      <c r="DK18" s="621"/>
      <c r="DL18" s="621"/>
      <c r="DM18" s="621"/>
      <c r="DN18" s="621"/>
      <c r="DO18" s="621"/>
      <c r="DP18" s="622"/>
      <c r="DQ18" s="629" t="s">
        <v>127</v>
      </c>
      <c r="DR18" s="621"/>
      <c r="DS18" s="621"/>
      <c r="DT18" s="621"/>
      <c r="DU18" s="621"/>
      <c r="DV18" s="621"/>
      <c r="DW18" s="621"/>
      <c r="DX18" s="621"/>
      <c r="DY18" s="621"/>
      <c r="DZ18" s="621"/>
      <c r="EA18" s="621"/>
      <c r="EB18" s="621"/>
      <c r="EC18" s="630"/>
    </row>
    <row r="19" spans="2:133" ht="11.25" customHeight="1" x14ac:dyDescent="0.15">
      <c r="B19" s="617" t="s">
        <v>275</v>
      </c>
      <c r="C19" s="618"/>
      <c r="D19" s="618"/>
      <c r="E19" s="618"/>
      <c r="F19" s="618"/>
      <c r="G19" s="618"/>
      <c r="H19" s="618"/>
      <c r="I19" s="618"/>
      <c r="J19" s="618"/>
      <c r="K19" s="618"/>
      <c r="L19" s="618"/>
      <c r="M19" s="618"/>
      <c r="N19" s="618"/>
      <c r="O19" s="618"/>
      <c r="P19" s="618"/>
      <c r="Q19" s="619"/>
      <c r="R19" s="620">
        <v>41476</v>
      </c>
      <c r="S19" s="621"/>
      <c r="T19" s="621"/>
      <c r="U19" s="621"/>
      <c r="V19" s="621"/>
      <c r="W19" s="621"/>
      <c r="X19" s="621"/>
      <c r="Y19" s="622"/>
      <c r="Z19" s="623">
        <v>0.2</v>
      </c>
      <c r="AA19" s="623"/>
      <c r="AB19" s="623"/>
      <c r="AC19" s="623"/>
      <c r="AD19" s="624">
        <v>41476</v>
      </c>
      <c r="AE19" s="624"/>
      <c r="AF19" s="624"/>
      <c r="AG19" s="624"/>
      <c r="AH19" s="624"/>
      <c r="AI19" s="624"/>
      <c r="AJ19" s="624"/>
      <c r="AK19" s="624"/>
      <c r="AL19" s="625">
        <v>0.3</v>
      </c>
      <c r="AM19" s="626"/>
      <c r="AN19" s="626"/>
      <c r="AO19" s="627"/>
      <c r="AP19" s="617" t="s">
        <v>276</v>
      </c>
      <c r="AQ19" s="618"/>
      <c r="AR19" s="618"/>
      <c r="AS19" s="618"/>
      <c r="AT19" s="618"/>
      <c r="AU19" s="618"/>
      <c r="AV19" s="618"/>
      <c r="AW19" s="618"/>
      <c r="AX19" s="618"/>
      <c r="AY19" s="618"/>
      <c r="AZ19" s="618"/>
      <c r="BA19" s="618"/>
      <c r="BB19" s="618"/>
      <c r="BC19" s="618"/>
      <c r="BD19" s="618"/>
      <c r="BE19" s="618"/>
      <c r="BF19" s="619"/>
      <c r="BG19" s="620">
        <v>450472</v>
      </c>
      <c r="BH19" s="621"/>
      <c r="BI19" s="621"/>
      <c r="BJ19" s="621"/>
      <c r="BK19" s="621"/>
      <c r="BL19" s="621"/>
      <c r="BM19" s="621"/>
      <c r="BN19" s="622"/>
      <c r="BO19" s="623">
        <v>6</v>
      </c>
      <c r="BP19" s="623"/>
      <c r="BQ19" s="623"/>
      <c r="BR19" s="623"/>
      <c r="BS19" s="624" t="s">
        <v>127</v>
      </c>
      <c r="BT19" s="624"/>
      <c r="BU19" s="624"/>
      <c r="BV19" s="624"/>
      <c r="BW19" s="624"/>
      <c r="BX19" s="624"/>
      <c r="BY19" s="624"/>
      <c r="BZ19" s="624"/>
      <c r="CA19" s="624"/>
      <c r="CB19" s="628"/>
      <c r="CD19" s="617" t="s">
        <v>277</v>
      </c>
      <c r="CE19" s="618"/>
      <c r="CF19" s="618"/>
      <c r="CG19" s="618"/>
      <c r="CH19" s="618"/>
      <c r="CI19" s="618"/>
      <c r="CJ19" s="618"/>
      <c r="CK19" s="618"/>
      <c r="CL19" s="618"/>
      <c r="CM19" s="618"/>
      <c r="CN19" s="618"/>
      <c r="CO19" s="618"/>
      <c r="CP19" s="618"/>
      <c r="CQ19" s="619"/>
      <c r="CR19" s="620" t="s">
        <v>127</v>
      </c>
      <c r="CS19" s="621"/>
      <c r="CT19" s="621"/>
      <c r="CU19" s="621"/>
      <c r="CV19" s="621"/>
      <c r="CW19" s="621"/>
      <c r="CX19" s="621"/>
      <c r="CY19" s="622"/>
      <c r="CZ19" s="623" t="s">
        <v>127</v>
      </c>
      <c r="DA19" s="623"/>
      <c r="DB19" s="623"/>
      <c r="DC19" s="623"/>
      <c r="DD19" s="629" t="s">
        <v>127</v>
      </c>
      <c r="DE19" s="621"/>
      <c r="DF19" s="621"/>
      <c r="DG19" s="621"/>
      <c r="DH19" s="621"/>
      <c r="DI19" s="621"/>
      <c r="DJ19" s="621"/>
      <c r="DK19" s="621"/>
      <c r="DL19" s="621"/>
      <c r="DM19" s="621"/>
      <c r="DN19" s="621"/>
      <c r="DO19" s="621"/>
      <c r="DP19" s="622"/>
      <c r="DQ19" s="629" t="s">
        <v>127</v>
      </c>
      <c r="DR19" s="621"/>
      <c r="DS19" s="621"/>
      <c r="DT19" s="621"/>
      <c r="DU19" s="621"/>
      <c r="DV19" s="621"/>
      <c r="DW19" s="621"/>
      <c r="DX19" s="621"/>
      <c r="DY19" s="621"/>
      <c r="DZ19" s="621"/>
      <c r="EA19" s="621"/>
      <c r="EB19" s="621"/>
      <c r="EC19" s="630"/>
    </row>
    <row r="20" spans="2:133" ht="11.25" customHeight="1" x14ac:dyDescent="0.15">
      <c r="B20" s="617" t="s">
        <v>278</v>
      </c>
      <c r="C20" s="618"/>
      <c r="D20" s="618"/>
      <c r="E20" s="618"/>
      <c r="F20" s="618"/>
      <c r="G20" s="618"/>
      <c r="H20" s="618"/>
      <c r="I20" s="618"/>
      <c r="J20" s="618"/>
      <c r="K20" s="618"/>
      <c r="L20" s="618"/>
      <c r="M20" s="618"/>
      <c r="N20" s="618"/>
      <c r="O20" s="618"/>
      <c r="P20" s="618"/>
      <c r="Q20" s="619"/>
      <c r="R20" s="620">
        <v>3667</v>
      </c>
      <c r="S20" s="621"/>
      <c r="T20" s="621"/>
      <c r="U20" s="621"/>
      <c r="V20" s="621"/>
      <c r="W20" s="621"/>
      <c r="X20" s="621"/>
      <c r="Y20" s="622"/>
      <c r="Z20" s="623">
        <v>0</v>
      </c>
      <c r="AA20" s="623"/>
      <c r="AB20" s="623"/>
      <c r="AC20" s="623"/>
      <c r="AD20" s="624">
        <v>3667</v>
      </c>
      <c r="AE20" s="624"/>
      <c r="AF20" s="624"/>
      <c r="AG20" s="624"/>
      <c r="AH20" s="624"/>
      <c r="AI20" s="624"/>
      <c r="AJ20" s="624"/>
      <c r="AK20" s="624"/>
      <c r="AL20" s="625">
        <v>0</v>
      </c>
      <c r="AM20" s="626"/>
      <c r="AN20" s="626"/>
      <c r="AO20" s="627"/>
      <c r="AP20" s="617" t="s">
        <v>279</v>
      </c>
      <c r="AQ20" s="618"/>
      <c r="AR20" s="618"/>
      <c r="AS20" s="618"/>
      <c r="AT20" s="618"/>
      <c r="AU20" s="618"/>
      <c r="AV20" s="618"/>
      <c r="AW20" s="618"/>
      <c r="AX20" s="618"/>
      <c r="AY20" s="618"/>
      <c r="AZ20" s="618"/>
      <c r="BA20" s="618"/>
      <c r="BB20" s="618"/>
      <c r="BC20" s="618"/>
      <c r="BD20" s="618"/>
      <c r="BE20" s="618"/>
      <c r="BF20" s="619"/>
      <c r="BG20" s="620">
        <v>450472</v>
      </c>
      <c r="BH20" s="621"/>
      <c r="BI20" s="621"/>
      <c r="BJ20" s="621"/>
      <c r="BK20" s="621"/>
      <c r="BL20" s="621"/>
      <c r="BM20" s="621"/>
      <c r="BN20" s="622"/>
      <c r="BO20" s="623">
        <v>6</v>
      </c>
      <c r="BP20" s="623"/>
      <c r="BQ20" s="623"/>
      <c r="BR20" s="623"/>
      <c r="BS20" s="624" t="s">
        <v>127</v>
      </c>
      <c r="BT20" s="624"/>
      <c r="BU20" s="624"/>
      <c r="BV20" s="624"/>
      <c r="BW20" s="624"/>
      <c r="BX20" s="624"/>
      <c r="BY20" s="624"/>
      <c r="BZ20" s="624"/>
      <c r="CA20" s="624"/>
      <c r="CB20" s="628"/>
      <c r="CD20" s="617" t="s">
        <v>280</v>
      </c>
      <c r="CE20" s="618"/>
      <c r="CF20" s="618"/>
      <c r="CG20" s="618"/>
      <c r="CH20" s="618"/>
      <c r="CI20" s="618"/>
      <c r="CJ20" s="618"/>
      <c r="CK20" s="618"/>
      <c r="CL20" s="618"/>
      <c r="CM20" s="618"/>
      <c r="CN20" s="618"/>
      <c r="CO20" s="618"/>
      <c r="CP20" s="618"/>
      <c r="CQ20" s="619"/>
      <c r="CR20" s="620">
        <v>22675824</v>
      </c>
      <c r="CS20" s="621"/>
      <c r="CT20" s="621"/>
      <c r="CU20" s="621"/>
      <c r="CV20" s="621"/>
      <c r="CW20" s="621"/>
      <c r="CX20" s="621"/>
      <c r="CY20" s="622"/>
      <c r="CZ20" s="623">
        <v>100</v>
      </c>
      <c r="DA20" s="623"/>
      <c r="DB20" s="623"/>
      <c r="DC20" s="623"/>
      <c r="DD20" s="629">
        <v>2005285</v>
      </c>
      <c r="DE20" s="621"/>
      <c r="DF20" s="621"/>
      <c r="DG20" s="621"/>
      <c r="DH20" s="621"/>
      <c r="DI20" s="621"/>
      <c r="DJ20" s="621"/>
      <c r="DK20" s="621"/>
      <c r="DL20" s="621"/>
      <c r="DM20" s="621"/>
      <c r="DN20" s="621"/>
      <c r="DO20" s="621"/>
      <c r="DP20" s="622"/>
      <c r="DQ20" s="629">
        <v>14737325</v>
      </c>
      <c r="DR20" s="621"/>
      <c r="DS20" s="621"/>
      <c r="DT20" s="621"/>
      <c r="DU20" s="621"/>
      <c r="DV20" s="621"/>
      <c r="DW20" s="621"/>
      <c r="DX20" s="621"/>
      <c r="DY20" s="621"/>
      <c r="DZ20" s="621"/>
      <c r="EA20" s="621"/>
      <c r="EB20" s="621"/>
      <c r="EC20" s="630"/>
    </row>
    <row r="21" spans="2:133" ht="11.25" customHeight="1" x14ac:dyDescent="0.15">
      <c r="B21" s="617" t="s">
        <v>281</v>
      </c>
      <c r="C21" s="618"/>
      <c r="D21" s="618"/>
      <c r="E21" s="618"/>
      <c r="F21" s="618"/>
      <c r="G21" s="618"/>
      <c r="H21" s="618"/>
      <c r="I21" s="618"/>
      <c r="J21" s="618"/>
      <c r="K21" s="618"/>
      <c r="L21" s="618"/>
      <c r="M21" s="618"/>
      <c r="N21" s="618"/>
      <c r="O21" s="618"/>
      <c r="P21" s="618"/>
      <c r="Q21" s="619"/>
      <c r="R21" s="620">
        <v>4369</v>
      </c>
      <c r="S21" s="621"/>
      <c r="T21" s="621"/>
      <c r="U21" s="621"/>
      <c r="V21" s="621"/>
      <c r="W21" s="621"/>
      <c r="X21" s="621"/>
      <c r="Y21" s="622"/>
      <c r="Z21" s="623">
        <v>0</v>
      </c>
      <c r="AA21" s="623"/>
      <c r="AB21" s="623"/>
      <c r="AC21" s="623"/>
      <c r="AD21" s="624">
        <v>4369</v>
      </c>
      <c r="AE21" s="624"/>
      <c r="AF21" s="624"/>
      <c r="AG21" s="624"/>
      <c r="AH21" s="624"/>
      <c r="AI21" s="624"/>
      <c r="AJ21" s="624"/>
      <c r="AK21" s="624"/>
      <c r="AL21" s="625">
        <v>0</v>
      </c>
      <c r="AM21" s="626"/>
      <c r="AN21" s="626"/>
      <c r="AO21" s="627"/>
      <c r="AP21" s="617" t="s">
        <v>282</v>
      </c>
      <c r="AQ21" s="633"/>
      <c r="AR21" s="633"/>
      <c r="AS21" s="633"/>
      <c r="AT21" s="633"/>
      <c r="AU21" s="633"/>
      <c r="AV21" s="633"/>
      <c r="AW21" s="633"/>
      <c r="AX21" s="633"/>
      <c r="AY21" s="633"/>
      <c r="AZ21" s="633"/>
      <c r="BA21" s="633"/>
      <c r="BB21" s="633"/>
      <c r="BC21" s="633"/>
      <c r="BD21" s="633"/>
      <c r="BE21" s="633"/>
      <c r="BF21" s="634"/>
      <c r="BG21" s="620">
        <v>48016</v>
      </c>
      <c r="BH21" s="621"/>
      <c r="BI21" s="621"/>
      <c r="BJ21" s="621"/>
      <c r="BK21" s="621"/>
      <c r="BL21" s="621"/>
      <c r="BM21" s="621"/>
      <c r="BN21" s="622"/>
      <c r="BO21" s="623">
        <v>0.6</v>
      </c>
      <c r="BP21" s="623"/>
      <c r="BQ21" s="623"/>
      <c r="BR21" s="623"/>
      <c r="BS21" s="624" t="s">
        <v>127</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283</v>
      </c>
      <c r="C22" s="639"/>
      <c r="D22" s="639"/>
      <c r="E22" s="639"/>
      <c r="F22" s="639"/>
      <c r="G22" s="639"/>
      <c r="H22" s="639"/>
      <c r="I22" s="639"/>
      <c r="J22" s="639"/>
      <c r="K22" s="639"/>
      <c r="L22" s="639"/>
      <c r="M22" s="639"/>
      <c r="N22" s="639"/>
      <c r="O22" s="639"/>
      <c r="P22" s="639"/>
      <c r="Q22" s="640"/>
      <c r="R22" s="620">
        <v>251345</v>
      </c>
      <c r="S22" s="621"/>
      <c r="T22" s="621"/>
      <c r="U22" s="621"/>
      <c r="V22" s="621"/>
      <c r="W22" s="621"/>
      <c r="X22" s="621"/>
      <c r="Y22" s="622"/>
      <c r="Z22" s="623">
        <v>1</v>
      </c>
      <c r="AA22" s="623"/>
      <c r="AB22" s="623"/>
      <c r="AC22" s="623"/>
      <c r="AD22" s="624">
        <v>228455</v>
      </c>
      <c r="AE22" s="624"/>
      <c r="AF22" s="624"/>
      <c r="AG22" s="624"/>
      <c r="AH22" s="624"/>
      <c r="AI22" s="624"/>
      <c r="AJ22" s="624"/>
      <c r="AK22" s="624"/>
      <c r="AL22" s="625">
        <v>1.8999999761581421</v>
      </c>
      <c r="AM22" s="626"/>
      <c r="AN22" s="626"/>
      <c r="AO22" s="627"/>
      <c r="AP22" s="617" t="s">
        <v>284</v>
      </c>
      <c r="AQ22" s="633"/>
      <c r="AR22" s="633"/>
      <c r="AS22" s="633"/>
      <c r="AT22" s="633"/>
      <c r="AU22" s="633"/>
      <c r="AV22" s="633"/>
      <c r="AW22" s="633"/>
      <c r="AX22" s="633"/>
      <c r="AY22" s="633"/>
      <c r="AZ22" s="633"/>
      <c r="BA22" s="633"/>
      <c r="BB22" s="633"/>
      <c r="BC22" s="633"/>
      <c r="BD22" s="633"/>
      <c r="BE22" s="633"/>
      <c r="BF22" s="634"/>
      <c r="BG22" s="620" t="s">
        <v>127</v>
      </c>
      <c r="BH22" s="621"/>
      <c r="BI22" s="621"/>
      <c r="BJ22" s="621"/>
      <c r="BK22" s="621"/>
      <c r="BL22" s="621"/>
      <c r="BM22" s="621"/>
      <c r="BN22" s="622"/>
      <c r="BO22" s="623" t="s">
        <v>127</v>
      </c>
      <c r="BP22" s="623"/>
      <c r="BQ22" s="623"/>
      <c r="BR22" s="623"/>
      <c r="BS22" s="624" t="s">
        <v>127</v>
      </c>
      <c r="BT22" s="624"/>
      <c r="BU22" s="624"/>
      <c r="BV22" s="624"/>
      <c r="BW22" s="624"/>
      <c r="BX22" s="624"/>
      <c r="BY22" s="624"/>
      <c r="BZ22" s="624"/>
      <c r="CA22" s="624"/>
      <c r="CB22" s="628"/>
      <c r="CD22" s="602" t="s">
        <v>285</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286</v>
      </c>
      <c r="C23" s="618"/>
      <c r="D23" s="618"/>
      <c r="E23" s="618"/>
      <c r="F23" s="618"/>
      <c r="G23" s="618"/>
      <c r="H23" s="618"/>
      <c r="I23" s="618"/>
      <c r="J23" s="618"/>
      <c r="K23" s="618"/>
      <c r="L23" s="618"/>
      <c r="M23" s="618"/>
      <c r="N23" s="618"/>
      <c r="O23" s="618"/>
      <c r="P23" s="618"/>
      <c r="Q23" s="619"/>
      <c r="R23" s="620">
        <v>3813100</v>
      </c>
      <c r="S23" s="621"/>
      <c r="T23" s="621"/>
      <c r="U23" s="621"/>
      <c r="V23" s="621"/>
      <c r="W23" s="621"/>
      <c r="X23" s="621"/>
      <c r="Y23" s="622"/>
      <c r="Z23" s="623">
        <v>15.8</v>
      </c>
      <c r="AA23" s="623"/>
      <c r="AB23" s="623"/>
      <c r="AC23" s="623"/>
      <c r="AD23" s="624">
        <v>3198247</v>
      </c>
      <c r="AE23" s="624"/>
      <c r="AF23" s="624"/>
      <c r="AG23" s="624"/>
      <c r="AH23" s="624"/>
      <c r="AI23" s="624"/>
      <c r="AJ23" s="624"/>
      <c r="AK23" s="624"/>
      <c r="AL23" s="625">
        <v>25.9</v>
      </c>
      <c r="AM23" s="626"/>
      <c r="AN23" s="626"/>
      <c r="AO23" s="627"/>
      <c r="AP23" s="617" t="s">
        <v>287</v>
      </c>
      <c r="AQ23" s="633"/>
      <c r="AR23" s="633"/>
      <c r="AS23" s="633"/>
      <c r="AT23" s="633"/>
      <c r="AU23" s="633"/>
      <c r="AV23" s="633"/>
      <c r="AW23" s="633"/>
      <c r="AX23" s="633"/>
      <c r="AY23" s="633"/>
      <c r="AZ23" s="633"/>
      <c r="BA23" s="633"/>
      <c r="BB23" s="633"/>
      <c r="BC23" s="633"/>
      <c r="BD23" s="633"/>
      <c r="BE23" s="633"/>
      <c r="BF23" s="634"/>
      <c r="BG23" s="620">
        <v>402456</v>
      </c>
      <c r="BH23" s="621"/>
      <c r="BI23" s="621"/>
      <c r="BJ23" s="621"/>
      <c r="BK23" s="621"/>
      <c r="BL23" s="621"/>
      <c r="BM23" s="621"/>
      <c r="BN23" s="622"/>
      <c r="BO23" s="623">
        <v>5.4</v>
      </c>
      <c r="BP23" s="623"/>
      <c r="BQ23" s="623"/>
      <c r="BR23" s="623"/>
      <c r="BS23" s="624" t="s">
        <v>127</v>
      </c>
      <c r="BT23" s="624"/>
      <c r="BU23" s="624"/>
      <c r="BV23" s="624"/>
      <c r="BW23" s="624"/>
      <c r="BX23" s="624"/>
      <c r="BY23" s="624"/>
      <c r="BZ23" s="624"/>
      <c r="CA23" s="624"/>
      <c r="CB23" s="628"/>
      <c r="CD23" s="602" t="s">
        <v>227</v>
      </c>
      <c r="CE23" s="603"/>
      <c r="CF23" s="603"/>
      <c r="CG23" s="603"/>
      <c r="CH23" s="603"/>
      <c r="CI23" s="603"/>
      <c r="CJ23" s="603"/>
      <c r="CK23" s="603"/>
      <c r="CL23" s="603"/>
      <c r="CM23" s="603"/>
      <c r="CN23" s="603"/>
      <c r="CO23" s="603"/>
      <c r="CP23" s="603"/>
      <c r="CQ23" s="604"/>
      <c r="CR23" s="602" t="s">
        <v>288</v>
      </c>
      <c r="CS23" s="603"/>
      <c r="CT23" s="603"/>
      <c r="CU23" s="603"/>
      <c r="CV23" s="603"/>
      <c r="CW23" s="603"/>
      <c r="CX23" s="603"/>
      <c r="CY23" s="604"/>
      <c r="CZ23" s="602" t="s">
        <v>289</v>
      </c>
      <c r="DA23" s="603"/>
      <c r="DB23" s="603"/>
      <c r="DC23" s="604"/>
      <c r="DD23" s="602" t="s">
        <v>290</v>
      </c>
      <c r="DE23" s="603"/>
      <c r="DF23" s="603"/>
      <c r="DG23" s="603"/>
      <c r="DH23" s="603"/>
      <c r="DI23" s="603"/>
      <c r="DJ23" s="603"/>
      <c r="DK23" s="604"/>
      <c r="DL23" s="647" t="s">
        <v>291</v>
      </c>
      <c r="DM23" s="648"/>
      <c r="DN23" s="648"/>
      <c r="DO23" s="648"/>
      <c r="DP23" s="648"/>
      <c r="DQ23" s="648"/>
      <c r="DR23" s="648"/>
      <c r="DS23" s="648"/>
      <c r="DT23" s="648"/>
      <c r="DU23" s="648"/>
      <c r="DV23" s="649"/>
      <c r="DW23" s="602" t="s">
        <v>292</v>
      </c>
      <c r="DX23" s="603"/>
      <c r="DY23" s="603"/>
      <c r="DZ23" s="603"/>
      <c r="EA23" s="603"/>
      <c r="EB23" s="603"/>
      <c r="EC23" s="604"/>
    </row>
    <row r="24" spans="2:133" ht="11.25" customHeight="1" x14ac:dyDescent="0.15">
      <c r="B24" s="617" t="s">
        <v>293</v>
      </c>
      <c r="C24" s="618"/>
      <c r="D24" s="618"/>
      <c r="E24" s="618"/>
      <c r="F24" s="618"/>
      <c r="G24" s="618"/>
      <c r="H24" s="618"/>
      <c r="I24" s="618"/>
      <c r="J24" s="618"/>
      <c r="K24" s="618"/>
      <c r="L24" s="618"/>
      <c r="M24" s="618"/>
      <c r="N24" s="618"/>
      <c r="O24" s="618"/>
      <c r="P24" s="618"/>
      <c r="Q24" s="619"/>
      <c r="R24" s="620">
        <v>3198247</v>
      </c>
      <c r="S24" s="621"/>
      <c r="T24" s="621"/>
      <c r="U24" s="621"/>
      <c r="V24" s="621"/>
      <c r="W24" s="621"/>
      <c r="X24" s="621"/>
      <c r="Y24" s="622"/>
      <c r="Z24" s="623">
        <v>13.2</v>
      </c>
      <c r="AA24" s="623"/>
      <c r="AB24" s="623"/>
      <c r="AC24" s="623"/>
      <c r="AD24" s="624">
        <v>3198247</v>
      </c>
      <c r="AE24" s="624"/>
      <c r="AF24" s="624"/>
      <c r="AG24" s="624"/>
      <c r="AH24" s="624"/>
      <c r="AI24" s="624"/>
      <c r="AJ24" s="624"/>
      <c r="AK24" s="624"/>
      <c r="AL24" s="625">
        <v>25.9</v>
      </c>
      <c r="AM24" s="626"/>
      <c r="AN24" s="626"/>
      <c r="AO24" s="627"/>
      <c r="AP24" s="617" t="s">
        <v>294</v>
      </c>
      <c r="AQ24" s="633"/>
      <c r="AR24" s="633"/>
      <c r="AS24" s="633"/>
      <c r="AT24" s="633"/>
      <c r="AU24" s="633"/>
      <c r="AV24" s="633"/>
      <c r="AW24" s="633"/>
      <c r="AX24" s="633"/>
      <c r="AY24" s="633"/>
      <c r="AZ24" s="633"/>
      <c r="BA24" s="633"/>
      <c r="BB24" s="633"/>
      <c r="BC24" s="633"/>
      <c r="BD24" s="633"/>
      <c r="BE24" s="633"/>
      <c r="BF24" s="634"/>
      <c r="BG24" s="620" t="s">
        <v>127</v>
      </c>
      <c r="BH24" s="621"/>
      <c r="BI24" s="621"/>
      <c r="BJ24" s="621"/>
      <c r="BK24" s="621"/>
      <c r="BL24" s="621"/>
      <c r="BM24" s="621"/>
      <c r="BN24" s="622"/>
      <c r="BO24" s="623" t="s">
        <v>127</v>
      </c>
      <c r="BP24" s="623"/>
      <c r="BQ24" s="623"/>
      <c r="BR24" s="623"/>
      <c r="BS24" s="624" t="s">
        <v>127</v>
      </c>
      <c r="BT24" s="624"/>
      <c r="BU24" s="624"/>
      <c r="BV24" s="624"/>
      <c r="BW24" s="624"/>
      <c r="BX24" s="624"/>
      <c r="BY24" s="624"/>
      <c r="BZ24" s="624"/>
      <c r="CA24" s="624"/>
      <c r="CB24" s="628"/>
      <c r="CD24" s="606" t="s">
        <v>295</v>
      </c>
      <c r="CE24" s="607"/>
      <c r="CF24" s="607"/>
      <c r="CG24" s="607"/>
      <c r="CH24" s="607"/>
      <c r="CI24" s="607"/>
      <c r="CJ24" s="607"/>
      <c r="CK24" s="607"/>
      <c r="CL24" s="607"/>
      <c r="CM24" s="607"/>
      <c r="CN24" s="607"/>
      <c r="CO24" s="607"/>
      <c r="CP24" s="607"/>
      <c r="CQ24" s="608"/>
      <c r="CR24" s="609">
        <v>10484033</v>
      </c>
      <c r="CS24" s="610"/>
      <c r="CT24" s="610"/>
      <c r="CU24" s="610"/>
      <c r="CV24" s="610"/>
      <c r="CW24" s="610"/>
      <c r="CX24" s="610"/>
      <c r="CY24" s="611"/>
      <c r="CZ24" s="614">
        <v>46.2</v>
      </c>
      <c r="DA24" s="615"/>
      <c r="DB24" s="615"/>
      <c r="DC24" s="631"/>
      <c r="DD24" s="650">
        <v>6648639</v>
      </c>
      <c r="DE24" s="610"/>
      <c r="DF24" s="610"/>
      <c r="DG24" s="610"/>
      <c r="DH24" s="610"/>
      <c r="DI24" s="610"/>
      <c r="DJ24" s="610"/>
      <c r="DK24" s="611"/>
      <c r="DL24" s="650">
        <v>6138085</v>
      </c>
      <c r="DM24" s="610"/>
      <c r="DN24" s="610"/>
      <c r="DO24" s="610"/>
      <c r="DP24" s="610"/>
      <c r="DQ24" s="610"/>
      <c r="DR24" s="610"/>
      <c r="DS24" s="610"/>
      <c r="DT24" s="610"/>
      <c r="DU24" s="610"/>
      <c r="DV24" s="611"/>
      <c r="DW24" s="614">
        <v>45.9</v>
      </c>
      <c r="DX24" s="615"/>
      <c r="DY24" s="615"/>
      <c r="DZ24" s="615"/>
      <c r="EA24" s="615"/>
      <c r="EB24" s="615"/>
      <c r="EC24" s="616"/>
    </row>
    <row r="25" spans="2:133" ht="11.25" customHeight="1" x14ac:dyDescent="0.15">
      <c r="B25" s="617" t="s">
        <v>296</v>
      </c>
      <c r="C25" s="618"/>
      <c r="D25" s="618"/>
      <c r="E25" s="618"/>
      <c r="F25" s="618"/>
      <c r="G25" s="618"/>
      <c r="H25" s="618"/>
      <c r="I25" s="618"/>
      <c r="J25" s="618"/>
      <c r="K25" s="618"/>
      <c r="L25" s="618"/>
      <c r="M25" s="618"/>
      <c r="N25" s="618"/>
      <c r="O25" s="618"/>
      <c r="P25" s="618"/>
      <c r="Q25" s="619"/>
      <c r="R25" s="620">
        <v>614682</v>
      </c>
      <c r="S25" s="621"/>
      <c r="T25" s="621"/>
      <c r="U25" s="621"/>
      <c r="V25" s="621"/>
      <c r="W25" s="621"/>
      <c r="X25" s="621"/>
      <c r="Y25" s="622"/>
      <c r="Z25" s="623">
        <v>2.5</v>
      </c>
      <c r="AA25" s="623"/>
      <c r="AB25" s="623"/>
      <c r="AC25" s="623"/>
      <c r="AD25" s="624" t="s">
        <v>127</v>
      </c>
      <c r="AE25" s="624"/>
      <c r="AF25" s="624"/>
      <c r="AG25" s="624"/>
      <c r="AH25" s="624"/>
      <c r="AI25" s="624"/>
      <c r="AJ25" s="624"/>
      <c r="AK25" s="624"/>
      <c r="AL25" s="625" t="s">
        <v>127</v>
      </c>
      <c r="AM25" s="626"/>
      <c r="AN25" s="626"/>
      <c r="AO25" s="627"/>
      <c r="AP25" s="617" t="s">
        <v>297</v>
      </c>
      <c r="AQ25" s="633"/>
      <c r="AR25" s="633"/>
      <c r="AS25" s="633"/>
      <c r="AT25" s="633"/>
      <c r="AU25" s="633"/>
      <c r="AV25" s="633"/>
      <c r="AW25" s="633"/>
      <c r="AX25" s="633"/>
      <c r="AY25" s="633"/>
      <c r="AZ25" s="633"/>
      <c r="BA25" s="633"/>
      <c r="BB25" s="633"/>
      <c r="BC25" s="633"/>
      <c r="BD25" s="633"/>
      <c r="BE25" s="633"/>
      <c r="BF25" s="634"/>
      <c r="BG25" s="620" t="s">
        <v>127</v>
      </c>
      <c r="BH25" s="621"/>
      <c r="BI25" s="621"/>
      <c r="BJ25" s="621"/>
      <c r="BK25" s="621"/>
      <c r="BL25" s="621"/>
      <c r="BM25" s="621"/>
      <c r="BN25" s="622"/>
      <c r="BO25" s="623" t="s">
        <v>127</v>
      </c>
      <c r="BP25" s="623"/>
      <c r="BQ25" s="623"/>
      <c r="BR25" s="623"/>
      <c r="BS25" s="624" t="s">
        <v>127</v>
      </c>
      <c r="BT25" s="624"/>
      <c r="BU25" s="624"/>
      <c r="BV25" s="624"/>
      <c r="BW25" s="624"/>
      <c r="BX25" s="624"/>
      <c r="BY25" s="624"/>
      <c r="BZ25" s="624"/>
      <c r="CA25" s="624"/>
      <c r="CB25" s="628"/>
      <c r="CD25" s="617" t="s">
        <v>298</v>
      </c>
      <c r="CE25" s="618"/>
      <c r="CF25" s="618"/>
      <c r="CG25" s="618"/>
      <c r="CH25" s="618"/>
      <c r="CI25" s="618"/>
      <c r="CJ25" s="618"/>
      <c r="CK25" s="618"/>
      <c r="CL25" s="618"/>
      <c r="CM25" s="618"/>
      <c r="CN25" s="618"/>
      <c r="CO25" s="618"/>
      <c r="CP25" s="618"/>
      <c r="CQ25" s="619"/>
      <c r="CR25" s="620">
        <v>3936868</v>
      </c>
      <c r="CS25" s="651"/>
      <c r="CT25" s="651"/>
      <c r="CU25" s="651"/>
      <c r="CV25" s="651"/>
      <c r="CW25" s="651"/>
      <c r="CX25" s="651"/>
      <c r="CY25" s="652"/>
      <c r="CZ25" s="625">
        <v>17.399999999999999</v>
      </c>
      <c r="DA25" s="653"/>
      <c r="DB25" s="653"/>
      <c r="DC25" s="655"/>
      <c r="DD25" s="629">
        <v>3483838</v>
      </c>
      <c r="DE25" s="651"/>
      <c r="DF25" s="651"/>
      <c r="DG25" s="651"/>
      <c r="DH25" s="651"/>
      <c r="DI25" s="651"/>
      <c r="DJ25" s="651"/>
      <c r="DK25" s="652"/>
      <c r="DL25" s="629">
        <v>3000654</v>
      </c>
      <c r="DM25" s="651"/>
      <c r="DN25" s="651"/>
      <c r="DO25" s="651"/>
      <c r="DP25" s="651"/>
      <c r="DQ25" s="651"/>
      <c r="DR25" s="651"/>
      <c r="DS25" s="651"/>
      <c r="DT25" s="651"/>
      <c r="DU25" s="651"/>
      <c r="DV25" s="652"/>
      <c r="DW25" s="625">
        <v>22.4</v>
      </c>
      <c r="DX25" s="653"/>
      <c r="DY25" s="653"/>
      <c r="DZ25" s="653"/>
      <c r="EA25" s="653"/>
      <c r="EB25" s="653"/>
      <c r="EC25" s="654"/>
    </row>
    <row r="26" spans="2:133" ht="11.25" customHeight="1" x14ac:dyDescent="0.15">
      <c r="B26" s="617" t="s">
        <v>299</v>
      </c>
      <c r="C26" s="618"/>
      <c r="D26" s="618"/>
      <c r="E26" s="618"/>
      <c r="F26" s="618"/>
      <c r="G26" s="618"/>
      <c r="H26" s="618"/>
      <c r="I26" s="618"/>
      <c r="J26" s="618"/>
      <c r="K26" s="618"/>
      <c r="L26" s="618"/>
      <c r="M26" s="618"/>
      <c r="N26" s="618"/>
      <c r="O26" s="618"/>
      <c r="P26" s="618"/>
      <c r="Q26" s="619"/>
      <c r="R26" s="620">
        <v>171</v>
      </c>
      <c r="S26" s="621"/>
      <c r="T26" s="621"/>
      <c r="U26" s="621"/>
      <c r="V26" s="621"/>
      <c r="W26" s="621"/>
      <c r="X26" s="621"/>
      <c r="Y26" s="622"/>
      <c r="Z26" s="623">
        <v>0</v>
      </c>
      <c r="AA26" s="623"/>
      <c r="AB26" s="623"/>
      <c r="AC26" s="623"/>
      <c r="AD26" s="624" t="s">
        <v>127</v>
      </c>
      <c r="AE26" s="624"/>
      <c r="AF26" s="624"/>
      <c r="AG26" s="624"/>
      <c r="AH26" s="624"/>
      <c r="AI26" s="624"/>
      <c r="AJ26" s="624"/>
      <c r="AK26" s="624"/>
      <c r="AL26" s="625" t="s">
        <v>127</v>
      </c>
      <c r="AM26" s="626"/>
      <c r="AN26" s="626"/>
      <c r="AO26" s="627"/>
      <c r="AP26" s="617" t="s">
        <v>300</v>
      </c>
      <c r="AQ26" s="633"/>
      <c r="AR26" s="633"/>
      <c r="AS26" s="633"/>
      <c r="AT26" s="633"/>
      <c r="AU26" s="633"/>
      <c r="AV26" s="633"/>
      <c r="AW26" s="633"/>
      <c r="AX26" s="633"/>
      <c r="AY26" s="633"/>
      <c r="AZ26" s="633"/>
      <c r="BA26" s="633"/>
      <c r="BB26" s="633"/>
      <c r="BC26" s="633"/>
      <c r="BD26" s="633"/>
      <c r="BE26" s="633"/>
      <c r="BF26" s="634"/>
      <c r="BG26" s="620" t="s">
        <v>127</v>
      </c>
      <c r="BH26" s="621"/>
      <c r="BI26" s="621"/>
      <c r="BJ26" s="621"/>
      <c r="BK26" s="621"/>
      <c r="BL26" s="621"/>
      <c r="BM26" s="621"/>
      <c r="BN26" s="622"/>
      <c r="BO26" s="623" t="s">
        <v>127</v>
      </c>
      <c r="BP26" s="623"/>
      <c r="BQ26" s="623"/>
      <c r="BR26" s="623"/>
      <c r="BS26" s="624" t="s">
        <v>127</v>
      </c>
      <c r="BT26" s="624"/>
      <c r="BU26" s="624"/>
      <c r="BV26" s="624"/>
      <c r="BW26" s="624"/>
      <c r="BX26" s="624"/>
      <c r="BY26" s="624"/>
      <c r="BZ26" s="624"/>
      <c r="CA26" s="624"/>
      <c r="CB26" s="628"/>
      <c r="CD26" s="617" t="s">
        <v>301</v>
      </c>
      <c r="CE26" s="618"/>
      <c r="CF26" s="618"/>
      <c r="CG26" s="618"/>
      <c r="CH26" s="618"/>
      <c r="CI26" s="618"/>
      <c r="CJ26" s="618"/>
      <c r="CK26" s="618"/>
      <c r="CL26" s="618"/>
      <c r="CM26" s="618"/>
      <c r="CN26" s="618"/>
      <c r="CO26" s="618"/>
      <c r="CP26" s="618"/>
      <c r="CQ26" s="619"/>
      <c r="CR26" s="620">
        <v>2191759</v>
      </c>
      <c r="CS26" s="621"/>
      <c r="CT26" s="621"/>
      <c r="CU26" s="621"/>
      <c r="CV26" s="621"/>
      <c r="CW26" s="621"/>
      <c r="CX26" s="621"/>
      <c r="CY26" s="622"/>
      <c r="CZ26" s="625">
        <v>9.6999999999999993</v>
      </c>
      <c r="DA26" s="653"/>
      <c r="DB26" s="653"/>
      <c r="DC26" s="655"/>
      <c r="DD26" s="629">
        <v>1907761</v>
      </c>
      <c r="DE26" s="621"/>
      <c r="DF26" s="621"/>
      <c r="DG26" s="621"/>
      <c r="DH26" s="621"/>
      <c r="DI26" s="621"/>
      <c r="DJ26" s="621"/>
      <c r="DK26" s="622"/>
      <c r="DL26" s="629" t="s">
        <v>127</v>
      </c>
      <c r="DM26" s="621"/>
      <c r="DN26" s="621"/>
      <c r="DO26" s="621"/>
      <c r="DP26" s="621"/>
      <c r="DQ26" s="621"/>
      <c r="DR26" s="621"/>
      <c r="DS26" s="621"/>
      <c r="DT26" s="621"/>
      <c r="DU26" s="621"/>
      <c r="DV26" s="622"/>
      <c r="DW26" s="625" t="s">
        <v>127</v>
      </c>
      <c r="DX26" s="653"/>
      <c r="DY26" s="653"/>
      <c r="DZ26" s="653"/>
      <c r="EA26" s="653"/>
      <c r="EB26" s="653"/>
      <c r="EC26" s="654"/>
    </row>
    <row r="27" spans="2:133" ht="11.25" customHeight="1" x14ac:dyDescent="0.15">
      <c r="B27" s="617" t="s">
        <v>302</v>
      </c>
      <c r="C27" s="618"/>
      <c r="D27" s="618"/>
      <c r="E27" s="618"/>
      <c r="F27" s="618"/>
      <c r="G27" s="618"/>
      <c r="H27" s="618"/>
      <c r="I27" s="618"/>
      <c r="J27" s="618"/>
      <c r="K27" s="618"/>
      <c r="L27" s="618"/>
      <c r="M27" s="618"/>
      <c r="N27" s="618"/>
      <c r="O27" s="618"/>
      <c r="P27" s="618"/>
      <c r="Q27" s="619"/>
      <c r="R27" s="620">
        <v>13311398</v>
      </c>
      <c r="S27" s="621"/>
      <c r="T27" s="621"/>
      <c r="U27" s="621"/>
      <c r="V27" s="621"/>
      <c r="W27" s="621"/>
      <c r="X27" s="621"/>
      <c r="Y27" s="622"/>
      <c r="Z27" s="623">
        <v>55.1</v>
      </c>
      <c r="AA27" s="623"/>
      <c r="AB27" s="623"/>
      <c r="AC27" s="623"/>
      <c r="AD27" s="624">
        <v>12271199</v>
      </c>
      <c r="AE27" s="624"/>
      <c r="AF27" s="624"/>
      <c r="AG27" s="624"/>
      <c r="AH27" s="624"/>
      <c r="AI27" s="624"/>
      <c r="AJ27" s="624"/>
      <c r="AK27" s="624"/>
      <c r="AL27" s="625">
        <v>99.5</v>
      </c>
      <c r="AM27" s="626"/>
      <c r="AN27" s="626"/>
      <c r="AO27" s="627"/>
      <c r="AP27" s="617" t="s">
        <v>303</v>
      </c>
      <c r="AQ27" s="618"/>
      <c r="AR27" s="618"/>
      <c r="AS27" s="618"/>
      <c r="AT27" s="618"/>
      <c r="AU27" s="618"/>
      <c r="AV27" s="618"/>
      <c r="AW27" s="618"/>
      <c r="AX27" s="618"/>
      <c r="AY27" s="618"/>
      <c r="AZ27" s="618"/>
      <c r="BA27" s="618"/>
      <c r="BB27" s="618"/>
      <c r="BC27" s="618"/>
      <c r="BD27" s="618"/>
      <c r="BE27" s="618"/>
      <c r="BF27" s="619"/>
      <c r="BG27" s="620">
        <v>7483097</v>
      </c>
      <c r="BH27" s="621"/>
      <c r="BI27" s="621"/>
      <c r="BJ27" s="621"/>
      <c r="BK27" s="621"/>
      <c r="BL27" s="621"/>
      <c r="BM27" s="621"/>
      <c r="BN27" s="622"/>
      <c r="BO27" s="623">
        <v>100</v>
      </c>
      <c r="BP27" s="623"/>
      <c r="BQ27" s="623"/>
      <c r="BR27" s="623"/>
      <c r="BS27" s="624" t="s">
        <v>127</v>
      </c>
      <c r="BT27" s="624"/>
      <c r="BU27" s="624"/>
      <c r="BV27" s="624"/>
      <c r="BW27" s="624"/>
      <c r="BX27" s="624"/>
      <c r="BY27" s="624"/>
      <c r="BZ27" s="624"/>
      <c r="CA27" s="624"/>
      <c r="CB27" s="628"/>
      <c r="CD27" s="617" t="s">
        <v>304</v>
      </c>
      <c r="CE27" s="618"/>
      <c r="CF27" s="618"/>
      <c r="CG27" s="618"/>
      <c r="CH27" s="618"/>
      <c r="CI27" s="618"/>
      <c r="CJ27" s="618"/>
      <c r="CK27" s="618"/>
      <c r="CL27" s="618"/>
      <c r="CM27" s="618"/>
      <c r="CN27" s="618"/>
      <c r="CO27" s="618"/>
      <c r="CP27" s="618"/>
      <c r="CQ27" s="619"/>
      <c r="CR27" s="620">
        <v>4699259</v>
      </c>
      <c r="CS27" s="651"/>
      <c r="CT27" s="651"/>
      <c r="CU27" s="651"/>
      <c r="CV27" s="651"/>
      <c r="CW27" s="651"/>
      <c r="CX27" s="651"/>
      <c r="CY27" s="652"/>
      <c r="CZ27" s="625">
        <v>20.7</v>
      </c>
      <c r="DA27" s="653"/>
      <c r="DB27" s="653"/>
      <c r="DC27" s="655"/>
      <c r="DD27" s="629">
        <v>1316895</v>
      </c>
      <c r="DE27" s="651"/>
      <c r="DF27" s="651"/>
      <c r="DG27" s="651"/>
      <c r="DH27" s="651"/>
      <c r="DI27" s="651"/>
      <c r="DJ27" s="651"/>
      <c r="DK27" s="652"/>
      <c r="DL27" s="629">
        <v>1289525</v>
      </c>
      <c r="DM27" s="651"/>
      <c r="DN27" s="651"/>
      <c r="DO27" s="651"/>
      <c r="DP27" s="651"/>
      <c r="DQ27" s="651"/>
      <c r="DR27" s="651"/>
      <c r="DS27" s="651"/>
      <c r="DT27" s="651"/>
      <c r="DU27" s="651"/>
      <c r="DV27" s="652"/>
      <c r="DW27" s="625">
        <v>9.6</v>
      </c>
      <c r="DX27" s="653"/>
      <c r="DY27" s="653"/>
      <c r="DZ27" s="653"/>
      <c r="EA27" s="653"/>
      <c r="EB27" s="653"/>
      <c r="EC27" s="654"/>
    </row>
    <row r="28" spans="2:133" ht="11.25" customHeight="1" x14ac:dyDescent="0.15">
      <c r="B28" s="617" t="s">
        <v>305</v>
      </c>
      <c r="C28" s="618"/>
      <c r="D28" s="618"/>
      <c r="E28" s="618"/>
      <c r="F28" s="618"/>
      <c r="G28" s="618"/>
      <c r="H28" s="618"/>
      <c r="I28" s="618"/>
      <c r="J28" s="618"/>
      <c r="K28" s="618"/>
      <c r="L28" s="618"/>
      <c r="M28" s="618"/>
      <c r="N28" s="618"/>
      <c r="O28" s="618"/>
      <c r="P28" s="618"/>
      <c r="Q28" s="619"/>
      <c r="R28" s="620">
        <v>7801</v>
      </c>
      <c r="S28" s="621"/>
      <c r="T28" s="621"/>
      <c r="U28" s="621"/>
      <c r="V28" s="621"/>
      <c r="W28" s="621"/>
      <c r="X28" s="621"/>
      <c r="Y28" s="622"/>
      <c r="Z28" s="623">
        <v>0</v>
      </c>
      <c r="AA28" s="623"/>
      <c r="AB28" s="623"/>
      <c r="AC28" s="623"/>
      <c r="AD28" s="624">
        <v>7801</v>
      </c>
      <c r="AE28" s="624"/>
      <c r="AF28" s="624"/>
      <c r="AG28" s="624"/>
      <c r="AH28" s="624"/>
      <c r="AI28" s="624"/>
      <c r="AJ28" s="624"/>
      <c r="AK28" s="624"/>
      <c r="AL28" s="625">
        <v>0.1</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306</v>
      </c>
      <c r="CE28" s="618"/>
      <c r="CF28" s="618"/>
      <c r="CG28" s="618"/>
      <c r="CH28" s="618"/>
      <c r="CI28" s="618"/>
      <c r="CJ28" s="618"/>
      <c r="CK28" s="618"/>
      <c r="CL28" s="618"/>
      <c r="CM28" s="618"/>
      <c r="CN28" s="618"/>
      <c r="CO28" s="618"/>
      <c r="CP28" s="618"/>
      <c r="CQ28" s="619"/>
      <c r="CR28" s="620">
        <v>1847906</v>
      </c>
      <c r="CS28" s="621"/>
      <c r="CT28" s="621"/>
      <c r="CU28" s="621"/>
      <c r="CV28" s="621"/>
      <c r="CW28" s="621"/>
      <c r="CX28" s="621"/>
      <c r="CY28" s="622"/>
      <c r="CZ28" s="625">
        <v>8.1</v>
      </c>
      <c r="DA28" s="653"/>
      <c r="DB28" s="653"/>
      <c r="DC28" s="655"/>
      <c r="DD28" s="629">
        <v>1847906</v>
      </c>
      <c r="DE28" s="621"/>
      <c r="DF28" s="621"/>
      <c r="DG28" s="621"/>
      <c r="DH28" s="621"/>
      <c r="DI28" s="621"/>
      <c r="DJ28" s="621"/>
      <c r="DK28" s="622"/>
      <c r="DL28" s="629">
        <v>1847906</v>
      </c>
      <c r="DM28" s="621"/>
      <c r="DN28" s="621"/>
      <c r="DO28" s="621"/>
      <c r="DP28" s="621"/>
      <c r="DQ28" s="621"/>
      <c r="DR28" s="621"/>
      <c r="DS28" s="621"/>
      <c r="DT28" s="621"/>
      <c r="DU28" s="621"/>
      <c r="DV28" s="622"/>
      <c r="DW28" s="625">
        <v>13.8</v>
      </c>
      <c r="DX28" s="653"/>
      <c r="DY28" s="653"/>
      <c r="DZ28" s="653"/>
      <c r="EA28" s="653"/>
      <c r="EB28" s="653"/>
      <c r="EC28" s="654"/>
    </row>
    <row r="29" spans="2:133" ht="11.25" customHeight="1" x14ac:dyDescent="0.15">
      <c r="B29" s="617" t="s">
        <v>307</v>
      </c>
      <c r="C29" s="618"/>
      <c r="D29" s="618"/>
      <c r="E29" s="618"/>
      <c r="F29" s="618"/>
      <c r="G29" s="618"/>
      <c r="H29" s="618"/>
      <c r="I29" s="618"/>
      <c r="J29" s="618"/>
      <c r="K29" s="618"/>
      <c r="L29" s="618"/>
      <c r="M29" s="618"/>
      <c r="N29" s="618"/>
      <c r="O29" s="618"/>
      <c r="P29" s="618"/>
      <c r="Q29" s="619"/>
      <c r="R29" s="620">
        <v>259033</v>
      </c>
      <c r="S29" s="621"/>
      <c r="T29" s="621"/>
      <c r="U29" s="621"/>
      <c r="V29" s="621"/>
      <c r="W29" s="621"/>
      <c r="X29" s="621"/>
      <c r="Y29" s="622"/>
      <c r="Z29" s="623">
        <v>1.1000000000000001</v>
      </c>
      <c r="AA29" s="623"/>
      <c r="AB29" s="623"/>
      <c r="AC29" s="623"/>
      <c r="AD29" s="624" t="s">
        <v>127</v>
      </c>
      <c r="AE29" s="624"/>
      <c r="AF29" s="624"/>
      <c r="AG29" s="624"/>
      <c r="AH29" s="624"/>
      <c r="AI29" s="624"/>
      <c r="AJ29" s="624"/>
      <c r="AK29" s="624"/>
      <c r="AL29" s="625" t="s">
        <v>127</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308</v>
      </c>
      <c r="CE29" s="659"/>
      <c r="CF29" s="617" t="s">
        <v>69</v>
      </c>
      <c r="CG29" s="618"/>
      <c r="CH29" s="618"/>
      <c r="CI29" s="618"/>
      <c r="CJ29" s="618"/>
      <c r="CK29" s="618"/>
      <c r="CL29" s="618"/>
      <c r="CM29" s="618"/>
      <c r="CN29" s="618"/>
      <c r="CO29" s="618"/>
      <c r="CP29" s="618"/>
      <c r="CQ29" s="619"/>
      <c r="CR29" s="620">
        <v>1847029</v>
      </c>
      <c r="CS29" s="651"/>
      <c r="CT29" s="651"/>
      <c r="CU29" s="651"/>
      <c r="CV29" s="651"/>
      <c r="CW29" s="651"/>
      <c r="CX29" s="651"/>
      <c r="CY29" s="652"/>
      <c r="CZ29" s="625">
        <v>8.1</v>
      </c>
      <c r="DA29" s="653"/>
      <c r="DB29" s="653"/>
      <c r="DC29" s="655"/>
      <c r="DD29" s="629">
        <v>1847029</v>
      </c>
      <c r="DE29" s="651"/>
      <c r="DF29" s="651"/>
      <c r="DG29" s="651"/>
      <c r="DH29" s="651"/>
      <c r="DI29" s="651"/>
      <c r="DJ29" s="651"/>
      <c r="DK29" s="652"/>
      <c r="DL29" s="629">
        <v>1847029</v>
      </c>
      <c r="DM29" s="651"/>
      <c r="DN29" s="651"/>
      <c r="DO29" s="651"/>
      <c r="DP29" s="651"/>
      <c r="DQ29" s="651"/>
      <c r="DR29" s="651"/>
      <c r="DS29" s="651"/>
      <c r="DT29" s="651"/>
      <c r="DU29" s="651"/>
      <c r="DV29" s="652"/>
      <c r="DW29" s="625">
        <v>13.8</v>
      </c>
      <c r="DX29" s="653"/>
      <c r="DY29" s="653"/>
      <c r="DZ29" s="653"/>
      <c r="EA29" s="653"/>
      <c r="EB29" s="653"/>
      <c r="EC29" s="654"/>
    </row>
    <row r="30" spans="2:133" ht="11.25" customHeight="1" x14ac:dyDescent="0.15">
      <c r="B30" s="617" t="s">
        <v>309</v>
      </c>
      <c r="C30" s="618"/>
      <c r="D30" s="618"/>
      <c r="E30" s="618"/>
      <c r="F30" s="618"/>
      <c r="G30" s="618"/>
      <c r="H30" s="618"/>
      <c r="I30" s="618"/>
      <c r="J30" s="618"/>
      <c r="K30" s="618"/>
      <c r="L30" s="618"/>
      <c r="M30" s="618"/>
      <c r="N30" s="618"/>
      <c r="O30" s="618"/>
      <c r="P30" s="618"/>
      <c r="Q30" s="619"/>
      <c r="R30" s="620">
        <v>182627</v>
      </c>
      <c r="S30" s="621"/>
      <c r="T30" s="621"/>
      <c r="U30" s="621"/>
      <c r="V30" s="621"/>
      <c r="W30" s="621"/>
      <c r="X30" s="621"/>
      <c r="Y30" s="622"/>
      <c r="Z30" s="623">
        <v>0.8</v>
      </c>
      <c r="AA30" s="623"/>
      <c r="AB30" s="623"/>
      <c r="AC30" s="623"/>
      <c r="AD30" s="624">
        <v>39712</v>
      </c>
      <c r="AE30" s="624"/>
      <c r="AF30" s="624"/>
      <c r="AG30" s="624"/>
      <c r="AH30" s="624"/>
      <c r="AI30" s="624"/>
      <c r="AJ30" s="624"/>
      <c r="AK30" s="624"/>
      <c r="AL30" s="625">
        <v>0.3</v>
      </c>
      <c r="AM30" s="626"/>
      <c r="AN30" s="626"/>
      <c r="AO30" s="627"/>
      <c r="AP30" s="602" t="s">
        <v>227</v>
      </c>
      <c r="AQ30" s="603"/>
      <c r="AR30" s="603"/>
      <c r="AS30" s="603"/>
      <c r="AT30" s="603"/>
      <c r="AU30" s="603"/>
      <c r="AV30" s="603"/>
      <c r="AW30" s="603"/>
      <c r="AX30" s="603"/>
      <c r="AY30" s="603"/>
      <c r="AZ30" s="603"/>
      <c r="BA30" s="603"/>
      <c r="BB30" s="603"/>
      <c r="BC30" s="603"/>
      <c r="BD30" s="603"/>
      <c r="BE30" s="603"/>
      <c r="BF30" s="604"/>
      <c r="BG30" s="602" t="s">
        <v>310</v>
      </c>
      <c r="BH30" s="656"/>
      <c r="BI30" s="656"/>
      <c r="BJ30" s="656"/>
      <c r="BK30" s="656"/>
      <c r="BL30" s="656"/>
      <c r="BM30" s="656"/>
      <c r="BN30" s="656"/>
      <c r="BO30" s="656"/>
      <c r="BP30" s="656"/>
      <c r="BQ30" s="657"/>
      <c r="BR30" s="602" t="s">
        <v>311</v>
      </c>
      <c r="BS30" s="656"/>
      <c r="BT30" s="656"/>
      <c r="BU30" s="656"/>
      <c r="BV30" s="656"/>
      <c r="BW30" s="656"/>
      <c r="BX30" s="656"/>
      <c r="BY30" s="656"/>
      <c r="BZ30" s="656"/>
      <c r="CA30" s="656"/>
      <c r="CB30" s="657"/>
      <c r="CD30" s="660"/>
      <c r="CE30" s="661"/>
      <c r="CF30" s="617" t="s">
        <v>312</v>
      </c>
      <c r="CG30" s="618"/>
      <c r="CH30" s="618"/>
      <c r="CI30" s="618"/>
      <c r="CJ30" s="618"/>
      <c r="CK30" s="618"/>
      <c r="CL30" s="618"/>
      <c r="CM30" s="618"/>
      <c r="CN30" s="618"/>
      <c r="CO30" s="618"/>
      <c r="CP30" s="618"/>
      <c r="CQ30" s="619"/>
      <c r="CR30" s="620">
        <v>1816447</v>
      </c>
      <c r="CS30" s="621"/>
      <c r="CT30" s="621"/>
      <c r="CU30" s="621"/>
      <c r="CV30" s="621"/>
      <c r="CW30" s="621"/>
      <c r="CX30" s="621"/>
      <c r="CY30" s="622"/>
      <c r="CZ30" s="625">
        <v>8</v>
      </c>
      <c r="DA30" s="653"/>
      <c r="DB30" s="653"/>
      <c r="DC30" s="655"/>
      <c r="DD30" s="629">
        <v>1816447</v>
      </c>
      <c r="DE30" s="621"/>
      <c r="DF30" s="621"/>
      <c r="DG30" s="621"/>
      <c r="DH30" s="621"/>
      <c r="DI30" s="621"/>
      <c r="DJ30" s="621"/>
      <c r="DK30" s="622"/>
      <c r="DL30" s="629">
        <v>1816447</v>
      </c>
      <c r="DM30" s="621"/>
      <c r="DN30" s="621"/>
      <c r="DO30" s="621"/>
      <c r="DP30" s="621"/>
      <c r="DQ30" s="621"/>
      <c r="DR30" s="621"/>
      <c r="DS30" s="621"/>
      <c r="DT30" s="621"/>
      <c r="DU30" s="621"/>
      <c r="DV30" s="622"/>
      <c r="DW30" s="625">
        <v>13.6</v>
      </c>
      <c r="DX30" s="653"/>
      <c r="DY30" s="653"/>
      <c r="DZ30" s="653"/>
      <c r="EA30" s="653"/>
      <c r="EB30" s="653"/>
      <c r="EC30" s="654"/>
    </row>
    <row r="31" spans="2:133" ht="11.25" customHeight="1" x14ac:dyDescent="0.15">
      <c r="B31" s="617" t="s">
        <v>313</v>
      </c>
      <c r="C31" s="618"/>
      <c r="D31" s="618"/>
      <c r="E31" s="618"/>
      <c r="F31" s="618"/>
      <c r="G31" s="618"/>
      <c r="H31" s="618"/>
      <c r="I31" s="618"/>
      <c r="J31" s="618"/>
      <c r="K31" s="618"/>
      <c r="L31" s="618"/>
      <c r="M31" s="618"/>
      <c r="N31" s="618"/>
      <c r="O31" s="618"/>
      <c r="P31" s="618"/>
      <c r="Q31" s="619"/>
      <c r="R31" s="620">
        <v>96339</v>
      </c>
      <c r="S31" s="621"/>
      <c r="T31" s="621"/>
      <c r="U31" s="621"/>
      <c r="V31" s="621"/>
      <c r="W31" s="621"/>
      <c r="X31" s="621"/>
      <c r="Y31" s="622"/>
      <c r="Z31" s="623">
        <v>0.4</v>
      </c>
      <c r="AA31" s="623"/>
      <c r="AB31" s="623"/>
      <c r="AC31" s="623"/>
      <c r="AD31" s="624" t="s">
        <v>127</v>
      </c>
      <c r="AE31" s="624"/>
      <c r="AF31" s="624"/>
      <c r="AG31" s="624"/>
      <c r="AH31" s="624"/>
      <c r="AI31" s="624"/>
      <c r="AJ31" s="624"/>
      <c r="AK31" s="624"/>
      <c r="AL31" s="625" t="s">
        <v>127</v>
      </c>
      <c r="AM31" s="626"/>
      <c r="AN31" s="626"/>
      <c r="AO31" s="627"/>
      <c r="AP31" s="664" t="s">
        <v>314</v>
      </c>
      <c r="AQ31" s="665"/>
      <c r="AR31" s="665"/>
      <c r="AS31" s="665"/>
      <c r="AT31" s="670" t="s">
        <v>315</v>
      </c>
      <c r="AU31" s="356"/>
      <c r="AV31" s="356"/>
      <c r="AW31" s="356"/>
      <c r="AX31" s="606" t="s">
        <v>190</v>
      </c>
      <c r="AY31" s="607"/>
      <c r="AZ31" s="607"/>
      <c r="BA31" s="607"/>
      <c r="BB31" s="607"/>
      <c r="BC31" s="607"/>
      <c r="BD31" s="607"/>
      <c r="BE31" s="607"/>
      <c r="BF31" s="608"/>
      <c r="BG31" s="673">
        <v>99.5</v>
      </c>
      <c r="BH31" s="674"/>
      <c r="BI31" s="674"/>
      <c r="BJ31" s="674"/>
      <c r="BK31" s="674"/>
      <c r="BL31" s="674"/>
      <c r="BM31" s="615">
        <v>98.7</v>
      </c>
      <c r="BN31" s="674"/>
      <c r="BO31" s="674"/>
      <c r="BP31" s="674"/>
      <c r="BQ31" s="675"/>
      <c r="BR31" s="673">
        <v>98.4</v>
      </c>
      <c r="BS31" s="674"/>
      <c r="BT31" s="674"/>
      <c r="BU31" s="674"/>
      <c r="BV31" s="674"/>
      <c r="BW31" s="674"/>
      <c r="BX31" s="615">
        <v>97.6</v>
      </c>
      <c r="BY31" s="674"/>
      <c r="BZ31" s="674"/>
      <c r="CA31" s="674"/>
      <c r="CB31" s="675"/>
      <c r="CD31" s="660"/>
      <c r="CE31" s="661"/>
      <c r="CF31" s="617" t="s">
        <v>316</v>
      </c>
      <c r="CG31" s="618"/>
      <c r="CH31" s="618"/>
      <c r="CI31" s="618"/>
      <c r="CJ31" s="618"/>
      <c r="CK31" s="618"/>
      <c r="CL31" s="618"/>
      <c r="CM31" s="618"/>
      <c r="CN31" s="618"/>
      <c r="CO31" s="618"/>
      <c r="CP31" s="618"/>
      <c r="CQ31" s="619"/>
      <c r="CR31" s="620">
        <v>30582</v>
      </c>
      <c r="CS31" s="651"/>
      <c r="CT31" s="651"/>
      <c r="CU31" s="651"/>
      <c r="CV31" s="651"/>
      <c r="CW31" s="651"/>
      <c r="CX31" s="651"/>
      <c r="CY31" s="652"/>
      <c r="CZ31" s="625">
        <v>0.1</v>
      </c>
      <c r="DA31" s="653"/>
      <c r="DB31" s="653"/>
      <c r="DC31" s="655"/>
      <c r="DD31" s="629">
        <v>30582</v>
      </c>
      <c r="DE31" s="651"/>
      <c r="DF31" s="651"/>
      <c r="DG31" s="651"/>
      <c r="DH31" s="651"/>
      <c r="DI31" s="651"/>
      <c r="DJ31" s="651"/>
      <c r="DK31" s="652"/>
      <c r="DL31" s="629">
        <v>30582</v>
      </c>
      <c r="DM31" s="651"/>
      <c r="DN31" s="651"/>
      <c r="DO31" s="651"/>
      <c r="DP31" s="651"/>
      <c r="DQ31" s="651"/>
      <c r="DR31" s="651"/>
      <c r="DS31" s="651"/>
      <c r="DT31" s="651"/>
      <c r="DU31" s="651"/>
      <c r="DV31" s="652"/>
      <c r="DW31" s="625">
        <v>0.2</v>
      </c>
      <c r="DX31" s="653"/>
      <c r="DY31" s="653"/>
      <c r="DZ31" s="653"/>
      <c r="EA31" s="653"/>
      <c r="EB31" s="653"/>
      <c r="EC31" s="654"/>
    </row>
    <row r="32" spans="2:133" ht="11.25" customHeight="1" x14ac:dyDescent="0.15">
      <c r="B32" s="617" t="s">
        <v>317</v>
      </c>
      <c r="C32" s="618"/>
      <c r="D32" s="618"/>
      <c r="E32" s="618"/>
      <c r="F32" s="618"/>
      <c r="G32" s="618"/>
      <c r="H32" s="618"/>
      <c r="I32" s="618"/>
      <c r="J32" s="618"/>
      <c r="K32" s="618"/>
      <c r="L32" s="618"/>
      <c r="M32" s="618"/>
      <c r="N32" s="618"/>
      <c r="O32" s="618"/>
      <c r="P32" s="618"/>
      <c r="Q32" s="619"/>
      <c r="R32" s="620">
        <v>3990688</v>
      </c>
      <c r="S32" s="621"/>
      <c r="T32" s="621"/>
      <c r="U32" s="621"/>
      <c r="V32" s="621"/>
      <c r="W32" s="621"/>
      <c r="X32" s="621"/>
      <c r="Y32" s="622"/>
      <c r="Z32" s="623">
        <v>16.5</v>
      </c>
      <c r="AA32" s="623"/>
      <c r="AB32" s="623"/>
      <c r="AC32" s="623"/>
      <c r="AD32" s="624" t="s">
        <v>127</v>
      </c>
      <c r="AE32" s="624"/>
      <c r="AF32" s="624"/>
      <c r="AG32" s="624"/>
      <c r="AH32" s="624"/>
      <c r="AI32" s="624"/>
      <c r="AJ32" s="624"/>
      <c r="AK32" s="624"/>
      <c r="AL32" s="625" t="s">
        <v>127</v>
      </c>
      <c r="AM32" s="626"/>
      <c r="AN32" s="626"/>
      <c r="AO32" s="627"/>
      <c r="AP32" s="666"/>
      <c r="AQ32" s="667"/>
      <c r="AR32" s="667"/>
      <c r="AS32" s="667"/>
      <c r="AT32" s="671"/>
      <c r="AU32" s="211" t="s">
        <v>318</v>
      </c>
      <c r="AX32" s="617" t="s">
        <v>319</v>
      </c>
      <c r="AY32" s="618"/>
      <c r="AZ32" s="618"/>
      <c r="BA32" s="618"/>
      <c r="BB32" s="618"/>
      <c r="BC32" s="618"/>
      <c r="BD32" s="618"/>
      <c r="BE32" s="618"/>
      <c r="BF32" s="619"/>
      <c r="BG32" s="676">
        <v>99.4</v>
      </c>
      <c r="BH32" s="651"/>
      <c r="BI32" s="651"/>
      <c r="BJ32" s="651"/>
      <c r="BK32" s="651"/>
      <c r="BL32" s="651"/>
      <c r="BM32" s="626">
        <v>98.4</v>
      </c>
      <c r="BN32" s="651"/>
      <c r="BO32" s="651"/>
      <c r="BP32" s="651"/>
      <c r="BQ32" s="677"/>
      <c r="BR32" s="676">
        <v>98.9</v>
      </c>
      <c r="BS32" s="651"/>
      <c r="BT32" s="651"/>
      <c r="BU32" s="651"/>
      <c r="BV32" s="651"/>
      <c r="BW32" s="651"/>
      <c r="BX32" s="626">
        <v>98</v>
      </c>
      <c r="BY32" s="651"/>
      <c r="BZ32" s="651"/>
      <c r="CA32" s="651"/>
      <c r="CB32" s="677"/>
      <c r="CD32" s="662"/>
      <c r="CE32" s="663"/>
      <c r="CF32" s="617" t="s">
        <v>320</v>
      </c>
      <c r="CG32" s="618"/>
      <c r="CH32" s="618"/>
      <c r="CI32" s="618"/>
      <c r="CJ32" s="618"/>
      <c r="CK32" s="618"/>
      <c r="CL32" s="618"/>
      <c r="CM32" s="618"/>
      <c r="CN32" s="618"/>
      <c r="CO32" s="618"/>
      <c r="CP32" s="618"/>
      <c r="CQ32" s="619"/>
      <c r="CR32" s="620">
        <v>877</v>
      </c>
      <c r="CS32" s="621"/>
      <c r="CT32" s="621"/>
      <c r="CU32" s="621"/>
      <c r="CV32" s="621"/>
      <c r="CW32" s="621"/>
      <c r="CX32" s="621"/>
      <c r="CY32" s="622"/>
      <c r="CZ32" s="625">
        <v>0</v>
      </c>
      <c r="DA32" s="653"/>
      <c r="DB32" s="653"/>
      <c r="DC32" s="655"/>
      <c r="DD32" s="629">
        <v>877</v>
      </c>
      <c r="DE32" s="621"/>
      <c r="DF32" s="621"/>
      <c r="DG32" s="621"/>
      <c r="DH32" s="621"/>
      <c r="DI32" s="621"/>
      <c r="DJ32" s="621"/>
      <c r="DK32" s="622"/>
      <c r="DL32" s="629">
        <v>877</v>
      </c>
      <c r="DM32" s="621"/>
      <c r="DN32" s="621"/>
      <c r="DO32" s="621"/>
      <c r="DP32" s="621"/>
      <c r="DQ32" s="621"/>
      <c r="DR32" s="621"/>
      <c r="DS32" s="621"/>
      <c r="DT32" s="621"/>
      <c r="DU32" s="621"/>
      <c r="DV32" s="622"/>
      <c r="DW32" s="625">
        <v>0</v>
      </c>
      <c r="DX32" s="653"/>
      <c r="DY32" s="653"/>
      <c r="DZ32" s="653"/>
      <c r="EA32" s="653"/>
      <c r="EB32" s="653"/>
      <c r="EC32" s="654"/>
    </row>
    <row r="33" spans="2:133" ht="11.25" customHeight="1" x14ac:dyDescent="0.15">
      <c r="B33" s="638" t="s">
        <v>321</v>
      </c>
      <c r="C33" s="639"/>
      <c r="D33" s="639"/>
      <c r="E33" s="639"/>
      <c r="F33" s="639"/>
      <c r="G33" s="639"/>
      <c r="H33" s="639"/>
      <c r="I33" s="639"/>
      <c r="J33" s="639"/>
      <c r="K33" s="639"/>
      <c r="L33" s="639"/>
      <c r="M33" s="639"/>
      <c r="N33" s="639"/>
      <c r="O33" s="639"/>
      <c r="P33" s="639"/>
      <c r="Q33" s="640"/>
      <c r="R33" s="620" t="s">
        <v>127</v>
      </c>
      <c r="S33" s="621"/>
      <c r="T33" s="621"/>
      <c r="U33" s="621"/>
      <c r="V33" s="621"/>
      <c r="W33" s="621"/>
      <c r="X33" s="621"/>
      <c r="Y33" s="622"/>
      <c r="Z33" s="623" t="s">
        <v>127</v>
      </c>
      <c r="AA33" s="623"/>
      <c r="AB33" s="623"/>
      <c r="AC33" s="623"/>
      <c r="AD33" s="624" t="s">
        <v>127</v>
      </c>
      <c r="AE33" s="624"/>
      <c r="AF33" s="624"/>
      <c r="AG33" s="624"/>
      <c r="AH33" s="624"/>
      <c r="AI33" s="624"/>
      <c r="AJ33" s="624"/>
      <c r="AK33" s="624"/>
      <c r="AL33" s="625" t="s">
        <v>127</v>
      </c>
      <c r="AM33" s="626"/>
      <c r="AN33" s="626"/>
      <c r="AO33" s="627"/>
      <c r="AP33" s="668"/>
      <c r="AQ33" s="669"/>
      <c r="AR33" s="669"/>
      <c r="AS33" s="669"/>
      <c r="AT33" s="672"/>
      <c r="AU33" s="355"/>
      <c r="AV33" s="355"/>
      <c r="AW33" s="355"/>
      <c r="AX33" s="641" t="s">
        <v>322</v>
      </c>
      <c r="AY33" s="642"/>
      <c r="AZ33" s="642"/>
      <c r="BA33" s="642"/>
      <c r="BB33" s="642"/>
      <c r="BC33" s="642"/>
      <c r="BD33" s="642"/>
      <c r="BE33" s="642"/>
      <c r="BF33" s="643"/>
      <c r="BG33" s="678">
        <v>99.4</v>
      </c>
      <c r="BH33" s="679"/>
      <c r="BI33" s="679"/>
      <c r="BJ33" s="679"/>
      <c r="BK33" s="679"/>
      <c r="BL33" s="679"/>
      <c r="BM33" s="680">
        <v>98.9</v>
      </c>
      <c r="BN33" s="679"/>
      <c r="BO33" s="679"/>
      <c r="BP33" s="679"/>
      <c r="BQ33" s="681"/>
      <c r="BR33" s="678">
        <v>97.8</v>
      </c>
      <c r="BS33" s="679"/>
      <c r="BT33" s="679"/>
      <c r="BU33" s="679"/>
      <c r="BV33" s="679"/>
      <c r="BW33" s="679"/>
      <c r="BX33" s="680">
        <v>97.1</v>
      </c>
      <c r="BY33" s="679"/>
      <c r="BZ33" s="679"/>
      <c r="CA33" s="679"/>
      <c r="CB33" s="681"/>
      <c r="CD33" s="617" t="s">
        <v>323</v>
      </c>
      <c r="CE33" s="618"/>
      <c r="CF33" s="618"/>
      <c r="CG33" s="618"/>
      <c r="CH33" s="618"/>
      <c r="CI33" s="618"/>
      <c r="CJ33" s="618"/>
      <c r="CK33" s="618"/>
      <c r="CL33" s="618"/>
      <c r="CM33" s="618"/>
      <c r="CN33" s="618"/>
      <c r="CO33" s="618"/>
      <c r="CP33" s="618"/>
      <c r="CQ33" s="619"/>
      <c r="CR33" s="620">
        <v>10037522</v>
      </c>
      <c r="CS33" s="651"/>
      <c r="CT33" s="651"/>
      <c r="CU33" s="651"/>
      <c r="CV33" s="651"/>
      <c r="CW33" s="651"/>
      <c r="CX33" s="651"/>
      <c r="CY33" s="652"/>
      <c r="CZ33" s="625">
        <v>44.3</v>
      </c>
      <c r="DA33" s="653"/>
      <c r="DB33" s="653"/>
      <c r="DC33" s="655"/>
      <c r="DD33" s="629">
        <v>7102654</v>
      </c>
      <c r="DE33" s="651"/>
      <c r="DF33" s="651"/>
      <c r="DG33" s="651"/>
      <c r="DH33" s="651"/>
      <c r="DI33" s="651"/>
      <c r="DJ33" s="651"/>
      <c r="DK33" s="652"/>
      <c r="DL33" s="629">
        <v>4850745</v>
      </c>
      <c r="DM33" s="651"/>
      <c r="DN33" s="651"/>
      <c r="DO33" s="651"/>
      <c r="DP33" s="651"/>
      <c r="DQ33" s="651"/>
      <c r="DR33" s="651"/>
      <c r="DS33" s="651"/>
      <c r="DT33" s="651"/>
      <c r="DU33" s="651"/>
      <c r="DV33" s="652"/>
      <c r="DW33" s="625">
        <v>36.299999999999997</v>
      </c>
      <c r="DX33" s="653"/>
      <c r="DY33" s="653"/>
      <c r="DZ33" s="653"/>
      <c r="EA33" s="653"/>
      <c r="EB33" s="653"/>
      <c r="EC33" s="654"/>
    </row>
    <row r="34" spans="2:133" ht="11.25" customHeight="1" x14ac:dyDescent="0.15">
      <c r="B34" s="617" t="s">
        <v>324</v>
      </c>
      <c r="C34" s="618"/>
      <c r="D34" s="618"/>
      <c r="E34" s="618"/>
      <c r="F34" s="618"/>
      <c r="G34" s="618"/>
      <c r="H34" s="618"/>
      <c r="I34" s="618"/>
      <c r="J34" s="618"/>
      <c r="K34" s="618"/>
      <c r="L34" s="618"/>
      <c r="M34" s="618"/>
      <c r="N34" s="618"/>
      <c r="O34" s="618"/>
      <c r="P34" s="618"/>
      <c r="Q34" s="619"/>
      <c r="R34" s="620">
        <v>1177046</v>
      </c>
      <c r="S34" s="621"/>
      <c r="T34" s="621"/>
      <c r="U34" s="621"/>
      <c r="V34" s="621"/>
      <c r="W34" s="621"/>
      <c r="X34" s="621"/>
      <c r="Y34" s="622"/>
      <c r="Z34" s="623">
        <v>4.9000000000000004</v>
      </c>
      <c r="AA34" s="623"/>
      <c r="AB34" s="623"/>
      <c r="AC34" s="623"/>
      <c r="AD34" s="624" t="s">
        <v>127</v>
      </c>
      <c r="AE34" s="624"/>
      <c r="AF34" s="624"/>
      <c r="AG34" s="624"/>
      <c r="AH34" s="624"/>
      <c r="AI34" s="624"/>
      <c r="AJ34" s="624"/>
      <c r="AK34" s="624"/>
      <c r="AL34" s="625" t="s">
        <v>127</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325</v>
      </c>
      <c r="CE34" s="618"/>
      <c r="CF34" s="618"/>
      <c r="CG34" s="618"/>
      <c r="CH34" s="618"/>
      <c r="CI34" s="618"/>
      <c r="CJ34" s="618"/>
      <c r="CK34" s="618"/>
      <c r="CL34" s="618"/>
      <c r="CM34" s="618"/>
      <c r="CN34" s="618"/>
      <c r="CO34" s="618"/>
      <c r="CP34" s="618"/>
      <c r="CQ34" s="619"/>
      <c r="CR34" s="620">
        <v>2830939</v>
      </c>
      <c r="CS34" s="621"/>
      <c r="CT34" s="621"/>
      <c r="CU34" s="621"/>
      <c r="CV34" s="621"/>
      <c r="CW34" s="621"/>
      <c r="CX34" s="621"/>
      <c r="CY34" s="622"/>
      <c r="CZ34" s="625">
        <v>12.5</v>
      </c>
      <c r="DA34" s="653"/>
      <c r="DB34" s="653"/>
      <c r="DC34" s="655"/>
      <c r="DD34" s="629">
        <v>2006582</v>
      </c>
      <c r="DE34" s="621"/>
      <c r="DF34" s="621"/>
      <c r="DG34" s="621"/>
      <c r="DH34" s="621"/>
      <c r="DI34" s="621"/>
      <c r="DJ34" s="621"/>
      <c r="DK34" s="622"/>
      <c r="DL34" s="629">
        <v>1723137</v>
      </c>
      <c r="DM34" s="621"/>
      <c r="DN34" s="621"/>
      <c r="DO34" s="621"/>
      <c r="DP34" s="621"/>
      <c r="DQ34" s="621"/>
      <c r="DR34" s="621"/>
      <c r="DS34" s="621"/>
      <c r="DT34" s="621"/>
      <c r="DU34" s="621"/>
      <c r="DV34" s="622"/>
      <c r="DW34" s="625">
        <v>12.9</v>
      </c>
      <c r="DX34" s="653"/>
      <c r="DY34" s="653"/>
      <c r="DZ34" s="653"/>
      <c r="EA34" s="653"/>
      <c r="EB34" s="653"/>
      <c r="EC34" s="654"/>
    </row>
    <row r="35" spans="2:133" ht="11.25" customHeight="1" x14ac:dyDescent="0.15">
      <c r="B35" s="617" t="s">
        <v>326</v>
      </c>
      <c r="C35" s="618"/>
      <c r="D35" s="618"/>
      <c r="E35" s="618"/>
      <c r="F35" s="618"/>
      <c r="G35" s="618"/>
      <c r="H35" s="618"/>
      <c r="I35" s="618"/>
      <c r="J35" s="618"/>
      <c r="K35" s="618"/>
      <c r="L35" s="618"/>
      <c r="M35" s="618"/>
      <c r="N35" s="618"/>
      <c r="O35" s="618"/>
      <c r="P35" s="618"/>
      <c r="Q35" s="619"/>
      <c r="R35" s="620">
        <v>70406</v>
      </c>
      <c r="S35" s="621"/>
      <c r="T35" s="621"/>
      <c r="U35" s="621"/>
      <c r="V35" s="621"/>
      <c r="W35" s="621"/>
      <c r="X35" s="621"/>
      <c r="Y35" s="622"/>
      <c r="Z35" s="623">
        <v>0.3</v>
      </c>
      <c r="AA35" s="623"/>
      <c r="AB35" s="623"/>
      <c r="AC35" s="623"/>
      <c r="AD35" s="624">
        <v>12642</v>
      </c>
      <c r="AE35" s="624"/>
      <c r="AF35" s="624"/>
      <c r="AG35" s="624"/>
      <c r="AH35" s="624"/>
      <c r="AI35" s="624"/>
      <c r="AJ35" s="624"/>
      <c r="AK35" s="624"/>
      <c r="AL35" s="625">
        <v>0.1</v>
      </c>
      <c r="AM35" s="626"/>
      <c r="AN35" s="626"/>
      <c r="AO35" s="627"/>
      <c r="AP35" s="216"/>
      <c r="AQ35" s="602" t="s">
        <v>327</v>
      </c>
      <c r="AR35" s="603"/>
      <c r="AS35" s="603"/>
      <c r="AT35" s="603"/>
      <c r="AU35" s="603"/>
      <c r="AV35" s="603"/>
      <c r="AW35" s="603"/>
      <c r="AX35" s="603"/>
      <c r="AY35" s="603"/>
      <c r="AZ35" s="603"/>
      <c r="BA35" s="603"/>
      <c r="BB35" s="603"/>
      <c r="BC35" s="603"/>
      <c r="BD35" s="603"/>
      <c r="BE35" s="603"/>
      <c r="BF35" s="604"/>
      <c r="BG35" s="602" t="s">
        <v>328</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329</v>
      </c>
      <c r="CE35" s="618"/>
      <c r="CF35" s="618"/>
      <c r="CG35" s="618"/>
      <c r="CH35" s="618"/>
      <c r="CI35" s="618"/>
      <c r="CJ35" s="618"/>
      <c r="CK35" s="618"/>
      <c r="CL35" s="618"/>
      <c r="CM35" s="618"/>
      <c r="CN35" s="618"/>
      <c r="CO35" s="618"/>
      <c r="CP35" s="618"/>
      <c r="CQ35" s="619"/>
      <c r="CR35" s="620">
        <v>120021</v>
      </c>
      <c r="CS35" s="651"/>
      <c r="CT35" s="651"/>
      <c r="CU35" s="651"/>
      <c r="CV35" s="651"/>
      <c r="CW35" s="651"/>
      <c r="CX35" s="651"/>
      <c r="CY35" s="652"/>
      <c r="CZ35" s="625">
        <v>0.5</v>
      </c>
      <c r="DA35" s="653"/>
      <c r="DB35" s="653"/>
      <c r="DC35" s="655"/>
      <c r="DD35" s="629">
        <v>110941</v>
      </c>
      <c r="DE35" s="651"/>
      <c r="DF35" s="651"/>
      <c r="DG35" s="651"/>
      <c r="DH35" s="651"/>
      <c r="DI35" s="651"/>
      <c r="DJ35" s="651"/>
      <c r="DK35" s="652"/>
      <c r="DL35" s="629">
        <v>110727</v>
      </c>
      <c r="DM35" s="651"/>
      <c r="DN35" s="651"/>
      <c r="DO35" s="651"/>
      <c r="DP35" s="651"/>
      <c r="DQ35" s="651"/>
      <c r="DR35" s="651"/>
      <c r="DS35" s="651"/>
      <c r="DT35" s="651"/>
      <c r="DU35" s="651"/>
      <c r="DV35" s="652"/>
      <c r="DW35" s="625">
        <v>0.8</v>
      </c>
      <c r="DX35" s="653"/>
      <c r="DY35" s="653"/>
      <c r="DZ35" s="653"/>
      <c r="EA35" s="653"/>
      <c r="EB35" s="653"/>
      <c r="EC35" s="654"/>
    </row>
    <row r="36" spans="2:133" ht="11.25" customHeight="1" x14ac:dyDescent="0.15">
      <c r="B36" s="617" t="s">
        <v>330</v>
      </c>
      <c r="C36" s="618"/>
      <c r="D36" s="618"/>
      <c r="E36" s="618"/>
      <c r="F36" s="618"/>
      <c r="G36" s="618"/>
      <c r="H36" s="618"/>
      <c r="I36" s="618"/>
      <c r="J36" s="618"/>
      <c r="K36" s="618"/>
      <c r="L36" s="618"/>
      <c r="M36" s="618"/>
      <c r="N36" s="618"/>
      <c r="O36" s="618"/>
      <c r="P36" s="618"/>
      <c r="Q36" s="619"/>
      <c r="R36" s="620">
        <v>124129</v>
      </c>
      <c r="S36" s="621"/>
      <c r="T36" s="621"/>
      <c r="U36" s="621"/>
      <c r="V36" s="621"/>
      <c r="W36" s="621"/>
      <c r="X36" s="621"/>
      <c r="Y36" s="622"/>
      <c r="Z36" s="623">
        <v>0.5</v>
      </c>
      <c r="AA36" s="623"/>
      <c r="AB36" s="623"/>
      <c r="AC36" s="623"/>
      <c r="AD36" s="624" t="s">
        <v>127</v>
      </c>
      <c r="AE36" s="624"/>
      <c r="AF36" s="624"/>
      <c r="AG36" s="624"/>
      <c r="AH36" s="624"/>
      <c r="AI36" s="624"/>
      <c r="AJ36" s="624"/>
      <c r="AK36" s="624"/>
      <c r="AL36" s="625" t="s">
        <v>127</v>
      </c>
      <c r="AM36" s="626"/>
      <c r="AN36" s="626"/>
      <c r="AO36" s="627"/>
      <c r="AP36" s="216"/>
      <c r="AQ36" s="682" t="s">
        <v>331</v>
      </c>
      <c r="AR36" s="683"/>
      <c r="AS36" s="683"/>
      <c r="AT36" s="683"/>
      <c r="AU36" s="683"/>
      <c r="AV36" s="683"/>
      <c r="AW36" s="683"/>
      <c r="AX36" s="683"/>
      <c r="AY36" s="684"/>
      <c r="AZ36" s="609">
        <v>2491028</v>
      </c>
      <c r="BA36" s="610"/>
      <c r="BB36" s="610"/>
      <c r="BC36" s="610"/>
      <c r="BD36" s="610"/>
      <c r="BE36" s="610"/>
      <c r="BF36" s="685"/>
      <c r="BG36" s="606" t="s">
        <v>332</v>
      </c>
      <c r="BH36" s="607"/>
      <c r="BI36" s="607"/>
      <c r="BJ36" s="607"/>
      <c r="BK36" s="607"/>
      <c r="BL36" s="607"/>
      <c r="BM36" s="607"/>
      <c r="BN36" s="607"/>
      <c r="BO36" s="607"/>
      <c r="BP36" s="607"/>
      <c r="BQ36" s="607"/>
      <c r="BR36" s="607"/>
      <c r="BS36" s="607"/>
      <c r="BT36" s="607"/>
      <c r="BU36" s="608"/>
      <c r="BV36" s="609">
        <v>34012</v>
      </c>
      <c r="BW36" s="610"/>
      <c r="BX36" s="610"/>
      <c r="BY36" s="610"/>
      <c r="BZ36" s="610"/>
      <c r="CA36" s="610"/>
      <c r="CB36" s="685"/>
      <c r="CD36" s="617" t="s">
        <v>333</v>
      </c>
      <c r="CE36" s="618"/>
      <c r="CF36" s="618"/>
      <c r="CG36" s="618"/>
      <c r="CH36" s="618"/>
      <c r="CI36" s="618"/>
      <c r="CJ36" s="618"/>
      <c r="CK36" s="618"/>
      <c r="CL36" s="618"/>
      <c r="CM36" s="618"/>
      <c r="CN36" s="618"/>
      <c r="CO36" s="618"/>
      <c r="CP36" s="618"/>
      <c r="CQ36" s="619"/>
      <c r="CR36" s="620">
        <v>2730829</v>
      </c>
      <c r="CS36" s="621"/>
      <c r="CT36" s="621"/>
      <c r="CU36" s="621"/>
      <c r="CV36" s="621"/>
      <c r="CW36" s="621"/>
      <c r="CX36" s="621"/>
      <c r="CY36" s="622"/>
      <c r="CZ36" s="625">
        <v>12</v>
      </c>
      <c r="DA36" s="653"/>
      <c r="DB36" s="653"/>
      <c r="DC36" s="655"/>
      <c r="DD36" s="629">
        <v>2403359</v>
      </c>
      <c r="DE36" s="621"/>
      <c r="DF36" s="621"/>
      <c r="DG36" s="621"/>
      <c r="DH36" s="621"/>
      <c r="DI36" s="621"/>
      <c r="DJ36" s="621"/>
      <c r="DK36" s="622"/>
      <c r="DL36" s="629">
        <v>1578642</v>
      </c>
      <c r="DM36" s="621"/>
      <c r="DN36" s="621"/>
      <c r="DO36" s="621"/>
      <c r="DP36" s="621"/>
      <c r="DQ36" s="621"/>
      <c r="DR36" s="621"/>
      <c r="DS36" s="621"/>
      <c r="DT36" s="621"/>
      <c r="DU36" s="621"/>
      <c r="DV36" s="622"/>
      <c r="DW36" s="625">
        <v>11.8</v>
      </c>
      <c r="DX36" s="653"/>
      <c r="DY36" s="653"/>
      <c r="DZ36" s="653"/>
      <c r="EA36" s="653"/>
      <c r="EB36" s="653"/>
      <c r="EC36" s="654"/>
    </row>
    <row r="37" spans="2:133" ht="11.25" customHeight="1" x14ac:dyDescent="0.15">
      <c r="B37" s="617" t="s">
        <v>334</v>
      </c>
      <c r="C37" s="618"/>
      <c r="D37" s="618"/>
      <c r="E37" s="618"/>
      <c r="F37" s="618"/>
      <c r="G37" s="618"/>
      <c r="H37" s="618"/>
      <c r="I37" s="618"/>
      <c r="J37" s="618"/>
      <c r="K37" s="618"/>
      <c r="L37" s="618"/>
      <c r="M37" s="618"/>
      <c r="N37" s="618"/>
      <c r="O37" s="618"/>
      <c r="P37" s="618"/>
      <c r="Q37" s="619"/>
      <c r="R37" s="620">
        <v>645671</v>
      </c>
      <c r="S37" s="621"/>
      <c r="T37" s="621"/>
      <c r="U37" s="621"/>
      <c r="V37" s="621"/>
      <c r="W37" s="621"/>
      <c r="X37" s="621"/>
      <c r="Y37" s="622"/>
      <c r="Z37" s="623">
        <v>2.7</v>
      </c>
      <c r="AA37" s="623"/>
      <c r="AB37" s="623"/>
      <c r="AC37" s="623"/>
      <c r="AD37" s="624" t="s">
        <v>127</v>
      </c>
      <c r="AE37" s="624"/>
      <c r="AF37" s="624"/>
      <c r="AG37" s="624"/>
      <c r="AH37" s="624"/>
      <c r="AI37" s="624"/>
      <c r="AJ37" s="624"/>
      <c r="AK37" s="624"/>
      <c r="AL37" s="625" t="s">
        <v>127</v>
      </c>
      <c r="AM37" s="626"/>
      <c r="AN37" s="626"/>
      <c r="AO37" s="627"/>
      <c r="AQ37" s="686" t="s">
        <v>335</v>
      </c>
      <c r="AR37" s="687"/>
      <c r="AS37" s="687"/>
      <c r="AT37" s="687"/>
      <c r="AU37" s="687"/>
      <c r="AV37" s="687"/>
      <c r="AW37" s="687"/>
      <c r="AX37" s="687"/>
      <c r="AY37" s="688"/>
      <c r="AZ37" s="620">
        <v>650000</v>
      </c>
      <c r="BA37" s="621"/>
      <c r="BB37" s="621"/>
      <c r="BC37" s="621"/>
      <c r="BD37" s="651"/>
      <c r="BE37" s="651"/>
      <c r="BF37" s="677"/>
      <c r="BG37" s="617" t="s">
        <v>336</v>
      </c>
      <c r="BH37" s="618"/>
      <c r="BI37" s="618"/>
      <c r="BJ37" s="618"/>
      <c r="BK37" s="618"/>
      <c r="BL37" s="618"/>
      <c r="BM37" s="618"/>
      <c r="BN37" s="618"/>
      <c r="BO37" s="618"/>
      <c r="BP37" s="618"/>
      <c r="BQ37" s="618"/>
      <c r="BR37" s="618"/>
      <c r="BS37" s="618"/>
      <c r="BT37" s="618"/>
      <c r="BU37" s="619"/>
      <c r="BV37" s="620">
        <v>22953</v>
      </c>
      <c r="BW37" s="621"/>
      <c r="BX37" s="621"/>
      <c r="BY37" s="621"/>
      <c r="BZ37" s="621"/>
      <c r="CA37" s="621"/>
      <c r="CB37" s="630"/>
      <c r="CD37" s="617" t="s">
        <v>337</v>
      </c>
      <c r="CE37" s="618"/>
      <c r="CF37" s="618"/>
      <c r="CG37" s="618"/>
      <c r="CH37" s="618"/>
      <c r="CI37" s="618"/>
      <c r="CJ37" s="618"/>
      <c r="CK37" s="618"/>
      <c r="CL37" s="618"/>
      <c r="CM37" s="618"/>
      <c r="CN37" s="618"/>
      <c r="CO37" s="618"/>
      <c r="CP37" s="618"/>
      <c r="CQ37" s="619"/>
      <c r="CR37" s="620">
        <v>929036</v>
      </c>
      <c r="CS37" s="651"/>
      <c r="CT37" s="651"/>
      <c r="CU37" s="651"/>
      <c r="CV37" s="651"/>
      <c r="CW37" s="651"/>
      <c r="CX37" s="651"/>
      <c r="CY37" s="652"/>
      <c r="CZ37" s="625">
        <v>4.0999999999999996</v>
      </c>
      <c r="DA37" s="653"/>
      <c r="DB37" s="653"/>
      <c r="DC37" s="655"/>
      <c r="DD37" s="629">
        <v>909692</v>
      </c>
      <c r="DE37" s="651"/>
      <c r="DF37" s="651"/>
      <c r="DG37" s="651"/>
      <c r="DH37" s="651"/>
      <c r="DI37" s="651"/>
      <c r="DJ37" s="651"/>
      <c r="DK37" s="652"/>
      <c r="DL37" s="629">
        <v>893682</v>
      </c>
      <c r="DM37" s="651"/>
      <c r="DN37" s="651"/>
      <c r="DO37" s="651"/>
      <c r="DP37" s="651"/>
      <c r="DQ37" s="651"/>
      <c r="DR37" s="651"/>
      <c r="DS37" s="651"/>
      <c r="DT37" s="651"/>
      <c r="DU37" s="651"/>
      <c r="DV37" s="652"/>
      <c r="DW37" s="625">
        <v>6.7</v>
      </c>
      <c r="DX37" s="653"/>
      <c r="DY37" s="653"/>
      <c r="DZ37" s="653"/>
      <c r="EA37" s="653"/>
      <c r="EB37" s="653"/>
      <c r="EC37" s="654"/>
    </row>
    <row r="38" spans="2:133" ht="11.25" customHeight="1" x14ac:dyDescent="0.15">
      <c r="B38" s="617" t="s">
        <v>338</v>
      </c>
      <c r="C38" s="618"/>
      <c r="D38" s="618"/>
      <c r="E38" s="618"/>
      <c r="F38" s="618"/>
      <c r="G38" s="618"/>
      <c r="H38" s="618"/>
      <c r="I38" s="618"/>
      <c r="J38" s="618"/>
      <c r="K38" s="618"/>
      <c r="L38" s="618"/>
      <c r="M38" s="618"/>
      <c r="N38" s="618"/>
      <c r="O38" s="618"/>
      <c r="P38" s="618"/>
      <c r="Q38" s="619"/>
      <c r="R38" s="620">
        <v>944410</v>
      </c>
      <c r="S38" s="621"/>
      <c r="T38" s="621"/>
      <c r="U38" s="621"/>
      <c r="V38" s="621"/>
      <c r="W38" s="621"/>
      <c r="X38" s="621"/>
      <c r="Y38" s="622"/>
      <c r="Z38" s="623">
        <v>3.9</v>
      </c>
      <c r="AA38" s="623"/>
      <c r="AB38" s="623"/>
      <c r="AC38" s="623"/>
      <c r="AD38" s="624" t="s">
        <v>127</v>
      </c>
      <c r="AE38" s="624"/>
      <c r="AF38" s="624"/>
      <c r="AG38" s="624"/>
      <c r="AH38" s="624"/>
      <c r="AI38" s="624"/>
      <c r="AJ38" s="624"/>
      <c r="AK38" s="624"/>
      <c r="AL38" s="625" t="s">
        <v>127</v>
      </c>
      <c r="AM38" s="626"/>
      <c r="AN38" s="626"/>
      <c r="AO38" s="627"/>
      <c r="AQ38" s="686" t="s">
        <v>339</v>
      </c>
      <c r="AR38" s="687"/>
      <c r="AS38" s="687"/>
      <c r="AT38" s="687"/>
      <c r="AU38" s="687"/>
      <c r="AV38" s="687"/>
      <c r="AW38" s="687"/>
      <c r="AX38" s="687"/>
      <c r="AY38" s="688"/>
      <c r="AZ38" s="620">
        <v>33536</v>
      </c>
      <c r="BA38" s="621"/>
      <c r="BB38" s="621"/>
      <c r="BC38" s="621"/>
      <c r="BD38" s="651"/>
      <c r="BE38" s="651"/>
      <c r="BF38" s="677"/>
      <c r="BG38" s="617" t="s">
        <v>340</v>
      </c>
      <c r="BH38" s="618"/>
      <c r="BI38" s="618"/>
      <c r="BJ38" s="618"/>
      <c r="BK38" s="618"/>
      <c r="BL38" s="618"/>
      <c r="BM38" s="618"/>
      <c r="BN38" s="618"/>
      <c r="BO38" s="618"/>
      <c r="BP38" s="618"/>
      <c r="BQ38" s="618"/>
      <c r="BR38" s="618"/>
      <c r="BS38" s="618"/>
      <c r="BT38" s="618"/>
      <c r="BU38" s="619"/>
      <c r="BV38" s="620">
        <v>6237</v>
      </c>
      <c r="BW38" s="621"/>
      <c r="BX38" s="621"/>
      <c r="BY38" s="621"/>
      <c r="BZ38" s="621"/>
      <c r="CA38" s="621"/>
      <c r="CB38" s="630"/>
      <c r="CD38" s="617" t="s">
        <v>341</v>
      </c>
      <c r="CE38" s="618"/>
      <c r="CF38" s="618"/>
      <c r="CG38" s="618"/>
      <c r="CH38" s="618"/>
      <c r="CI38" s="618"/>
      <c r="CJ38" s="618"/>
      <c r="CK38" s="618"/>
      <c r="CL38" s="618"/>
      <c r="CM38" s="618"/>
      <c r="CN38" s="618"/>
      <c r="CO38" s="618"/>
      <c r="CP38" s="618"/>
      <c r="CQ38" s="619"/>
      <c r="CR38" s="620">
        <v>1806933</v>
      </c>
      <c r="CS38" s="621"/>
      <c r="CT38" s="621"/>
      <c r="CU38" s="621"/>
      <c r="CV38" s="621"/>
      <c r="CW38" s="621"/>
      <c r="CX38" s="621"/>
      <c r="CY38" s="622"/>
      <c r="CZ38" s="625">
        <v>8</v>
      </c>
      <c r="DA38" s="653"/>
      <c r="DB38" s="653"/>
      <c r="DC38" s="655"/>
      <c r="DD38" s="629">
        <v>1504232</v>
      </c>
      <c r="DE38" s="621"/>
      <c r="DF38" s="621"/>
      <c r="DG38" s="621"/>
      <c r="DH38" s="621"/>
      <c r="DI38" s="621"/>
      <c r="DJ38" s="621"/>
      <c r="DK38" s="622"/>
      <c r="DL38" s="629">
        <v>1438239</v>
      </c>
      <c r="DM38" s="621"/>
      <c r="DN38" s="621"/>
      <c r="DO38" s="621"/>
      <c r="DP38" s="621"/>
      <c r="DQ38" s="621"/>
      <c r="DR38" s="621"/>
      <c r="DS38" s="621"/>
      <c r="DT38" s="621"/>
      <c r="DU38" s="621"/>
      <c r="DV38" s="622"/>
      <c r="DW38" s="625">
        <v>10.8</v>
      </c>
      <c r="DX38" s="653"/>
      <c r="DY38" s="653"/>
      <c r="DZ38" s="653"/>
      <c r="EA38" s="653"/>
      <c r="EB38" s="653"/>
      <c r="EC38" s="654"/>
    </row>
    <row r="39" spans="2:133" ht="11.25" customHeight="1" x14ac:dyDescent="0.15">
      <c r="B39" s="617" t="s">
        <v>342</v>
      </c>
      <c r="C39" s="618"/>
      <c r="D39" s="618"/>
      <c r="E39" s="618"/>
      <c r="F39" s="618"/>
      <c r="G39" s="618"/>
      <c r="H39" s="618"/>
      <c r="I39" s="618"/>
      <c r="J39" s="618"/>
      <c r="K39" s="618"/>
      <c r="L39" s="618"/>
      <c r="M39" s="618"/>
      <c r="N39" s="618"/>
      <c r="O39" s="618"/>
      <c r="P39" s="618"/>
      <c r="Q39" s="619"/>
      <c r="R39" s="620">
        <v>1597573</v>
      </c>
      <c r="S39" s="621"/>
      <c r="T39" s="621"/>
      <c r="U39" s="621"/>
      <c r="V39" s="621"/>
      <c r="W39" s="621"/>
      <c r="X39" s="621"/>
      <c r="Y39" s="622"/>
      <c r="Z39" s="623">
        <v>6.6</v>
      </c>
      <c r="AA39" s="623"/>
      <c r="AB39" s="623"/>
      <c r="AC39" s="623"/>
      <c r="AD39" s="624">
        <v>289</v>
      </c>
      <c r="AE39" s="624"/>
      <c r="AF39" s="624"/>
      <c r="AG39" s="624"/>
      <c r="AH39" s="624"/>
      <c r="AI39" s="624"/>
      <c r="AJ39" s="624"/>
      <c r="AK39" s="624"/>
      <c r="AL39" s="625">
        <v>0</v>
      </c>
      <c r="AM39" s="626"/>
      <c r="AN39" s="626"/>
      <c r="AO39" s="627"/>
      <c r="AQ39" s="686" t="s">
        <v>343</v>
      </c>
      <c r="AR39" s="687"/>
      <c r="AS39" s="687"/>
      <c r="AT39" s="687"/>
      <c r="AU39" s="687"/>
      <c r="AV39" s="687"/>
      <c r="AW39" s="687"/>
      <c r="AX39" s="687"/>
      <c r="AY39" s="688"/>
      <c r="AZ39" s="620">
        <v>25042</v>
      </c>
      <c r="BA39" s="621"/>
      <c r="BB39" s="621"/>
      <c r="BC39" s="621"/>
      <c r="BD39" s="651"/>
      <c r="BE39" s="651"/>
      <c r="BF39" s="677"/>
      <c r="BG39" s="617" t="s">
        <v>344</v>
      </c>
      <c r="BH39" s="618"/>
      <c r="BI39" s="618"/>
      <c r="BJ39" s="618"/>
      <c r="BK39" s="618"/>
      <c r="BL39" s="618"/>
      <c r="BM39" s="618"/>
      <c r="BN39" s="618"/>
      <c r="BO39" s="618"/>
      <c r="BP39" s="618"/>
      <c r="BQ39" s="618"/>
      <c r="BR39" s="618"/>
      <c r="BS39" s="618"/>
      <c r="BT39" s="618"/>
      <c r="BU39" s="619"/>
      <c r="BV39" s="620">
        <v>9367</v>
      </c>
      <c r="BW39" s="621"/>
      <c r="BX39" s="621"/>
      <c r="BY39" s="621"/>
      <c r="BZ39" s="621"/>
      <c r="CA39" s="621"/>
      <c r="CB39" s="630"/>
      <c r="CD39" s="617" t="s">
        <v>345</v>
      </c>
      <c r="CE39" s="618"/>
      <c r="CF39" s="618"/>
      <c r="CG39" s="618"/>
      <c r="CH39" s="618"/>
      <c r="CI39" s="618"/>
      <c r="CJ39" s="618"/>
      <c r="CK39" s="618"/>
      <c r="CL39" s="618"/>
      <c r="CM39" s="618"/>
      <c r="CN39" s="618"/>
      <c r="CO39" s="618"/>
      <c r="CP39" s="618"/>
      <c r="CQ39" s="619"/>
      <c r="CR39" s="620">
        <v>1205160</v>
      </c>
      <c r="CS39" s="651"/>
      <c r="CT39" s="651"/>
      <c r="CU39" s="651"/>
      <c r="CV39" s="651"/>
      <c r="CW39" s="651"/>
      <c r="CX39" s="651"/>
      <c r="CY39" s="652"/>
      <c r="CZ39" s="625">
        <v>5.3</v>
      </c>
      <c r="DA39" s="653"/>
      <c r="DB39" s="653"/>
      <c r="DC39" s="655"/>
      <c r="DD39" s="629">
        <v>1077540</v>
      </c>
      <c r="DE39" s="651"/>
      <c r="DF39" s="651"/>
      <c r="DG39" s="651"/>
      <c r="DH39" s="651"/>
      <c r="DI39" s="651"/>
      <c r="DJ39" s="651"/>
      <c r="DK39" s="652"/>
      <c r="DL39" s="629" t="s">
        <v>127</v>
      </c>
      <c r="DM39" s="651"/>
      <c r="DN39" s="651"/>
      <c r="DO39" s="651"/>
      <c r="DP39" s="651"/>
      <c r="DQ39" s="651"/>
      <c r="DR39" s="651"/>
      <c r="DS39" s="651"/>
      <c r="DT39" s="651"/>
      <c r="DU39" s="651"/>
      <c r="DV39" s="652"/>
      <c r="DW39" s="625" t="s">
        <v>127</v>
      </c>
      <c r="DX39" s="653"/>
      <c r="DY39" s="653"/>
      <c r="DZ39" s="653"/>
      <c r="EA39" s="653"/>
      <c r="EB39" s="653"/>
      <c r="EC39" s="654"/>
    </row>
    <row r="40" spans="2:133" ht="11.25" customHeight="1" x14ac:dyDescent="0.15">
      <c r="B40" s="617" t="s">
        <v>346</v>
      </c>
      <c r="C40" s="618"/>
      <c r="D40" s="618"/>
      <c r="E40" s="618"/>
      <c r="F40" s="618"/>
      <c r="G40" s="618"/>
      <c r="H40" s="618"/>
      <c r="I40" s="618"/>
      <c r="J40" s="618"/>
      <c r="K40" s="618"/>
      <c r="L40" s="618"/>
      <c r="M40" s="618"/>
      <c r="N40" s="618"/>
      <c r="O40" s="618"/>
      <c r="P40" s="618"/>
      <c r="Q40" s="619"/>
      <c r="R40" s="620">
        <v>1770699</v>
      </c>
      <c r="S40" s="621"/>
      <c r="T40" s="621"/>
      <c r="U40" s="621"/>
      <c r="V40" s="621"/>
      <c r="W40" s="621"/>
      <c r="X40" s="621"/>
      <c r="Y40" s="622"/>
      <c r="Z40" s="623">
        <v>7.3</v>
      </c>
      <c r="AA40" s="623"/>
      <c r="AB40" s="623"/>
      <c r="AC40" s="623"/>
      <c r="AD40" s="624" t="s">
        <v>127</v>
      </c>
      <c r="AE40" s="624"/>
      <c r="AF40" s="624"/>
      <c r="AG40" s="624"/>
      <c r="AH40" s="624"/>
      <c r="AI40" s="624"/>
      <c r="AJ40" s="624"/>
      <c r="AK40" s="624"/>
      <c r="AL40" s="625" t="s">
        <v>127</v>
      </c>
      <c r="AM40" s="626"/>
      <c r="AN40" s="626"/>
      <c r="AO40" s="627"/>
      <c r="AQ40" s="686" t="s">
        <v>347</v>
      </c>
      <c r="AR40" s="687"/>
      <c r="AS40" s="687"/>
      <c r="AT40" s="687"/>
      <c r="AU40" s="687"/>
      <c r="AV40" s="687"/>
      <c r="AW40" s="687"/>
      <c r="AX40" s="687"/>
      <c r="AY40" s="688"/>
      <c r="AZ40" s="620">
        <v>16484</v>
      </c>
      <c r="BA40" s="621"/>
      <c r="BB40" s="621"/>
      <c r="BC40" s="621"/>
      <c r="BD40" s="651"/>
      <c r="BE40" s="651"/>
      <c r="BF40" s="677"/>
      <c r="BG40" s="666" t="s">
        <v>348</v>
      </c>
      <c r="BH40" s="667"/>
      <c r="BI40" s="667"/>
      <c r="BJ40" s="667"/>
      <c r="BK40" s="667"/>
      <c r="BL40" s="359"/>
      <c r="BM40" s="618" t="s">
        <v>349</v>
      </c>
      <c r="BN40" s="618"/>
      <c r="BO40" s="618"/>
      <c r="BP40" s="618"/>
      <c r="BQ40" s="618"/>
      <c r="BR40" s="618"/>
      <c r="BS40" s="618"/>
      <c r="BT40" s="618"/>
      <c r="BU40" s="619"/>
      <c r="BV40" s="620">
        <v>110</v>
      </c>
      <c r="BW40" s="621"/>
      <c r="BX40" s="621"/>
      <c r="BY40" s="621"/>
      <c r="BZ40" s="621"/>
      <c r="CA40" s="621"/>
      <c r="CB40" s="630"/>
      <c r="CD40" s="617" t="s">
        <v>350</v>
      </c>
      <c r="CE40" s="618"/>
      <c r="CF40" s="618"/>
      <c r="CG40" s="618"/>
      <c r="CH40" s="618"/>
      <c r="CI40" s="618"/>
      <c r="CJ40" s="618"/>
      <c r="CK40" s="618"/>
      <c r="CL40" s="618"/>
      <c r="CM40" s="618"/>
      <c r="CN40" s="618"/>
      <c r="CO40" s="618"/>
      <c r="CP40" s="618"/>
      <c r="CQ40" s="619"/>
      <c r="CR40" s="620">
        <v>1343640</v>
      </c>
      <c r="CS40" s="621"/>
      <c r="CT40" s="621"/>
      <c r="CU40" s="621"/>
      <c r="CV40" s="621"/>
      <c r="CW40" s="621"/>
      <c r="CX40" s="621"/>
      <c r="CY40" s="622"/>
      <c r="CZ40" s="625">
        <v>5.9</v>
      </c>
      <c r="DA40" s="653"/>
      <c r="DB40" s="653"/>
      <c r="DC40" s="655"/>
      <c r="DD40" s="629" t="s">
        <v>127</v>
      </c>
      <c r="DE40" s="621"/>
      <c r="DF40" s="621"/>
      <c r="DG40" s="621"/>
      <c r="DH40" s="621"/>
      <c r="DI40" s="621"/>
      <c r="DJ40" s="621"/>
      <c r="DK40" s="622"/>
      <c r="DL40" s="629" t="s">
        <v>127</v>
      </c>
      <c r="DM40" s="621"/>
      <c r="DN40" s="621"/>
      <c r="DO40" s="621"/>
      <c r="DP40" s="621"/>
      <c r="DQ40" s="621"/>
      <c r="DR40" s="621"/>
      <c r="DS40" s="621"/>
      <c r="DT40" s="621"/>
      <c r="DU40" s="621"/>
      <c r="DV40" s="622"/>
      <c r="DW40" s="625" t="s">
        <v>127</v>
      </c>
      <c r="DX40" s="653"/>
      <c r="DY40" s="653"/>
      <c r="DZ40" s="653"/>
      <c r="EA40" s="653"/>
      <c r="EB40" s="653"/>
      <c r="EC40" s="654"/>
    </row>
    <row r="41" spans="2:133" ht="11.25" customHeight="1" x14ac:dyDescent="0.15">
      <c r="B41" s="617" t="s">
        <v>351</v>
      </c>
      <c r="C41" s="618"/>
      <c r="D41" s="618"/>
      <c r="E41" s="618"/>
      <c r="F41" s="618"/>
      <c r="G41" s="618"/>
      <c r="H41" s="618"/>
      <c r="I41" s="618"/>
      <c r="J41" s="618"/>
      <c r="K41" s="618"/>
      <c r="L41" s="618"/>
      <c r="M41" s="618"/>
      <c r="N41" s="618"/>
      <c r="O41" s="618"/>
      <c r="P41" s="618"/>
      <c r="Q41" s="619"/>
      <c r="R41" s="620" t="s">
        <v>127</v>
      </c>
      <c r="S41" s="621"/>
      <c r="T41" s="621"/>
      <c r="U41" s="621"/>
      <c r="V41" s="621"/>
      <c r="W41" s="621"/>
      <c r="X41" s="621"/>
      <c r="Y41" s="622"/>
      <c r="Z41" s="623" t="s">
        <v>127</v>
      </c>
      <c r="AA41" s="623"/>
      <c r="AB41" s="623"/>
      <c r="AC41" s="623"/>
      <c r="AD41" s="624" t="s">
        <v>127</v>
      </c>
      <c r="AE41" s="624"/>
      <c r="AF41" s="624"/>
      <c r="AG41" s="624"/>
      <c r="AH41" s="624"/>
      <c r="AI41" s="624"/>
      <c r="AJ41" s="624"/>
      <c r="AK41" s="624"/>
      <c r="AL41" s="625" t="s">
        <v>127</v>
      </c>
      <c r="AM41" s="626"/>
      <c r="AN41" s="626"/>
      <c r="AO41" s="627"/>
      <c r="AQ41" s="686" t="s">
        <v>352</v>
      </c>
      <c r="AR41" s="687"/>
      <c r="AS41" s="687"/>
      <c r="AT41" s="687"/>
      <c r="AU41" s="687"/>
      <c r="AV41" s="687"/>
      <c r="AW41" s="687"/>
      <c r="AX41" s="687"/>
      <c r="AY41" s="688"/>
      <c r="AZ41" s="620">
        <v>320708</v>
      </c>
      <c r="BA41" s="621"/>
      <c r="BB41" s="621"/>
      <c r="BC41" s="621"/>
      <c r="BD41" s="651"/>
      <c r="BE41" s="651"/>
      <c r="BF41" s="677"/>
      <c r="BG41" s="666"/>
      <c r="BH41" s="667"/>
      <c r="BI41" s="667"/>
      <c r="BJ41" s="667"/>
      <c r="BK41" s="667"/>
      <c r="BL41" s="359"/>
      <c r="BM41" s="618" t="s">
        <v>353</v>
      </c>
      <c r="BN41" s="618"/>
      <c r="BO41" s="618"/>
      <c r="BP41" s="618"/>
      <c r="BQ41" s="618"/>
      <c r="BR41" s="618"/>
      <c r="BS41" s="618"/>
      <c r="BT41" s="618"/>
      <c r="BU41" s="619"/>
      <c r="BV41" s="620" t="s">
        <v>127</v>
      </c>
      <c r="BW41" s="621"/>
      <c r="BX41" s="621"/>
      <c r="BY41" s="621"/>
      <c r="BZ41" s="621"/>
      <c r="CA41" s="621"/>
      <c r="CB41" s="630"/>
      <c r="CD41" s="617" t="s">
        <v>354</v>
      </c>
      <c r="CE41" s="618"/>
      <c r="CF41" s="618"/>
      <c r="CG41" s="618"/>
      <c r="CH41" s="618"/>
      <c r="CI41" s="618"/>
      <c r="CJ41" s="618"/>
      <c r="CK41" s="618"/>
      <c r="CL41" s="618"/>
      <c r="CM41" s="618"/>
      <c r="CN41" s="618"/>
      <c r="CO41" s="618"/>
      <c r="CP41" s="618"/>
      <c r="CQ41" s="619"/>
      <c r="CR41" s="620" t="s">
        <v>127</v>
      </c>
      <c r="CS41" s="651"/>
      <c r="CT41" s="651"/>
      <c r="CU41" s="651"/>
      <c r="CV41" s="651"/>
      <c r="CW41" s="651"/>
      <c r="CX41" s="651"/>
      <c r="CY41" s="652"/>
      <c r="CZ41" s="625" t="s">
        <v>127</v>
      </c>
      <c r="DA41" s="653"/>
      <c r="DB41" s="653"/>
      <c r="DC41" s="655"/>
      <c r="DD41" s="629" t="s">
        <v>127</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355</v>
      </c>
      <c r="C42" s="618"/>
      <c r="D42" s="618"/>
      <c r="E42" s="618"/>
      <c r="F42" s="618"/>
      <c r="G42" s="618"/>
      <c r="H42" s="618"/>
      <c r="I42" s="618"/>
      <c r="J42" s="618"/>
      <c r="K42" s="618"/>
      <c r="L42" s="618"/>
      <c r="M42" s="618"/>
      <c r="N42" s="618"/>
      <c r="O42" s="618"/>
      <c r="P42" s="618"/>
      <c r="Q42" s="619"/>
      <c r="R42" s="620" t="s">
        <v>127</v>
      </c>
      <c r="S42" s="621"/>
      <c r="T42" s="621"/>
      <c r="U42" s="621"/>
      <c r="V42" s="621"/>
      <c r="W42" s="621"/>
      <c r="X42" s="621"/>
      <c r="Y42" s="622"/>
      <c r="Z42" s="623" t="s">
        <v>127</v>
      </c>
      <c r="AA42" s="623"/>
      <c r="AB42" s="623"/>
      <c r="AC42" s="623"/>
      <c r="AD42" s="624" t="s">
        <v>127</v>
      </c>
      <c r="AE42" s="624"/>
      <c r="AF42" s="624"/>
      <c r="AG42" s="624"/>
      <c r="AH42" s="624"/>
      <c r="AI42" s="624"/>
      <c r="AJ42" s="624"/>
      <c r="AK42" s="624"/>
      <c r="AL42" s="625" t="s">
        <v>127</v>
      </c>
      <c r="AM42" s="626"/>
      <c r="AN42" s="626"/>
      <c r="AO42" s="627"/>
      <c r="AQ42" s="692" t="s">
        <v>356</v>
      </c>
      <c r="AR42" s="693"/>
      <c r="AS42" s="693"/>
      <c r="AT42" s="693"/>
      <c r="AU42" s="693"/>
      <c r="AV42" s="693"/>
      <c r="AW42" s="693"/>
      <c r="AX42" s="693"/>
      <c r="AY42" s="694"/>
      <c r="AZ42" s="698">
        <v>1445258</v>
      </c>
      <c r="BA42" s="699"/>
      <c r="BB42" s="699"/>
      <c r="BC42" s="699"/>
      <c r="BD42" s="679"/>
      <c r="BE42" s="679"/>
      <c r="BF42" s="681"/>
      <c r="BG42" s="668"/>
      <c r="BH42" s="669"/>
      <c r="BI42" s="669"/>
      <c r="BJ42" s="669"/>
      <c r="BK42" s="669"/>
      <c r="BL42" s="357"/>
      <c r="BM42" s="642" t="s">
        <v>357</v>
      </c>
      <c r="BN42" s="642"/>
      <c r="BO42" s="642"/>
      <c r="BP42" s="642"/>
      <c r="BQ42" s="642"/>
      <c r="BR42" s="642"/>
      <c r="BS42" s="642"/>
      <c r="BT42" s="642"/>
      <c r="BU42" s="643"/>
      <c r="BV42" s="698">
        <v>359</v>
      </c>
      <c r="BW42" s="699"/>
      <c r="BX42" s="699"/>
      <c r="BY42" s="699"/>
      <c r="BZ42" s="699"/>
      <c r="CA42" s="699"/>
      <c r="CB42" s="705"/>
      <c r="CD42" s="617" t="s">
        <v>358</v>
      </c>
      <c r="CE42" s="618"/>
      <c r="CF42" s="618"/>
      <c r="CG42" s="618"/>
      <c r="CH42" s="618"/>
      <c r="CI42" s="618"/>
      <c r="CJ42" s="618"/>
      <c r="CK42" s="618"/>
      <c r="CL42" s="618"/>
      <c r="CM42" s="618"/>
      <c r="CN42" s="618"/>
      <c r="CO42" s="618"/>
      <c r="CP42" s="618"/>
      <c r="CQ42" s="619"/>
      <c r="CR42" s="620">
        <v>2154269</v>
      </c>
      <c r="CS42" s="651"/>
      <c r="CT42" s="651"/>
      <c r="CU42" s="651"/>
      <c r="CV42" s="651"/>
      <c r="CW42" s="651"/>
      <c r="CX42" s="651"/>
      <c r="CY42" s="652"/>
      <c r="CZ42" s="625">
        <v>9.5</v>
      </c>
      <c r="DA42" s="653"/>
      <c r="DB42" s="653"/>
      <c r="DC42" s="655"/>
      <c r="DD42" s="629">
        <v>986032</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359</v>
      </c>
      <c r="C43" s="618"/>
      <c r="D43" s="618"/>
      <c r="E43" s="618"/>
      <c r="F43" s="618"/>
      <c r="G43" s="618"/>
      <c r="H43" s="618"/>
      <c r="I43" s="618"/>
      <c r="J43" s="618"/>
      <c r="K43" s="618"/>
      <c r="L43" s="618"/>
      <c r="M43" s="618"/>
      <c r="N43" s="618"/>
      <c r="O43" s="618"/>
      <c r="P43" s="618"/>
      <c r="Q43" s="619"/>
      <c r="R43" s="620">
        <v>1044799</v>
      </c>
      <c r="S43" s="621"/>
      <c r="T43" s="621"/>
      <c r="U43" s="621"/>
      <c r="V43" s="621"/>
      <c r="W43" s="621"/>
      <c r="X43" s="621"/>
      <c r="Y43" s="622"/>
      <c r="Z43" s="623">
        <v>4.3</v>
      </c>
      <c r="AA43" s="623"/>
      <c r="AB43" s="623"/>
      <c r="AC43" s="623"/>
      <c r="AD43" s="624" t="s">
        <v>127</v>
      </c>
      <c r="AE43" s="624"/>
      <c r="AF43" s="624"/>
      <c r="AG43" s="624"/>
      <c r="AH43" s="624"/>
      <c r="AI43" s="624"/>
      <c r="AJ43" s="624"/>
      <c r="AK43" s="624"/>
      <c r="AL43" s="625" t="s">
        <v>127</v>
      </c>
      <c r="AM43" s="626"/>
      <c r="AN43" s="626"/>
      <c r="AO43" s="627"/>
      <c r="CD43" s="617" t="s">
        <v>360</v>
      </c>
      <c r="CE43" s="618"/>
      <c r="CF43" s="618"/>
      <c r="CG43" s="618"/>
      <c r="CH43" s="618"/>
      <c r="CI43" s="618"/>
      <c r="CJ43" s="618"/>
      <c r="CK43" s="618"/>
      <c r="CL43" s="618"/>
      <c r="CM43" s="618"/>
      <c r="CN43" s="618"/>
      <c r="CO43" s="618"/>
      <c r="CP43" s="618"/>
      <c r="CQ43" s="619"/>
      <c r="CR43" s="620">
        <v>74536</v>
      </c>
      <c r="CS43" s="651"/>
      <c r="CT43" s="651"/>
      <c r="CU43" s="651"/>
      <c r="CV43" s="651"/>
      <c r="CW43" s="651"/>
      <c r="CX43" s="651"/>
      <c r="CY43" s="652"/>
      <c r="CZ43" s="625">
        <v>0.3</v>
      </c>
      <c r="DA43" s="653"/>
      <c r="DB43" s="653"/>
      <c r="DC43" s="655"/>
      <c r="DD43" s="629">
        <v>74536</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361</v>
      </c>
      <c r="C44" s="642"/>
      <c r="D44" s="642"/>
      <c r="E44" s="642"/>
      <c r="F44" s="642"/>
      <c r="G44" s="642"/>
      <c r="H44" s="642"/>
      <c r="I44" s="642"/>
      <c r="J44" s="642"/>
      <c r="K44" s="642"/>
      <c r="L44" s="642"/>
      <c r="M44" s="642"/>
      <c r="N44" s="642"/>
      <c r="O44" s="642"/>
      <c r="P44" s="642"/>
      <c r="Q44" s="643"/>
      <c r="R44" s="698">
        <v>24177820</v>
      </c>
      <c r="S44" s="699"/>
      <c r="T44" s="699"/>
      <c r="U44" s="699"/>
      <c r="V44" s="699"/>
      <c r="W44" s="699"/>
      <c r="X44" s="699"/>
      <c r="Y44" s="700"/>
      <c r="Z44" s="701">
        <v>100</v>
      </c>
      <c r="AA44" s="701"/>
      <c r="AB44" s="701"/>
      <c r="AC44" s="701"/>
      <c r="AD44" s="702">
        <v>12331643</v>
      </c>
      <c r="AE44" s="702"/>
      <c r="AF44" s="702"/>
      <c r="AG44" s="702"/>
      <c r="AH44" s="702"/>
      <c r="AI44" s="702"/>
      <c r="AJ44" s="702"/>
      <c r="AK44" s="702"/>
      <c r="AL44" s="703">
        <v>100</v>
      </c>
      <c r="AM44" s="680"/>
      <c r="AN44" s="680"/>
      <c r="AO44" s="704"/>
      <c r="CD44" s="658" t="s">
        <v>308</v>
      </c>
      <c r="CE44" s="659"/>
      <c r="CF44" s="617" t="s">
        <v>362</v>
      </c>
      <c r="CG44" s="618"/>
      <c r="CH44" s="618"/>
      <c r="CI44" s="618"/>
      <c r="CJ44" s="618"/>
      <c r="CK44" s="618"/>
      <c r="CL44" s="618"/>
      <c r="CM44" s="618"/>
      <c r="CN44" s="618"/>
      <c r="CO44" s="618"/>
      <c r="CP44" s="618"/>
      <c r="CQ44" s="619"/>
      <c r="CR44" s="620">
        <v>2005285</v>
      </c>
      <c r="CS44" s="621"/>
      <c r="CT44" s="621"/>
      <c r="CU44" s="621"/>
      <c r="CV44" s="621"/>
      <c r="CW44" s="621"/>
      <c r="CX44" s="621"/>
      <c r="CY44" s="622"/>
      <c r="CZ44" s="625">
        <v>8.8000000000000007</v>
      </c>
      <c r="DA44" s="626"/>
      <c r="DB44" s="626"/>
      <c r="DC44" s="632"/>
      <c r="DD44" s="629">
        <v>937472</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363</v>
      </c>
      <c r="CG45" s="618"/>
      <c r="CH45" s="618"/>
      <c r="CI45" s="618"/>
      <c r="CJ45" s="618"/>
      <c r="CK45" s="618"/>
      <c r="CL45" s="618"/>
      <c r="CM45" s="618"/>
      <c r="CN45" s="618"/>
      <c r="CO45" s="618"/>
      <c r="CP45" s="618"/>
      <c r="CQ45" s="619"/>
      <c r="CR45" s="620">
        <v>797056</v>
      </c>
      <c r="CS45" s="651"/>
      <c r="CT45" s="651"/>
      <c r="CU45" s="651"/>
      <c r="CV45" s="651"/>
      <c r="CW45" s="651"/>
      <c r="CX45" s="651"/>
      <c r="CY45" s="652"/>
      <c r="CZ45" s="625">
        <v>3.5</v>
      </c>
      <c r="DA45" s="653"/>
      <c r="DB45" s="653"/>
      <c r="DC45" s="655"/>
      <c r="DD45" s="629">
        <v>70578</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364</v>
      </c>
      <c r="CD46" s="660"/>
      <c r="CE46" s="661"/>
      <c r="CF46" s="617" t="s">
        <v>365</v>
      </c>
      <c r="CG46" s="618"/>
      <c r="CH46" s="618"/>
      <c r="CI46" s="618"/>
      <c r="CJ46" s="618"/>
      <c r="CK46" s="618"/>
      <c r="CL46" s="618"/>
      <c r="CM46" s="618"/>
      <c r="CN46" s="618"/>
      <c r="CO46" s="618"/>
      <c r="CP46" s="618"/>
      <c r="CQ46" s="619"/>
      <c r="CR46" s="620">
        <v>1204437</v>
      </c>
      <c r="CS46" s="621"/>
      <c r="CT46" s="621"/>
      <c r="CU46" s="621"/>
      <c r="CV46" s="621"/>
      <c r="CW46" s="621"/>
      <c r="CX46" s="621"/>
      <c r="CY46" s="622"/>
      <c r="CZ46" s="625">
        <v>5.3</v>
      </c>
      <c r="DA46" s="626"/>
      <c r="DB46" s="626"/>
      <c r="DC46" s="632"/>
      <c r="DD46" s="629">
        <v>864502</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366</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367</v>
      </c>
      <c r="CG47" s="618"/>
      <c r="CH47" s="618"/>
      <c r="CI47" s="618"/>
      <c r="CJ47" s="618"/>
      <c r="CK47" s="618"/>
      <c r="CL47" s="618"/>
      <c r="CM47" s="618"/>
      <c r="CN47" s="618"/>
      <c r="CO47" s="618"/>
      <c r="CP47" s="618"/>
      <c r="CQ47" s="619"/>
      <c r="CR47" s="620">
        <v>148984</v>
      </c>
      <c r="CS47" s="651"/>
      <c r="CT47" s="651"/>
      <c r="CU47" s="651"/>
      <c r="CV47" s="651"/>
      <c r="CW47" s="651"/>
      <c r="CX47" s="651"/>
      <c r="CY47" s="652"/>
      <c r="CZ47" s="625">
        <v>0.7</v>
      </c>
      <c r="DA47" s="653"/>
      <c r="DB47" s="653"/>
      <c r="DC47" s="655"/>
      <c r="DD47" s="629">
        <v>48560</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368</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369</v>
      </c>
      <c r="CG48" s="618"/>
      <c r="CH48" s="618"/>
      <c r="CI48" s="618"/>
      <c r="CJ48" s="618"/>
      <c r="CK48" s="618"/>
      <c r="CL48" s="618"/>
      <c r="CM48" s="618"/>
      <c r="CN48" s="618"/>
      <c r="CO48" s="618"/>
      <c r="CP48" s="618"/>
      <c r="CQ48" s="619"/>
      <c r="CR48" s="620" t="s">
        <v>127</v>
      </c>
      <c r="CS48" s="621"/>
      <c r="CT48" s="621"/>
      <c r="CU48" s="621"/>
      <c r="CV48" s="621"/>
      <c r="CW48" s="621"/>
      <c r="CX48" s="621"/>
      <c r="CY48" s="622"/>
      <c r="CZ48" s="625" t="s">
        <v>127</v>
      </c>
      <c r="DA48" s="626"/>
      <c r="DB48" s="626"/>
      <c r="DC48" s="632"/>
      <c r="DD48" s="629" t="s">
        <v>127</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370</v>
      </c>
      <c r="CE49" s="642"/>
      <c r="CF49" s="642"/>
      <c r="CG49" s="642"/>
      <c r="CH49" s="642"/>
      <c r="CI49" s="642"/>
      <c r="CJ49" s="642"/>
      <c r="CK49" s="642"/>
      <c r="CL49" s="642"/>
      <c r="CM49" s="642"/>
      <c r="CN49" s="642"/>
      <c r="CO49" s="642"/>
      <c r="CP49" s="642"/>
      <c r="CQ49" s="643"/>
      <c r="CR49" s="698">
        <v>22675824</v>
      </c>
      <c r="CS49" s="679"/>
      <c r="CT49" s="679"/>
      <c r="CU49" s="679"/>
      <c r="CV49" s="679"/>
      <c r="CW49" s="679"/>
      <c r="CX49" s="679"/>
      <c r="CY49" s="706"/>
      <c r="CZ49" s="703">
        <v>100</v>
      </c>
      <c r="DA49" s="707"/>
      <c r="DB49" s="707"/>
      <c r="DC49" s="708"/>
      <c r="DD49" s="709">
        <v>14737325</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m7ZrcvCUGXriVcI1ghrewzR3/ftMVFSAEezi1VhFP8tj8bfdmgRYLjGYfqdo/VjPjQRBZPkOcUSG3AJPyWNjmg==" saltValue="hNmiGWIzlAk5B+66nJb1w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K87" sqref="AK87:AO87"/>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371</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372</v>
      </c>
      <c r="DK2" s="719"/>
      <c r="DL2" s="719"/>
      <c r="DM2" s="719"/>
      <c r="DN2" s="719"/>
      <c r="DO2" s="720"/>
      <c r="DP2" s="219"/>
      <c r="DQ2" s="718" t="s">
        <v>373</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374</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375</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376</v>
      </c>
      <c r="B5" s="724"/>
      <c r="C5" s="724"/>
      <c r="D5" s="724"/>
      <c r="E5" s="724"/>
      <c r="F5" s="724"/>
      <c r="G5" s="724"/>
      <c r="H5" s="724"/>
      <c r="I5" s="724"/>
      <c r="J5" s="724"/>
      <c r="K5" s="724"/>
      <c r="L5" s="724"/>
      <c r="M5" s="724"/>
      <c r="N5" s="724"/>
      <c r="O5" s="724"/>
      <c r="P5" s="725"/>
      <c r="Q5" s="729" t="s">
        <v>377</v>
      </c>
      <c r="R5" s="730"/>
      <c r="S5" s="730"/>
      <c r="T5" s="730"/>
      <c r="U5" s="731"/>
      <c r="V5" s="729" t="s">
        <v>378</v>
      </c>
      <c r="W5" s="730"/>
      <c r="X5" s="730"/>
      <c r="Y5" s="730"/>
      <c r="Z5" s="731"/>
      <c r="AA5" s="729" t="s">
        <v>379</v>
      </c>
      <c r="AB5" s="730"/>
      <c r="AC5" s="730"/>
      <c r="AD5" s="730"/>
      <c r="AE5" s="730"/>
      <c r="AF5" s="735" t="s">
        <v>380</v>
      </c>
      <c r="AG5" s="730"/>
      <c r="AH5" s="730"/>
      <c r="AI5" s="730"/>
      <c r="AJ5" s="736"/>
      <c r="AK5" s="730" t="s">
        <v>381</v>
      </c>
      <c r="AL5" s="730"/>
      <c r="AM5" s="730"/>
      <c r="AN5" s="730"/>
      <c r="AO5" s="731"/>
      <c r="AP5" s="729" t="s">
        <v>382</v>
      </c>
      <c r="AQ5" s="730"/>
      <c r="AR5" s="730"/>
      <c r="AS5" s="730"/>
      <c r="AT5" s="731"/>
      <c r="AU5" s="729" t="s">
        <v>383</v>
      </c>
      <c r="AV5" s="730"/>
      <c r="AW5" s="730"/>
      <c r="AX5" s="730"/>
      <c r="AY5" s="736"/>
      <c r="AZ5" s="223"/>
      <c r="BA5" s="223"/>
      <c r="BB5" s="223"/>
      <c r="BC5" s="223"/>
      <c r="BD5" s="223"/>
      <c r="BE5" s="224"/>
      <c r="BF5" s="224"/>
      <c r="BG5" s="224"/>
      <c r="BH5" s="224"/>
      <c r="BI5" s="224"/>
      <c r="BJ5" s="224"/>
      <c r="BK5" s="224"/>
      <c r="BL5" s="224"/>
      <c r="BM5" s="224"/>
      <c r="BN5" s="224"/>
      <c r="BO5" s="224"/>
      <c r="BP5" s="224"/>
      <c r="BQ5" s="723" t="s">
        <v>384</v>
      </c>
      <c r="BR5" s="724"/>
      <c r="BS5" s="724"/>
      <c r="BT5" s="724"/>
      <c r="BU5" s="724"/>
      <c r="BV5" s="724"/>
      <c r="BW5" s="724"/>
      <c r="BX5" s="724"/>
      <c r="BY5" s="724"/>
      <c r="BZ5" s="724"/>
      <c r="CA5" s="724"/>
      <c r="CB5" s="724"/>
      <c r="CC5" s="724"/>
      <c r="CD5" s="724"/>
      <c r="CE5" s="724"/>
      <c r="CF5" s="724"/>
      <c r="CG5" s="725"/>
      <c r="CH5" s="729" t="s">
        <v>385</v>
      </c>
      <c r="CI5" s="730"/>
      <c r="CJ5" s="730"/>
      <c r="CK5" s="730"/>
      <c r="CL5" s="731"/>
      <c r="CM5" s="729" t="s">
        <v>386</v>
      </c>
      <c r="CN5" s="730"/>
      <c r="CO5" s="730"/>
      <c r="CP5" s="730"/>
      <c r="CQ5" s="731"/>
      <c r="CR5" s="729" t="s">
        <v>387</v>
      </c>
      <c r="CS5" s="730"/>
      <c r="CT5" s="730"/>
      <c r="CU5" s="730"/>
      <c r="CV5" s="731"/>
      <c r="CW5" s="729" t="s">
        <v>388</v>
      </c>
      <c r="CX5" s="730"/>
      <c r="CY5" s="730"/>
      <c r="CZ5" s="730"/>
      <c r="DA5" s="731"/>
      <c r="DB5" s="729" t="s">
        <v>389</v>
      </c>
      <c r="DC5" s="730"/>
      <c r="DD5" s="730"/>
      <c r="DE5" s="730"/>
      <c r="DF5" s="731"/>
      <c r="DG5" s="759" t="s">
        <v>390</v>
      </c>
      <c r="DH5" s="760"/>
      <c r="DI5" s="760"/>
      <c r="DJ5" s="760"/>
      <c r="DK5" s="761"/>
      <c r="DL5" s="759" t="s">
        <v>391</v>
      </c>
      <c r="DM5" s="760"/>
      <c r="DN5" s="760"/>
      <c r="DO5" s="760"/>
      <c r="DP5" s="761"/>
      <c r="DQ5" s="729" t="s">
        <v>392</v>
      </c>
      <c r="DR5" s="730"/>
      <c r="DS5" s="730"/>
      <c r="DT5" s="730"/>
      <c r="DU5" s="731"/>
      <c r="DV5" s="729" t="s">
        <v>383</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393</v>
      </c>
      <c r="C7" s="746"/>
      <c r="D7" s="746"/>
      <c r="E7" s="746"/>
      <c r="F7" s="746"/>
      <c r="G7" s="746"/>
      <c r="H7" s="746"/>
      <c r="I7" s="746"/>
      <c r="J7" s="746"/>
      <c r="K7" s="746"/>
      <c r="L7" s="746"/>
      <c r="M7" s="746"/>
      <c r="N7" s="746"/>
      <c r="O7" s="746"/>
      <c r="P7" s="747"/>
      <c r="Q7" s="748">
        <v>24178</v>
      </c>
      <c r="R7" s="749"/>
      <c r="S7" s="749"/>
      <c r="T7" s="749"/>
      <c r="U7" s="749"/>
      <c r="V7" s="749">
        <v>22676</v>
      </c>
      <c r="W7" s="749"/>
      <c r="X7" s="749"/>
      <c r="Y7" s="749"/>
      <c r="Z7" s="749"/>
      <c r="AA7" s="749">
        <v>1502</v>
      </c>
      <c r="AB7" s="749"/>
      <c r="AC7" s="749"/>
      <c r="AD7" s="749"/>
      <c r="AE7" s="750"/>
      <c r="AF7" s="751">
        <v>1420</v>
      </c>
      <c r="AG7" s="752"/>
      <c r="AH7" s="752"/>
      <c r="AI7" s="752"/>
      <c r="AJ7" s="753"/>
      <c r="AK7" s="754">
        <v>646</v>
      </c>
      <c r="AL7" s="755"/>
      <c r="AM7" s="755"/>
      <c r="AN7" s="755"/>
      <c r="AO7" s="755"/>
      <c r="AP7" s="755">
        <v>20561</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t="s">
        <v>606</v>
      </c>
      <c r="BS7" s="742" t="s">
        <v>607</v>
      </c>
      <c r="BT7" s="743"/>
      <c r="BU7" s="743"/>
      <c r="BV7" s="743"/>
      <c r="BW7" s="743"/>
      <c r="BX7" s="743"/>
      <c r="BY7" s="743"/>
      <c r="BZ7" s="743"/>
      <c r="CA7" s="743"/>
      <c r="CB7" s="743"/>
      <c r="CC7" s="743"/>
      <c r="CD7" s="743"/>
      <c r="CE7" s="743"/>
      <c r="CF7" s="743"/>
      <c r="CG7" s="758"/>
      <c r="CH7" s="739">
        <v>3</v>
      </c>
      <c r="CI7" s="740"/>
      <c r="CJ7" s="740"/>
      <c r="CK7" s="740"/>
      <c r="CL7" s="741"/>
      <c r="CM7" s="739">
        <v>43</v>
      </c>
      <c r="CN7" s="740"/>
      <c r="CO7" s="740"/>
      <c r="CP7" s="740"/>
      <c r="CQ7" s="741"/>
      <c r="CR7" s="739">
        <v>10</v>
      </c>
      <c r="CS7" s="740"/>
      <c r="CT7" s="740"/>
      <c r="CU7" s="740"/>
      <c r="CV7" s="741"/>
      <c r="CW7" s="739"/>
      <c r="CX7" s="740"/>
      <c r="CY7" s="740"/>
      <c r="CZ7" s="740"/>
      <c r="DA7" s="741"/>
      <c r="DB7" s="739">
        <v>912</v>
      </c>
      <c r="DC7" s="740"/>
      <c r="DD7" s="740"/>
      <c r="DE7" s="740"/>
      <c r="DF7" s="741"/>
      <c r="DG7" s="739">
        <v>2878</v>
      </c>
      <c r="DH7" s="740"/>
      <c r="DI7" s="740"/>
      <c r="DJ7" s="740"/>
      <c r="DK7" s="741"/>
      <c r="DL7" s="739"/>
      <c r="DM7" s="740"/>
      <c r="DN7" s="740"/>
      <c r="DO7" s="740"/>
      <c r="DP7" s="741"/>
      <c r="DQ7" s="739">
        <v>3396</v>
      </c>
      <c r="DR7" s="740"/>
      <c r="DS7" s="740"/>
      <c r="DT7" s="740"/>
      <c r="DU7" s="741"/>
      <c r="DV7" s="742"/>
      <c r="DW7" s="743"/>
      <c r="DX7" s="743"/>
      <c r="DY7" s="743"/>
      <c r="DZ7" s="744"/>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394</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395</v>
      </c>
      <c r="B23" s="785" t="s">
        <v>396</v>
      </c>
      <c r="C23" s="786"/>
      <c r="D23" s="786"/>
      <c r="E23" s="786"/>
      <c r="F23" s="786"/>
      <c r="G23" s="786"/>
      <c r="H23" s="786"/>
      <c r="I23" s="786"/>
      <c r="J23" s="786"/>
      <c r="K23" s="786"/>
      <c r="L23" s="786"/>
      <c r="M23" s="786"/>
      <c r="N23" s="786"/>
      <c r="O23" s="786"/>
      <c r="P23" s="787"/>
      <c r="Q23" s="788">
        <v>24178</v>
      </c>
      <c r="R23" s="789"/>
      <c r="S23" s="789"/>
      <c r="T23" s="789"/>
      <c r="U23" s="789"/>
      <c r="V23" s="789">
        <v>22676</v>
      </c>
      <c r="W23" s="789"/>
      <c r="X23" s="789"/>
      <c r="Y23" s="789"/>
      <c r="Z23" s="789"/>
      <c r="AA23" s="789">
        <v>1502</v>
      </c>
      <c r="AB23" s="789"/>
      <c r="AC23" s="789"/>
      <c r="AD23" s="789"/>
      <c r="AE23" s="790"/>
      <c r="AF23" s="791">
        <v>1420</v>
      </c>
      <c r="AG23" s="789"/>
      <c r="AH23" s="789"/>
      <c r="AI23" s="789"/>
      <c r="AJ23" s="792"/>
      <c r="AK23" s="793"/>
      <c r="AL23" s="794"/>
      <c r="AM23" s="794"/>
      <c r="AN23" s="794"/>
      <c r="AO23" s="794"/>
      <c r="AP23" s="789"/>
      <c r="AQ23" s="789"/>
      <c r="AR23" s="789"/>
      <c r="AS23" s="789"/>
      <c r="AT23" s="789"/>
      <c r="AU23" s="805"/>
      <c r="AV23" s="805"/>
      <c r="AW23" s="805"/>
      <c r="AX23" s="805"/>
      <c r="AY23" s="806"/>
      <c r="AZ23" s="807" t="s">
        <v>127</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397</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398</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376</v>
      </c>
      <c r="B26" s="724"/>
      <c r="C26" s="724"/>
      <c r="D26" s="724"/>
      <c r="E26" s="724"/>
      <c r="F26" s="724"/>
      <c r="G26" s="724"/>
      <c r="H26" s="724"/>
      <c r="I26" s="724"/>
      <c r="J26" s="724"/>
      <c r="K26" s="724"/>
      <c r="L26" s="724"/>
      <c r="M26" s="724"/>
      <c r="N26" s="724"/>
      <c r="O26" s="724"/>
      <c r="P26" s="725"/>
      <c r="Q26" s="729" t="s">
        <v>399</v>
      </c>
      <c r="R26" s="730"/>
      <c r="S26" s="730"/>
      <c r="T26" s="730"/>
      <c r="U26" s="731"/>
      <c r="V26" s="729" t="s">
        <v>400</v>
      </c>
      <c r="W26" s="730"/>
      <c r="X26" s="730"/>
      <c r="Y26" s="730"/>
      <c r="Z26" s="731"/>
      <c r="AA26" s="729" t="s">
        <v>401</v>
      </c>
      <c r="AB26" s="730"/>
      <c r="AC26" s="730"/>
      <c r="AD26" s="730"/>
      <c r="AE26" s="730"/>
      <c r="AF26" s="810" t="s">
        <v>402</v>
      </c>
      <c r="AG26" s="811"/>
      <c r="AH26" s="811"/>
      <c r="AI26" s="811"/>
      <c r="AJ26" s="812"/>
      <c r="AK26" s="730" t="s">
        <v>403</v>
      </c>
      <c r="AL26" s="730"/>
      <c r="AM26" s="730"/>
      <c r="AN26" s="730"/>
      <c r="AO26" s="731"/>
      <c r="AP26" s="729" t="s">
        <v>404</v>
      </c>
      <c r="AQ26" s="730"/>
      <c r="AR26" s="730"/>
      <c r="AS26" s="730"/>
      <c r="AT26" s="731"/>
      <c r="AU26" s="729" t="s">
        <v>405</v>
      </c>
      <c r="AV26" s="730"/>
      <c r="AW26" s="730"/>
      <c r="AX26" s="730"/>
      <c r="AY26" s="731"/>
      <c r="AZ26" s="729" t="s">
        <v>406</v>
      </c>
      <c r="BA26" s="730"/>
      <c r="BB26" s="730"/>
      <c r="BC26" s="730"/>
      <c r="BD26" s="731"/>
      <c r="BE26" s="729" t="s">
        <v>383</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407</v>
      </c>
      <c r="C28" s="746"/>
      <c r="D28" s="746"/>
      <c r="E28" s="746"/>
      <c r="F28" s="746"/>
      <c r="G28" s="746"/>
      <c r="H28" s="746"/>
      <c r="I28" s="746"/>
      <c r="J28" s="746"/>
      <c r="K28" s="746"/>
      <c r="L28" s="746"/>
      <c r="M28" s="746"/>
      <c r="N28" s="746"/>
      <c r="O28" s="746"/>
      <c r="P28" s="747"/>
      <c r="Q28" s="818">
        <v>4890</v>
      </c>
      <c r="R28" s="819"/>
      <c r="S28" s="819"/>
      <c r="T28" s="819"/>
      <c r="U28" s="819"/>
      <c r="V28" s="819">
        <v>4856</v>
      </c>
      <c r="W28" s="819"/>
      <c r="X28" s="819"/>
      <c r="Y28" s="819"/>
      <c r="Z28" s="819"/>
      <c r="AA28" s="819">
        <v>34</v>
      </c>
      <c r="AB28" s="819"/>
      <c r="AC28" s="819"/>
      <c r="AD28" s="819"/>
      <c r="AE28" s="820"/>
      <c r="AF28" s="821">
        <v>34</v>
      </c>
      <c r="AG28" s="819"/>
      <c r="AH28" s="819"/>
      <c r="AI28" s="819"/>
      <c r="AJ28" s="822"/>
      <c r="AK28" s="823">
        <v>321</v>
      </c>
      <c r="AL28" s="824"/>
      <c r="AM28" s="824"/>
      <c r="AN28" s="824"/>
      <c r="AO28" s="824"/>
      <c r="AP28" s="824" t="s">
        <v>586</v>
      </c>
      <c r="AQ28" s="824"/>
      <c r="AR28" s="824"/>
      <c r="AS28" s="824"/>
      <c r="AT28" s="824"/>
      <c r="AU28" s="824" t="s">
        <v>586</v>
      </c>
      <c r="AV28" s="824"/>
      <c r="AW28" s="824"/>
      <c r="AX28" s="824"/>
      <c r="AY28" s="824"/>
      <c r="AZ28" s="825"/>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408</v>
      </c>
      <c r="C29" s="777"/>
      <c r="D29" s="777"/>
      <c r="E29" s="777"/>
      <c r="F29" s="777"/>
      <c r="G29" s="777"/>
      <c r="H29" s="777"/>
      <c r="I29" s="777"/>
      <c r="J29" s="777"/>
      <c r="K29" s="777"/>
      <c r="L29" s="777"/>
      <c r="M29" s="777"/>
      <c r="N29" s="777"/>
      <c r="O29" s="777"/>
      <c r="P29" s="778"/>
      <c r="Q29" s="779">
        <v>773</v>
      </c>
      <c r="R29" s="780"/>
      <c r="S29" s="780"/>
      <c r="T29" s="780"/>
      <c r="U29" s="780"/>
      <c r="V29" s="780">
        <v>750</v>
      </c>
      <c r="W29" s="780"/>
      <c r="X29" s="780"/>
      <c r="Y29" s="780"/>
      <c r="Z29" s="780"/>
      <c r="AA29" s="780">
        <v>23</v>
      </c>
      <c r="AB29" s="780"/>
      <c r="AC29" s="780"/>
      <c r="AD29" s="780"/>
      <c r="AE29" s="781"/>
      <c r="AF29" s="782">
        <v>23</v>
      </c>
      <c r="AG29" s="783"/>
      <c r="AH29" s="783"/>
      <c r="AI29" s="783"/>
      <c r="AJ29" s="784"/>
      <c r="AK29" s="830">
        <v>126</v>
      </c>
      <c r="AL29" s="826"/>
      <c r="AM29" s="826"/>
      <c r="AN29" s="826"/>
      <c r="AO29" s="826"/>
      <c r="AP29" s="826" t="s">
        <v>586</v>
      </c>
      <c r="AQ29" s="826"/>
      <c r="AR29" s="826"/>
      <c r="AS29" s="826"/>
      <c r="AT29" s="826"/>
      <c r="AU29" s="826" t="s">
        <v>586</v>
      </c>
      <c r="AV29" s="826"/>
      <c r="AW29" s="826"/>
      <c r="AX29" s="826"/>
      <c r="AY29" s="826"/>
      <c r="AZ29" s="827"/>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409</v>
      </c>
      <c r="C30" s="777"/>
      <c r="D30" s="777"/>
      <c r="E30" s="777"/>
      <c r="F30" s="777"/>
      <c r="G30" s="777"/>
      <c r="H30" s="777"/>
      <c r="I30" s="777"/>
      <c r="J30" s="777"/>
      <c r="K30" s="777"/>
      <c r="L30" s="777"/>
      <c r="M30" s="777"/>
      <c r="N30" s="777"/>
      <c r="O30" s="777"/>
      <c r="P30" s="778"/>
      <c r="Q30" s="779">
        <v>10</v>
      </c>
      <c r="R30" s="780"/>
      <c r="S30" s="780"/>
      <c r="T30" s="780"/>
      <c r="U30" s="780"/>
      <c r="V30" s="780">
        <v>10</v>
      </c>
      <c r="W30" s="780"/>
      <c r="X30" s="780"/>
      <c r="Y30" s="780"/>
      <c r="Z30" s="780"/>
      <c r="AA30" s="780">
        <v>0</v>
      </c>
      <c r="AB30" s="780"/>
      <c r="AC30" s="780"/>
      <c r="AD30" s="780"/>
      <c r="AE30" s="781"/>
      <c r="AF30" s="782">
        <v>0</v>
      </c>
      <c r="AG30" s="783"/>
      <c r="AH30" s="783"/>
      <c r="AI30" s="783"/>
      <c r="AJ30" s="784"/>
      <c r="AK30" s="830" t="s">
        <v>586</v>
      </c>
      <c r="AL30" s="826"/>
      <c r="AM30" s="826"/>
      <c r="AN30" s="826"/>
      <c r="AO30" s="826"/>
      <c r="AP30" s="826" t="s">
        <v>586</v>
      </c>
      <c r="AQ30" s="826"/>
      <c r="AR30" s="826"/>
      <c r="AS30" s="826"/>
      <c r="AT30" s="826"/>
      <c r="AU30" s="826" t="s">
        <v>586</v>
      </c>
      <c r="AV30" s="826"/>
      <c r="AW30" s="826"/>
      <c r="AX30" s="826"/>
      <c r="AY30" s="826"/>
      <c r="AZ30" s="827"/>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410</v>
      </c>
      <c r="C31" s="777"/>
      <c r="D31" s="777"/>
      <c r="E31" s="777"/>
      <c r="F31" s="777"/>
      <c r="G31" s="777"/>
      <c r="H31" s="777"/>
      <c r="I31" s="777"/>
      <c r="J31" s="777"/>
      <c r="K31" s="777"/>
      <c r="L31" s="777"/>
      <c r="M31" s="777"/>
      <c r="N31" s="777"/>
      <c r="O31" s="777"/>
      <c r="P31" s="778"/>
      <c r="Q31" s="779">
        <v>886</v>
      </c>
      <c r="R31" s="780"/>
      <c r="S31" s="780"/>
      <c r="T31" s="780"/>
      <c r="U31" s="780"/>
      <c r="V31" s="780">
        <v>785</v>
      </c>
      <c r="W31" s="780"/>
      <c r="X31" s="780"/>
      <c r="Y31" s="780"/>
      <c r="Z31" s="780"/>
      <c r="AA31" s="780">
        <v>101</v>
      </c>
      <c r="AB31" s="780"/>
      <c r="AC31" s="780"/>
      <c r="AD31" s="780"/>
      <c r="AE31" s="781"/>
      <c r="AF31" s="782">
        <v>1263</v>
      </c>
      <c r="AG31" s="783"/>
      <c r="AH31" s="783"/>
      <c r="AI31" s="783"/>
      <c r="AJ31" s="784"/>
      <c r="AK31" s="830">
        <v>6</v>
      </c>
      <c r="AL31" s="826"/>
      <c r="AM31" s="826"/>
      <c r="AN31" s="826"/>
      <c r="AO31" s="826"/>
      <c r="AP31" s="826">
        <v>2009</v>
      </c>
      <c r="AQ31" s="826"/>
      <c r="AR31" s="826"/>
      <c r="AS31" s="826"/>
      <c r="AT31" s="826"/>
      <c r="AU31" s="826">
        <v>2</v>
      </c>
      <c r="AV31" s="826"/>
      <c r="AW31" s="826"/>
      <c r="AX31" s="826"/>
      <c r="AY31" s="826"/>
      <c r="AZ31" s="827"/>
      <c r="BA31" s="827"/>
      <c r="BB31" s="827"/>
      <c r="BC31" s="827"/>
      <c r="BD31" s="827"/>
      <c r="BE31" s="828" t="s">
        <v>411</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412</v>
      </c>
      <c r="C32" s="777"/>
      <c r="D32" s="777"/>
      <c r="E32" s="777"/>
      <c r="F32" s="777"/>
      <c r="G32" s="777"/>
      <c r="H32" s="777"/>
      <c r="I32" s="777"/>
      <c r="J32" s="777"/>
      <c r="K32" s="777"/>
      <c r="L32" s="777"/>
      <c r="M32" s="777"/>
      <c r="N32" s="777"/>
      <c r="O32" s="777"/>
      <c r="P32" s="778"/>
      <c r="Q32" s="779">
        <v>2017</v>
      </c>
      <c r="R32" s="780"/>
      <c r="S32" s="780"/>
      <c r="T32" s="780"/>
      <c r="U32" s="780"/>
      <c r="V32" s="780">
        <v>1748</v>
      </c>
      <c r="W32" s="780"/>
      <c r="X32" s="780"/>
      <c r="Y32" s="780"/>
      <c r="Z32" s="780"/>
      <c r="AA32" s="780">
        <v>269</v>
      </c>
      <c r="AB32" s="780"/>
      <c r="AC32" s="780"/>
      <c r="AD32" s="780"/>
      <c r="AE32" s="781"/>
      <c r="AF32" s="782">
        <v>1106</v>
      </c>
      <c r="AG32" s="783"/>
      <c r="AH32" s="783"/>
      <c r="AI32" s="783"/>
      <c r="AJ32" s="784"/>
      <c r="AK32" s="830">
        <v>650</v>
      </c>
      <c r="AL32" s="826"/>
      <c r="AM32" s="826"/>
      <c r="AN32" s="826"/>
      <c r="AO32" s="826"/>
      <c r="AP32" s="826">
        <v>9375</v>
      </c>
      <c r="AQ32" s="826"/>
      <c r="AR32" s="826"/>
      <c r="AS32" s="826"/>
      <c r="AT32" s="826"/>
      <c r="AU32" s="826">
        <v>3900</v>
      </c>
      <c r="AV32" s="826"/>
      <c r="AW32" s="826"/>
      <c r="AX32" s="826"/>
      <c r="AY32" s="826"/>
      <c r="AZ32" s="827"/>
      <c r="BA32" s="827"/>
      <c r="BB32" s="827"/>
      <c r="BC32" s="827"/>
      <c r="BD32" s="827"/>
      <c r="BE32" s="828" t="s">
        <v>413</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414</v>
      </c>
      <c r="C33" s="777"/>
      <c r="D33" s="777"/>
      <c r="E33" s="777"/>
      <c r="F33" s="777"/>
      <c r="G33" s="777"/>
      <c r="H33" s="777"/>
      <c r="I33" s="777"/>
      <c r="J33" s="777"/>
      <c r="K33" s="777"/>
      <c r="L33" s="777"/>
      <c r="M33" s="777"/>
      <c r="N33" s="777"/>
      <c r="O33" s="777"/>
      <c r="P33" s="778"/>
      <c r="Q33" s="779">
        <v>345</v>
      </c>
      <c r="R33" s="780"/>
      <c r="S33" s="780"/>
      <c r="T33" s="780"/>
      <c r="U33" s="780"/>
      <c r="V33" s="780">
        <v>302</v>
      </c>
      <c r="W33" s="780"/>
      <c r="X33" s="780"/>
      <c r="Y33" s="780"/>
      <c r="Z33" s="780"/>
      <c r="AA33" s="780">
        <v>43</v>
      </c>
      <c r="AB33" s="780"/>
      <c r="AC33" s="780"/>
      <c r="AD33" s="780"/>
      <c r="AE33" s="781"/>
      <c r="AF33" s="782">
        <v>1980</v>
      </c>
      <c r="AG33" s="783"/>
      <c r="AH33" s="783"/>
      <c r="AI33" s="783"/>
      <c r="AJ33" s="784"/>
      <c r="AK33" s="830" t="s">
        <v>586</v>
      </c>
      <c r="AL33" s="826"/>
      <c r="AM33" s="826"/>
      <c r="AN33" s="826"/>
      <c r="AO33" s="826"/>
      <c r="AP33" s="826" t="s">
        <v>586</v>
      </c>
      <c r="AQ33" s="826"/>
      <c r="AR33" s="826"/>
      <c r="AS33" s="826"/>
      <c r="AT33" s="826"/>
      <c r="AU33" s="826" t="s">
        <v>586</v>
      </c>
      <c r="AV33" s="826"/>
      <c r="AW33" s="826"/>
      <c r="AX33" s="826"/>
      <c r="AY33" s="826"/>
      <c r="AZ33" s="827"/>
      <c r="BA33" s="827"/>
      <c r="BB33" s="827"/>
      <c r="BC33" s="827"/>
      <c r="BD33" s="827"/>
      <c r="BE33" s="828" t="s">
        <v>413</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t="s">
        <v>415</v>
      </c>
      <c r="C34" s="777"/>
      <c r="D34" s="777"/>
      <c r="E34" s="777"/>
      <c r="F34" s="777"/>
      <c r="G34" s="777"/>
      <c r="H34" s="777"/>
      <c r="I34" s="777"/>
      <c r="J34" s="777"/>
      <c r="K34" s="777"/>
      <c r="L34" s="777"/>
      <c r="M34" s="777"/>
      <c r="N34" s="777"/>
      <c r="O34" s="777"/>
      <c r="P34" s="778"/>
      <c r="Q34" s="779">
        <v>37</v>
      </c>
      <c r="R34" s="780"/>
      <c r="S34" s="780"/>
      <c r="T34" s="780"/>
      <c r="U34" s="780"/>
      <c r="V34" s="780">
        <v>30</v>
      </c>
      <c r="W34" s="780"/>
      <c r="X34" s="780"/>
      <c r="Y34" s="780"/>
      <c r="Z34" s="780"/>
      <c r="AA34" s="780">
        <v>7</v>
      </c>
      <c r="AB34" s="780"/>
      <c r="AC34" s="780"/>
      <c r="AD34" s="780"/>
      <c r="AE34" s="781"/>
      <c r="AF34" s="782">
        <v>7</v>
      </c>
      <c r="AG34" s="783"/>
      <c r="AH34" s="783"/>
      <c r="AI34" s="783"/>
      <c r="AJ34" s="784"/>
      <c r="AK34" s="830">
        <v>8</v>
      </c>
      <c r="AL34" s="826"/>
      <c r="AM34" s="826"/>
      <c r="AN34" s="826"/>
      <c r="AO34" s="826"/>
      <c r="AP34" s="826" t="s">
        <v>586</v>
      </c>
      <c r="AQ34" s="826"/>
      <c r="AR34" s="826"/>
      <c r="AS34" s="826"/>
      <c r="AT34" s="826"/>
      <c r="AU34" s="826" t="s">
        <v>586</v>
      </c>
      <c r="AV34" s="826"/>
      <c r="AW34" s="826"/>
      <c r="AX34" s="826"/>
      <c r="AY34" s="826"/>
      <c r="AZ34" s="827"/>
      <c r="BA34" s="827"/>
      <c r="BB34" s="827"/>
      <c r="BC34" s="827"/>
      <c r="BD34" s="827"/>
      <c r="BE34" s="828" t="s">
        <v>416</v>
      </c>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t="s">
        <v>417</v>
      </c>
      <c r="C35" s="777"/>
      <c r="D35" s="777"/>
      <c r="E35" s="777"/>
      <c r="F35" s="777"/>
      <c r="G35" s="777"/>
      <c r="H35" s="777"/>
      <c r="I35" s="777"/>
      <c r="J35" s="777"/>
      <c r="K35" s="777"/>
      <c r="L35" s="777"/>
      <c r="M35" s="777"/>
      <c r="N35" s="777"/>
      <c r="O35" s="777"/>
      <c r="P35" s="778"/>
      <c r="Q35" s="779">
        <v>45</v>
      </c>
      <c r="R35" s="780"/>
      <c r="S35" s="780"/>
      <c r="T35" s="780"/>
      <c r="U35" s="780"/>
      <c r="V35" s="780">
        <v>45</v>
      </c>
      <c r="W35" s="780"/>
      <c r="X35" s="780"/>
      <c r="Y35" s="780"/>
      <c r="Z35" s="780"/>
      <c r="AA35" s="780" t="s">
        <v>586</v>
      </c>
      <c r="AB35" s="780"/>
      <c r="AC35" s="780"/>
      <c r="AD35" s="780"/>
      <c r="AE35" s="781"/>
      <c r="AF35" s="782" t="s">
        <v>418</v>
      </c>
      <c r="AG35" s="783"/>
      <c r="AH35" s="783"/>
      <c r="AI35" s="783"/>
      <c r="AJ35" s="784"/>
      <c r="AK35" s="830">
        <v>34</v>
      </c>
      <c r="AL35" s="826"/>
      <c r="AM35" s="826"/>
      <c r="AN35" s="826"/>
      <c r="AO35" s="826"/>
      <c r="AP35" s="826" t="s">
        <v>586</v>
      </c>
      <c r="AQ35" s="826"/>
      <c r="AR35" s="826"/>
      <c r="AS35" s="826"/>
      <c r="AT35" s="826"/>
      <c r="AU35" s="826" t="s">
        <v>586</v>
      </c>
      <c r="AV35" s="826"/>
      <c r="AW35" s="826"/>
      <c r="AX35" s="826"/>
      <c r="AY35" s="826"/>
      <c r="AZ35" s="827"/>
      <c r="BA35" s="827"/>
      <c r="BB35" s="827"/>
      <c r="BC35" s="827"/>
      <c r="BD35" s="827"/>
      <c r="BE35" s="828" t="s">
        <v>416</v>
      </c>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419</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395</v>
      </c>
      <c r="B63" s="785" t="s">
        <v>420</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4414</v>
      </c>
      <c r="AG63" s="840"/>
      <c r="AH63" s="840"/>
      <c r="AI63" s="840"/>
      <c r="AJ63" s="841"/>
      <c r="AK63" s="842"/>
      <c r="AL63" s="837"/>
      <c r="AM63" s="837"/>
      <c r="AN63" s="837"/>
      <c r="AO63" s="837"/>
      <c r="AP63" s="840"/>
      <c r="AQ63" s="840"/>
      <c r="AR63" s="840"/>
      <c r="AS63" s="840"/>
      <c r="AT63" s="840"/>
      <c r="AU63" s="840"/>
      <c r="AV63" s="840"/>
      <c r="AW63" s="840"/>
      <c r="AX63" s="840"/>
      <c r="AY63" s="840"/>
      <c r="AZ63" s="844"/>
      <c r="BA63" s="844"/>
      <c r="BB63" s="844"/>
      <c r="BC63" s="844"/>
      <c r="BD63" s="844"/>
      <c r="BE63" s="845"/>
      <c r="BF63" s="845"/>
      <c r="BG63" s="845"/>
      <c r="BH63" s="845"/>
      <c r="BI63" s="846"/>
      <c r="BJ63" s="847" t="s">
        <v>127</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421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422</v>
      </c>
      <c r="B66" s="724"/>
      <c r="C66" s="724"/>
      <c r="D66" s="724"/>
      <c r="E66" s="724"/>
      <c r="F66" s="724"/>
      <c r="G66" s="724"/>
      <c r="H66" s="724"/>
      <c r="I66" s="724"/>
      <c r="J66" s="724"/>
      <c r="K66" s="724"/>
      <c r="L66" s="724"/>
      <c r="M66" s="724"/>
      <c r="N66" s="724"/>
      <c r="O66" s="724"/>
      <c r="P66" s="725"/>
      <c r="Q66" s="729" t="s">
        <v>399</v>
      </c>
      <c r="R66" s="730"/>
      <c r="S66" s="730"/>
      <c r="T66" s="730"/>
      <c r="U66" s="731"/>
      <c r="V66" s="729" t="s">
        <v>400</v>
      </c>
      <c r="W66" s="730"/>
      <c r="X66" s="730"/>
      <c r="Y66" s="730"/>
      <c r="Z66" s="731"/>
      <c r="AA66" s="729" t="s">
        <v>423</v>
      </c>
      <c r="AB66" s="730"/>
      <c r="AC66" s="730"/>
      <c r="AD66" s="730"/>
      <c r="AE66" s="731"/>
      <c r="AF66" s="850" t="s">
        <v>424</v>
      </c>
      <c r="AG66" s="811"/>
      <c r="AH66" s="811"/>
      <c r="AI66" s="811"/>
      <c r="AJ66" s="851"/>
      <c r="AK66" s="729" t="s">
        <v>403</v>
      </c>
      <c r="AL66" s="724"/>
      <c r="AM66" s="724"/>
      <c r="AN66" s="724"/>
      <c r="AO66" s="725"/>
      <c r="AP66" s="729" t="s">
        <v>404</v>
      </c>
      <c r="AQ66" s="730"/>
      <c r="AR66" s="730"/>
      <c r="AS66" s="730"/>
      <c r="AT66" s="731"/>
      <c r="AU66" s="729" t="s">
        <v>425</v>
      </c>
      <c r="AV66" s="730"/>
      <c r="AW66" s="730"/>
      <c r="AX66" s="730"/>
      <c r="AY66" s="731"/>
      <c r="AZ66" s="729" t="s">
        <v>383</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587</v>
      </c>
      <c r="C68" s="866"/>
      <c r="D68" s="866"/>
      <c r="E68" s="866"/>
      <c r="F68" s="866"/>
      <c r="G68" s="866"/>
      <c r="H68" s="866"/>
      <c r="I68" s="866"/>
      <c r="J68" s="866"/>
      <c r="K68" s="866"/>
      <c r="L68" s="866"/>
      <c r="M68" s="866"/>
      <c r="N68" s="866"/>
      <c r="O68" s="866"/>
      <c r="P68" s="867"/>
      <c r="Q68" s="868"/>
      <c r="R68" s="862"/>
      <c r="S68" s="862"/>
      <c r="T68" s="862"/>
      <c r="U68" s="862"/>
      <c r="V68" s="862"/>
      <c r="W68" s="862"/>
      <c r="X68" s="862"/>
      <c r="Y68" s="862"/>
      <c r="Z68" s="862"/>
      <c r="AA68" s="862"/>
      <c r="AB68" s="862"/>
      <c r="AC68" s="862"/>
      <c r="AD68" s="862"/>
      <c r="AE68" s="862"/>
      <c r="AF68" s="862"/>
      <c r="AG68" s="862"/>
      <c r="AH68" s="862"/>
      <c r="AI68" s="862"/>
      <c r="AJ68" s="862"/>
      <c r="AK68" s="862"/>
      <c r="AL68" s="862"/>
      <c r="AM68" s="862"/>
      <c r="AN68" s="862"/>
      <c r="AO68" s="862"/>
      <c r="AP68" s="862"/>
      <c r="AQ68" s="862"/>
      <c r="AR68" s="862"/>
      <c r="AS68" s="862"/>
      <c r="AT68" s="862"/>
      <c r="AU68" s="862"/>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588</v>
      </c>
      <c r="C69" s="870"/>
      <c r="D69" s="870"/>
      <c r="E69" s="870"/>
      <c r="F69" s="870"/>
      <c r="G69" s="870"/>
      <c r="H69" s="870"/>
      <c r="I69" s="870"/>
      <c r="J69" s="870"/>
      <c r="K69" s="870"/>
      <c r="L69" s="870"/>
      <c r="M69" s="870"/>
      <c r="N69" s="870"/>
      <c r="O69" s="870"/>
      <c r="P69" s="871"/>
      <c r="Q69" s="872">
        <v>336</v>
      </c>
      <c r="R69" s="826"/>
      <c r="S69" s="826"/>
      <c r="T69" s="826"/>
      <c r="U69" s="826"/>
      <c r="V69" s="826">
        <v>294</v>
      </c>
      <c r="W69" s="826"/>
      <c r="X69" s="826"/>
      <c r="Y69" s="826"/>
      <c r="Z69" s="826"/>
      <c r="AA69" s="826">
        <v>42</v>
      </c>
      <c r="AB69" s="826"/>
      <c r="AC69" s="826"/>
      <c r="AD69" s="826"/>
      <c r="AE69" s="826"/>
      <c r="AF69" s="826">
        <v>42</v>
      </c>
      <c r="AG69" s="826"/>
      <c r="AH69" s="826"/>
      <c r="AI69" s="826"/>
      <c r="AJ69" s="826"/>
      <c r="AK69" s="826">
        <v>13</v>
      </c>
      <c r="AL69" s="826"/>
      <c r="AM69" s="826"/>
      <c r="AN69" s="826"/>
      <c r="AO69" s="826"/>
      <c r="AP69" s="826" t="s">
        <v>586</v>
      </c>
      <c r="AQ69" s="826"/>
      <c r="AR69" s="826"/>
      <c r="AS69" s="826"/>
      <c r="AT69" s="826"/>
      <c r="AU69" s="826" t="s">
        <v>586</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589</v>
      </c>
      <c r="C70" s="870"/>
      <c r="D70" s="870"/>
      <c r="E70" s="870"/>
      <c r="F70" s="870"/>
      <c r="G70" s="870"/>
      <c r="H70" s="870"/>
      <c r="I70" s="870"/>
      <c r="J70" s="870"/>
      <c r="K70" s="870"/>
      <c r="L70" s="870"/>
      <c r="M70" s="870"/>
      <c r="N70" s="870"/>
      <c r="O70" s="870"/>
      <c r="P70" s="871"/>
      <c r="Q70" s="872">
        <v>422</v>
      </c>
      <c r="R70" s="826"/>
      <c r="S70" s="826"/>
      <c r="T70" s="826"/>
      <c r="U70" s="826"/>
      <c r="V70" s="826">
        <v>389</v>
      </c>
      <c r="W70" s="826"/>
      <c r="X70" s="826"/>
      <c r="Y70" s="826"/>
      <c r="Z70" s="826"/>
      <c r="AA70" s="826">
        <v>33</v>
      </c>
      <c r="AB70" s="826"/>
      <c r="AC70" s="826"/>
      <c r="AD70" s="826"/>
      <c r="AE70" s="826"/>
      <c r="AF70" s="826">
        <v>33</v>
      </c>
      <c r="AG70" s="826"/>
      <c r="AH70" s="826"/>
      <c r="AI70" s="826"/>
      <c r="AJ70" s="826"/>
      <c r="AK70" s="826">
        <v>20</v>
      </c>
      <c r="AL70" s="826"/>
      <c r="AM70" s="826"/>
      <c r="AN70" s="826"/>
      <c r="AO70" s="826"/>
      <c r="AP70" s="826">
        <v>7</v>
      </c>
      <c r="AQ70" s="826"/>
      <c r="AR70" s="826"/>
      <c r="AS70" s="826"/>
      <c r="AT70" s="826"/>
      <c r="AU70" s="826">
        <v>2</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590</v>
      </c>
      <c r="C71" s="870"/>
      <c r="D71" s="870"/>
      <c r="E71" s="870"/>
      <c r="F71" s="870"/>
      <c r="G71" s="870"/>
      <c r="H71" s="870"/>
      <c r="I71" s="870"/>
      <c r="J71" s="870"/>
      <c r="K71" s="870"/>
      <c r="L71" s="870"/>
      <c r="M71" s="870"/>
      <c r="N71" s="870"/>
      <c r="O71" s="870"/>
      <c r="P71" s="871"/>
      <c r="Q71" s="872">
        <v>20479</v>
      </c>
      <c r="R71" s="826"/>
      <c r="S71" s="826"/>
      <c r="T71" s="826"/>
      <c r="U71" s="826"/>
      <c r="V71" s="826">
        <v>20134</v>
      </c>
      <c r="W71" s="826"/>
      <c r="X71" s="826"/>
      <c r="Y71" s="826"/>
      <c r="Z71" s="826"/>
      <c r="AA71" s="826">
        <v>345</v>
      </c>
      <c r="AB71" s="826"/>
      <c r="AC71" s="826"/>
      <c r="AD71" s="826"/>
      <c r="AE71" s="826"/>
      <c r="AF71" s="826">
        <v>344</v>
      </c>
      <c r="AG71" s="826"/>
      <c r="AH71" s="826"/>
      <c r="AI71" s="826"/>
      <c r="AJ71" s="826"/>
      <c r="AK71" s="826">
        <v>132</v>
      </c>
      <c r="AL71" s="826"/>
      <c r="AM71" s="826"/>
      <c r="AN71" s="826"/>
      <c r="AO71" s="826"/>
      <c r="AP71" s="826" t="s">
        <v>586</v>
      </c>
      <c r="AQ71" s="826"/>
      <c r="AR71" s="826"/>
      <c r="AS71" s="826"/>
      <c r="AT71" s="826"/>
      <c r="AU71" s="826" t="s">
        <v>586</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591</v>
      </c>
      <c r="C72" s="870"/>
      <c r="D72" s="870"/>
      <c r="E72" s="870"/>
      <c r="F72" s="870"/>
      <c r="G72" s="870"/>
      <c r="H72" s="870"/>
      <c r="I72" s="870"/>
      <c r="J72" s="870"/>
      <c r="K72" s="870"/>
      <c r="L72" s="870"/>
      <c r="M72" s="870"/>
      <c r="N72" s="870"/>
      <c r="O72" s="870"/>
      <c r="P72" s="871"/>
      <c r="Q72" s="872">
        <v>2606</v>
      </c>
      <c r="R72" s="826"/>
      <c r="S72" s="826"/>
      <c r="T72" s="826"/>
      <c r="U72" s="826"/>
      <c r="V72" s="826">
        <v>2461</v>
      </c>
      <c r="W72" s="826"/>
      <c r="X72" s="826"/>
      <c r="Y72" s="826"/>
      <c r="Z72" s="826"/>
      <c r="AA72" s="826">
        <v>145</v>
      </c>
      <c r="AB72" s="826"/>
      <c r="AC72" s="826"/>
      <c r="AD72" s="826"/>
      <c r="AE72" s="826"/>
      <c r="AF72" s="826">
        <v>145</v>
      </c>
      <c r="AG72" s="826"/>
      <c r="AH72" s="826"/>
      <c r="AI72" s="826"/>
      <c r="AJ72" s="826"/>
      <c r="AK72" s="826" t="s">
        <v>586</v>
      </c>
      <c r="AL72" s="826"/>
      <c r="AM72" s="826"/>
      <c r="AN72" s="826"/>
      <c r="AO72" s="826"/>
      <c r="AP72" s="826">
        <v>590</v>
      </c>
      <c r="AQ72" s="826"/>
      <c r="AR72" s="826"/>
      <c r="AS72" s="826"/>
      <c r="AT72" s="826"/>
      <c r="AU72" s="826">
        <v>139</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592</v>
      </c>
      <c r="C73" s="870"/>
      <c r="D73" s="870"/>
      <c r="E73" s="870"/>
      <c r="F73" s="870"/>
      <c r="G73" s="870"/>
      <c r="H73" s="870"/>
      <c r="I73" s="870"/>
      <c r="J73" s="870"/>
      <c r="K73" s="870"/>
      <c r="L73" s="870"/>
      <c r="M73" s="870"/>
      <c r="N73" s="870"/>
      <c r="O73" s="870"/>
      <c r="P73" s="871"/>
      <c r="Q73" s="872">
        <v>29</v>
      </c>
      <c r="R73" s="826"/>
      <c r="S73" s="826"/>
      <c r="T73" s="826"/>
      <c r="U73" s="826"/>
      <c r="V73" s="826">
        <v>13</v>
      </c>
      <c r="W73" s="826"/>
      <c r="X73" s="826"/>
      <c r="Y73" s="826"/>
      <c r="Z73" s="826"/>
      <c r="AA73" s="826">
        <v>16</v>
      </c>
      <c r="AB73" s="826"/>
      <c r="AC73" s="826"/>
      <c r="AD73" s="826"/>
      <c r="AE73" s="826"/>
      <c r="AF73" s="826">
        <v>16</v>
      </c>
      <c r="AG73" s="826"/>
      <c r="AH73" s="826"/>
      <c r="AI73" s="826"/>
      <c r="AJ73" s="826"/>
      <c r="AK73" s="826">
        <v>5</v>
      </c>
      <c r="AL73" s="826"/>
      <c r="AM73" s="826"/>
      <c r="AN73" s="826"/>
      <c r="AO73" s="826"/>
      <c r="AP73" s="826" t="s">
        <v>586</v>
      </c>
      <c r="AQ73" s="826"/>
      <c r="AR73" s="826"/>
      <c r="AS73" s="826"/>
      <c r="AT73" s="826"/>
      <c r="AU73" s="826" t="s">
        <v>586</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593</v>
      </c>
      <c r="C74" s="870"/>
      <c r="D74" s="870"/>
      <c r="E74" s="870"/>
      <c r="F74" s="870"/>
      <c r="G74" s="870"/>
      <c r="H74" s="870"/>
      <c r="I74" s="870"/>
      <c r="J74" s="870"/>
      <c r="K74" s="870"/>
      <c r="L74" s="870"/>
      <c r="M74" s="870"/>
      <c r="N74" s="870"/>
      <c r="O74" s="870"/>
      <c r="P74" s="871"/>
      <c r="Q74" s="872"/>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588</v>
      </c>
      <c r="C75" s="870"/>
      <c r="D75" s="870"/>
      <c r="E75" s="870"/>
      <c r="F75" s="870"/>
      <c r="G75" s="870"/>
      <c r="H75" s="870"/>
      <c r="I75" s="870"/>
      <c r="J75" s="870"/>
      <c r="K75" s="870"/>
      <c r="L75" s="870"/>
      <c r="M75" s="870"/>
      <c r="N75" s="870"/>
      <c r="O75" s="870"/>
      <c r="P75" s="871"/>
      <c r="Q75" s="873">
        <v>347</v>
      </c>
      <c r="R75" s="874"/>
      <c r="S75" s="874"/>
      <c r="T75" s="874"/>
      <c r="U75" s="830"/>
      <c r="V75" s="875">
        <v>294</v>
      </c>
      <c r="W75" s="874"/>
      <c r="X75" s="874"/>
      <c r="Y75" s="874"/>
      <c r="Z75" s="830"/>
      <c r="AA75" s="875">
        <v>54</v>
      </c>
      <c r="AB75" s="874"/>
      <c r="AC75" s="874"/>
      <c r="AD75" s="874"/>
      <c r="AE75" s="830"/>
      <c r="AF75" s="875">
        <v>54</v>
      </c>
      <c r="AG75" s="874"/>
      <c r="AH75" s="874"/>
      <c r="AI75" s="874"/>
      <c r="AJ75" s="830"/>
      <c r="AK75" s="875">
        <v>135</v>
      </c>
      <c r="AL75" s="874"/>
      <c r="AM75" s="874"/>
      <c r="AN75" s="874"/>
      <c r="AO75" s="830"/>
      <c r="AP75" s="875" t="s">
        <v>586</v>
      </c>
      <c r="AQ75" s="874"/>
      <c r="AR75" s="874"/>
      <c r="AS75" s="874"/>
      <c r="AT75" s="830"/>
      <c r="AU75" s="875" t="s">
        <v>586</v>
      </c>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594</v>
      </c>
      <c r="C76" s="870"/>
      <c r="D76" s="870"/>
      <c r="E76" s="870"/>
      <c r="F76" s="870"/>
      <c r="G76" s="870"/>
      <c r="H76" s="870"/>
      <c r="I76" s="870"/>
      <c r="J76" s="870"/>
      <c r="K76" s="870"/>
      <c r="L76" s="870"/>
      <c r="M76" s="870"/>
      <c r="N76" s="870"/>
      <c r="O76" s="870"/>
      <c r="P76" s="871"/>
      <c r="Q76" s="873">
        <v>304201</v>
      </c>
      <c r="R76" s="874"/>
      <c r="S76" s="874"/>
      <c r="T76" s="874"/>
      <c r="U76" s="830"/>
      <c r="V76" s="875">
        <v>288028</v>
      </c>
      <c r="W76" s="874"/>
      <c r="X76" s="874"/>
      <c r="Y76" s="874"/>
      <c r="Z76" s="830"/>
      <c r="AA76" s="875">
        <v>16173</v>
      </c>
      <c r="AB76" s="874"/>
      <c r="AC76" s="874"/>
      <c r="AD76" s="874"/>
      <c r="AE76" s="830"/>
      <c r="AF76" s="875">
        <v>16179</v>
      </c>
      <c r="AG76" s="874"/>
      <c r="AH76" s="874"/>
      <c r="AI76" s="874"/>
      <c r="AJ76" s="830"/>
      <c r="AK76" s="875" t="s">
        <v>586</v>
      </c>
      <c r="AL76" s="874"/>
      <c r="AM76" s="874"/>
      <c r="AN76" s="874"/>
      <c r="AO76" s="830"/>
      <c r="AP76" s="875" t="s">
        <v>586</v>
      </c>
      <c r="AQ76" s="874"/>
      <c r="AR76" s="874"/>
      <c r="AS76" s="874"/>
      <c r="AT76" s="830"/>
      <c r="AU76" s="875" t="s">
        <v>586</v>
      </c>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595</v>
      </c>
      <c r="C77" s="870"/>
      <c r="D77" s="870"/>
      <c r="E77" s="870"/>
      <c r="F77" s="870"/>
      <c r="G77" s="870"/>
      <c r="H77" s="870"/>
      <c r="I77" s="870"/>
      <c r="J77" s="870"/>
      <c r="K77" s="870"/>
      <c r="L77" s="870"/>
      <c r="M77" s="870"/>
      <c r="N77" s="870"/>
      <c r="O77" s="870"/>
      <c r="P77" s="871"/>
      <c r="Q77" s="873"/>
      <c r="R77" s="874"/>
      <c r="S77" s="874"/>
      <c r="T77" s="874"/>
      <c r="U77" s="830"/>
      <c r="V77" s="875"/>
      <c r="W77" s="874"/>
      <c r="X77" s="874"/>
      <c r="Y77" s="874"/>
      <c r="Z77" s="830"/>
      <c r="AA77" s="875"/>
      <c r="AB77" s="874"/>
      <c r="AC77" s="874"/>
      <c r="AD77" s="874"/>
      <c r="AE77" s="830"/>
      <c r="AF77" s="875"/>
      <c r="AG77" s="874"/>
      <c r="AH77" s="874"/>
      <c r="AI77" s="874"/>
      <c r="AJ77" s="830"/>
      <c r="AK77" s="875"/>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t="s">
        <v>596</v>
      </c>
      <c r="C78" s="870"/>
      <c r="D78" s="870"/>
      <c r="E78" s="870"/>
      <c r="F78" s="870"/>
      <c r="G78" s="870"/>
      <c r="H78" s="870"/>
      <c r="I78" s="870"/>
      <c r="J78" s="870"/>
      <c r="K78" s="870"/>
      <c r="L78" s="870"/>
      <c r="M78" s="870"/>
      <c r="N78" s="870"/>
      <c r="O78" s="870"/>
      <c r="P78" s="871"/>
      <c r="Q78" s="872">
        <v>11084</v>
      </c>
      <c r="R78" s="826"/>
      <c r="S78" s="826"/>
      <c r="T78" s="826"/>
      <c r="U78" s="826"/>
      <c r="V78" s="826">
        <v>10350</v>
      </c>
      <c r="W78" s="826"/>
      <c r="X78" s="826"/>
      <c r="Y78" s="826"/>
      <c r="Z78" s="826"/>
      <c r="AA78" s="826">
        <v>734</v>
      </c>
      <c r="AB78" s="826"/>
      <c r="AC78" s="826"/>
      <c r="AD78" s="826"/>
      <c r="AE78" s="826"/>
      <c r="AF78" s="826">
        <v>2348</v>
      </c>
      <c r="AG78" s="826"/>
      <c r="AH78" s="826"/>
      <c r="AI78" s="826"/>
      <c r="AJ78" s="826"/>
      <c r="AK78" s="826" t="s">
        <v>586</v>
      </c>
      <c r="AL78" s="826"/>
      <c r="AM78" s="826"/>
      <c r="AN78" s="826"/>
      <c r="AO78" s="826"/>
      <c r="AP78" s="826">
        <v>7641</v>
      </c>
      <c r="AQ78" s="826"/>
      <c r="AR78" s="826"/>
      <c r="AS78" s="826"/>
      <c r="AT78" s="826"/>
      <c r="AU78" s="826">
        <v>157</v>
      </c>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t="s">
        <v>597</v>
      </c>
      <c r="C79" s="870"/>
      <c r="D79" s="870"/>
      <c r="E79" s="870"/>
      <c r="F79" s="870"/>
      <c r="G79" s="870"/>
      <c r="H79" s="870"/>
      <c r="I79" s="870"/>
      <c r="J79" s="870"/>
      <c r="K79" s="870"/>
      <c r="L79" s="870"/>
      <c r="M79" s="870"/>
      <c r="N79" s="870"/>
      <c r="O79" s="870"/>
      <c r="P79" s="871"/>
      <c r="Q79" s="872">
        <v>392</v>
      </c>
      <c r="R79" s="826"/>
      <c r="S79" s="826"/>
      <c r="T79" s="826"/>
      <c r="U79" s="826"/>
      <c r="V79" s="826">
        <v>419</v>
      </c>
      <c r="W79" s="826"/>
      <c r="X79" s="826"/>
      <c r="Y79" s="826"/>
      <c r="Z79" s="826"/>
      <c r="AA79" s="826">
        <v>-27</v>
      </c>
      <c r="AB79" s="826"/>
      <c r="AC79" s="826"/>
      <c r="AD79" s="826"/>
      <c r="AE79" s="826"/>
      <c r="AF79" s="826">
        <v>48</v>
      </c>
      <c r="AG79" s="826"/>
      <c r="AH79" s="826"/>
      <c r="AI79" s="826"/>
      <c r="AJ79" s="826"/>
      <c r="AK79" s="826" t="s">
        <v>586</v>
      </c>
      <c r="AL79" s="826"/>
      <c r="AM79" s="826"/>
      <c r="AN79" s="826"/>
      <c r="AO79" s="826"/>
      <c r="AP79" s="826">
        <v>11</v>
      </c>
      <c r="AQ79" s="826"/>
      <c r="AR79" s="826"/>
      <c r="AS79" s="826"/>
      <c r="AT79" s="826"/>
      <c r="AU79" s="826" t="s">
        <v>586</v>
      </c>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t="s">
        <v>598</v>
      </c>
      <c r="C80" s="870"/>
      <c r="D80" s="870"/>
      <c r="E80" s="870"/>
      <c r="F80" s="870"/>
      <c r="G80" s="870"/>
      <c r="H80" s="870"/>
      <c r="I80" s="870"/>
      <c r="J80" s="870"/>
      <c r="K80" s="870"/>
      <c r="L80" s="870"/>
      <c r="M80" s="870"/>
      <c r="N80" s="870"/>
      <c r="O80" s="870"/>
      <c r="P80" s="871"/>
      <c r="Q80" s="872">
        <v>142</v>
      </c>
      <c r="R80" s="826"/>
      <c r="S80" s="826"/>
      <c r="T80" s="826"/>
      <c r="U80" s="826"/>
      <c r="V80" s="826">
        <v>130</v>
      </c>
      <c r="W80" s="826"/>
      <c r="X80" s="826"/>
      <c r="Y80" s="826"/>
      <c r="Z80" s="826"/>
      <c r="AA80" s="826">
        <v>12</v>
      </c>
      <c r="AB80" s="826"/>
      <c r="AC80" s="826"/>
      <c r="AD80" s="826"/>
      <c r="AE80" s="826"/>
      <c r="AF80" s="826">
        <v>47</v>
      </c>
      <c r="AG80" s="826"/>
      <c r="AH80" s="826"/>
      <c r="AI80" s="826"/>
      <c r="AJ80" s="826"/>
      <c r="AK80" s="826" t="s">
        <v>586</v>
      </c>
      <c r="AL80" s="826"/>
      <c r="AM80" s="826"/>
      <c r="AN80" s="826"/>
      <c r="AO80" s="826"/>
      <c r="AP80" s="826" t="s">
        <v>586</v>
      </c>
      <c r="AQ80" s="826"/>
      <c r="AR80" s="826"/>
      <c r="AS80" s="826"/>
      <c r="AT80" s="826"/>
      <c r="AU80" s="826" t="s">
        <v>586</v>
      </c>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t="s">
        <v>599</v>
      </c>
      <c r="C81" s="870"/>
      <c r="D81" s="870"/>
      <c r="E81" s="870"/>
      <c r="F81" s="870"/>
      <c r="G81" s="870"/>
      <c r="H81" s="870"/>
      <c r="I81" s="870"/>
      <c r="J81" s="870"/>
      <c r="K81" s="870"/>
      <c r="L81" s="870"/>
      <c r="M81" s="870"/>
      <c r="N81" s="870"/>
      <c r="O81" s="870"/>
      <c r="P81" s="871"/>
      <c r="Q81" s="872">
        <v>442</v>
      </c>
      <c r="R81" s="826"/>
      <c r="S81" s="826"/>
      <c r="T81" s="826"/>
      <c r="U81" s="826"/>
      <c r="V81" s="826">
        <v>440</v>
      </c>
      <c r="W81" s="826"/>
      <c r="X81" s="826"/>
      <c r="Y81" s="826"/>
      <c r="Z81" s="826"/>
      <c r="AA81" s="826">
        <v>2</v>
      </c>
      <c r="AB81" s="826"/>
      <c r="AC81" s="826"/>
      <c r="AD81" s="826"/>
      <c r="AE81" s="826"/>
      <c r="AF81" s="826">
        <v>48</v>
      </c>
      <c r="AG81" s="826"/>
      <c r="AH81" s="826"/>
      <c r="AI81" s="826"/>
      <c r="AJ81" s="826"/>
      <c r="AK81" s="826" t="s">
        <v>586</v>
      </c>
      <c r="AL81" s="826"/>
      <c r="AM81" s="826"/>
      <c r="AN81" s="826"/>
      <c r="AO81" s="826"/>
      <c r="AP81" s="826" t="s">
        <v>586</v>
      </c>
      <c r="AQ81" s="826"/>
      <c r="AR81" s="826"/>
      <c r="AS81" s="826"/>
      <c r="AT81" s="826"/>
      <c r="AU81" s="826" t="s">
        <v>586</v>
      </c>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t="s">
        <v>600</v>
      </c>
      <c r="C82" s="870"/>
      <c r="D82" s="870"/>
      <c r="E82" s="870"/>
      <c r="F82" s="870"/>
      <c r="G82" s="870"/>
      <c r="H82" s="870"/>
      <c r="I82" s="870"/>
      <c r="J82" s="870"/>
      <c r="K82" s="870"/>
      <c r="L82" s="870"/>
      <c r="M82" s="870"/>
      <c r="N82" s="870"/>
      <c r="O82" s="870"/>
      <c r="P82" s="871"/>
      <c r="Q82" s="872">
        <v>99</v>
      </c>
      <c r="R82" s="826"/>
      <c r="S82" s="826"/>
      <c r="T82" s="826"/>
      <c r="U82" s="826"/>
      <c r="V82" s="826">
        <v>91</v>
      </c>
      <c r="W82" s="826"/>
      <c r="X82" s="826"/>
      <c r="Y82" s="826"/>
      <c r="Z82" s="826"/>
      <c r="AA82" s="826">
        <v>8</v>
      </c>
      <c r="AB82" s="826"/>
      <c r="AC82" s="826"/>
      <c r="AD82" s="826"/>
      <c r="AE82" s="826"/>
      <c r="AF82" s="826">
        <v>8</v>
      </c>
      <c r="AG82" s="826"/>
      <c r="AH82" s="826"/>
      <c r="AI82" s="826"/>
      <c r="AJ82" s="826"/>
      <c r="AK82" s="826" t="s">
        <v>586</v>
      </c>
      <c r="AL82" s="826"/>
      <c r="AM82" s="826"/>
      <c r="AN82" s="826"/>
      <c r="AO82" s="826"/>
      <c r="AP82" s="826">
        <v>144</v>
      </c>
      <c r="AQ82" s="826"/>
      <c r="AR82" s="826"/>
      <c r="AS82" s="826"/>
      <c r="AT82" s="826"/>
      <c r="AU82" s="826">
        <v>57</v>
      </c>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t="s">
        <v>601</v>
      </c>
      <c r="C83" s="870"/>
      <c r="D83" s="870"/>
      <c r="E83" s="870"/>
      <c r="F83" s="870"/>
      <c r="G83" s="870"/>
      <c r="H83" s="870"/>
      <c r="I83" s="870"/>
      <c r="J83" s="870"/>
      <c r="K83" s="870"/>
      <c r="L83" s="870"/>
      <c r="M83" s="870"/>
      <c r="N83" s="870"/>
      <c r="O83" s="870"/>
      <c r="P83" s="871"/>
      <c r="Q83" s="872">
        <v>76</v>
      </c>
      <c r="R83" s="826"/>
      <c r="S83" s="826"/>
      <c r="T83" s="826"/>
      <c r="U83" s="826"/>
      <c r="V83" s="826">
        <v>72</v>
      </c>
      <c r="W83" s="826"/>
      <c r="X83" s="826"/>
      <c r="Y83" s="826"/>
      <c r="Z83" s="826"/>
      <c r="AA83" s="826">
        <v>4</v>
      </c>
      <c r="AB83" s="826"/>
      <c r="AC83" s="826"/>
      <c r="AD83" s="826"/>
      <c r="AE83" s="826"/>
      <c r="AF83" s="826">
        <v>4</v>
      </c>
      <c r="AG83" s="826"/>
      <c r="AH83" s="826"/>
      <c r="AI83" s="826"/>
      <c r="AJ83" s="826"/>
      <c r="AK83" s="826" t="s">
        <v>586</v>
      </c>
      <c r="AL83" s="826"/>
      <c r="AM83" s="826"/>
      <c r="AN83" s="826"/>
      <c r="AO83" s="826"/>
      <c r="AP83" s="826">
        <v>19</v>
      </c>
      <c r="AQ83" s="826"/>
      <c r="AR83" s="826"/>
      <c r="AS83" s="826"/>
      <c r="AT83" s="826"/>
      <c r="AU83" s="826">
        <v>8</v>
      </c>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t="s">
        <v>602</v>
      </c>
      <c r="C84" s="870"/>
      <c r="D84" s="870"/>
      <c r="E84" s="870"/>
      <c r="F84" s="870"/>
      <c r="G84" s="870"/>
      <c r="H84" s="870"/>
      <c r="I84" s="870"/>
      <c r="J84" s="870"/>
      <c r="K84" s="870"/>
      <c r="L84" s="870"/>
      <c r="M84" s="870"/>
      <c r="N84" s="870"/>
      <c r="O84" s="870"/>
      <c r="P84" s="871"/>
      <c r="Q84" s="872">
        <v>1449</v>
      </c>
      <c r="R84" s="826"/>
      <c r="S84" s="826"/>
      <c r="T84" s="826"/>
      <c r="U84" s="826"/>
      <c r="V84" s="826">
        <v>1407</v>
      </c>
      <c r="W84" s="826"/>
      <c r="X84" s="826"/>
      <c r="Y84" s="826"/>
      <c r="Z84" s="826"/>
      <c r="AA84" s="826">
        <v>39</v>
      </c>
      <c r="AB84" s="826"/>
      <c r="AC84" s="826"/>
      <c r="AD84" s="826"/>
      <c r="AE84" s="826"/>
      <c r="AF84" s="826">
        <v>39</v>
      </c>
      <c r="AG84" s="826"/>
      <c r="AH84" s="826"/>
      <c r="AI84" s="826"/>
      <c r="AJ84" s="826"/>
      <c r="AK84" s="826">
        <v>15</v>
      </c>
      <c r="AL84" s="826"/>
      <c r="AM84" s="826"/>
      <c r="AN84" s="826"/>
      <c r="AO84" s="826"/>
      <c r="AP84" s="826" t="s">
        <v>586</v>
      </c>
      <c r="AQ84" s="826"/>
      <c r="AR84" s="826"/>
      <c r="AS84" s="826"/>
      <c r="AT84" s="826"/>
      <c r="AU84" s="826" t="s">
        <v>586</v>
      </c>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t="s">
        <v>603</v>
      </c>
      <c r="C85" s="870"/>
      <c r="D85" s="870"/>
      <c r="E85" s="870"/>
      <c r="F85" s="870"/>
      <c r="G85" s="870"/>
      <c r="H85" s="870"/>
      <c r="I85" s="870"/>
      <c r="J85" s="870"/>
      <c r="K85" s="870"/>
      <c r="L85" s="870"/>
      <c r="M85" s="870"/>
      <c r="N85" s="870"/>
      <c r="O85" s="870"/>
      <c r="P85" s="871"/>
      <c r="Q85" s="872">
        <v>192</v>
      </c>
      <c r="R85" s="826"/>
      <c r="S85" s="826"/>
      <c r="T85" s="826"/>
      <c r="U85" s="826"/>
      <c r="V85" s="826">
        <v>184</v>
      </c>
      <c r="W85" s="826"/>
      <c r="X85" s="826"/>
      <c r="Y85" s="826"/>
      <c r="Z85" s="826"/>
      <c r="AA85" s="826">
        <v>7</v>
      </c>
      <c r="AB85" s="826"/>
      <c r="AC85" s="826"/>
      <c r="AD85" s="826"/>
      <c r="AE85" s="826"/>
      <c r="AF85" s="826">
        <v>7</v>
      </c>
      <c r="AG85" s="826"/>
      <c r="AH85" s="826"/>
      <c r="AI85" s="826"/>
      <c r="AJ85" s="826"/>
      <c r="AK85" s="826" t="s">
        <v>586</v>
      </c>
      <c r="AL85" s="826"/>
      <c r="AM85" s="826"/>
      <c r="AN85" s="826"/>
      <c r="AO85" s="826"/>
      <c r="AP85" s="826" t="s">
        <v>586</v>
      </c>
      <c r="AQ85" s="826"/>
      <c r="AR85" s="826"/>
      <c r="AS85" s="826"/>
      <c r="AT85" s="826"/>
      <c r="AU85" s="826" t="s">
        <v>586</v>
      </c>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t="s">
        <v>604</v>
      </c>
      <c r="C86" s="870"/>
      <c r="D86" s="870"/>
      <c r="E86" s="870"/>
      <c r="F86" s="870"/>
      <c r="G86" s="870"/>
      <c r="H86" s="870"/>
      <c r="I86" s="870"/>
      <c r="J86" s="870"/>
      <c r="K86" s="870"/>
      <c r="L86" s="870"/>
      <c r="M86" s="870"/>
      <c r="N86" s="870"/>
      <c r="O86" s="870"/>
      <c r="P86" s="871"/>
      <c r="Q86" s="872">
        <v>907</v>
      </c>
      <c r="R86" s="826"/>
      <c r="S86" s="826"/>
      <c r="T86" s="826"/>
      <c r="U86" s="826"/>
      <c r="V86" s="826">
        <v>907</v>
      </c>
      <c r="W86" s="826"/>
      <c r="X86" s="826"/>
      <c r="Y86" s="826"/>
      <c r="Z86" s="826"/>
      <c r="AA86" s="826">
        <v>0</v>
      </c>
      <c r="AB86" s="826"/>
      <c r="AC86" s="826"/>
      <c r="AD86" s="826"/>
      <c r="AE86" s="826"/>
      <c r="AF86" s="826" t="s">
        <v>586</v>
      </c>
      <c r="AG86" s="826"/>
      <c r="AH86" s="826"/>
      <c r="AI86" s="826"/>
      <c r="AJ86" s="826"/>
      <c r="AK86" s="826" t="s">
        <v>586</v>
      </c>
      <c r="AL86" s="826"/>
      <c r="AM86" s="826"/>
      <c r="AN86" s="826"/>
      <c r="AO86" s="826"/>
      <c r="AP86" s="826">
        <v>3596</v>
      </c>
      <c r="AQ86" s="826"/>
      <c r="AR86" s="826"/>
      <c r="AS86" s="826"/>
      <c r="AT86" s="826"/>
      <c r="AU86" s="826">
        <v>1600</v>
      </c>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t="s">
        <v>605</v>
      </c>
      <c r="C87" s="877"/>
      <c r="D87" s="877"/>
      <c r="E87" s="877"/>
      <c r="F87" s="877"/>
      <c r="G87" s="877"/>
      <c r="H87" s="877"/>
      <c r="I87" s="877"/>
      <c r="J87" s="877"/>
      <c r="K87" s="877"/>
      <c r="L87" s="877"/>
      <c r="M87" s="877"/>
      <c r="N87" s="877"/>
      <c r="O87" s="877"/>
      <c r="P87" s="878"/>
      <c r="Q87" s="879">
        <v>2185</v>
      </c>
      <c r="R87" s="880"/>
      <c r="S87" s="880"/>
      <c r="T87" s="880"/>
      <c r="U87" s="880"/>
      <c r="V87" s="880">
        <v>2180</v>
      </c>
      <c r="W87" s="880"/>
      <c r="X87" s="880"/>
      <c r="Y87" s="880"/>
      <c r="Z87" s="880"/>
      <c r="AA87" s="880">
        <v>4</v>
      </c>
      <c r="AB87" s="880"/>
      <c r="AC87" s="880"/>
      <c r="AD87" s="880"/>
      <c r="AE87" s="880"/>
      <c r="AF87" s="880">
        <v>4</v>
      </c>
      <c r="AG87" s="880"/>
      <c r="AH87" s="880"/>
      <c r="AI87" s="880"/>
      <c r="AJ87" s="880"/>
      <c r="AK87" s="880" t="s">
        <v>586</v>
      </c>
      <c r="AL87" s="880"/>
      <c r="AM87" s="880"/>
      <c r="AN87" s="880"/>
      <c r="AO87" s="880"/>
      <c r="AP87" s="880" t="s">
        <v>586</v>
      </c>
      <c r="AQ87" s="880"/>
      <c r="AR87" s="880"/>
      <c r="AS87" s="880"/>
      <c r="AT87" s="880"/>
      <c r="AU87" s="880" t="s">
        <v>586</v>
      </c>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395</v>
      </c>
      <c r="B88" s="785" t="s">
        <v>426</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19366</v>
      </c>
      <c r="AG88" s="840"/>
      <c r="AH88" s="840"/>
      <c r="AI88" s="840"/>
      <c r="AJ88" s="840"/>
      <c r="AK88" s="837"/>
      <c r="AL88" s="837"/>
      <c r="AM88" s="837"/>
      <c r="AN88" s="837"/>
      <c r="AO88" s="837"/>
      <c r="AP88" s="840">
        <v>12008</v>
      </c>
      <c r="AQ88" s="840"/>
      <c r="AR88" s="840"/>
      <c r="AS88" s="840"/>
      <c r="AT88" s="840"/>
      <c r="AU88" s="840">
        <v>1963</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785" t="s">
        <v>427</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v>10</v>
      </c>
      <c r="CS102" s="848"/>
      <c r="CT102" s="848"/>
      <c r="CU102" s="848"/>
      <c r="CV102" s="887"/>
      <c r="CW102" s="886"/>
      <c r="CX102" s="848"/>
      <c r="CY102" s="848"/>
      <c r="CZ102" s="848"/>
      <c r="DA102" s="887"/>
      <c r="DB102" s="886">
        <v>912</v>
      </c>
      <c r="DC102" s="848"/>
      <c r="DD102" s="848"/>
      <c r="DE102" s="848"/>
      <c r="DF102" s="887"/>
      <c r="DG102" s="886">
        <v>2878</v>
      </c>
      <c r="DH102" s="848"/>
      <c r="DI102" s="848"/>
      <c r="DJ102" s="848"/>
      <c r="DK102" s="887"/>
      <c r="DL102" s="886"/>
      <c r="DM102" s="848"/>
      <c r="DN102" s="848"/>
      <c r="DO102" s="848"/>
      <c r="DP102" s="887"/>
      <c r="DQ102" s="886">
        <v>3396</v>
      </c>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428</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429</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432</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433</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434</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435</v>
      </c>
      <c r="AB109" s="889"/>
      <c r="AC109" s="889"/>
      <c r="AD109" s="889"/>
      <c r="AE109" s="890"/>
      <c r="AF109" s="888" t="s">
        <v>436</v>
      </c>
      <c r="AG109" s="889"/>
      <c r="AH109" s="889"/>
      <c r="AI109" s="889"/>
      <c r="AJ109" s="890"/>
      <c r="AK109" s="888" t="s">
        <v>310</v>
      </c>
      <c r="AL109" s="889"/>
      <c r="AM109" s="889"/>
      <c r="AN109" s="889"/>
      <c r="AO109" s="890"/>
      <c r="AP109" s="888" t="s">
        <v>437</v>
      </c>
      <c r="AQ109" s="889"/>
      <c r="AR109" s="889"/>
      <c r="AS109" s="889"/>
      <c r="AT109" s="891"/>
      <c r="AU109" s="908" t="s">
        <v>434</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435</v>
      </c>
      <c r="BR109" s="889"/>
      <c r="BS109" s="889"/>
      <c r="BT109" s="889"/>
      <c r="BU109" s="890"/>
      <c r="BV109" s="888" t="s">
        <v>436</v>
      </c>
      <c r="BW109" s="889"/>
      <c r="BX109" s="889"/>
      <c r="BY109" s="889"/>
      <c r="BZ109" s="890"/>
      <c r="CA109" s="888" t="s">
        <v>310</v>
      </c>
      <c r="CB109" s="889"/>
      <c r="CC109" s="889"/>
      <c r="CD109" s="889"/>
      <c r="CE109" s="890"/>
      <c r="CF109" s="909" t="s">
        <v>437</v>
      </c>
      <c r="CG109" s="909"/>
      <c r="CH109" s="909"/>
      <c r="CI109" s="909"/>
      <c r="CJ109" s="909"/>
      <c r="CK109" s="888" t="s">
        <v>438</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435</v>
      </c>
      <c r="DH109" s="889"/>
      <c r="DI109" s="889"/>
      <c r="DJ109" s="889"/>
      <c r="DK109" s="890"/>
      <c r="DL109" s="888" t="s">
        <v>436</v>
      </c>
      <c r="DM109" s="889"/>
      <c r="DN109" s="889"/>
      <c r="DO109" s="889"/>
      <c r="DP109" s="890"/>
      <c r="DQ109" s="888" t="s">
        <v>310</v>
      </c>
      <c r="DR109" s="889"/>
      <c r="DS109" s="889"/>
      <c r="DT109" s="889"/>
      <c r="DU109" s="890"/>
      <c r="DV109" s="888" t="s">
        <v>437</v>
      </c>
      <c r="DW109" s="889"/>
      <c r="DX109" s="889"/>
      <c r="DY109" s="889"/>
      <c r="DZ109" s="891"/>
    </row>
    <row r="110" spans="1:131" s="221" customFormat="1" ht="26.25" customHeight="1" x14ac:dyDescent="0.15">
      <c r="A110" s="892" t="s">
        <v>439</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1785829</v>
      </c>
      <c r="AB110" s="896"/>
      <c r="AC110" s="896"/>
      <c r="AD110" s="896"/>
      <c r="AE110" s="897"/>
      <c r="AF110" s="898">
        <v>1847999</v>
      </c>
      <c r="AG110" s="896"/>
      <c r="AH110" s="896"/>
      <c r="AI110" s="896"/>
      <c r="AJ110" s="897"/>
      <c r="AK110" s="898">
        <v>1863488</v>
      </c>
      <c r="AL110" s="896"/>
      <c r="AM110" s="896"/>
      <c r="AN110" s="896"/>
      <c r="AO110" s="897"/>
      <c r="AP110" s="899">
        <v>16.899999999999999</v>
      </c>
      <c r="AQ110" s="900"/>
      <c r="AR110" s="900"/>
      <c r="AS110" s="900"/>
      <c r="AT110" s="901"/>
      <c r="AU110" s="902" t="s">
        <v>72</v>
      </c>
      <c r="AV110" s="903"/>
      <c r="AW110" s="903"/>
      <c r="AX110" s="903"/>
      <c r="AY110" s="903"/>
      <c r="AZ110" s="925" t="s">
        <v>440</v>
      </c>
      <c r="BA110" s="893"/>
      <c r="BB110" s="893"/>
      <c r="BC110" s="893"/>
      <c r="BD110" s="893"/>
      <c r="BE110" s="893"/>
      <c r="BF110" s="893"/>
      <c r="BG110" s="893"/>
      <c r="BH110" s="893"/>
      <c r="BI110" s="893"/>
      <c r="BJ110" s="893"/>
      <c r="BK110" s="893"/>
      <c r="BL110" s="893"/>
      <c r="BM110" s="893"/>
      <c r="BN110" s="893"/>
      <c r="BO110" s="893"/>
      <c r="BP110" s="894"/>
      <c r="BQ110" s="926">
        <v>20560558</v>
      </c>
      <c r="BR110" s="927"/>
      <c r="BS110" s="927"/>
      <c r="BT110" s="927"/>
      <c r="BU110" s="927"/>
      <c r="BV110" s="927">
        <v>20620496</v>
      </c>
      <c r="BW110" s="927"/>
      <c r="BX110" s="927"/>
      <c r="BY110" s="927"/>
      <c r="BZ110" s="927"/>
      <c r="CA110" s="927">
        <v>20561012</v>
      </c>
      <c r="CB110" s="927"/>
      <c r="CC110" s="927"/>
      <c r="CD110" s="927"/>
      <c r="CE110" s="927"/>
      <c r="CF110" s="940">
        <v>186.6</v>
      </c>
      <c r="CG110" s="941"/>
      <c r="CH110" s="941"/>
      <c r="CI110" s="941"/>
      <c r="CJ110" s="941"/>
      <c r="CK110" s="942" t="s">
        <v>441</v>
      </c>
      <c r="CL110" s="943"/>
      <c r="CM110" s="925" t="s">
        <v>442</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418</v>
      </c>
      <c r="DH110" s="927"/>
      <c r="DI110" s="927"/>
      <c r="DJ110" s="927"/>
      <c r="DK110" s="927"/>
      <c r="DL110" s="927" t="s">
        <v>418</v>
      </c>
      <c r="DM110" s="927"/>
      <c r="DN110" s="927"/>
      <c r="DO110" s="927"/>
      <c r="DP110" s="927"/>
      <c r="DQ110" s="927" t="s">
        <v>418</v>
      </c>
      <c r="DR110" s="927"/>
      <c r="DS110" s="927"/>
      <c r="DT110" s="927"/>
      <c r="DU110" s="927"/>
      <c r="DV110" s="928" t="s">
        <v>418</v>
      </c>
      <c r="DW110" s="928"/>
      <c r="DX110" s="928"/>
      <c r="DY110" s="928"/>
      <c r="DZ110" s="929"/>
    </row>
    <row r="111" spans="1:131" s="221" customFormat="1" ht="26.25" customHeight="1" x14ac:dyDescent="0.15">
      <c r="A111" s="930" t="s">
        <v>443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418</v>
      </c>
      <c r="AB111" s="934"/>
      <c r="AC111" s="934"/>
      <c r="AD111" s="934"/>
      <c r="AE111" s="935"/>
      <c r="AF111" s="936" t="s">
        <v>127</v>
      </c>
      <c r="AG111" s="934"/>
      <c r="AH111" s="934"/>
      <c r="AI111" s="934"/>
      <c r="AJ111" s="935"/>
      <c r="AK111" s="936" t="s">
        <v>127</v>
      </c>
      <c r="AL111" s="934"/>
      <c r="AM111" s="934"/>
      <c r="AN111" s="934"/>
      <c r="AO111" s="935"/>
      <c r="AP111" s="937" t="s">
        <v>418</v>
      </c>
      <c r="AQ111" s="938"/>
      <c r="AR111" s="938"/>
      <c r="AS111" s="938"/>
      <c r="AT111" s="939"/>
      <c r="AU111" s="904"/>
      <c r="AV111" s="905"/>
      <c r="AW111" s="905"/>
      <c r="AX111" s="905"/>
      <c r="AY111" s="905"/>
      <c r="AZ111" s="918" t="s">
        <v>444</v>
      </c>
      <c r="BA111" s="919"/>
      <c r="BB111" s="919"/>
      <c r="BC111" s="919"/>
      <c r="BD111" s="919"/>
      <c r="BE111" s="919"/>
      <c r="BF111" s="919"/>
      <c r="BG111" s="919"/>
      <c r="BH111" s="919"/>
      <c r="BI111" s="919"/>
      <c r="BJ111" s="919"/>
      <c r="BK111" s="919"/>
      <c r="BL111" s="919"/>
      <c r="BM111" s="919"/>
      <c r="BN111" s="919"/>
      <c r="BO111" s="919"/>
      <c r="BP111" s="920"/>
      <c r="BQ111" s="921">
        <v>1871241</v>
      </c>
      <c r="BR111" s="922"/>
      <c r="BS111" s="922"/>
      <c r="BT111" s="922"/>
      <c r="BU111" s="922"/>
      <c r="BV111" s="922">
        <v>1693787</v>
      </c>
      <c r="BW111" s="922"/>
      <c r="BX111" s="922"/>
      <c r="BY111" s="922"/>
      <c r="BZ111" s="922"/>
      <c r="CA111" s="922">
        <v>1506506</v>
      </c>
      <c r="CB111" s="922"/>
      <c r="CC111" s="922"/>
      <c r="CD111" s="922"/>
      <c r="CE111" s="922"/>
      <c r="CF111" s="916">
        <v>13.7</v>
      </c>
      <c r="CG111" s="917"/>
      <c r="CH111" s="917"/>
      <c r="CI111" s="917"/>
      <c r="CJ111" s="917"/>
      <c r="CK111" s="944"/>
      <c r="CL111" s="945"/>
      <c r="CM111" s="918" t="s">
        <v>445</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127</v>
      </c>
      <c r="DH111" s="922"/>
      <c r="DI111" s="922"/>
      <c r="DJ111" s="922"/>
      <c r="DK111" s="922"/>
      <c r="DL111" s="922" t="s">
        <v>127</v>
      </c>
      <c r="DM111" s="922"/>
      <c r="DN111" s="922"/>
      <c r="DO111" s="922"/>
      <c r="DP111" s="922"/>
      <c r="DQ111" s="922" t="s">
        <v>418</v>
      </c>
      <c r="DR111" s="922"/>
      <c r="DS111" s="922"/>
      <c r="DT111" s="922"/>
      <c r="DU111" s="922"/>
      <c r="DV111" s="923" t="s">
        <v>127</v>
      </c>
      <c r="DW111" s="923"/>
      <c r="DX111" s="923"/>
      <c r="DY111" s="923"/>
      <c r="DZ111" s="924"/>
    </row>
    <row r="112" spans="1:131" s="221" customFormat="1" ht="26.25" customHeight="1" x14ac:dyDescent="0.15">
      <c r="A112" s="948" t="s">
        <v>446</v>
      </c>
      <c r="B112" s="949"/>
      <c r="C112" s="919" t="s">
        <v>447</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418</v>
      </c>
      <c r="AB112" s="955"/>
      <c r="AC112" s="955"/>
      <c r="AD112" s="955"/>
      <c r="AE112" s="956"/>
      <c r="AF112" s="957" t="s">
        <v>127</v>
      </c>
      <c r="AG112" s="955"/>
      <c r="AH112" s="955"/>
      <c r="AI112" s="955"/>
      <c r="AJ112" s="956"/>
      <c r="AK112" s="957" t="s">
        <v>418</v>
      </c>
      <c r="AL112" s="955"/>
      <c r="AM112" s="955"/>
      <c r="AN112" s="955"/>
      <c r="AO112" s="956"/>
      <c r="AP112" s="958" t="s">
        <v>418</v>
      </c>
      <c r="AQ112" s="959"/>
      <c r="AR112" s="959"/>
      <c r="AS112" s="959"/>
      <c r="AT112" s="960"/>
      <c r="AU112" s="904"/>
      <c r="AV112" s="905"/>
      <c r="AW112" s="905"/>
      <c r="AX112" s="905"/>
      <c r="AY112" s="905"/>
      <c r="AZ112" s="918" t="s">
        <v>448</v>
      </c>
      <c r="BA112" s="919"/>
      <c r="BB112" s="919"/>
      <c r="BC112" s="919"/>
      <c r="BD112" s="919"/>
      <c r="BE112" s="919"/>
      <c r="BF112" s="919"/>
      <c r="BG112" s="919"/>
      <c r="BH112" s="919"/>
      <c r="BI112" s="919"/>
      <c r="BJ112" s="919"/>
      <c r="BK112" s="919"/>
      <c r="BL112" s="919"/>
      <c r="BM112" s="919"/>
      <c r="BN112" s="919"/>
      <c r="BO112" s="919"/>
      <c r="BP112" s="920"/>
      <c r="BQ112" s="921">
        <v>4680572</v>
      </c>
      <c r="BR112" s="922"/>
      <c r="BS112" s="922"/>
      <c r="BT112" s="922"/>
      <c r="BU112" s="922"/>
      <c r="BV112" s="922">
        <v>4281635</v>
      </c>
      <c r="BW112" s="922"/>
      <c r="BX112" s="922"/>
      <c r="BY112" s="922"/>
      <c r="BZ112" s="922"/>
      <c r="CA112" s="922">
        <v>3901858</v>
      </c>
      <c r="CB112" s="922"/>
      <c r="CC112" s="922"/>
      <c r="CD112" s="922"/>
      <c r="CE112" s="922"/>
      <c r="CF112" s="916">
        <v>35.4</v>
      </c>
      <c r="CG112" s="917"/>
      <c r="CH112" s="917"/>
      <c r="CI112" s="917"/>
      <c r="CJ112" s="917"/>
      <c r="CK112" s="944"/>
      <c r="CL112" s="945"/>
      <c r="CM112" s="918" t="s">
        <v>449</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127</v>
      </c>
      <c r="DH112" s="922"/>
      <c r="DI112" s="922"/>
      <c r="DJ112" s="922"/>
      <c r="DK112" s="922"/>
      <c r="DL112" s="922" t="s">
        <v>418</v>
      </c>
      <c r="DM112" s="922"/>
      <c r="DN112" s="922"/>
      <c r="DO112" s="922"/>
      <c r="DP112" s="922"/>
      <c r="DQ112" s="922" t="s">
        <v>418</v>
      </c>
      <c r="DR112" s="922"/>
      <c r="DS112" s="922"/>
      <c r="DT112" s="922"/>
      <c r="DU112" s="922"/>
      <c r="DV112" s="923" t="s">
        <v>418</v>
      </c>
      <c r="DW112" s="923"/>
      <c r="DX112" s="923"/>
      <c r="DY112" s="923"/>
      <c r="DZ112" s="924"/>
    </row>
    <row r="113" spans="1:130" s="221" customFormat="1" ht="26.25" customHeight="1" x14ac:dyDescent="0.15">
      <c r="A113" s="950"/>
      <c r="B113" s="951"/>
      <c r="C113" s="919" t="s">
        <v>450</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510381</v>
      </c>
      <c r="AB113" s="934"/>
      <c r="AC113" s="934"/>
      <c r="AD113" s="934"/>
      <c r="AE113" s="935"/>
      <c r="AF113" s="936">
        <v>478248</v>
      </c>
      <c r="AG113" s="934"/>
      <c r="AH113" s="934"/>
      <c r="AI113" s="934"/>
      <c r="AJ113" s="935"/>
      <c r="AK113" s="936">
        <v>460833</v>
      </c>
      <c r="AL113" s="934"/>
      <c r="AM113" s="934"/>
      <c r="AN113" s="934"/>
      <c r="AO113" s="935"/>
      <c r="AP113" s="937">
        <v>4.2</v>
      </c>
      <c r="AQ113" s="938"/>
      <c r="AR113" s="938"/>
      <c r="AS113" s="938"/>
      <c r="AT113" s="939"/>
      <c r="AU113" s="904"/>
      <c r="AV113" s="905"/>
      <c r="AW113" s="905"/>
      <c r="AX113" s="905"/>
      <c r="AY113" s="905"/>
      <c r="AZ113" s="918" t="s">
        <v>451</v>
      </c>
      <c r="BA113" s="919"/>
      <c r="BB113" s="919"/>
      <c r="BC113" s="919"/>
      <c r="BD113" s="919"/>
      <c r="BE113" s="919"/>
      <c r="BF113" s="919"/>
      <c r="BG113" s="919"/>
      <c r="BH113" s="919"/>
      <c r="BI113" s="919"/>
      <c r="BJ113" s="919"/>
      <c r="BK113" s="919"/>
      <c r="BL113" s="919"/>
      <c r="BM113" s="919"/>
      <c r="BN113" s="919"/>
      <c r="BO113" s="919"/>
      <c r="BP113" s="920"/>
      <c r="BQ113" s="921">
        <v>2458185</v>
      </c>
      <c r="BR113" s="922"/>
      <c r="BS113" s="922"/>
      <c r="BT113" s="922"/>
      <c r="BU113" s="922"/>
      <c r="BV113" s="922">
        <v>2202164</v>
      </c>
      <c r="BW113" s="922"/>
      <c r="BX113" s="922"/>
      <c r="BY113" s="922"/>
      <c r="BZ113" s="922"/>
      <c r="CA113" s="922">
        <v>1962578</v>
      </c>
      <c r="CB113" s="922"/>
      <c r="CC113" s="922"/>
      <c r="CD113" s="922"/>
      <c r="CE113" s="922"/>
      <c r="CF113" s="916">
        <v>17.8</v>
      </c>
      <c r="CG113" s="917"/>
      <c r="CH113" s="917"/>
      <c r="CI113" s="917"/>
      <c r="CJ113" s="917"/>
      <c r="CK113" s="944"/>
      <c r="CL113" s="945"/>
      <c r="CM113" s="918" t="s">
        <v>452</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418</v>
      </c>
      <c r="DH113" s="955"/>
      <c r="DI113" s="955"/>
      <c r="DJ113" s="955"/>
      <c r="DK113" s="956"/>
      <c r="DL113" s="957" t="s">
        <v>418</v>
      </c>
      <c r="DM113" s="955"/>
      <c r="DN113" s="955"/>
      <c r="DO113" s="955"/>
      <c r="DP113" s="956"/>
      <c r="DQ113" s="957" t="s">
        <v>418</v>
      </c>
      <c r="DR113" s="955"/>
      <c r="DS113" s="955"/>
      <c r="DT113" s="955"/>
      <c r="DU113" s="956"/>
      <c r="DV113" s="958" t="s">
        <v>127</v>
      </c>
      <c r="DW113" s="959"/>
      <c r="DX113" s="959"/>
      <c r="DY113" s="959"/>
      <c r="DZ113" s="960"/>
    </row>
    <row r="114" spans="1:130" s="221" customFormat="1" ht="26.25" customHeight="1" x14ac:dyDescent="0.15">
      <c r="A114" s="950"/>
      <c r="B114" s="951"/>
      <c r="C114" s="919" t="s">
        <v>453</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204994</v>
      </c>
      <c r="AB114" s="955"/>
      <c r="AC114" s="955"/>
      <c r="AD114" s="955"/>
      <c r="AE114" s="956"/>
      <c r="AF114" s="957">
        <v>267998</v>
      </c>
      <c r="AG114" s="955"/>
      <c r="AH114" s="955"/>
      <c r="AI114" s="955"/>
      <c r="AJ114" s="956"/>
      <c r="AK114" s="957">
        <v>269054</v>
      </c>
      <c r="AL114" s="955"/>
      <c r="AM114" s="955"/>
      <c r="AN114" s="955"/>
      <c r="AO114" s="956"/>
      <c r="AP114" s="958">
        <v>2.4</v>
      </c>
      <c r="AQ114" s="959"/>
      <c r="AR114" s="959"/>
      <c r="AS114" s="959"/>
      <c r="AT114" s="960"/>
      <c r="AU114" s="904"/>
      <c r="AV114" s="905"/>
      <c r="AW114" s="905"/>
      <c r="AX114" s="905"/>
      <c r="AY114" s="905"/>
      <c r="AZ114" s="918" t="s">
        <v>454</v>
      </c>
      <c r="BA114" s="919"/>
      <c r="BB114" s="919"/>
      <c r="BC114" s="919"/>
      <c r="BD114" s="919"/>
      <c r="BE114" s="919"/>
      <c r="BF114" s="919"/>
      <c r="BG114" s="919"/>
      <c r="BH114" s="919"/>
      <c r="BI114" s="919"/>
      <c r="BJ114" s="919"/>
      <c r="BK114" s="919"/>
      <c r="BL114" s="919"/>
      <c r="BM114" s="919"/>
      <c r="BN114" s="919"/>
      <c r="BO114" s="919"/>
      <c r="BP114" s="920"/>
      <c r="BQ114" s="921">
        <v>2861490</v>
      </c>
      <c r="BR114" s="922"/>
      <c r="BS114" s="922"/>
      <c r="BT114" s="922"/>
      <c r="BU114" s="922"/>
      <c r="BV114" s="922">
        <v>2813431</v>
      </c>
      <c r="BW114" s="922"/>
      <c r="BX114" s="922"/>
      <c r="BY114" s="922"/>
      <c r="BZ114" s="922"/>
      <c r="CA114" s="922">
        <v>2862045</v>
      </c>
      <c r="CB114" s="922"/>
      <c r="CC114" s="922"/>
      <c r="CD114" s="922"/>
      <c r="CE114" s="922"/>
      <c r="CF114" s="916">
        <v>26</v>
      </c>
      <c r="CG114" s="917"/>
      <c r="CH114" s="917"/>
      <c r="CI114" s="917"/>
      <c r="CJ114" s="917"/>
      <c r="CK114" s="944"/>
      <c r="CL114" s="945"/>
      <c r="CM114" s="918" t="s">
        <v>455</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418</v>
      </c>
      <c r="DH114" s="955"/>
      <c r="DI114" s="955"/>
      <c r="DJ114" s="955"/>
      <c r="DK114" s="956"/>
      <c r="DL114" s="957" t="s">
        <v>127</v>
      </c>
      <c r="DM114" s="955"/>
      <c r="DN114" s="955"/>
      <c r="DO114" s="955"/>
      <c r="DP114" s="956"/>
      <c r="DQ114" s="957" t="s">
        <v>127</v>
      </c>
      <c r="DR114" s="955"/>
      <c r="DS114" s="955"/>
      <c r="DT114" s="955"/>
      <c r="DU114" s="956"/>
      <c r="DV114" s="958" t="s">
        <v>127</v>
      </c>
      <c r="DW114" s="959"/>
      <c r="DX114" s="959"/>
      <c r="DY114" s="959"/>
      <c r="DZ114" s="960"/>
    </row>
    <row r="115" spans="1:130" s="221" customFormat="1" ht="26.25" customHeight="1" x14ac:dyDescent="0.15">
      <c r="A115" s="950"/>
      <c r="B115" s="951"/>
      <c r="C115" s="919" t="s">
        <v>456</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177834</v>
      </c>
      <c r="AB115" s="934"/>
      <c r="AC115" s="934"/>
      <c r="AD115" s="934"/>
      <c r="AE115" s="935"/>
      <c r="AF115" s="936">
        <v>177833</v>
      </c>
      <c r="AG115" s="934"/>
      <c r="AH115" s="934"/>
      <c r="AI115" s="934"/>
      <c r="AJ115" s="935"/>
      <c r="AK115" s="936">
        <v>167389</v>
      </c>
      <c r="AL115" s="934"/>
      <c r="AM115" s="934"/>
      <c r="AN115" s="934"/>
      <c r="AO115" s="935"/>
      <c r="AP115" s="937">
        <v>1.5</v>
      </c>
      <c r="AQ115" s="938"/>
      <c r="AR115" s="938"/>
      <c r="AS115" s="938"/>
      <c r="AT115" s="939"/>
      <c r="AU115" s="904"/>
      <c r="AV115" s="905"/>
      <c r="AW115" s="905"/>
      <c r="AX115" s="905"/>
      <c r="AY115" s="905"/>
      <c r="AZ115" s="918" t="s">
        <v>457</v>
      </c>
      <c r="BA115" s="919"/>
      <c r="BB115" s="919"/>
      <c r="BC115" s="919"/>
      <c r="BD115" s="919"/>
      <c r="BE115" s="919"/>
      <c r="BF115" s="919"/>
      <c r="BG115" s="919"/>
      <c r="BH115" s="919"/>
      <c r="BI115" s="919"/>
      <c r="BJ115" s="919"/>
      <c r="BK115" s="919"/>
      <c r="BL115" s="919"/>
      <c r="BM115" s="919"/>
      <c r="BN115" s="919"/>
      <c r="BO115" s="919"/>
      <c r="BP115" s="920"/>
      <c r="BQ115" s="921">
        <v>3752541</v>
      </c>
      <c r="BR115" s="922"/>
      <c r="BS115" s="922"/>
      <c r="BT115" s="922"/>
      <c r="BU115" s="922"/>
      <c r="BV115" s="922">
        <v>3587128</v>
      </c>
      <c r="BW115" s="922"/>
      <c r="BX115" s="922"/>
      <c r="BY115" s="922"/>
      <c r="BZ115" s="922"/>
      <c r="CA115" s="922">
        <v>3396066</v>
      </c>
      <c r="CB115" s="922"/>
      <c r="CC115" s="922"/>
      <c r="CD115" s="922"/>
      <c r="CE115" s="922"/>
      <c r="CF115" s="916">
        <v>30.8</v>
      </c>
      <c r="CG115" s="917"/>
      <c r="CH115" s="917"/>
      <c r="CI115" s="917"/>
      <c r="CJ115" s="917"/>
      <c r="CK115" s="944"/>
      <c r="CL115" s="945"/>
      <c r="CM115" s="918" t="s">
        <v>458</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418</v>
      </c>
      <c r="DH115" s="955"/>
      <c r="DI115" s="955"/>
      <c r="DJ115" s="955"/>
      <c r="DK115" s="956"/>
      <c r="DL115" s="957" t="s">
        <v>418</v>
      </c>
      <c r="DM115" s="955"/>
      <c r="DN115" s="955"/>
      <c r="DO115" s="955"/>
      <c r="DP115" s="956"/>
      <c r="DQ115" s="957" t="s">
        <v>127</v>
      </c>
      <c r="DR115" s="955"/>
      <c r="DS115" s="955"/>
      <c r="DT115" s="955"/>
      <c r="DU115" s="956"/>
      <c r="DV115" s="958" t="s">
        <v>418</v>
      </c>
      <c r="DW115" s="959"/>
      <c r="DX115" s="959"/>
      <c r="DY115" s="959"/>
      <c r="DZ115" s="960"/>
    </row>
    <row r="116" spans="1:130" s="221" customFormat="1" ht="26.25" customHeight="1" x14ac:dyDescent="0.15">
      <c r="A116" s="952"/>
      <c r="B116" s="953"/>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127</v>
      </c>
      <c r="AB116" s="955"/>
      <c r="AC116" s="955"/>
      <c r="AD116" s="955"/>
      <c r="AE116" s="956"/>
      <c r="AF116" s="957" t="s">
        <v>418</v>
      </c>
      <c r="AG116" s="955"/>
      <c r="AH116" s="955"/>
      <c r="AI116" s="955"/>
      <c r="AJ116" s="956"/>
      <c r="AK116" s="957" t="s">
        <v>418</v>
      </c>
      <c r="AL116" s="955"/>
      <c r="AM116" s="955"/>
      <c r="AN116" s="955"/>
      <c r="AO116" s="956"/>
      <c r="AP116" s="958" t="s">
        <v>418</v>
      </c>
      <c r="AQ116" s="959"/>
      <c r="AR116" s="959"/>
      <c r="AS116" s="959"/>
      <c r="AT116" s="960"/>
      <c r="AU116" s="904"/>
      <c r="AV116" s="905"/>
      <c r="AW116" s="905"/>
      <c r="AX116" s="905"/>
      <c r="AY116" s="905"/>
      <c r="AZ116" s="963" t="s">
        <v>460</v>
      </c>
      <c r="BA116" s="964"/>
      <c r="BB116" s="964"/>
      <c r="BC116" s="964"/>
      <c r="BD116" s="964"/>
      <c r="BE116" s="964"/>
      <c r="BF116" s="964"/>
      <c r="BG116" s="964"/>
      <c r="BH116" s="964"/>
      <c r="BI116" s="964"/>
      <c r="BJ116" s="964"/>
      <c r="BK116" s="964"/>
      <c r="BL116" s="964"/>
      <c r="BM116" s="964"/>
      <c r="BN116" s="964"/>
      <c r="BO116" s="964"/>
      <c r="BP116" s="965"/>
      <c r="BQ116" s="921" t="s">
        <v>418</v>
      </c>
      <c r="BR116" s="922"/>
      <c r="BS116" s="922"/>
      <c r="BT116" s="922"/>
      <c r="BU116" s="922"/>
      <c r="BV116" s="922" t="s">
        <v>418</v>
      </c>
      <c r="BW116" s="922"/>
      <c r="BX116" s="922"/>
      <c r="BY116" s="922"/>
      <c r="BZ116" s="922"/>
      <c r="CA116" s="922" t="s">
        <v>418</v>
      </c>
      <c r="CB116" s="922"/>
      <c r="CC116" s="922"/>
      <c r="CD116" s="922"/>
      <c r="CE116" s="922"/>
      <c r="CF116" s="916" t="s">
        <v>418</v>
      </c>
      <c r="CG116" s="917"/>
      <c r="CH116" s="917"/>
      <c r="CI116" s="917"/>
      <c r="CJ116" s="917"/>
      <c r="CK116" s="944"/>
      <c r="CL116" s="945"/>
      <c r="CM116" s="918" t="s">
        <v>461</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418</v>
      </c>
      <c r="DH116" s="955"/>
      <c r="DI116" s="955"/>
      <c r="DJ116" s="955"/>
      <c r="DK116" s="956"/>
      <c r="DL116" s="957" t="s">
        <v>418</v>
      </c>
      <c r="DM116" s="955"/>
      <c r="DN116" s="955"/>
      <c r="DO116" s="955"/>
      <c r="DP116" s="956"/>
      <c r="DQ116" s="957" t="s">
        <v>127</v>
      </c>
      <c r="DR116" s="955"/>
      <c r="DS116" s="955"/>
      <c r="DT116" s="955"/>
      <c r="DU116" s="956"/>
      <c r="DV116" s="958" t="s">
        <v>127</v>
      </c>
      <c r="DW116" s="959"/>
      <c r="DX116" s="959"/>
      <c r="DY116" s="959"/>
      <c r="DZ116" s="960"/>
    </row>
    <row r="117" spans="1:130" s="221" customFormat="1" ht="26.25" customHeight="1" x14ac:dyDescent="0.15">
      <c r="A117" s="908" t="s">
        <v>190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462</v>
      </c>
      <c r="Z117" s="890"/>
      <c r="AA117" s="974">
        <v>2679038</v>
      </c>
      <c r="AB117" s="975"/>
      <c r="AC117" s="975"/>
      <c r="AD117" s="975"/>
      <c r="AE117" s="976"/>
      <c r="AF117" s="977">
        <v>2772078</v>
      </c>
      <c r="AG117" s="975"/>
      <c r="AH117" s="975"/>
      <c r="AI117" s="975"/>
      <c r="AJ117" s="976"/>
      <c r="AK117" s="977">
        <v>2760764</v>
      </c>
      <c r="AL117" s="975"/>
      <c r="AM117" s="975"/>
      <c r="AN117" s="975"/>
      <c r="AO117" s="976"/>
      <c r="AP117" s="978"/>
      <c r="AQ117" s="979"/>
      <c r="AR117" s="979"/>
      <c r="AS117" s="979"/>
      <c r="AT117" s="980"/>
      <c r="AU117" s="904"/>
      <c r="AV117" s="905"/>
      <c r="AW117" s="905"/>
      <c r="AX117" s="905"/>
      <c r="AY117" s="905"/>
      <c r="AZ117" s="970" t="s">
        <v>463</v>
      </c>
      <c r="BA117" s="971"/>
      <c r="BB117" s="971"/>
      <c r="BC117" s="971"/>
      <c r="BD117" s="971"/>
      <c r="BE117" s="971"/>
      <c r="BF117" s="971"/>
      <c r="BG117" s="971"/>
      <c r="BH117" s="971"/>
      <c r="BI117" s="971"/>
      <c r="BJ117" s="971"/>
      <c r="BK117" s="971"/>
      <c r="BL117" s="971"/>
      <c r="BM117" s="971"/>
      <c r="BN117" s="971"/>
      <c r="BO117" s="971"/>
      <c r="BP117" s="972"/>
      <c r="BQ117" s="921" t="s">
        <v>418</v>
      </c>
      <c r="BR117" s="922"/>
      <c r="BS117" s="922"/>
      <c r="BT117" s="922"/>
      <c r="BU117" s="922"/>
      <c r="BV117" s="922" t="s">
        <v>418</v>
      </c>
      <c r="BW117" s="922"/>
      <c r="BX117" s="922"/>
      <c r="BY117" s="922"/>
      <c r="BZ117" s="922"/>
      <c r="CA117" s="922" t="s">
        <v>418</v>
      </c>
      <c r="CB117" s="922"/>
      <c r="CC117" s="922"/>
      <c r="CD117" s="922"/>
      <c r="CE117" s="922"/>
      <c r="CF117" s="916" t="s">
        <v>127</v>
      </c>
      <c r="CG117" s="917"/>
      <c r="CH117" s="917"/>
      <c r="CI117" s="917"/>
      <c r="CJ117" s="917"/>
      <c r="CK117" s="944"/>
      <c r="CL117" s="945"/>
      <c r="CM117" s="918" t="s">
        <v>464</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418</v>
      </c>
      <c r="DH117" s="955"/>
      <c r="DI117" s="955"/>
      <c r="DJ117" s="955"/>
      <c r="DK117" s="956"/>
      <c r="DL117" s="957" t="s">
        <v>127</v>
      </c>
      <c r="DM117" s="955"/>
      <c r="DN117" s="955"/>
      <c r="DO117" s="955"/>
      <c r="DP117" s="956"/>
      <c r="DQ117" s="957" t="s">
        <v>418</v>
      </c>
      <c r="DR117" s="955"/>
      <c r="DS117" s="955"/>
      <c r="DT117" s="955"/>
      <c r="DU117" s="956"/>
      <c r="DV117" s="958" t="s">
        <v>127</v>
      </c>
      <c r="DW117" s="959"/>
      <c r="DX117" s="959"/>
      <c r="DY117" s="959"/>
      <c r="DZ117" s="960"/>
    </row>
    <row r="118" spans="1:130" s="221" customFormat="1" ht="26.25" customHeight="1" x14ac:dyDescent="0.15">
      <c r="A118" s="908" t="s">
        <v>438</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435</v>
      </c>
      <c r="AB118" s="889"/>
      <c r="AC118" s="889"/>
      <c r="AD118" s="889"/>
      <c r="AE118" s="890"/>
      <c r="AF118" s="888" t="s">
        <v>436</v>
      </c>
      <c r="AG118" s="889"/>
      <c r="AH118" s="889"/>
      <c r="AI118" s="889"/>
      <c r="AJ118" s="890"/>
      <c r="AK118" s="888" t="s">
        <v>310</v>
      </c>
      <c r="AL118" s="889"/>
      <c r="AM118" s="889"/>
      <c r="AN118" s="889"/>
      <c r="AO118" s="890"/>
      <c r="AP118" s="966" t="s">
        <v>437</v>
      </c>
      <c r="AQ118" s="967"/>
      <c r="AR118" s="967"/>
      <c r="AS118" s="967"/>
      <c r="AT118" s="968"/>
      <c r="AU118" s="904"/>
      <c r="AV118" s="905"/>
      <c r="AW118" s="905"/>
      <c r="AX118" s="905"/>
      <c r="AY118" s="905"/>
      <c r="AZ118" s="969" t="s">
        <v>465</v>
      </c>
      <c r="BA118" s="961"/>
      <c r="BB118" s="961"/>
      <c r="BC118" s="961"/>
      <c r="BD118" s="961"/>
      <c r="BE118" s="961"/>
      <c r="BF118" s="961"/>
      <c r="BG118" s="961"/>
      <c r="BH118" s="961"/>
      <c r="BI118" s="961"/>
      <c r="BJ118" s="961"/>
      <c r="BK118" s="961"/>
      <c r="BL118" s="961"/>
      <c r="BM118" s="961"/>
      <c r="BN118" s="961"/>
      <c r="BO118" s="961"/>
      <c r="BP118" s="962"/>
      <c r="BQ118" s="995" t="s">
        <v>418</v>
      </c>
      <c r="BR118" s="996"/>
      <c r="BS118" s="996"/>
      <c r="BT118" s="996"/>
      <c r="BU118" s="996"/>
      <c r="BV118" s="996" t="s">
        <v>127</v>
      </c>
      <c r="BW118" s="996"/>
      <c r="BX118" s="996"/>
      <c r="BY118" s="996"/>
      <c r="BZ118" s="996"/>
      <c r="CA118" s="996" t="s">
        <v>127</v>
      </c>
      <c r="CB118" s="996"/>
      <c r="CC118" s="996"/>
      <c r="CD118" s="996"/>
      <c r="CE118" s="996"/>
      <c r="CF118" s="916" t="s">
        <v>127</v>
      </c>
      <c r="CG118" s="917"/>
      <c r="CH118" s="917"/>
      <c r="CI118" s="917"/>
      <c r="CJ118" s="917"/>
      <c r="CK118" s="944"/>
      <c r="CL118" s="945"/>
      <c r="CM118" s="918" t="s">
        <v>466</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127</v>
      </c>
      <c r="DH118" s="955"/>
      <c r="DI118" s="955"/>
      <c r="DJ118" s="955"/>
      <c r="DK118" s="956"/>
      <c r="DL118" s="957" t="s">
        <v>418</v>
      </c>
      <c r="DM118" s="955"/>
      <c r="DN118" s="955"/>
      <c r="DO118" s="955"/>
      <c r="DP118" s="956"/>
      <c r="DQ118" s="957" t="s">
        <v>418</v>
      </c>
      <c r="DR118" s="955"/>
      <c r="DS118" s="955"/>
      <c r="DT118" s="955"/>
      <c r="DU118" s="956"/>
      <c r="DV118" s="958" t="s">
        <v>418</v>
      </c>
      <c r="DW118" s="959"/>
      <c r="DX118" s="959"/>
      <c r="DY118" s="959"/>
      <c r="DZ118" s="960"/>
    </row>
    <row r="119" spans="1:130" s="221" customFormat="1" ht="26.25" customHeight="1" x14ac:dyDescent="0.15">
      <c r="A119" s="1052" t="s">
        <v>441</v>
      </c>
      <c r="B119" s="943"/>
      <c r="C119" s="925" t="s">
        <v>442</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418</v>
      </c>
      <c r="AB119" s="896"/>
      <c r="AC119" s="896"/>
      <c r="AD119" s="896"/>
      <c r="AE119" s="897"/>
      <c r="AF119" s="898" t="s">
        <v>418</v>
      </c>
      <c r="AG119" s="896"/>
      <c r="AH119" s="896"/>
      <c r="AI119" s="896"/>
      <c r="AJ119" s="897"/>
      <c r="AK119" s="898" t="s">
        <v>127</v>
      </c>
      <c r="AL119" s="896"/>
      <c r="AM119" s="896"/>
      <c r="AN119" s="896"/>
      <c r="AO119" s="897"/>
      <c r="AP119" s="899" t="s">
        <v>418</v>
      </c>
      <c r="AQ119" s="900"/>
      <c r="AR119" s="900"/>
      <c r="AS119" s="900"/>
      <c r="AT119" s="901"/>
      <c r="AU119" s="906"/>
      <c r="AV119" s="907"/>
      <c r="AW119" s="907"/>
      <c r="AX119" s="907"/>
      <c r="AY119" s="907"/>
      <c r="AZ119" s="242" t="s">
        <v>190</v>
      </c>
      <c r="BA119" s="242"/>
      <c r="BB119" s="242"/>
      <c r="BC119" s="242"/>
      <c r="BD119" s="242"/>
      <c r="BE119" s="242"/>
      <c r="BF119" s="242"/>
      <c r="BG119" s="242"/>
      <c r="BH119" s="242"/>
      <c r="BI119" s="242"/>
      <c r="BJ119" s="242"/>
      <c r="BK119" s="242"/>
      <c r="BL119" s="242"/>
      <c r="BM119" s="242"/>
      <c r="BN119" s="242"/>
      <c r="BO119" s="973" t="s">
        <v>467</v>
      </c>
      <c r="BP119" s="1001"/>
      <c r="BQ119" s="995">
        <v>36184587</v>
      </c>
      <c r="BR119" s="996"/>
      <c r="BS119" s="996"/>
      <c r="BT119" s="996"/>
      <c r="BU119" s="996"/>
      <c r="BV119" s="996">
        <v>35198641</v>
      </c>
      <c r="BW119" s="996"/>
      <c r="BX119" s="996"/>
      <c r="BY119" s="996"/>
      <c r="BZ119" s="996"/>
      <c r="CA119" s="996">
        <v>34190065</v>
      </c>
      <c r="CB119" s="996"/>
      <c r="CC119" s="996"/>
      <c r="CD119" s="996"/>
      <c r="CE119" s="996"/>
      <c r="CF119" s="997"/>
      <c r="CG119" s="998"/>
      <c r="CH119" s="998"/>
      <c r="CI119" s="998"/>
      <c r="CJ119" s="999"/>
      <c r="CK119" s="946"/>
      <c r="CL119" s="947"/>
      <c r="CM119" s="969" t="s">
        <v>468</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v>1871241</v>
      </c>
      <c r="DH119" s="982"/>
      <c r="DI119" s="982"/>
      <c r="DJ119" s="982"/>
      <c r="DK119" s="983"/>
      <c r="DL119" s="981">
        <v>1693787</v>
      </c>
      <c r="DM119" s="982"/>
      <c r="DN119" s="982"/>
      <c r="DO119" s="982"/>
      <c r="DP119" s="983"/>
      <c r="DQ119" s="981">
        <v>1506506</v>
      </c>
      <c r="DR119" s="982"/>
      <c r="DS119" s="982"/>
      <c r="DT119" s="982"/>
      <c r="DU119" s="983"/>
      <c r="DV119" s="984">
        <v>13.7</v>
      </c>
      <c r="DW119" s="985"/>
      <c r="DX119" s="985"/>
      <c r="DY119" s="985"/>
      <c r="DZ119" s="986"/>
    </row>
    <row r="120" spans="1:130" s="221" customFormat="1" ht="26.25" customHeight="1" x14ac:dyDescent="0.15">
      <c r="A120" s="1053"/>
      <c r="B120" s="945"/>
      <c r="C120" s="918" t="s">
        <v>445</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418</v>
      </c>
      <c r="AB120" s="955"/>
      <c r="AC120" s="955"/>
      <c r="AD120" s="955"/>
      <c r="AE120" s="956"/>
      <c r="AF120" s="957" t="s">
        <v>127</v>
      </c>
      <c r="AG120" s="955"/>
      <c r="AH120" s="955"/>
      <c r="AI120" s="955"/>
      <c r="AJ120" s="956"/>
      <c r="AK120" s="957" t="s">
        <v>418</v>
      </c>
      <c r="AL120" s="955"/>
      <c r="AM120" s="955"/>
      <c r="AN120" s="955"/>
      <c r="AO120" s="956"/>
      <c r="AP120" s="958" t="s">
        <v>418</v>
      </c>
      <c r="AQ120" s="959"/>
      <c r="AR120" s="959"/>
      <c r="AS120" s="959"/>
      <c r="AT120" s="960"/>
      <c r="AU120" s="987" t="s">
        <v>469</v>
      </c>
      <c r="AV120" s="988"/>
      <c r="AW120" s="988"/>
      <c r="AX120" s="988"/>
      <c r="AY120" s="989"/>
      <c r="AZ120" s="925" t="s">
        <v>470</v>
      </c>
      <c r="BA120" s="893"/>
      <c r="BB120" s="893"/>
      <c r="BC120" s="893"/>
      <c r="BD120" s="893"/>
      <c r="BE120" s="893"/>
      <c r="BF120" s="893"/>
      <c r="BG120" s="893"/>
      <c r="BH120" s="893"/>
      <c r="BI120" s="893"/>
      <c r="BJ120" s="893"/>
      <c r="BK120" s="893"/>
      <c r="BL120" s="893"/>
      <c r="BM120" s="893"/>
      <c r="BN120" s="893"/>
      <c r="BO120" s="893"/>
      <c r="BP120" s="894"/>
      <c r="BQ120" s="926">
        <v>4276435</v>
      </c>
      <c r="BR120" s="927"/>
      <c r="BS120" s="927"/>
      <c r="BT120" s="927"/>
      <c r="BU120" s="927"/>
      <c r="BV120" s="927">
        <v>4288170</v>
      </c>
      <c r="BW120" s="927"/>
      <c r="BX120" s="927"/>
      <c r="BY120" s="927"/>
      <c r="BZ120" s="927"/>
      <c r="CA120" s="927">
        <v>4938836</v>
      </c>
      <c r="CB120" s="927"/>
      <c r="CC120" s="927"/>
      <c r="CD120" s="927"/>
      <c r="CE120" s="927"/>
      <c r="CF120" s="940">
        <v>44.8</v>
      </c>
      <c r="CG120" s="941"/>
      <c r="CH120" s="941"/>
      <c r="CI120" s="941"/>
      <c r="CJ120" s="941"/>
      <c r="CK120" s="1002" t="s">
        <v>471</v>
      </c>
      <c r="CL120" s="1003"/>
      <c r="CM120" s="1003"/>
      <c r="CN120" s="1003"/>
      <c r="CO120" s="1004"/>
      <c r="CP120" s="1010" t="s">
        <v>412</v>
      </c>
      <c r="CQ120" s="1011"/>
      <c r="CR120" s="1011"/>
      <c r="CS120" s="1011"/>
      <c r="CT120" s="1011"/>
      <c r="CU120" s="1011"/>
      <c r="CV120" s="1011"/>
      <c r="CW120" s="1011"/>
      <c r="CX120" s="1011"/>
      <c r="CY120" s="1011"/>
      <c r="CZ120" s="1011"/>
      <c r="DA120" s="1011"/>
      <c r="DB120" s="1011"/>
      <c r="DC120" s="1011"/>
      <c r="DD120" s="1011"/>
      <c r="DE120" s="1011"/>
      <c r="DF120" s="1012"/>
      <c r="DG120" s="926">
        <v>4678606</v>
      </c>
      <c r="DH120" s="927"/>
      <c r="DI120" s="927"/>
      <c r="DJ120" s="927"/>
      <c r="DK120" s="927"/>
      <c r="DL120" s="927">
        <v>4279670</v>
      </c>
      <c r="DM120" s="927"/>
      <c r="DN120" s="927"/>
      <c r="DO120" s="927"/>
      <c r="DP120" s="927"/>
      <c r="DQ120" s="927">
        <v>3899850</v>
      </c>
      <c r="DR120" s="927"/>
      <c r="DS120" s="927"/>
      <c r="DT120" s="927"/>
      <c r="DU120" s="927"/>
      <c r="DV120" s="928">
        <v>35.4</v>
      </c>
      <c r="DW120" s="928"/>
      <c r="DX120" s="928"/>
      <c r="DY120" s="928"/>
      <c r="DZ120" s="929"/>
    </row>
    <row r="121" spans="1:130" s="221" customFormat="1" ht="26.25" customHeight="1" x14ac:dyDescent="0.15">
      <c r="A121" s="1053"/>
      <c r="B121" s="945"/>
      <c r="C121" s="970" t="s">
        <v>472</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127</v>
      </c>
      <c r="AB121" s="955"/>
      <c r="AC121" s="955"/>
      <c r="AD121" s="955"/>
      <c r="AE121" s="956"/>
      <c r="AF121" s="957" t="s">
        <v>127</v>
      </c>
      <c r="AG121" s="955"/>
      <c r="AH121" s="955"/>
      <c r="AI121" s="955"/>
      <c r="AJ121" s="956"/>
      <c r="AK121" s="957" t="s">
        <v>127</v>
      </c>
      <c r="AL121" s="955"/>
      <c r="AM121" s="955"/>
      <c r="AN121" s="955"/>
      <c r="AO121" s="956"/>
      <c r="AP121" s="958" t="s">
        <v>418</v>
      </c>
      <c r="AQ121" s="959"/>
      <c r="AR121" s="959"/>
      <c r="AS121" s="959"/>
      <c r="AT121" s="960"/>
      <c r="AU121" s="990"/>
      <c r="AV121" s="991"/>
      <c r="AW121" s="991"/>
      <c r="AX121" s="991"/>
      <c r="AY121" s="992"/>
      <c r="AZ121" s="918" t="s">
        <v>473</v>
      </c>
      <c r="BA121" s="919"/>
      <c r="BB121" s="919"/>
      <c r="BC121" s="919"/>
      <c r="BD121" s="919"/>
      <c r="BE121" s="919"/>
      <c r="BF121" s="919"/>
      <c r="BG121" s="919"/>
      <c r="BH121" s="919"/>
      <c r="BI121" s="919"/>
      <c r="BJ121" s="919"/>
      <c r="BK121" s="919"/>
      <c r="BL121" s="919"/>
      <c r="BM121" s="919"/>
      <c r="BN121" s="919"/>
      <c r="BO121" s="919"/>
      <c r="BP121" s="920"/>
      <c r="BQ121" s="921">
        <v>2503815</v>
      </c>
      <c r="BR121" s="922"/>
      <c r="BS121" s="922"/>
      <c r="BT121" s="922"/>
      <c r="BU121" s="922"/>
      <c r="BV121" s="922">
        <v>2375041</v>
      </c>
      <c r="BW121" s="922"/>
      <c r="BX121" s="922"/>
      <c r="BY121" s="922"/>
      <c r="BZ121" s="922"/>
      <c r="CA121" s="922">
        <v>2345199</v>
      </c>
      <c r="CB121" s="922"/>
      <c r="CC121" s="922"/>
      <c r="CD121" s="922"/>
      <c r="CE121" s="922"/>
      <c r="CF121" s="916">
        <v>21.3</v>
      </c>
      <c r="CG121" s="917"/>
      <c r="CH121" s="917"/>
      <c r="CI121" s="917"/>
      <c r="CJ121" s="917"/>
      <c r="CK121" s="1005"/>
      <c r="CL121" s="1006"/>
      <c r="CM121" s="1006"/>
      <c r="CN121" s="1006"/>
      <c r="CO121" s="1007"/>
      <c r="CP121" s="1015" t="s">
        <v>474</v>
      </c>
      <c r="CQ121" s="1016"/>
      <c r="CR121" s="1016"/>
      <c r="CS121" s="1016"/>
      <c r="CT121" s="1016"/>
      <c r="CU121" s="1016"/>
      <c r="CV121" s="1016"/>
      <c r="CW121" s="1016"/>
      <c r="CX121" s="1016"/>
      <c r="CY121" s="1016"/>
      <c r="CZ121" s="1016"/>
      <c r="DA121" s="1016"/>
      <c r="DB121" s="1016"/>
      <c r="DC121" s="1016"/>
      <c r="DD121" s="1016"/>
      <c r="DE121" s="1016"/>
      <c r="DF121" s="1017"/>
      <c r="DG121" s="921">
        <v>1966</v>
      </c>
      <c r="DH121" s="922"/>
      <c r="DI121" s="922"/>
      <c r="DJ121" s="922"/>
      <c r="DK121" s="922"/>
      <c r="DL121" s="922">
        <v>1965</v>
      </c>
      <c r="DM121" s="922"/>
      <c r="DN121" s="922"/>
      <c r="DO121" s="922"/>
      <c r="DP121" s="922"/>
      <c r="DQ121" s="922">
        <v>2008</v>
      </c>
      <c r="DR121" s="922"/>
      <c r="DS121" s="922"/>
      <c r="DT121" s="922"/>
      <c r="DU121" s="922"/>
      <c r="DV121" s="923">
        <v>0</v>
      </c>
      <c r="DW121" s="923"/>
      <c r="DX121" s="923"/>
      <c r="DY121" s="923"/>
      <c r="DZ121" s="924"/>
    </row>
    <row r="122" spans="1:130" s="221" customFormat="1" ht="26.25" customHeight="1" x14ac:dyDescent="0.15">
      <c r="A122" s="1053"/>
      <c r="B122" s="945"/>
      <c r="C122" s="918" t="s">
        <v>455</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127</v>
      </c>
      <c r="AB122" s="955"/>
      <c r="AC122" s="955"/>
      <c r="AD122" s="955"/>
      <c r="AE122" s="956"/>
      <c r="AF122" s="957" t="s">
        <v>418</v>
      </c>
      <c r="AG122" s="955"/>
      <c r="AH122" s="955"/>
      <c r="AI122" s="955"/>
      <c r="AJ122" s="956"/>
      <c r="AK122" s="957" t="s">
        <v>127</v>
      </c>
      <c r="AL122" s="955"/>
      <c r="AM122" s="955"/>
      <c r="AN122" s="955"/>
      <c r="AO122" s="956"/>
      <c r="AP122" s="958" t="s">
        <v>127</v>
      </c>
      <c r="AQ122" s="959"/>
      <c r="AR122" s="959"/>
      <c r="AS122" s="959"/>
      <c r="AT122" s="960"/>
      <c r="AU122" s="990"/>
      <c r="AV122" s="991"/>
      <c r="AW122" s="991"/>
      <c r="AX122" s="991"/>
      <c r="AY122" s="992"/>
      <c r="AZ122" s="969" t="s">
        <v>475</v>
      </c>
      <c r="BA122" s="961"/>
      <c r="BB122" s="961"/>
      <c r="BC122" s="961"/>
      <c r="BD122" s="961"/>
      <c r="BE122" s="961"/>
      <c r="BF122" s="961"/>
      <c r="BG122" s="961"/>
      <c r="BH122" s="961"/>
      <c r="BI122" s="961"/>
      <c r="BJ122" s="961"/>
      <c r="BK122" s="961"/>
      <c r="BL122" s="961"/>
      <c r="BM122" s="961"/>
      <c r="BN122" s="961"/>
      <c r="BO122" s="961"/>
      <c r="BP122" s="962"/>
      <c r="BQ122" s="995">
        <v>20312949</v>
      </c>
      <c r="BR122" s="996"/>
      <c r="BS122" s="996"/>
      <c r="BT122" s="996"/>
      <c r="BU122" s="996"/>
      <c r="BV122" s="996">
        <v>19944175</v>
      </c>
      <c r="BW122" s="996"/>
      <c r="BX122" s="996"/>
      <c r="BY122" s="996"/>
      <c r="BZ122" s="996"/>
      <c r="CA122" s="996">
        <v>19498003</v>
      </c>
      <c r="CB122" s="996"/>
      <c r="CC122" s="996"/>
      <c r="CD122" s="996"/>
      <c r="CE122" s="996"/>
      <c r="CF122" s="1013">
        <v>176.9</v>
      </c>
      <c r="CG122" s="1014"/>
      <c r="CH122" s="1014"/>
      <c r="CI122" s="1014"/>
      <c r="CJ122" s="1014"/>
      <c r="CK122" s="1005"/>
      <c r="CL122" s="1006"/>
      <c r="CM122" s="1006"/>
      <c r="CN122" s="1006"/>
      <c r="CO122" s="1007"/>
      <c r="CP122" s="1015" t="s">
        <v>476</v>
      </c>
      <c r="CQ122" s="1016"/>
      <c r="CR122" s="1016"/>
      <c r="CS122" s="1016"/>
      <c r="CT122" s="1016"/>
      <c r="CU122" s="1016"/>
      <c r="CV122" s="1016"/>
      <c r="CW122" s="1016"/>
      <c r="CX122" s="1016"/>
      <c r="CY122" s="1016"/>
      <c r="CZ122" s="1016"/>
      <c r="DA122" s="1016"/>
      <c r="DB122" s="1016"/>
      <c r="DC122" s="1016"/>
      <c r="DD122" s="1016"/>
      <c r="DE122" s="1016"/>
      <c r="DF122" s="1017"/>
      <c r="DG122" s="921" t="s">
        <v>418</v>
      </c>
      <c r="DH122" s="922"/>
      <c r="DI122" s="922"/>
      <c r="DJ122" s="922"/>
      <c r="DK122" s="922"/>
      <c r="DL122" s="922" t="s">
        <v>418</v>
      </c>
      <c r="DM122" s="922"/>
      <c r="DN122" s="922"/>
      <c r="DO122" s="922"/>
      <c r="DP122" s="922"/>
      <c r="DQ122" s="922" t="s">
        <v>418</v>
      </c>
      <c r="DR122" s="922"/>
      <c r="DS122" s="922"/>
      <c r="DT122" s="922"/>
      <c r="DU122" s="922"/>
      <c r="DV122" s="923" t="s">
        <v>418</v>
      </c>
      <c r="DW122" s="923"/>
      <c r="DX122" s="923"/>
      <c r="DY122" s="923"/>
      <c r="DZ122" s="924"/>
    </row>
    <row r="123" spans="1:130" s="221" customFormat="1" ht="26.25" customHeight="1" x14ac:dyDescent="0.15">
      <c r="A123" s="1053"/>
      <c r="B123" s="945"/>
      <c r="C123" s="918" t="s">
        <v>461</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127</v>
      </c>
      <c r="AB123" s="955"/>
      <c r="AC123" s="955"/>
      <c r="AD123" s="955"/>
      <c r="AE123" s="956"/>
      <c r="AF123" s="957" t="s">
        <v>418</v>
      </c>
      <c r="AG123" s="955"/>
      <c r="AH123" s="955"/>
      <c r="AI123" s="955"/>
      <c r="AJ123" s="956"/>
      <c r="AK123" s="957" t="s">
        <v>418</v>
      </c>
      <c r="AL123" s="955"/>
      <c r="AM123" s="955"/>
      <c r="AN123" s="955"/>
      <c r="AO123" s="956"/>
      <c r="AP123" s="958" t="s">
        <v>418</v>
      </c>
      <c r="AQ123" s="959"/>
      <c r="AR123" s="959"/>
      <c r="AS123" s="959"/>
      <c r="AT123" s="960"/>
      <c r="AU123" s="993"/>
      <c r="AV123" s="994"/>
      <c r="AW123" s="994"/>
      <c r="AX123" s="994"/>
      <c r="AY123" s="994"/>
      <c r="AZ123" s="242" t="s">
        <v>190</v>
      </c>
      <c r="BA123" s="242"/>
      <c r="BB123" s="242"/>
      <c r="BC123" s="242"/>
      <c r="BD123" s="242"/>
      <c r="BE123" s="242"/>
      <c r="BF123" s="242"/>
      <c r="BG123" s="242"/>
      <c r="BH123" s="242"/>
      <c r="BI123" s="242"/>
      <c r="BJ123" s="242"/>
      <c r="BK123" s="242"/>
      <c r="BL123" s="242"/>
      <c r="BM123" s="242"/>
      <c r="BN123" s="242"/>
      <c r="BO123" s="973" t="s">
        <v>477</v>
      </c>
      <c r="BP123" s="1001"/>
      <c r="BQ123" s="1059">
        <v>27093199</v>
      </c>
      <c r="BR123" s="1060"/>
      <c r="BS123" s="1060"/>
      <c r="BT123" s="1060"/>
      <c r="BU123" s="1060"/>
      <c r="BV123" s="1060">
        <v>26607386</v>
      </c>
      <c r="BW123" s="1060"/>
      <c r="BX123" s="1060"/>
      <c r="BY123" s="1060"/>
      <c r="BZ123" s="1060"/>
      <c r="CA123" s="1060">
        <v>26782038</v>
      </c>
      <c r="CB123" s="1060"/>
      <c r="CC123" s="1060"/>
      <c r="CD123" s="1060"/>
      <c r="CE123" s="1060"/>
      <c r="CF123" s="997"/>
      <c r="CG123" s="998"/>
      <c r="CH123" s="998"/>
      <c r="CI123" s="998"/>
      <c r="CJ123" s="999"/>
      <c r="CK123" s="1005"/>
      <c r="CL123" s="1006"/>
      <c r="CM123" s="1006"/>
      <c r="CN123" s="1006"/>
      <c r="CO123" s="1007"/>
      <c r="CP123" s="1015" t="s">
        <v>478</v>
      </c>
      <c r="CQ123" s="1016"/>
      <c r="CR123" s="1016"/>
      <c r="CS123" s="1016"/>
      <c r="CT123" s="1016"/>
      <c r="CU123" s="1016"/>
      <c r="CV123" s="1016"/>
      <c r="CW123" s="1016"/>
      <c r="CX123" s="1016"/>
      <c r="CY123" s="1016"/>
      <c r="CZ123" s="1016"/>
      <c r="DA123" s="1016"/>
      <c r="DB123" s="1016"/>
      <c r="DC123" s="1016"/>
      <c r="DD123" s="1016"/>
      <c r="DE123" s="1016"/>
      <c r="DF123" s="1017"/>
      <c r="DG123" s="954" t="s">
        <v>418</v>
      </c>
      <c r="DH123" s="955"/>
      <c r="DI123" s="955"/>
      <c r="DJ123" s="955"/>
      <c r="DK123" s="956"/>
      <c r="DL123" s="957" t="s">
        <v>127</v>
      </c>
      <c r="DM123" s="955"/>
      <c r="DN123" s="955"/>
      <c r="DO123" s="955"/>
      <c r="DP123" s="956"/>
      <c r="DQ123" s="957" t="s">
        <v>127</v>
      </c>
      <c r="DR123" s="955"/>
      <c r="DS123" s="955"/>
      <c r="DT123" s="955"/>
      <c r="DU123" s="956"/>
      <c r="DV123" s="958" t="s">
        <v>418</v>
      </c>
      <c r="DW123" s="959"/>
      <c r="DX123" s="959"/>
      <c r="DY123" s="959"/>
      <c r="DZ123" s="960"/>
    </row>
    <row r="124" spans="1:130" s="221" customFormat="1" ht="26.25" customHeight="1" thickBot="1" x14ac:dyDescent="0.2">
      <c r="A124" s="1053"/>
      <c r="B124" s="945"/>
      <c r="C124" s="918" t="s">
        <v>464</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127</v>
      </c>
      <c r="AB124" s="955"/>
      <c r="AC124" s="955"/>
      <c r="AD124" s="955"/>
      <c r="AE124" s="956"/>
      <c r="AF124" s="957" t="s">
        <v>418</v>
      </c>
      <c r="AG124" s="955"/>
      <c r="AH124" s="955"/>
      <c r="AI124" s="955"/>
      <c r="AJ124" s="956"/>
      <c r="AK124" s="957" t="s">
        <v>127</v>
      </c>
      <c r="AL124" s="955"/>
      <c r="AM124" s="955"/>
      <c r="AN124" s="955"/>
      <c r="AO124" s="956"/>
      <c r="AP124" s="958" t="s">
        <v>418</v>
      </c>
      <c r="AQ124" s="959"/>
      <c r="AR124" s="959"/>
      <c r="AS124" s="959"/>
      <c r="AT124" s="960"/>
      <c r="AU124" s="1055" t="s">
        <v>479</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92.6</v>
      </c>
      <c r="BR124" s="1023"/>
      <c r="BS124" s="1023"/>
      <c r="BT124" s="1023"/>
      <c r="BU124" s="1023"/>
      <c r="BV124" s="1023">
        <v>82.1</v>
      </c>
      <c r="BW124" s="1023"/>
      <c r="BX124" s="1023"/>
      <c r="BY124" s="1023"/>
      <c r="BZ124" s="1023"/>
      <c r="CA124" s="1023">
        <v>67.2</v>
      </c>
      <c r="CB124" s="1023"/>
      <c r="CC124" s="1023"/>
      <c r="CD124" s="1023"/>
      <c r="CE124" s="1023"/>
      <c r="CF124" s="1024"/>
      <c r="CG124" s="1025"/>
      <c r="CH124" s="1025"/>
      <c r="CI124" s="1025"/>
      <c r="CJ124" s="1026"/>
      <c r="CK124" s="1008"/>
      <c r="CL124" s="1008"/>
      <c r="CM124" s="1008"/>
      <c r="CN124" s="1008"/>
      <c r="CO124" s="1009"/>
      <c r="CP124" s="1015" t="s">
        <v>480</v>
      </c>
      <c r="CQ124" s="1016"/>
      <c r="CR124" s="1016"/>
      <c r="CS124" s="1016"/>
      <c r="CT124" s="1016"/>
      <c r="CU124" s="1016"/>
      <c r="CV124" s="1016"/>
      <c r="CW124" s="1016"/>
      <c r="CX124" s="1016"/>
      <c r="CY124" s="1016"/>
      <c r="CZ124" s="1016"/>
      <c r="DA124" s="1016"/>
      <c r="DB124" s="1016"/>
      <c r="DC124" s="1016"/>
      <c r="DD124" s="1016"/>
      <c r="DE124" s="1016"/>
      <c r="DF124" s="1017"/>
      <c r="DG124" s="1000" t="s">
        <v>418</v>
      </c>
      <c r="DH124" s="982"/>
      <c r="DI124" s="982"/>
      <c r="DJ124" s="982"/>
      <c r="DK124" s="983"/>
      <c r="DL124" s="981" t="s">
        <v>127</v>
      </c>
      <c r="DM124" s="982"/>
      <c r="DN124" s="982"/>
      <c r="DO124" s="982"/>
      <c r="DP124" s="983"/>
      <c r="DQ124" s="981" t="s">
        <v>127</v>
      </c>
      <c r="DR124" s="982"/>
      <c r="DS124" s="982"/>
      <c r="DT124" s="982"/>
      <c r="DU124" s="983"/>
      <c r="DV124" s="984" t="s">
        <v>418</v>
      </c>
      <c r="DW124" s="985"/>
      <c r="DX124" s="985"/>
      <c r="DY124" s="985"/>
      <c r="DZ124" s="986"/>
    </row>
    <row r="125" spans="1:130" s="221" customFormat="1" ht="26.25" customHeight="1" x14ac:dyDescent="0.15">
      <c r="A125" s="1053"/>
      <c r="B125" s="945"/>
      <c r="C125" s="918" t="s">
        <v>466</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127</v>
      </c>
      <c r="AB125" s="955"/>
      <c r="AC125" s="955"/>
      <c r="AD125" s="955"/>
      <c r="AE125" s="956"/>
      <c r="AF125" s="957" t="s">
        <v>127</v>
      </c>
      <c r="AG125" s="955"/>
      <c r="AH125" s="955"/>
      <c r="AI125" s="955"/>
      <c r="AJ125" s="956"/>
      <c r="AK125" s="957" t="s">
        <v>127</v>
      </c>
      <c r="AL125" s="955"/>
      <c r="AM125" s="955"/>
      <c r="AN125" s="955"/>
      <c r="AO125" s="956"/>
      <c r="AP125" s="958" t="s">
        <v>127</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481</v>
      </c>
      <c r="CL125" s="1003"/>
      <c r="CM125" s="1003"/>
      <c r="CN125" s="1003"/>
      <c r="CO125" s="1004"/>
      <c r="CP125" s="925" t="s">
        <v>482</v>
      </c>
      <c r="CQ125" s="893"/>
      <c r="CR125" s="893"/>
      <c r="CS125" s="893"/>
      <c r="CT125" s="893"/>
      <c r="CU125" s="893"/>
      <c r="CV125" s="893"/>
      <c r="CW125" s="893"/>
      <c r="CX125" s="893"/>
      <c r="CY125" s="893"/>
      <c r="CZ125" s="893"/>
      <c r="DA125" s="893"/>
      <c r="DB125" s="893"/>
      <c r="DC125" s="893"/>
      <c r="DD125" s="893"/>
      <c r="DE125" s="893"/>
      <c r="DF125" s="894"/>
      <c r="DG125" s="926" t="s">
        <v>418</v>
      </c>
      <c r="DH125" s="927"/>
      <c r="DI125" s="927"/>
      <c r="DJ125" s="927"/>
      <c r="DK125" s="927"/>
      <c r="DL125" s="927" t="s">
        <v>127</v>
      </c>
      <c r="DM125" s="927"/>
      <c r="DN125" s="927"/>
      <c r="DO125" s="927"/>
      <c r="DP125" s="927"/>
      <c r="DQ125" s="927" t="s">
        <v>418</v>
      </c>
      <c r="DR125" s="927"/>
      <c r="DS125" s="927"/>
      <c r="DT125" s="927"/>
      <c r="DU125" s="927"/>
      <c r="DV125" s="928" t="s">
        <v>418</v>
      </c>
      <c r="DW125" s="928"/>
      <c r="DX125" s="928"/>
      <c r="DY125" s="928"/>
      <c r="DZ125" s="929"/>
    </row>
    <row r="126" spans="1:130" s="221" customFormat="1" ht="26.25" customHeight="1" thickBot="1" x14ac:dyDescent="0.2">
      <c r="A126" s="1053"/>
      <c r="B126" s="945"/>
      <c r="C126" s="918" t="s">
        <v>468</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10444</v>
      </c>
      <c r="AB126" s="955"/>
      <c r="AC126" s="955"/>
      <c r="AD126" s="955"/>
      <c r="AE126" s="956"/>
      <c r="AF126" s="957">
        <v>10444</v>
      </c>
      <c r="AG126" s="955"/>
      <c r="AH126" s="955"/>
      <c r="AI126" s="955"/>
      <c r="AJ126" s="956"/>
      <c r="AK126" s="957" t="s">
        <v>418</v>
      </c>
      <c r="AL126" s="955"/>
      <c r="AM126" s="955"/>
      <c r="AN126" s="955"/>
      <c r="AO126" s="956"/>
      <c r="AP126" s="958" t="s">
        <v>418</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483</v>
      </c>
      <c r="CQ126" s="919"/>
      <c r="CR126" s="919"/>
      <c r="CS126" s="919"/>
      <c r="CT126" s="919"/>
      <c r="CU126" s="919"/>
      <c r="CV126" s="919"/>
      <c r="CW126" s="919"/>
      <c r="CX126" s="919"/>
      <c r="CY126" s="919"/>
      <c r="CZ126" s="919"/>
      <c r="DA126" s="919"/>
      <c r="DB126" s="919"/>
      <c r="DC126" s="919"/>
      <c r="DD126" s="919"/>
      <c r="DE126" s="919"/>
      <c r="DF126" s="920"/>
      <c r="DG126" s="921">
        <v>3752541</v>
      </c>
      <c r="DH126" s="922"/>
      <c r="DI126" s="922"/>
      <c r="DJ126" s="922"/>
      <c r="DK126" s="922"/>
      <c r="DL126" s="922">
        <v>3587128</v>
      </c>
      <c r="DM126" s="922"/>
      <c r="DN126" s="922"/>
      <c r="DO126" s="922"/>
      <c r="DP126" s="922"/>
      <c r="DQ126" s="922">
        <v>3396066</v>
      </c>
      <c r="DR126" s="922"/>
      <c r="DS126" s="922"/>
      <c r="DT126" s="922"/>
      <c r="DU126" s="922"/>
      <c r="DV126" s="923">
        <v>30.8</v>
      </c>
      <c r="DW126" s="923"/>
      <c r="DX126" s="923"/>
      <c r="DY126" s="923"/>
      <c r="DZ126" s="924"/>
    </row>
    <row r="127" spans="1:130" s="221" customFormat="1" ht="26.25" customHeight="1" x14ac:dyDescent="0.15">
      <c r="A127" s="1054"/>
      <c r="B127" s="947"/>
      <c r="C127" s="969" t="s">
        <v>484</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v>167390</v>
      </c>
      <c r="AB127" s="955"/>
      <c r="AC127" s="955"/>
      <c r="AD127" s="955"/>
      <c r="AE127" s="956"/>
      <c r="AF127" s="957">
        <v>167389</v>
      </c>
      <c r="AG127" s="955"/>
      <c r="AH127" s="955"/>
      <c r="AI127" s="955"/>
      <c r="AJ127" s="956"/>
      <c r="AK127" s="957">
        <v>167389</v>
      </c>
      <c r="AL127" s="955"/>
      <c r="AM127" s="955"/>
      <c r="AN127" s="955"/>
      <c r="AO127" s="956"/>
      <c r="AP127" s="958">
        <v>1.5</v>
      </c>
      <c r="AQ127" s="959"/>
      <c r="AR127" s="959"/>
      <c r="AS127" s="959"/>
      <c r="AT127" s="960"/>
      <c r="AU127" s="223"/>
      <c r="AV127" s="223"/>
      <c r="AW127" s="223"/>
      <c r="AX127" s="1027" t="s">
        <v>485</v>
      </c>
      <c r="AY127" s="1028"/>
      <c r="AZ127" s="1028"/>
      <c r="BA127" s="1028"/>
      <c r="BB127" s="1028"/>
      <c r="BC127" s="1028"/>
      <c r="BD127" s="1028"/>
      <c r="BE127" s="1029"/>
      <c r="BF127" s="1030" t="s">
        <v>486</v>
      </c>
      <c r="BG127" s="1028"/>
      <c r="BH127" s="1028"/>
      <c r="BI127" s="1028"/>
      <c r="BJ127" s="1028"/>
      <c r="BK127" s="1028"/>
      <c r="BL127" s="1029"/>
      <c r="BM127" s="1030" t="s">
        <v>487</v>
      </c>
      <c r="BN127" s="1028"/>
      <c r="BO127" s="1028"/>
      <c r="BP127" s="1028"/>
      <c r="BQ127" s="1028"/>
      <c r="BR127" s="1028"/>
      <c r="BS127" s="1029"/>
      <c r="BT127" s="1030" t="s">
        <v>488</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489</v>
      </c>
      <c r="CQ127" s="919"/>
      <c r="CR127" s="919"/>
      <c r="CS127" s="919"/>
      <c r="CT127" s="919"/>
      <c r="CU127" s="919"/>
      <c r="CV127" s="919"/>
      <c r="CW127" s="919"/>
      <c r="CX127" s="919"/>
      <c r="CY127" s="919"/>
      <c r="CZ127" s="919"/>
      <c r="DA127" s="919"/>
      <c r="DB127" s="919"/>
      <c r="DC127" s="919"/>
      <c r="DD127" s="919"/>
      <c r="DE127" s="919"/>
      <c r="DF127" s="920"/>
      <c r="DG127" s="921" t="s">
        <v>127</v>
      </c>
      <c r="DH127" s="922"/>
      <c r="DI127" s="922"/>
      <c r="DJ127" s="922"/>
      <c r="DK127" s="922"/>
      <c r="DL127" s="922" t="s">
        <v>127</v>
      </c>
      <c r="DM127" s="922"/>
      <c r="DN127" s="922"/>
      <c r="DO127" s="922"/>
      <c r="DP127" s="922"/>
      <c r="DQ127" s="922" t="s">
        <v>418</v>
      </c>
      <c r="DR127" s="922"/>
      <c r="DS127" s="922"/>
      <c r="DT127" s="922"/>
      <c r="DU127" s="922"/>
      <c r="DV127" s="923" t="s">
        <v>127</v>
      </c>
      <c r="DW127" s="923"/>
      <c r="DX127" s="923"/>
      <c r="DY127" s="923"/>
      <c r="DZ127" s="924"/>
    </row>
    <row r="128" spans="1:130" s="221" customFormat="1" ht="26.25" customHeight="1" thickBot="1" x14ac:dyDescent="0.2">
      <c r="A128" s="1037" t="s">
        <v>490</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491</v>
      </c>
      <c r="X128" s="1039"/>
      <c r="Y128" s="1039"/>
      <c r="Z128" s="1040"/>
      <c r="AA128" s="1041">
        <v>278794</v>
      </c>
      <c r="AB128" s="1042"/>
      <c r="AC128" s="1042"/>
      <c r="AD128" s="1042"/>
      <c r="AE128" s="1043"/>
      <c r="AF128" s="1044">
        <v>264429</v>
      </c>
      <c r="AG128" s="1042"/>
      <c r="AH128" s="1042"/>
      <c r="AI128" s="1042"/>
      <c r="AJ128" s="1043"/>
      <c r="AK128" s="1044">
        <v>271253</v>
      </c>
      <c r="AL128" s="1042"/>
      <c r="AM128" s="1042"/>
      <c r="AN128" s="1042"/>
      <c r="AO128" s="1043"/>
      <c r="AP128" s="1045"/>
      <c r="AQ128" s="1046"/>
      <c r="AR128" s="1046"/>
      <c r="AS128" s="1046"/>
      <c r="AT128" s="1047"/>
      <c r="AU128" s="223"/>
      <c r="AV128" s="223"/>
      <c r="AW128" s="223"/>
      <c r="AX128" s="892" t="s">
        <v>492</v>
      </c>
      <c r="AY128" s="893"/>
      <c r="AZ128" s="893"/>
      <c r="BA128" s="893"/>
      <c r="BB128" s="893"/>
      <c r="BC128" s="893"/>
      <c r="BD128" s="893"/>
      <c r="BE128" s="894"/>
      <c r="BF128" s="1048" t="s">
        <v>418</v>
      </c>
      <c r="BG128" s="1049"/>
      <c r="BH128" s="1049"/>
      <c r="BI128" s="1049"/>
      <c r="BJ128" s="1049"/>
      <c r="BK128" s="1049"/>
      <c r="BL128" s="1050"/>
      <c r="BM128" s="1048">
        <v>12.97</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493</v>
      </c>
      <c r="CQ128" s="722"/>
      <c r="CR128" s="722"/>
      <c r="CS128" s="722"/>
      <c r="CT128" s="722"/>
      <c r="CU128" s="722"/>
      <c r="CV128" s="722"/>
      <c r="CW128" s="722"/>
      <c r="CX128" s="722"/>
      <c r="CY128" s="722"/>
      <c r="CZ128" s="722"/>
      <c r="DA128" s="722"/>
      <c r="DB128" s="722"/>
      <c r="DC128" s="722"/>
      <c r="DD128" s="722"/>
      <c r="DE128" s="722"/>
      <c r="DF128" s="1032"/>
      <c r="DG128" s="1033" t="s">
        <v>127</v>
      </c>
      <c r="DH128" s="1034"/>
      <c r="DI128" s="1034"/>
      <c r="DJ128" s="1034"/>
      <c r="DK128" s="1034"/>
      <c r="DL128" s="1034" t="s">
        <v>418</v>
      </c>
      <c r="DM128" s="1034"/>
      <c r="DN128" s="1034"/>
      <c r="DO128" s="1034"/>
      <c r="DP128" s="1034"/>
      <c r="DQ128" s="1034" t="s">
        <v>127</v>
      </c>
      <c r="DR128" s="1034"/>
      <c r="DS128" s="1034"/>
      <c r="DT128" s="1034"/>
      <c r="DU128" s="1034"/>
      <c r="DV128" s="1035" t="s">
        <v>127</v>
      </c>
      <c r="DW128" s="1035"/>
      <c r="DX128" s="1035"/>
      <c r="DY128" s="1035"/>
      <c r="DZ128" s="1036"/>
    </row>
    <row r="129" spans="1:131" s="221" customFormat="1" ht="26.25" customHeight="1" x14ac:dyDescent="0.15">
      <c r="A129" s="930" t="s">
        <v>106</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494</v>
      </c>
      <c r="X129" s="1067"/>
      <c r="Y129" s="1067"/>
      <c r="Z129" s="1068"/>
      <c r="AA129" s="954">
        <v>11687859</v>
      </c>
      <c r="AB129" s="955"/>
      <c r="AC129" s="955"/>
      <c r="AD129" s="955"/>
      <c r="AE129" s="956"/>
      <c r="AF129" s="957">
        <v>12286672</v>
      </c>
      <c r="AG129" s="955"/>
      <c r="AH129" s="955"/>
      <c r="AI129" s="955"/>
      <c r="AJ129" s="956"/>
      <c r="AK129" s="957">
        <v>12830420</v>
      </c>
      <c r="AL129" s="955"/>
      <c r="AM129" s="955"/>
      <c r="AN129" s="955"/>
      <c r="AO129" s="956"/>
      <c r="AP129" s="1069"/>
      <c r="AQ129" s="1070"/>
      <c r="AR129" s="1070"/>
      <c r="AS129" s="1070"/>
      <c r="AT129" s="1071"/>
      <c r="AU129" s="224"/>
      <c r="AV129" s="224"/>
      <c r="AW129" s="224"/>
      <c r="AX129" s="1061" t="s">
        <v>495</v>
      </c>
      <c r="AY129" s="919"/>
      <c r="AZ129" s="919"/>
      <c r="BA129" s="919"/>
      <c r="BB129" s="919"/>
      <c r="BC129" s="919"/>
      <c r="BD129" s="919"/>
      <c r="BE129" s="920"/>
      <c r="BF129" s="1062" t="s">
        <v>418</v>
      </c>
      <c r="BG129" s="1063"/>
      <c r="BH129" s="1063"/>
      <c r="BI129" s="1063"/>
      <c r="BJ129" s="1063"/>
      <c r="BK129" s="1063"/>
      <c r="BL129" s="1064"/>
      <c r="BM129" s="1062">
        <v>17.97</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496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497</v>
      </c>
      <c r="X130" s="1067"/>
      <c r="Y130" s="1067"/>
      <c r="Z130" s="1068"/>
      <c r="AA130" s="954">
        <v>1877883</v>
      </c>
      <c r="AB130" s="955"/>
      <c r="AC130" s="955"/>
      <c r="AD130" s="955"/>
      <c r="AE130" s="956"/>
      <c r="AF130" s="957">
        <v>1827711</v>
      </c>
      <c r="AG130" s="955"/>
      <c r="AH130" s="955"/>
      <c r="AI130" s="955"/>
      <c r="AJ130" s="956"/>
      <c r="AK130" s="957">
        <v>1810361</v>
      </c>
      <c r="AL130" s="955"/>
      <c r="AM130" s="955"/>
      <c r="AN130" s="955"/>
      <c r="AO130" s="956"/>
      <c r="AP130" s="1069"/>
      <c r="AQ130" s="1070"/>
      <c r="AR130" s="1070"/>
      <c r="AS130" s="1070"/>
      <c r="AT130" s="1071"/>
      <c r="AU130" s="224"/>
      <c r="AV130" s="224"/>
      <c r="AW130" s="224"/>
      <c r="AX130" s="1061" t="s">
        <v>498</v>
      </c>
      <c r="AY130" s="919"/>
      <c r="AZ130" s="919"/>
      <c r="BA130" s="919"/>
      <c r="BB130" s="919"/>
      <c r="BC130" s="919"/>
      <c r="BD130" s="919"/>
      <c r="BE130" s="920"/>
      <c r="BF130" s="1097">
        <v>5.9</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499</v>
      </c>
      <c r="X131" s="1104"/>
      <c r="Y131" s="1104"/>
      <c r="Z131" s="1105"/>
      <c r="AA131" s="1000">
        <v>9809976</v>
      </c>
      <c r="AB131" s="982"/>
      <c r="AC131" s="982"/>
      <c r="AD131" s="982"/>
      <c r="AE131" s="983"/>
      <c r="AF131" s="981">
        <v>10458961</v>
      </c>
      <c r="AG131" s="982"/>
      <c r="AH131" s="982"/>
      <c r="AI131" s="982"/>
      <c r="AJ131" s="983"/>
      <c r="AK131" s="981">
        <v>11020059</v>
      </c>
      <c r="AL131" s="982"/>
      <c r="AM131" s="982"/>
      <c r="AN131" s="982"/>
      <c r="AO131" s="983"/>
      <c r="AP131" s="1106"/>
      <c r="AQ131" s="1107"/>
      <c r="AR131" s="1107"/>
      <c r="AS131" s="1107"/>
      <c r="AT131" s="1108"/>
      <c r="AU131" s="224"/>
      <c r="AV131" s="224"/>
      <c r="AW131" s="224"/>
      <c r="AX131" s="1079" t="s">
        <v>500</v>
      </c>
      <c r="AY131" s="722"/>
      <c r="AZ131" s="722"/>
      <c r="BA131" s="722"/>
      <c r="BB131" s="722"/>
      <c r="BC131" s="722"/>
      <c r="BD131" s="722"/>
      <c r="BE131" s="1032"/>
      <c r="BF131" s="1080">
        <v>67.2</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501</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502</v>
      </c>
      <c r="W132" s="1090"/>
      <c r="X132" s="1090"/>
      <c r="Y132" s="1090"/>
      <c r="Z132" s="1091"/>
      <c r="AA132" s="1092">
        <v>5.324793863</v>
      </c>
      <c r="AB132" s="1093"/>
      <c r="AC132" s="1093"/>
      <c r="AD132" s="1093"/>
      <c r="AE132" s="1094"/>
      <c r="AF132" s="1095">
        <v>6.5010090390000004</v>
      </c>
      <c r="AG132" s="1093"/>
      <c r="AH132" s="1093"/>
      <c r="AI132" s="1093"/>
      <c r="AJ132" s="1094"/>
      <c r="AK132" s="1095">
        <v>6.1628526670000001</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503</v>
      </c>
      <c r="W133" s="1073"/>
      <c r="X133" s="1073"/>
      <c r="Y133" s="1073"/>
      <c r="Z133" s="1074"/>
      <c r="AA133" s="1075">
        <v>4.3</v>
      </c>
      <c r="AB133" s="1076"/>
      <c r="AC133" s="1076"/>
      <c r="AD133" s="1076"/>
      <c r="AE133" s="1077"/>
      <c r="AF133" s="1075">
        <v>5.2</v>
      </c>
      <c r="AG133" s="1076"/>
      <c r="AH133" s="1076"/>
      <c r="AI133" s="1076"/>
      <c r="AJ133" s="1077"/>
      <c r="AK133" s="1075">
        <v>5.9</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rFG4RR5cifTMr6ZP4Y9dUFZX2QmpbFkoJ+buDEcj1uXiJ0c2JBxuz1CudD6hNiZboMTudLMMylg4Ogad7t/DQ==" saltValue="qkSpes3RnfD3qz1ejqiN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jRDjw6w5s/uGT8wTdoAerXcnG6vZTKlta+hTXkz2vZqB278bIyDbce3TBgmNlz582P7aMgGGt/ncaOVE7NLfag==" saltValue="cRLif5cYEFRpbEIkcD1xHw==" spinCount="100000" sheet="1" objects="1" scenarios="1"/>
  <dataConsolidate/>
  <phoneticPr fontId="2"/>
  <printOptions horizontalCentered="1" verticalCentered="1"/>
  <pageMargins left="0" right="0" top="0" bottom="0" header="0" footer="0"/>
  <pageSetup paperSize="9" scale="31" orientation="portrait" horizontalDpi="0"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K8VDnu3C/YiURWlu4P2reWoXldrAt+RpK0kZmgoPF5aRixQQlIALpyDpu2unRrrNcQUWH8645D8v8CN4BPwA==" saltValue="a1W+tnYuSxGDKp9nag/kk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507</v>
      </c>
      <c r="AP7" s="263"/>
      <c r="AQ7" s="264" t="s">
        <v>508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509</v>
      </c>
      <c r="AQ8" s="270" t="s">
        <v>510</v>
      </c>
      <c r="AR8" s="271" t="s">
        <v>511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512</v>
      </c>
      <c r="AL9" s="1113"/>
      <c r="AM9" s="1113"/>
      <c r="AN9" s="1114"/>
      <c r="AO9" s="272">
        <v>3936868</v>
      </c>
      <c r="AP9" s="272">
        <v>80946</v>
      </c>
      <c r="AQ9" s="273">
        <v>87308</v>
      </c>
      <c r="AR9" s="274">
        <v>-7.3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513</v>
      </c>
      <c r="AL10" s="1113"/>
      <c r="AM10" s="1113"/>
      <c r="AN10" s="1114"/>
      <c r="AO10" s="275">
        <v>498786</v>
      </c>
      <c r="AP10" s="275">
        <v>10255</v>
      </c>
      <c r="AQ10" s="276">
        <v>7758</v>
      </c>
      <c r="AR10" s="277">
        <v>32.200000000000003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514</v>
      </c>
      <c r="AL11" s="1113"/>
      <c r="AM11" s="1113"/>
      <c r="AN11" s="1114"/>
      <c r="AO11" s="275">
        <v>3957</v>
      </c>
      <c r="AP11" s="275">
        <v>81</v>
      </c>
      <c r="AQ11" s="276">
        <v>2064</v>
      </c>
      <c r="AR11" s="277">
        <v>-96.1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515</v>
      </c>
      <c r="AL12" s="1113"/>
      <c r="AM12" s="1113"/>
      <c r="AN12" s="1114"/>
      <c r="AO12" s="275" t="s">
        <v>516</v>
      </c>
      <c r="AP12" s="275" t="s">
        <v>516</v>
      </c>
      <c r="AQ12" s="276">
        <v>9</v>
      </c>
      <c r="AR12" s="277" t="s">
        <v>516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517</v>
      </c>
      <c r="AL13" s="1113"/>
      <c r="AM13" s="1113"/>
      <c r="AN13" s="1114"/>
      <c r="AO13" s="275">
        <v>120124</v>
      </c>
      <c r="AP13" s="275">
        <v>2470</v>
      </c>
      <c r="AQ13" s="276">
        <v>2858</v>
      </c>
      <c r="AR13" s="277">
        <v>-13.6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518</v>
      </c>
      <c r="AL14" s="1113"/>
      <c r="AM14" s="1113"/>
      <c r="AN14" s="1114"/>
      <c r="AO14" s="275">
        <v>74536</v>
      </c>
      <c r="AP14" s="275">
        <v>1533</v>
      </c>
      <c r="AQ14" s="276">
        <v>1616</v>
      </c>
      <c r="AR14" s="277">
        <v>-5.0999999999999996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519</v>
      </c>
      <c r="AL15" s="1116"/>
      <c r="AM15" s="1116"/>
      <c r="AN15" s="1117"/>
      <c r="AO15" s="275">
        <v>-172074</v>
      </c>
      <c r="AP15" s="275">
        <v>-3538</v>
      </c>
      <c r="AQ15" s="276">
        <v>-6164</v>
      </c>
      <c r="AR15" s="277">
        <v>-42.6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190</v>
      </c>
      <c r="AL16" s="1116"/>
      <c r="AM16" s="1116"/>
      <c r="AN16" s="1117"/>
      <c r="AO16" s="275">
        <v>4462197</v>
      </c>
      <c r="AP16" s="275">
        <v>91747</v>
      </c>
      <c r="AQ16" s="276">
        <v>95448</v>
      </c>
      <c r="AR16" s="277">
        <v>-3.9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524</v>
      </c>
      <c r="AL21" s="1119"/>
      <c r="AM21" s="1119"/>
      <c r="AN21" s="1120"/>
      <c r="AO21" s="288">
        <v>8.76</v>
      </c>
      <c r="AP21" s="289">
        <v>8.85</v>
      </c>
      <c r="AQ21" s="290">
        <v>-0.09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525</v>
      </c>
      <c r="AL22" s="1119"/>
      <c r="AM22" s="1119"/>
      <c r="AN22" s="1120"/>
      <c r="AO22" s="293">
        <v>96.6</v>
      </c>
      <c r="AP22" s="294">
        <v>97.5</v>
      </c>
      <c r="AQ22" s="295">
        <v>-0.9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526</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507</v>
      </c>
      <c r="AP30" s="263"/>
      <c r="AQ30" s="264" t="s">
        <v>508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509</v>
      </c>
      <c r="AQ31" s="270" t="s">
        <v>510</v>
      </c>
      <c r="AR31" s="271" t="s">
        <v>511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529</v>
      </c>
      <c r="AL32" s="1127"/>
      <c r="AM32" s="1127"/>
      <c r="AN32" s="1128"/>
      <c r="AO32" s="303">
        <v>1863488</v>
      </c>
      <c r="AP32" s="303">
        <v>38315</v>
      </c>
      <c r="AQ32" s="304">
        <v>54035</v>
      </c>
      <c r="AR32" s="305">
        <v>-29.1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530</v>
      </c>
      <c r="AL33" s="1127"/>
      <c r="AM33" s="1127"/>
      <c r="AN33" s="1128"/>
      <c r="AO33" s="303" t="s">
        <v>516</v>
      </c>
      <c r="AP33" s="303" t="s">
        <v>516</v>
      </c>
      <c r="AQ33" s="304" t="s">
        <v>516</v>
      </c>
      <c r="AR33" s="305" t="s">
        <v>516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531</v>
      </c>
      <c r="AL34" s="1127"/>
      <c r="AM34" s="1127"/>
      <c r="AN34" s="1128"/>
      <c r="AO34" s="303" t="s">
        <v>516</v>
      </c>
      <c r="AP34" s="303" t="s">
        <v>516</v>
      </c>
      <c r="AQ34" s="304">
        <v>20</v>
      </c>
      <c r="AR34" s="305" t="s">
        <v>516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532</v>
      </c>
      <c r="AL35" s="1127"/>
      <c r="AM35" s="1127"/>
      <c r="AN35" s="1128"/>
      <c r="AO35" s="303">
        <v>460833</v>
      </c>
      <c r="AP35" s="303">
        <v>9475</v>
      </c>
      <c r="AQ35" s="304">
        <v>18791</v>
      </c>
      <c r="AR35" s="305">
        <v>-49.6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533</v>
      </c>
      <c r="AL36" s="1127"/>
      <c r="AM36" s="1127"/>
      <c r="AN36" s="1128"/>
      <c r="AO36" s="303">
        <v>269054</v>
      </c>
      <c r="AP36" s="303">
        <v>5532</v>
      </c>
      <c r="AQ36" s="304">
        <v>2664</v>
      </c>
      <c r="AR36" s="305">
        <v>107.7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534</v>
      </c>
      <c r="AL37" s="1127"/>
      <c r="AM37" s="1127"/>
      <c r="AN37" s="1128"/>
      <c r="AO37" s="303">
        <v>167389</v>
      </c>
      <c r="AP37" s="303">
        <v>3442</v>
      </c>
      <c r="AQ37" s="304">
        <v>620</v>
      </c>
      <c r="AR37" s="305">
        <v>455.2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535</v>
      </c>
      <c r="AL38" s="1130"/>
      <c r="AM38" s="1130"/>
      <c r="AN38" s="1131"/>
      <c r="AO38" s="306" t="s">
        <v>516</v>
      </c>
      <c r="AP38" s="306" t="s">
        <v>516</v>
      </c>
      <c r="AQ38" s="307">
        <v>2</v>
      </c>
      <c r="AR38" s="295" t="s">
        <v>516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536</v>
      </c>
      <c r="AL39" s="1130"/>
      <c r="AM39" s="1130"/>
      <c r="AN39" s="1131"/>
      <c r="AO39" s="303">
        <v>-271253</v>
      </c>
      <c r="AP39" s="303">
        <v>-5577</v>
      </c>
      <c r="AQ39" s="304">
        <v>-4196</v>
      </c>
      <c r="AR39" s="305">
        <v>32.9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537</v>
      </c>
      <c r="AL40" s="1127"/>
      <c r="AM40" s="1127"/>
      <c r="AN40" s="1128"/>
      <c r="AO40" s="303">
        <v>-1810361</v>
      </c>
      <c r="AP40" s="303">
        <v>-37223</v>
      </c>
      <c r="AQ40" s="304">
        <v>-50476</v>
      </c>
      <c r="AR40" s="305">
        <v>-26.3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303</v>
      </c>
      <c r="AL41" s="1133"/>
      <c r="AM41" s="1133"/>
      <c r="AN41" s="1134"/>
      <c r="AO41" s="303">
        <v>679150</v>
      </c>
      <c r="AP41" s="303">
        <v>13964</v>
      </c>
      <c r="AQ41" s="304">
        <v>21460</v>
      </c>
      <c r="AR41" s="305">
        <v>-34.9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507</v>
      </c>
      <c r="AN49" s="1123" t="s">
        <v>541</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542</v>
      </c>
      <c r="AO50" s="320" t="s">
        <v>543</v>
      </c>
      <c r="AP50" s="321" t="s">
        <v>544</v>
      </c>
      <c r="AQ50" s="322" t="s">
        <v>545</v>
      </c>
      <c r="AR50" s="323" t="s">
        <v>546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3196347</v>
      </c>
      <c r="AN51" s="325">
        <v>63718</v>
      </c>
      <c r="AO51" s="326">
        <v>28.2</v>
      </c>
      <c r="AP51" s="327">
        <v>54110</v>
      </c>
      <c r="AQ51" s="328">
        <v>-5.6</v>
      </c>
      <c r="AR51" s="329">
        <v>33.799999999999997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2290047</v>
      </c>
      <c r="AN52" s="333">
        <v>45651</v>
      </c>
      <c r="AO52" s="334">
        <v>18.2</v>
      </c>
      <c r="AP52" s="335">
        <v>30620</v>
      </c>
      <c r="AQ52" s="336">
        <v>-6.6</v>
      </c>
      <c r="AR52" s="337">
        <v>24.8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2174859</v>
      </c>
      <c r="AN53" s="325">
        <v>43646</v>
      </c>
      <c r="AO53" s="326">
        <v>-31.5</v>
      </c>
      <c r="AP53" s="327">
        <v>54684</v>
      </c>
      <c r="AQ53" s="328">
        <v>1.1000000000000001</v>
      </c>
      <c r="AR53" s="329">
        <v>-32.6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1477008</v>
      </c>
      <c r="AN54" s="333">
        <v>29642</v>
      </c>
      <c r="AO54" s="334">
        <v>-35.1</v>
      </c>
      <c r="AP54" s="335">
        <v>32829</v>
      </c>
      <c r="AQ54" s="336">
        <v>7.2</v>
      </c>
      <c r="AR54" s="337">
        <v>-42.3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4562925</v>
      </c>
      <c r="AN55" s="325">
        <v>92270</v>
      </c>
      <c r="AO55" s="326">
        <v>111.4</v>
      </c>
      <c r="AP55" s="327">
        <v>62383</v>
      </c>
      <c r="AQ55" s="328">
        <v>14.1</v>
      </c>
      <c r="AR55" s="329">
        <v>97.3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1583607</v>
      </c>
      <c r="AN56" s="333">
        <v>32023</v>
      </c>
      <c r="AO56" s="334">
        <v>8</v>
      </c>
      <c r="AP56" s="335">
        <v>35325</v>
      </c>
      <c r="AQ56" s="336">
        <v>7.6</v>
      </c>
      <c r="AR56" s="337">
        <v>0.4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2624894</v>
      </c>
      <c r="AN57" s="325">
        <v>53359</v>
      </c>
      <c r="AO57" s="326">
        <v>-42.2</v>
      </c>
      <c r="AP57" s="327">
        <v>76347</v>
      </c>
      <c r="AQ57" s="328">
        <v>22.4</v>
      </c>
      <c r="AR57" s="329">
        <v>-64.599999999999994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1372805</v>
      </c>
      <c r="AN58" s="333">
        <v>27907</v>
      </c>
      <c r="AO58" s="334">
        <v>-12.9</v>
      </c>
      <c r="AP58" s="335">
        <v>41762</v>
      </c>
      <c r="AQ58" s="336">
        <v>18.2</v>
      </c>
      <c r="AR58" s="337">
        <v>-31.1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2005285</v>
      </c>
      <c r="AN59" s="325">
        <v>41230</v>
      </c>
      <c r="AO59" s="326">
        <v>-22.7</v>
      </c>
      <c r="AP59" s="327">
        <v>69604</v>
      </c>
      <c r="AQ59" s="328">
        <v>-8.8000000000000007</v>
      </c>
      <c r="AR59" s="329">
        <v>-13.9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1204437</v>
      </c>
      <c r="AN60" s="333">
        <v>24764</v>
      </c>
      <c r="AO60" s="334">
        <v>-11.3</v>
      </c>
      <c r="AP60" s="335">
        <v>36247</v>
      </c>
      <c r="AQ60" s="336">
        <v>-13.2</v>
      </c>
      <c r="AR60" s="337">
        <v>1.9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2912862</v>
      </c>
      <c r="AN61" s="340">
        <v>58845</v>
      </c>
      <c r="AO61" s="341">
        <v>8.6</v>
      </c>
      <c r="AP61" s="342">
        <v>63426</v>
      </c>
      <c r="AQ61" s="343">
        <v>4.5999999999999996</v>
      </c>
      <c r="AR61" s="329">
        <v>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1585581</v>
      </c>
      <c r="AN62" s="333">
        <v>31997</v>
      </c>
      <c r="AO62" s="334">
        <v>-6.6</v>
      </c>
      <c r="AP62" s="335">
        <v>35357</v>
      </c>
      <c r="AQ62" s="336">
        <v>2.6</v>
      </c>
      <c r="AR62" s="337">
        <v>-9.1999999999999993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BH+wktg4B4MX4zspSiAyS9mJ1pGq9vVP7Tz0D5VW1Ng7Ga8Nsa2lj2fZSpVsx1sJhROJkRFmo4j29aYjBo5J8Q==" saltValue="xzKNA62kvHtyh+X6piCk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horizontalDpi="0"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election activeCell="AE96" sqref="AE9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1" spans="125:125" ht="13.5" hidden="1" customHeight="1" x14ac:dyDescent="0.15">
      <c r="DU121" s="250"/>
    </row>
  </sheetData>
  <sheetProtection algorithmName="SHA-512" hashValue="a/l6KNmVlA+jSfsEnmqDTltMO6bnQ+wHW4Rw6b7gAowoyM0rDJThsJIMGJVQiVcgNMreU2bx+Hy0sbs0cAGdFw==" saltValue="T+KqoJZheq7ggvdD9U4W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election activeCell="CU103" sqref="CU103"/>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MJsj65oilr6NuAkoR4QOg/pKdxMFffd0qutASa8ATbPQ7HDqBvOlCFE6cCQs2Lj1oWYFtuqJ/bswN4vT395ELg==" saltValue="deBFBLumYSGJZarZBmAz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5" t="s">
        <v>3</v>
      </c>
      <c r="D47" s="1135"/>
      <c r="E47" s="1136"/>
      <c r="F47" s="11">
        <v>19.149999999999999</v>
      </c>
      <c r="G47" s="12">
        <v>15.98</v>
      </c>
      <c r="H47" s="12">
        <v>14.95</v>
      </c>
      <c r="I47" s="12">
        <v>13.08</v>
      </c>
      <c r="J47" s="13">
        <v>12.4</v>
      </c>
    </row>
    <row r="48" spans="2:10" ht="57.75" customHeight="1" x14ac:dyDescent="0.15">
      <c r="B48" s="14"/>
      <c r="C48" s="1137" t="s">
        <v>4</v>
      </c>
      <c r="D48" s="1137"/>
      <c r="E48" s="1138"/>
      <c r="F48" s="15">
        <v>6.94</v>
      </c>
      <c r="G48" s="16">
        <v>6.98</v>
      </c>
      <c r="H48" s="16">
        <v>6.54</v>
      </c>
      <c r="I48" s="16">
        <v>6.57</v>
      </c>
      <c r="J48" s="17">
        <v>11.06</v>
      </c>
    </row>
    <row r="49" spans="2:10" ht="57.75" customHeight="1" thickBot="1" x14ac:dyDescent="0.2">
      <c r="B49" s="18"/>
      <c r="C49" s="1139" t="s">
        <v>5</v>
      </c>
      <c r="D49" s="1139"/>
      <c r="E49" s="1140"/>
      <c r="F49" s="19">
        <v>2.02</v>
      </c>
      <c r="G49" s="20" t="s">
        <v>562</v>
      </c>
      <c r="H49" s="20" t="s">
        <v>563</v>
      </c>
      <c r="I49" s="20" t="s">
        <v>564</v>
      </c>
      <c r="J49" s="21">
        <v>4.6399999999999997</v>
      </c>
    </row>
    <row r="50" spans="2:10" x14ac:dyDescent="0.15"/>
  </sheetData>
  <sheetProtection algorithmName="SHA-512" hashValue="cxqk8EbLoDCEo/3UfCYKhf4YfaDZJ/6MNENrvPkhULojdpwrcYbzFidguHtc8vsVpFrcMW4AjC4bHurkw3Hjlw==" saltValue="z6tjJckk7JgfP2cajyFJs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2023-10-02T07:33:14Z</cp:lastPrinted>
  <dcterms:created xsi:type="dcterms:W3CDTF">2023-02-20T05:15:10Z</dcterms:created>
  <dcterms:modified xsi:type="dcterms:W3CDTF">2023-10-02T09:41:10Z</dcterms:modified>
  <cp:category/>
</cp:coreProperties>
</file>