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650" tabRatio="602"/>
  </bookViews>
  <sheets>
    <sheet name="30" sheetId="2" r:id="rId1"/>
  </sheets>
  <definedNames>
    <definedName name="_xlnm._FilterDatabase" localSheetId="0" hidden="1">'30'!$A$76:$BV$76</definedName>
    <definedName name="Export" localSheetId="0">'30'!$A$6:$C$81</definedName>
    <definedName name="Export_1" localSheetId="0">'30'!#REF!</definedName>
    <definedName name="Export_2" localSheetId="0">'30'!#REF!</definedName>
    <definedName name="Export_3" localSheetId="0">'30'!#REF!</definedName>
    <definedName name="Export_4" localSheetId="0">'30'!#REF!</definedName>
    <definedName name="Export_5" localSheetId="0">'30'!$U$6:$W$81</definedName>
    <definedName name="Export_6" localSheetId="0">'30'!$AO$6:$AQ$81</definedName>
    <definedName name="Export_7" localSheetId="0">'30'!$BI$6:$BK$81</definedName>
    <definedName name="_xlnm.Print_Area" localSheetId="0">'30'!$A$1:$BV$80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77" i="2" l="1"/>
  <c r="AY77" i="2"/>
  <c r="H77" i="2" l="1"/>
  <c r="F77" i="2"/>
  <c r="D78" i="2"/>
  <c r="D79" i="2"/>
  <c r="D80" i="2"/>
  <c r="BV16" i="2" l="1"/>
  <c r="N78" i="2" l="1"/>
  <c r="BU80" i="2" l="1"/>
  <c r="BT80" i="2"/>
  <c r="BS80" i="2"/>
  <c r="BR80" i="2"/>
  <c r="BQ80" i="2"/>
  <c r="BP80" i="2"/>
  <c r="BO80" i="2"/>
  <c r="BN80" i="2"/>
  <c r="BM80" i="2"/>
  <c r="BL80" i="2"/>
  <c r="BU79" i="2"/>
  <c r="BT79" i="2"/>
  <c r="BS79" i="2"/>
  <c r="BR79" i="2"/>
  <c r="BQ79" i="2"/>
  <c r="BP79" i="2"/>
  <c r="BO79" i="2"/>
  <c r="BN79" i="2"/>
  <c r="BM79" i="2"/>
  <c r="BL79" i="2"/>
  <c r="BU78" i="2"/>
  <c r="BT78" i="2"/>
  <c r="BS78" i="2"/>
  <c r="BR78" i="2"/>
  <c r="BQ78" i="2"/>
  <c r="BP78" i="2"/>
  <c r="BO78" i="2"/>
  <c r="BN78" i="2"/>
  <c r="BM78" i="2"/>
  <c r="BL78" i="2"/>
  <c r="BH80" i="2"/>
  <c r="BG80" i="2"/>
  <c r="BF80" i="2"/>
  <c r="BE80" i="2"/>
  <c r="BD80" i="2"/>
  <c r="BC80" i="2"/>
  <c r="BB80" i="2"/>
  <c r="BA80" i="2"/>
  <c r="AZ80" i="2"/>
  <c r="AY80" i="2"/>
  <c r="AX80" i="2"/>
  <c r="AT80" i="2"/>
  <c r="AS80" i="2"/>
  <c r="AN80" i="2"/>
  <c r="BH79" i="2"/>
  <c r="BG79" i="2"/>
  <c r="BF79" i="2"/>
  <c r="BE79" i="2"/>
  <c r="BD79" i="2"/>
  <c r="BC79" i="2"/>
  <c r="BB79" i="2"/>
  <c r="BA79" i="2"/>
  <c r="AZ79" i="2"/>
  <c r="AY79" i="2"/>
  <c r="AX79" i="2"/>
  <c r="AT79" i="2"/>
  <c r="AS79" i="2"/>
  <c r="AN79" i="2"/>
  <c r="BH78" i="2"/>
  <c r="BG78" i="2"/>
  <c r="BF78" i="2"/>
  <c r="BE78" i="2"/>
  <c r="BD78" i="2"/>
  <c r="BC78" i="2"/>
  <c r="BB78" i="2"/>
  <c r="BA78" i="2"/>
  <c r="AZ78" i="2"/>
  <c r="AY78" i="2"/>
  <c r="AX78" i="2"/>
  <c r="AT78" i="2"/>
  <c r="AS78" i="2"/>
  <c r="AN78" i="2"/>
  <c r="AM80" i="2"/>
  <c r="AR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AM79" i="2"/>
  <c r="AR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AM78" i="2"/>
  <c r="AR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T78" i="2"/>
  <c r="S78" i="2"/>
  <c r="R78" i="2"/>
  <c r="Q78" i="2"/>
  <c r="P78" i="2"/>
  <c r="O78" i="2"/>
  <c r="M78" i="2"/>
  <c r="L78" i="2"/>
  <c r="K78" i="2"/>
  <c r="J78" i="2"/>
  <c r="I78" i="2"/>
  <c r="H78" i="2"/>
  <c r="G78" i="2"/>
  <c r="F78" i="2"/>
  <c r="E78" i="2"/>
  <c r="BV77" i="2" l="1"/>
  <c r="BV70" i="2"/>
  <c r="BV76" i="2"/>
  <c r="BV75" i="2"/>
  <c r="BV74" i="2"/>
  <c r="BV73" i="2"/>
  <c r="BV72" i="2"/>
  <c r="BV71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V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V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V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V18" i="2"/>
  <c r="BV17" i="2"/>
  <c r="BV15" i="2"/>
  <c r="BV14" i="2"/>
  <c r="BV13" i="2"/>
  <c r="BV12" i="2"/>
  <c r="BV11" i="2"/>
  <c r="BV10" i="2"/>
  <c r="BV9" i="2"/>
  <c r="BV8" i="2"/>
  <c r="BV7" i="2"/>
  <c r="BV6" i="2"/>
  <c r="BV80" i="2" l="1"/>
  <c r="BV78" i="2"/>
  <c r="BV79" i="2"/>
</calcChain>
</file>

<file path=xl/connections.xml><?xml version="1.0" encoding="utf-8"?>
<connections xmlns="http://schemas.openxmlformats.org/spreadsheetml/2006/main">
  <connection id="1" name="Export1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xport2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Export3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Export4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<sst xmlns="http://schemas.openxmlformats.org/spreadsheetml/2006/main" count="421" uniqueCount="171">
  <si>
    <t>供給単価（円/m3）</t>
    <rPh sb="0" eb="2">
      <t>キョウキュウ</t>
    </rPh>
    <rPh sb="2" eb="4">
      <t>タンカ</t>
    </rPh>
    <rPh sb="5" eb="6">
      <t>エン</t>
    </rPh>
    <phoneticPr fontId="5"/>
  </si>
  <si>
    <t>給水原価（円/m3） ※長期前受金戻入相当額を控除した場合</t>
    <rPh sb="0" eb="2">
      <t>キュウスイ</t>
    </rPh>
    <rPh sb="2" eb="4">
      <t>ゲンカ</t>
    </rPh>
    <rPh sb="5" eb="6">
      <t>エン</t>
    </rPh>
    <rPh sb="12" eb="14">
      <t>チョウキ</t>
    </rPh>
    <rPh sb="14" eb="16">
      <t>マエウ</t>
    </rPh>
    <rPh sb="16" eb="17">
      <t>キン</t>
    </rPh>
    <rPh sb="17" eb="19">
      <t>レイニュウ</t>
    </rPh>
    <rPh sb="19" eb="21">
      <t>ソウトウ</t>
    </rPh>
    <rPh sb="21" eb="22">
      <t>ガク</t>
    </rPh>
    <rPh sb="23" eb="25">
      <t>コウジョ</t>
    </rPh>
    <rPh sb="27" eb="29">
      <t>バアイ</t>
    </rPh>
    <phoneticPr fontId="5"/>
  </si>
  <si>
    <t>給水原価（円/m3）</t>
    <rPh sb="0" eb="2">
      <t>キュウスイ</t>
    </rPh>
    <rPh sb="2" eb="4">
      <t>ゲンカ</t>
    </rPh>
    <rPh sb="5" eb="6">
      <t>エン</t>
    </rPh>
    <phoneticPr fontId="5"/>
  </si>
  <si>
    <t>年間有収水量（千m3）(分水量含む）</t>
    <rPh sb="12" eb="13">
      <t>ブン</t>
    </rPh>
    <rPh sb="13" eb="15">
      <t>スイリョウ</t>
    </rPh>
    <rPh sb="15" eb="16">
      <t>フク</t>
    </rPh>
    <phoneticPr fontId="5"/>
  </si>
  <si>
    <t>損益勘定所属職員数（人）</t>
  </si>
  <si>
    <t>１１　受託工事費</t>
    <rPh sb="3" eb="5">
      <t>ジュタク</t>
    </rPh>
    <rPh sb="5" eb="7">
      <t>コウジ</t>
    </rPh>
    <phoneticPr fontId="5"/>
  </si>
  <si>
    <t>８　委託料</t>
    <rPh sb="2" eb="4">
      <t>イタク</t>
    </rPh>
    <rPh sb="4" eb="5">
      <t>リョウ</t>
    </rPh>
    <phoneticPr fontId="4"/>
  </si>
  <si>
    <t>７　受水費</t>
    <rPh sb="2" eb="3">
      <t>ウ</t>
    </rPh>
    <rPh sb="3" eb="4">
      <t>ミズ</t>
    </rPh>
    <phoneticPr fontId="5"/>
  </si>
  <si>
    <t>６　減価償却費</t>
  </si>
  <si>
    <t>４　薬品費</t>
  </si>
  <si>
    <t>３　修繕費</t>
  </si>
  <si>
    <t>　（２）間接人件費</t>
  </si>
  <si>
    <t>　（１）直接人件費</t>
  </si>
  <si>
    <t>１　人件費　〔（１）＋（２）〕</t>
  </si>
  <si>
    <t>費用構成</t>
  </si>
  <si>
    <t>（４）他会計長期借入金返還金</t>
    <rPh sb="3" eb="4">
      <t>タ</t>
    </rPh>
    <rPh sb="4" eb="6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phoneticPr fontId="5"/>
  </si>
  <si>
    <t>（９）前年度許可債で今年度収入分　（C)</t>
    <rPh sb="3" eb="6">
      <t>ゼンネンド</t>
    </rPh>
    <rPh sb="6" eb="8">
      <t>キョカ</t>
    </rPh>
    <rPh sb="8" eb="9">
      <t>サイ</t>
    </rPh>
    <rPh sb="10" eb="13">
      <t>コンネンド</t>
    </rPh>
    <rPh sb="13" eb="15">
      <t>シュウニュウ</t>
    </rPh>
    <rPh sb="15" eb="16">
      <t>ブン</t>
    </rPh>
    <phoneticPr fontId="5"/>
  </si>
  <si>
    <t>（８）うち翌年度へ繰り越される支出の財源充当額（B)</t>
    <rPh sb="5" eb="8">
      <t>ヨクネンド</t>
    </rPh>
    <rPh sb="9" eb="10">
      <t>ク</t>
    </rPh>
    <rPh sb="11" eb="12">
      <t>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5"/>
  </si>
  <si>
    <t>（６）その他</t>
    <rPh sb="5" eb="6">
      <t>タ</t>
    </rPh>
    <phoneticPr fontId="5"/>
  </si>
  <si>
    <t>（４）国庫（県）補助金</t>
    <rPh sb="3" eb="5">
      <t>コッコ</t>
    </rPh>
    <rPh sb="6" eb="7">
      <t>ケン</t>
    </rPh>
    <phoneticPr fontId="5"/>
  </si>
  <si>
    <t>（３）他会計借入金</t>
    <rPh sb="6" eb="8">
      <t>カリイレ</t>
    </rPh>
    <phoneticPr fontId="5"/>
  </si>
  <si>
    <t>　　（ア）政府債</t>
  </si>
  <si>
    <t>資本的収支</t>
  </si>
  <si>
    <t>４　当年度純損失[１－２]</t>
    <rPh sb="6" eb="8">
      <t>ソンシツ</t>
    </rPh>
    <phoneticPr fontId="5"/>
  </si>
  <si>
    <t>３　当年度純利益[１－２]</t>
  </si>
  <si>
    <t>　（３）　特別損失</t>
    <rPh sb="5" eb="7">
      <t>トクベツ</t>
    </rPh>
    <rPh sb="7" eb="9">
      <t>ソンシツ</t>
    </rPh>
    <phoneticPr fontId="5"/>
  </si>
  <si>
    <t>　　　（オ）その他営業外費用</t>
  </si>
  <si>
    <t>　　　（ウ）企業債取扱諸費</t>
    <rPh sb="9" eb="11">
      <t>トリアツカイ</t>
    </rPh>
    <rPh sb="11" eb="13">
      <t>ショヒ</t>
    </rPh>
    <phoneticPr fontId="5"/>
  </si>
  <si>
    <t>　　　（イ）その他借入金利息</t>
    <rPh sb="8" eb="9">
      <t>タ</t>
    </rPh>
    <rPh sb="9" eb="11">
      <t>カリイレ</t>
    </rPh>
    <rPh sb="11" eb="12">
      <t>キン</t>
    </rPh>
    <phoneticPr fontId="5"/>
  </si>
  <si>
    <t>　　　（ア）企業債利息</t>
  </si>
  <si>
    <t>　（２）　営業外費用 [(ア)～(オ)]</t>
  </si>
  <si>
    <t>　　　（コ）その他営業費用</t>
    <rPh sb="8" eb="9">
      <t>タ</t>
    </rPh>
    <rPh sb="9" eb="11">
      <t>エイギョウ</t>
    </rPh>
    <rPh sb="11" eb="13">
      <t>ヒヨウ</t>
    </rPh>
    <phoneticPr fontId="5"/>
  </si>
  <si>
    <t>　　　（ケ）資産減耗費</t>
  </si>
  <si>
    <t>　　　（ク）減価償却費</t>
  </si>
  <si>
    <t>　　　（カ）業務費</t>
    <rPh sb="6" eb="8">
      <t>ギョウム</t>
    </rPh>
    <rPh sb="8" eb="9">
      <t>ヒ</t>
    </rPh>
    <phoneticPr fontId="5"/>
  </si>
  <si>
    <t>　　　（オ）受託工事費</t>
    <rPh sb="6" eb="8">
      <t>ジュタク</t>
    </rPh>
    <rPh sb="8" eb="10">
      <t>コウジ</t>
    </rPh>
    <rPh sb="10" eb="11">
      <t>ヒ</t>
    </rPh>
    <phoneticPr fontId="5"/>
  </si>
  <si>
    <t>　　　（エ）給水費</t>
    <rPh sb="6" eb="8">
      <t>キュウスイ</t>
    </rPh>
    <phoneticPr fontId="5"/>
  </si>
  <si>
    <t>　　　（ウ）配水費</t>
  </si>
  <si>
    <t>　　　（イ）浄水費</t>
  </si>
  <si>
    <t>　　　（ア）原水費</t>
  </si>
  <si>
    <t>　（１）　営業費用 [(ア)～(コ)]</t>
  </si>
  <si>
    <t>２　総費用（１）＋（２）＋（３）</t>
  </si>
  <si>
    <t>　（３）　特別利益</t>
    <rPh sb="5" eb="7">
      <t>トクベツ</t>
    </rPh>
    <rPh sb="7" eb="9">
      <t>リエキ</t>
    </rPh>
    <phoneticPr fontId="5"/>
  </si>
  <si>
    <t>　　　（ウ）その他営業収益</t>
  </si>
  <si>
    <t>　　　（イ）受託工事収益</t>
    <rPh sb="6" eb="8">
      <t>ジュタク</t>
    </rPh>
    <rPh sb="8" eb="10">
      <t>コウジ</t>
    </rPh>
    <phoneticPr fontId="5"/>
  </si>
  <si>
    <t>　　　（ア）給水収益</t>
  </si>
  <si>
    <t>　（１）　営業収益 [(ア)～(ウ)]</t>
  </si>
  <si>
    <t>１　総収益 （１）＋（２）＋（３）</t>
  </si>
  <si>
    <t>損益計算書</t>
  </si>
  <si>
    <t>野沢温泉村</t>
    <rPh sb="0" eb="5">
      <t>ノザワオンセンムラ</t>
    </rPh>
    <phoneticPr fontId="6"/>
  </si>
  <si>
    <t>木島平村</t>
    <rPh sb="0" eb="4">
      <t>キジマダイラムラ</t>
    </rPh>
    <phoneticPr fontId="6"/>
  </si>
  <si>
    <t>山ノ内町</t>
    <rPh sb="0" eb="1">
      <t>ヤマ</t>
    </rPh>
    <rPh sb="2" eb="4">
      <t>ウチマチ</t>
    </rPh>
    <phoneticPr fontId="6"/>
  </si>
  <si>
    <t>飯山市</t>
    <rPh sb="0" eb="3">
      <t>イイヤマシ</t>
    </rPh>
    <phoneticPr fontId="6"/>
  </si>
  <si>
    <t>中野市</t>
    <rPh sb="0" eb="2">
      <t>ナカノ</t>
    </rPh>
    <rPh sb="2" eb="3">
      <t>シ</t>
    </rPh>
    <phoneticPr fontId="6"/>
  </si>
  <si>
    <t>飯綱町
（三水地区）</t>
    <rPh sb="0" eb="1">
      <t>イイ</t>
    </rPh>
    <rPh sb="1" eb="2">
      <t>ツナ</t>
    </rPh>
    <rPh sb="2" eb="3">
      <t>マチ</t>
    </rPh>
    <rPh sb="5" eb="7">
      <t>サミズ</t>
    </rPh>
    <rPh sb="7" eb="9">
      <t>チク</t>
    </rPh>
    <phoneticPr fontId="6"/>
  </si>
  <si>
    <t>飯綱町
（牟礼地区）</t>
    <rPh sb="0" eb="3">
      <t>イイヅナチョウ</t>
    </rPh>
    <rPh sb="5" eb="7">
      <t>ムレイ</t>
    </rPh>
    <rPh sb="7" eb="9">
      <t>チク</t>
    </rPh>
    <phoneticPr fontId="6"/>
  </si>
  <si>
    <t>信濃町</t>
    <rPh sb="0" eb="3">
      <t>シナノマチ</t>
    </rPh>
    <phoneticPr fontId="6"/>
  </si>
  <si>
    <t>高山村</t>
    <rPh sb="0" eb="3">
      <t>タカヤマムラ</t>
    </rPh>
    <phoneticPr fontId="6"/>
  </si>
  <si>
    <t>小布施町</t>
    <rPh sb="0" eb="4">
      <t>オブセマチ</t>
    </rPh>
    <phoneticPr fontId="6"/>
  </si>
  <si>
    <t>千曲市</t>
    <rPh sb="0" eb="2">
      <t>チクマ</t>
    </rPh>
    <rPh sb="2" eb="3">
      <t>シ</t>
    </rPh>
    <phoneticPr fontId="6"/>
  </si>
  <si>
    <t>須坂市</t>
    <rPh sb="0" eb="3">
      <t>スザカシ</t>
    </rPh>
    <phoneticPr fontId="6"/>
  </si>
  <si>
    <t>長野市</t>
    <rPh sb="0" eb="3">
      <t>ナガノシ</t>
    </rPh>
    <phoneticPr fontId="6"/>
  </si>
  <si>
    <t>事業体名</t>
    <rPh sb="0" eb="2">
      <t>ジギョウ</t>
    </rPh>
    <rPh sb="2" eb="3">
      <t>タイ</t>
    </rPh>
    <rPh sb="3" eb="4">
      <t>メイ</t>
    </rPh>
    <phoneticPr fontId="5"/>
  </si>
  <si>
    <t>長野県</t>
    <rPh sb="0" eb="3">
      <t>ナガノケン</t>
    </rPh>
    <phoneticPr fontId="6"/>
  </si>
  <si>
    <t>白馬村</t>
    <rPh sb="0" eb="3">
      <t>ハクバムラ</t>
    </rPh>
    <phoneticPr fontId="6"/>
  </si>
  <si>
    <t>松川村</t>
    <rPh sb="0" eb="3">
      <t>マツカワムラ</t>
    </rPh>
    <phoneticPr fontId="6"/>
  </si>
  <si>
    <t>池田町</t>
    <rPh sb="0" eb="3">
      <t>イケダマチ</t>
    </rPh>
    <phoneticPr fontId="6"/>
  </si>
  <si>
    <t>大町市</t>
    <rPh sb="0" eb="3">
      <t>オオマチシ</t>
    </rPh>
    <phoneticPr fontId="6"/>
  </si>
  <si>
    <t>山形村</t>
    <rPh sb="0" eb="2">
      <t>ヤマガタ</t>
    </rPh>
    <rPh sb="2" eb="3">
      <t>ムラ</t>
    </rPh>
    <phoneticPr fontId="6"/>
  </si>
  <si>
    <t>塩尻市</t>
    <rPh sb="0" eb="3">
      <t>シオジリシ</t>
    </rPh>
    <phoneticPr fontId="6"/>
  </si>
  <si>
    <t>松本市
（波田地区）</t>
    <rPh sb="0" eb="3">
      <t>マツモトシ</t>
    </rPh>
    <rPh sb="5" eb="7">
      <t>ハタ</t>
    </rPh>
    <rPh sb="7" eb="9">
      <t>チク</t>
    </rPh>
    <phoneticPr fontId="6"/>
  </si>
  <si>
    <t>松本市
（四賀地区）</t>
    <rPh sb="0" eb="3">
      <t>マツモトシ</t>
    </rPh>
    <rPh sb="5" eb="7">
      <t>シガ</t>
    </rPh>
    <rPh sb="7" eb="9">
      <t>チク</t>
    </rPh>
    <phoneticPr fontId="6"/>
  </si>
  <si>
    <t>松本市
（松本地区）</t>
    <rPh sb="0" eb="3">
      <t>マツモトシ</t>
    </rPh>
    <rPh sb="5" eb="7">
      <t>マツモト</t>
    </rPh>
    <rPh sb="7" eb="9">
      <t>チク</t>
    </rPh>
    <phoneticPr fontId="6"/>
  </si>
  <si>
    <t>木曽町</t>
    <rPh sb="0" eb="3">
      <t>キソマチ</t>
    </rPh>
    <phoneticPr fontId="6"/>
  </si>
  <si>
    <t>高森町</t>
    <rPh sb="0" eb="3">
      <t>タカモリマチ</t>
    </rPh>
    <phoneticPr fontId="6"/>
  </si>
  <si>
    <t>松川町</t>
    <rPh sb="0" eb="3">
      <t>マツカワマチ</t>
    </rPh>
    <phoneticPr fontId="6"/>
  </si>
  <si>
    <t>飯田市</t>
    <rPh sb="0" eb="3">
      <t>イイダシ</t>
    </rPh>
    <phoneticPr fontId="6"/>
  </si>
  <si>
    <t>宮田村</t>
    <rPh sb="0" eb="3">
      <t>ミヤダムラ</t>
    </rPh>
    <phoneticPr fontId="6"/>
  </si>
  <si>
    <t>中川村</t>
    <rPh sb="0" eb="3">
      <t>ナカガワムラ</t>
    </rPh>
    <phoneticPr fontId="6"/>
  </si>
  <si>
    <t>南箕輪村</t>
    <rPh sb="0" eb="4">
      <t>ミナミミノワムラ</t>
    </rPh>
    <phoneticPr fontId="6"/>
  </si>
  <si>
    <t>飯島町</t>
    <rPh sb="0" eb="3">
      <t>イイジママチ</t>
    </rPh>
    <phoneticPr fontId="6"/>
  </si>
  <si>
    <t>箕輪町</t>
    <rPh sb="0" eb="3">
      <t>ミノワマチ</t>
    </rPh>
    <phoneticPr fontId="6"/>
  </si>
  <si>
    <t>辰野町</t>
    <rPh sb="0" eb="3">
      <t>タツノマチ</t>
    </rPh>
    <phoneticPr fontId="6"/>
  </si>
  <si>
    <t>駒ヶ根市</t>
    <rPh sb="0" eb="4">
      <t>コマガネシ</t>
    </rPh>
    <phoneticPr fontId="6"/>
  </si>
  <si>
    <t>伊那市</t>
    <rPh sb="0" eb="3">
      <t>イナシ</t>
    </rPh>
    <phoneticPr fontId="6"/>
  </si>
  <si>
    <t>鹿島リゾート㈱</t>
    <rPh sb="0" eb="2">
      <t>カジマ</t>
    </rPh>
    <phoneticPr fontId="6"/>
  </si>
  <si>
    <t>東急不動産
㈱</t>
    <rPh sb="0" eb="2">
      <t>トウキュウ</t>
    </rPh>
    <rPh sb="2" eb="5">
      <t>フドウサン</t>
    </rPh>
    <phoneticPr fontId="6"/>
  </si>
  <si>
    <t>㈱三井の森</t>
    <rPh sb="1" eb="3">
      <t>ミツイ</t>
    </rPh>
    <rPh sb="4" eb="5">
      <t>モリ</t>
    </rPh>
    <phoneticPr fontId="6"/>
  </si>
  <si>
    <t>㈱蓼科
ビレッジ</t>
    <rPh sb="1" eb="3">
      <t>タテシナ</t>
    </rPh>
    <phoneticPr fontId="6"/>
  </si>
  <si>
    <t>東洋観光
事業㈱</t>
    <rPh sb="0" eb="2">
      <t>トウヨウ</t>
    </rPh>
    <rPh sb="2" eb="4">
      <t>カンコウ</t>
    </rPh>
    <rPh sb="5" eb="7">
      <t>ジギョウ</t>
    </rPh>
    <phoneticPr fontId="6"/>
  </si>
  <si>
    <t>原村</t>
    <rPh sb="0" eb="2">
      <t>ハラムラ</t>
    </rPh>
    <phoneticPr fontId="6"/>
  </si>
  <si>
    <t>富士見町</t>
    <rPh sb="0" eb="4">
      <t>フジミマチ</t>
    </rPh>
    <phoneticPr fontId="6"/>
  </si>
  <si>
    <t>下諏訪町</t>
    <rPh sb="0" eb="4">
      <t>シモスワマチ</t>
    </rPh>
    <phoneticPr fontId="6"/>
  </si>
  <si>
    <t>茅野市</t>
    <rPh sb="0" eb="3">
      <t>チノシ</t>
    </rPh>
    <phoneticPr fontId="6"/>
  </si>
  <si>
    <t>諏訪市</t>
    <rPh sb="0" eb="3">
      <t>スワシ</t>
    </rPh>
    <phoneticPr fontId="6"/>
  </si>
  <si>
    <t>岡谷市</t>
    <rPh sb="0" eb="3">
      <t>オカヤシ</t>
    </rPh>
    <phoneticPr fontId="6"/>
  </si>
  <si>
    <t>東御市</t>
    <rPh sb="0" eb="1">
      <t>ヒガシ</t>
    </rPh>
    <rPh sb="1" eb="2">
      <t>ゴ</t>
    </rPh>
    <rPh sb="2" eb="3">
      <t>シ</t>
    </rPh>
    <phoneticPr fontId="6"/>
  </si>
  <si>
    <t>上田市</t>
    <rPh sb="0" eb="3">
      <t>ウエダシ</t>
    </rPh>
    <phoneticPr fontId="6"/>
  </si>
  <si>
    <t>㈱八ヶ岳
高原ロッジ</t>
    <rPh sb="1" eb="4">
      <t>ヤツガタケ</t>
    </rPh>
    <rPh sb="5" eb="7">
      <t>コウゲン</t>
    </rPh>
    <phoneticPr fontId="6"/>
  </si>
  <si>
    <t>佐久水道
企業団</t>
    <rPh sb="0" eb="2">
      <t>サク</t>
    </rPh>
    <rPh sb="2" eb="4">
      <t>スイドウ</t>
    </rPh>
    <rPh sb="5" eb="7">
      <t>キギョウ</t>
    </rPh>
    <rPh sb="7" eb="8">
      <t>ダン</t>
    </rPh>
    <phoneticPr fontId="6"/>
  </si>
  <si>
    <t>立科町</t>
    <rPh sb="0" eb="3">
      <t>タテシナマチ</t>
    </rPh>
    <phoneticPr fontId="6"/>
  </si>
  <si>
    <t>御代田町</t>
    <rPh sb="0" eb="4">
      <t>ミヨタマチ</t>
    </rPh>
    <phoneticPr fontId="5"/>
  </si>
  <si>
    <t>軽井沢町</t>
    <rPh sb="0" eb="4">
      <t>カルイザワマチ</t>
    </rPh>
    <phoneticPr fontId="6"/>
  </si>
  <si>
    <t>小海町</t>
    <rPh sb="0" eb="3">
      <t>コウミマチ</t>
    </rPh>
    <phoneticPr fontId="6"/>
  </si>
  <si>
    <t>小諸市</t>
    <rPh sb="0" eb="3">
      <t>コモロシ</t>
    </rPh>
    <phoneticPr fontId="6"/>
  </si>
  <si>
    <t>事業体番号</t>
    <rPh sb="0" eb="2">
      <t>ジギョウ</t>
    </rPh>
    <rPh sb="2" eb="3">
      <t>タイ</t>
    </rPh>
    <rPh sb="3" eb="5">
      <t>バンゴウ</t>
    </rPh>
    <phoneticPr fontId="5"/>
  </si>
  <si>
    <t>計</t>
    <rPh sb="0" eb="1">
      <t>ケイ</t>
    </rPh>
    <phoneticPr fontId="5"/>
  </si>
  <si>
    <t>北信</t>
    <rPh sb="0" eb="2">
      <t>ホクシン</t>
    </rPh>
    <phoneticPr fontId="5"/>
  </si>
  <si>
    <t>長野</t>
    <rPh sb="0" eb="2">
      <t>ナガノ</t>
    </rPh>
    <phoneticPr fontId="5"/>
  </si>
  <si>
    <t>長野</t>
    <rPh sb="0" eb="2">
      <t>ナガノ</t>
    </rPh>
    <phoneticPr fontId="6"/>
  </si>
  <si>
    <t>松本</t>
    <rPh sb="0" eb="2">
      <t>マツモト</t>
    </rPh>
    <phoneticPr fontId="5"/>
  </si>
  <si>
    <t>木曽</t>
    <rPh sb="0" eb="2">
      <t>キソ</t>
    </rPh>
    <phoneticPr fontId="5"/>
  </si>
  <si>
    <t>上伊那</t>
    <rPh sb="0" eb="3">
      <t>カミイナ</t>
    </rPh>
    <phoneticPr fontId="5"/>
  </si>
  <si>
    <t>諏訪</t>
    <rPh sb="0" eb="2">
      <t>スワ</t>
    </rPh>
    <phoneticPr fontId="5"/>
  </si>
  <si>
    <t>佐久</t>
    <rPh sb="0" eb="2">
      <t>サク</t>
    </rPh>
    <phoneticPr fontId="5"/>
  </si>
  <si>
    <t>２０．財務状況（上水道）</t>
    <rPh sb="3" eb="5">
      <t>ザイム</t>
    </rPh>
    <rPh sb="5" eb="7">
      <t>ジョウキョウ</t>
    </rPh>
    <rPh sb="8" eb="9">
      <t>ジョウ</t>
    </rPh>
    <rPh sb="9" eb="11">
      <t>スイドウ</t>
    </rPh>
    <phoneticPr fontId="5"/>
  </si>
  <si>
    <t>［金額単位：千円］</t>
    <rPh sb="1" eb="3">
      <t>キンガク</t>
    </rPh>
    <rPh sb="3" eb="5">
      <t>タンイ</t>
    </rPh>
    <rPh sb="6" eb="8">
      <t>センエン</t>
    </rPh>
    <phoneticPr fontId="5"/>
  </si>
  <si>
    <t xml:space="preserve"> （エ）長期前受金戻入</t>
    <phoneticPr fontId="5"/>
  </si>
  <si>
    <t>　　　（キ）総係費</t>
    <phoneticPr fontId="5"/>
  </si>
  <si>
    <t>１　資本的収入</t>
    <phoneticPr fontId="5"/>
  </si>
  <si>
    <t>（２）他会計出資金補助金</t>
    <phoneticPr fontId="5"/>
  </si>
  <si>
    <t>（５）工事負担金</t>
    <phoneticPr fontId="5"/>
  </si>
  <si>
    <t>（７）計　[（１）～（６）]　（A)</t>
    <phoneticPr fontId="5"/>
  </si>
  <si>
    <t>（１０）純計　(A)-｛(B)+(C)｝=　(D)</t>
    <phoneticPr fontId="5"/>
  </si>
  <si>
    <t>２　資本的支出</t>
    <phoneticPr fontId="5"/>
  </si>
  <si>
    <t>（１）新設・拡張事業費</t>
    <phoneticPr fontId="5"/>
  </si>
  <si>
    <t>（２）改良事業費</t>
    <phoneticPr fontId="5"/>
  </si>
  <si>
    <t>（３）企業債償還金</t>
    <phoneticPr fontId="5"/>
  </si>
  <si>
    <t>（５）その他</t>
    <phoneticPr fontId="5"/>
  </si>
  <si>
    <t>（６）計　〔（１）～（５）〕　(E)</t>
    <phoneticPr fontId="5"/>
  </si>
  <si>
    <t>３　資本的収入額が資本的支出額に不足する額(E)-(D)=(F)</t>
    <phoneticPr fontId="5"/>
  </si>
  <si>
    <t>２　動力費</t>
    <phoneticPr fontId="5"/>
  </si>
  <si>
    <t>５　支払利息</t>
    <phoneticPr fontId="5"/>
  </si>
  <si>
    <t>職員数（人）</t>
    <phoneticPr fontId="5"/>
  </si>
  <si>
    <t>９　その他</t>
    <phoneticPr fontId="4"/>
  </si>
  <si>
    <t>１０　計　〔１～９〕</t>
    <phoneticPr fontId="4"/>
  </si>
  <si>
    <t>安曇野市</t>
    <rPh sb="0" eb="3">
      <t>アズミノ</t>
    </rPh>
    <rPh sb="3" eb="4">
      <t>シ</t>
    </rPh>
    <phoneticPr fontId="5"/>
  </si>
  <si>
    <t>（１）企業債[（ア）～（エ）]</t>
    <phoneticPr fontId="5"/>
  </si>
  <si>
    <t>　　（ウ）その他</t>
    <rPh sb="7" eb="8">
      <t>タ</t>
    </rPh>
    <phoneticPr fontId="5"/>
  </si>
  <si>
    <t>　　（エ）借換債</t>
    <rPh sb="5" eb="7">
      <t>カリカエ</t>
    </rPh>
    <rPh sb="7" eb="8">
      <t>サイ</t>
    </rPh>
    <phoneticPr fontId="5"/>
  </si>
  <si>
    <t>上田</t>
    <rPh sb="0" eb="2">
      <t>ウエダ</t>
    </rPh>
    <phoneticPr fontId="6"/>
  </si>
  <si>
    <t>地域振興局</t>
    <rPh sb="0" eb="5">
      <t>チイキシンコウキョク</t>
    </rPh>
    <phoneticPr fontId="5"/>
  </si>
  <si>
    <t>南信州</t>
    <rPh sb="0" eb="1">
      <t>ミナミ</t>
    </rPh>
    <rPh sb="1" eb="3">
      <t>シンシュウ</t>
    </rPh>
    <phoneticPr fontId="5"/>
  </si>
  <si>
    <t>長和町</t>
    <rPh sb="0" eb="3">
      <t>ナガワマチ</t>
    </rPh>
    <phoneticPr fontId="6"/>
  </si>
  <si>
    <t>豊丘村</t>
    <rPh sb="0" eb="3">
      <t>トヨオカムラ</t>
    </rPh>
    <phoneticPr fontId="4"/>
  </si>
  <si>
    <t>阿智村</t>
    <rPh sb="0" eb="3">
      <t>アチムラ</t>
    </rPh>
    <phoneticPr fontId="4"/>
  </si>
  <si>
    <t>喬木村</t>
    <rPh sb="0" eb="3">
      <t>タカギムラ</t>
    </rPh>
    <phoneticPr fontId="4"/>
  </si>
  <si>
    <t>上伊那</t>
    <rPh sb="0" eb="3">
      <t>カミイナ</t>
    </rPh>
    <phoneticPr fontId="4"/>
  </si>
  <si>
    <t>南信州</t>
    <rPh sb="0" eb="3">
      <t>ミナミシンシュウ</t>
    </rPh>
    <phoneticPr fontId="4"/>
  </si>
  <si>
    <t>　　　（ア）受取利息及び配当金 （千円）</t>
  </si>
  <si>
    <t>　　　（イ）受託工事収益 （千円）</t>
  </si>
  <si>
    <t>　　　（ウ）国庫（県）補助金 （千円）</t>
  </si>
  <si>
    <t>　　　（エ）他会計補助金 （千円）</t>
  </si>
  <si>
    <t>　　　（オ）長期前受金戻入（千円）</t>
  </si>
  <si>
    <t>　　　（カ）雑収益 （千円）</t>
  </si>
  <si>
    <t>　　　（エ）受託工事費 （千円）</t>
  </si>
  <si>
    <t>　　（イ）機構債</t>
    <phoneticPr fontId="4"/>
  </si>
  <si>
    <t>１２　合計　〔１０＋１１〕</t>
    <phoneticPr fontId="4"/>
  </si>
  <si>
    <t>北アルプス</t>
    <rPh sb="0" eb="1">
      <t>キタ</t>
    </rPh>
    <phoneticPr fontId="6"/>
  </si>
  <si>
    <t>松本市
（梓川地区）</t>
    <rPh sb="0" eb="3">
      <t>マツモトシ</t>
    </rPh>
    <rPh sb="5" eb="6">
      <t>アズサ</t>
    </rPh>
    <rPh sb="6" eb="7">
      <t>ガワ</t>
    </rPh>
    <rPh sb="7" eb="9">
      <t>チク</t>
    </rPh>
    <phoneticPr fontId="6"/>
  </si>
  <si>
    <t>　（２）　営業外収益 [(ア)～(カ)]</t>
    <phoneticPr fontId="4"/>
  </si>
  <si>
    <t>　（２）　営業外収益 [(ア)～(カ)]</t>
    <phoneticPr fontId="4"/>
  </si>
  <si>
    <t>　（２）　営業外収益 [(ア)～(カ)]</t>
    <phoneticPr fontId="4"/>
  </si>
  <si>
    <t>　（２）　営業外収益 [(ア)～(カ)]</t>
    <phoneticPr fontId="4"/>
  </si>
  <si>
    <t>　　　（ア）受取利息及び配当金</t>
    <phoneticPr fontId="4"/>
  </si>
  <si>
    <t>　　　（イ）受託工事収益</t>
    <phoneticPr fontId="4"/>
  </si>
  <si>
    <t>　　　（ウ）国庫（県）補助金</t>
    <phoneticPr fontId="4"/>
  </si>
  <si>
    <t>　　　（エ）他会計補助金</t>
    <phoneticPr fontId="4"/>
  </si>
  <si>
    <t>　　　（オ）長期前受金戻入</t>
    <phoneticPr fontId="4"/>
  </si>
  <si>
    <t xml:space="preserve">　　　（カ）雑収益 </t>
    <phoneticPr fontId="4"/>
  </si>
  <si>
    <t xml:space="preserve">　　　（エ）受託工事費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</si>
</sst>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,##0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vertical="center" wrapText="1"/>
    </xf>
    <xf numFmtId="40" fontId="3" fillId="0" borderId="0" xfId="1" applyNumberFormat="1" applyFont="1">
      <alignment vertical="center"/>
    </xf>
    <xf numFmtId="40" fontId="3" fillId="0" borderId="0" xfId="1" applyNumberFormat="1" applyFont="1" applyAlignment="1">
      <alignment vertical="center" wrapText="1"/>
    </xf>
    <xf numFmtId="40" fontId="3" fillId="0" borderId="1" xfId="1" applyNumberFormat="1" applyFont="1" applyFill="1" applyBorder="1">
      <alignment vertical="center"/>
    </xf>
    <xf numFmtId="40" fontId="3" fillId="0" borderId="0" xfId="1" applyNumberFormat="1" applyFont="1" applyFill="1">
      <alignment vertical="center"/>
    </xf>
    <xf numFmtId="40" fontId="3" fillId="0" borderId="5" xfId="1" applyNumberFormat="1" applyFont="1" applyFill="1" applyBorder="1">
      <alignment vertical="center"/>
    </xf>
    <xf numFmtId="38" fontId="3" fillId="0" borderId="6" xfId="1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0" borderId="10" xfId="1" applyFont="1" applyFill="1" applyBorder="1">
      <alignment vertical="center"/>
    </xf>
    <xf numFmtId="38" fontId="3" fillId="0" borderId="0" xfId="1" applyFont="1" applyFill="1">
      <alignment vertical="center"/>
    </xf>
    <xf numFmtId="38" fontId="3" fillId="0" borderId="11" xfId="1" applyFont="1" applyFill="1" applyBorder="1">
      <alignment vertical="center"/>
    </xf>
    <xf numFmtId="38" fontId="3" fillId="4" borderId="11" xfId="1" applyFont="1" applyFill="1" applyBorder="1">
      <alignment vertical="center"/>
    </xf>
    <xf numFmtId="38" fontId="3" fillId="2" borderId="11" xfId="1" applyFont="1" applyFill="1" applyBorder="1" applyAlignment="1">
      <alignment horizontal="left" vertical="center"/>
    </xf>
    <xf numFmtId="38" fontId="3" fillId="4" borderId="17" xfId="1" applyFont="1" applyFill="1" applyBorder="1">
      <alignment vertical="center"/>
    </xf>
    <xf numFmtId="38" fontId="3" fillId="0" borderId="24" xfId="1" applyFont="1" applyFill="1" applyBorder="1">
      <alignment vertical="center"/>
    </xf>
    <xf numFmtId="38" fontId="3" fillId="0" borderId="14" xfId="1" applyFont="1" applyFill="1" applyBorder="1">
      <alignment vertical="center"/>
    </xf>
    <xf numFmtId="38" fontId="3" fillId="0" borderId="0" xfId="1" applyFont="1" applyAlignment="1">
      <alignment horizontal="center" vertical="center" wrapText="1"/>
    </xf>
    <xf numFmtId="38" fontId="3" fillId="5" borderId="1" xfId="1" applyFont="1" applyFill="1" applyBorder="1" applyAlignment="1">
      <alignment horizontal="center" vertical="center" wrapText="1"/>
    </xf>
    <xf numFmtId="38" fontId="3" fillId="5" borderId="2" xfId="1" applyFont="1" applyFill="1" applyBorder="1" applyAlignment="1">
      <alignment horizontal="center" vertical="center" wrapText="1"/>
    </xf>
    <xf numFmtId="38" fontId="3" fillId="5" borderId="4" xfId="1" applyFont="1" applyFill="1" applyBorder="1" applyAlignment="1">
      <alignment horizontal="center" vertical="center" wrapText="1"/>
    </xf>
    <xf numFmtId="38" fontId="3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3" fillId="0" borderId="0" xfId="1" applyFont="1" applyAlignment="1">
      <alignment horizontal="right" vertical="center"/>
    </xf>
    <xf numFmtId="38" fontId="7" fillId="0" borderId="0" xfId="1" applyFont="1">
      <alignment vertical="center"/>
    </xf>
    <xf numFmtId="38" fontId="8" fillId="0" borderId="0" xfId="1" applyFont="1" applyAlignment="1">
      <alignment vertical="center"/>
    </xf>
    <xf numFmtId="38" fontId="2" fillId="0" borderId="0" xfId="1">
      <alignment vertical="center"/>
    </xf>
    <xf numFmtId="38" fontId="3" fillId="0" borderId="8" xfId="1" applyFont="1" applyBorder="1" applyAlignment="1">
      <alignment vertical="center"/>
    </xf>
    <xf numFmtId="38" fontId="2" fillId="0" borderId="0" xfId="1" applyFill="1">
      <alignment vertical="center"/>
    </xf>
    <xf numFmtId="38" fontId="3" fillId="0" borderId="0" xfId="1" applyFont="1" applyAlignment="1">
      <alignment vertical="center"/>
    </xf>
    <xf numFmtId="38" fontId="3" fillId="4" borderId="14" xfId="1" applyFont="1" applyFill="1" applyBorder="1">
      <alignment vertical="center"/>
    </xf>
    <xf numFmtId="38" fontId="3" fillId="0" borderId="22" xfId="1" applyFont="1" applyFill="1" applyBorder="1">
      <alignment vertical="center"/>
    </xf>
    <xf numFmtId="38" fontId="3" fillId="4" borderId="26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2" xfId="1" applyFont="1" applyFill="1" applyBorder="1">
      <alignment vertical="center"/>
    </xf>
    <xf numFmtId="40" fontId="3" fillId="0" borderId="0" xfId="1" applyNumberFormat="1" applyFont="1" applyAlignment="1">
      <alignment horizontal="center" vertical="center"/>
    </xf>
    <xf numFmtId="38" fontId="3" fillId="5" borderId="1" xfId="1" applyFont="1" applyFill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5" borderId="1" xfId="1" applyFont="1" applyFill="1" applyBorder="1" applyAlignment="1">
      <alignment horizontal="center" vertical="center" wrapText="1"/>
    </xf>
    <xf numFmtId="38" fontId="3" fillId="5" borderId="2" xfId="1" applyFont="1" applyFill="1" applyBorder="1" applyAlignment="1">
      <alignment horizontal="center" vertical="center" wrapText="1"/>
    </xf>
    <xf numFmtId="38" fontId="3" fillId="3" borderId="23" xfId="1" applyFont="1" applyFill="1" applyBorder="1" applyAlignment="1">
      <alignment horizontal="left" vertical="center"/>
    </xf>
    <xf numFmtId="38" fontId="3" fillId="3" borderId="14" xfId="1" applyFont="1" applyFill="1" applyBorder="1" applyAlignment="1">
      <alignment horizontal="left" vertical="center"/>
    </xf>
    <xf numFmtId="38" fontId="3" fillId="2" borderId="11" xfId="1" applyFont="1" applyFill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3" fillId="3" borderId="23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5" borderId="1" xfId="1" applyFont="1" applyFill="1" applyBorder="1" applyAlignment="1">
      <alignment horizontal="center" vertical="center" wrapText="1"/>
    </xf>
    <xf numFmtId="38" fontId="3" fillId="0" borderId="1" xfId="1" applyFont="1" applyFill="1" applyBorder="1" applyProtection="1">
      <alignment vertical="center"/>
    </xf>
    <xf numFmtId="38" fontId="3" fillId="2" borderId="6" xfId="1" applyFont="1" applyFill="1" applyBorder="1">
      <alignment vertical="center"/>
    </xf>
    <xf numFmtId="38" fontId="3" fillId="2" borderId="11" xfId="1" applyFont="1" applyFill="1" applyBorder="1">
      <alignment vertical="center"/>
    </xf>
    <xf numFmtId="38" fontId="3" fillId="2" borderId="22" xfId="1" applyFont="1" applyFill="1" applyBorder="1">
      <alignment vertical="center"/>
    </xf>
    <xf numFmtId="38" fontId="3" fillId="2" borderId="17" xfId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2" borderId="10" xfId="1" applyFont="1" applyFill="1" applyBorder="1">
      <alignment vertical="center"/>
    </xf>
    <xf numFmtId="38" fontId="3" fillId="2" borderId="1" xfId="1" applyFont="1" applyFill="1" applyBorder="1">
      <alignment vertical="center"/>
    </xf>
    <xf numFmtId="40" fontId="3" fillId="2" borderId="1" xfId="1" applyNumberFormat="1" applyFont="1" applyFill="1" applyBorder="1">
      <alignment vertical="center"/>
    </xf>
    <xf numFmtId="38" fontId="3" fillId="2" borderId="20" xfId="1" applyFont="1" applyFill="1" applyBorder="1">
      <alignment vertical="center"/>
    </xf>
    <xf numFmtId="38" fontId="3" fillId="2" borderId="14" xfId="1" applyFont="1" applyFill="1" applyBorder="1">
      <alignment vertical="center"/>
    </xf>
    <xf numFmtId="38" fontId="3" fillId="0" borderId="8" xfId="1" applyFont="1" applyBorder="1" applyAlignment="1">
      <alignment horizontal="right" vertical="center"/>
    </xf>
    <xf numFmtId="38" fontId="3" fillId="3" borderId="1" xfId="1" applyFont="1" applyFill="1" applyBorder="1" applyAlignment="1">
      <alignment horizontal="center" vertical="center" wrapText="1"/>
    </xf>
    <xf numFmtId="38" fontId="3" fillId="5" borderId="4" xfId="1" applyFont="1" applyFill="1" applyBorder="1" applyAlignment="1">
      <alignment horizontal="center" vertical="center" wrapText="1"/>
    </xf>
    <xf numFmtId="38" fontId="3" fillId="5" borderId="3" xfId="1" applyFont="1" applyFill="1" applyBorder="1" applyAlignment="1">
      <alignment horizontal="center" vertical="center" wrapText="1"/>
    </xf>
    <xf numFmtId="38" fontId="3" fillId="5" borderId="2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 wrapText="1"/>
    </xf>
    <xf numFmtId="38" fontId="3" fillId="5" borderId="1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 wrapText="1"/>
    </xf>
    <xf numFmtId="38" fontId="3" fillId="5" borderId="1" xfId="1" applyFont="1" applyFill="1" applyBorder="1" applyAlignment="1">
      <alignment horizontal="center" vertical="center" wrapText="1"/>
    </xf>
    <xf numFmtId="38" fontId="3" fillId="3" borderId="23" xfId="1" applyFont="1" applyFill="1" applyBorder="1" applyAlignment="1">
      <alignment horizontal="left" vertical="center"/>
    </xf>
    <xf numFmtId="38" fontId="3" fillId="3" borderId="14" xfId="1" applyFont="1" applyFill="1" applyBorder="1" applyAlignment="1">
      <alignment horizontal="left" vertical="center"/>
    </xf>
    <xf numFmtId="38" fontId="3" fillId="3" borderId="6" xfId="1" applyFont="1" applyFill="1" applyBorder="1" applyAlignment="1">
      <alignment horizontal="center" vertical="center" wrapText="1"/>
    </xf>
    <xf numFmtId="38" fontId="3" fillId="3" borderId="11" xfId="1" applyFont="1" applyFill="1" applyBorder="1" applyAlignment="1">
      <alignment horizontal="center" vertical="center" wrapText="1"/>
    </xf>
    <xf numFmtId="38" fontId="3" fillId="3" borderId="25" xfId="1" applyFont="1" applyFill="1" applyBorder="1" applyAlignment="1">
      <alignment horizontal="left" vertical="center"/>
    </xf>
    <xf numFmtId="38" fontId="3" fillId="3" borderId="20" xfId="1" applyFont="1" applyFill="1" applyBorder="1" applyAlignment="1">
      <alignment horizontal="left" vertical="center"/>
    </xf>
    <xf numFmtId="38" fontId="3" fillId="3" borderId="10" xfId="1" applyFont="1" applyFill="1" applyBorder="1" applyAlignment="1">
      <alignment horizontal="center" vertical="center" wrapText="1"/>
    </xf>
    <xf numFmtId="38" fontId="3" fillId="2" borderId="21" xfId="1" applyFont="1" applyFill="1" applyBorder="1" applyAlignment="1">
      <alignment horizontal="center" vertical="center" wrapText="1"/>
    </xf>
    <xf numFmtId="0" fontId="2" fillId="2" borderId="19" xfId="2" applyFill="1" applyBorder="1">
      <alignment vertical="center"/>
    </xf>
    <xf numFmtId="38" fontId="3" fillId="2" borderId="18" xfId="1" applyFont="1" applyFill="1" applyBorder="1" applyAlignment="1">
      <alignment horizontal="center" vertical="center" wrapText="1"/>
    </xf>
    <xf numFmtId="38" fontId="3" fillId="2" borderId="16" xfId="1" applyFont="1" applyFill="1" applyBorder="1" applyAlignment="1">
      <alignment horizontal="center" vertical="center" wrapText="1"/>
    </xf>
    <xf numFmtId="38" fontId="3" fillId="2" borderId="15" xfId="1" applyFont="1" applyFill="1" applyBorder="1" applyAlignment="1">
      <alignment horizontal="center" vertical="center" wrapText="1"/>
    </xf>
    <xf numFmtId="38" fontId="3" fillId="2" borderId="13" xfId="1" applyFont="1" applyFill="1" applyBorder="1" applyAlignment="1">
      <alignment horizontal="left" vertical="center"/>
    </xf>
    <xf numFmtId="38" fontId="3" fillId="2" borderId="12" xfId="1" applyFont="1" applyFill="1" applyBorder="1" applyAlignment="1">
      <alignment horizontal="left" vertical="center"/>
    </xf>
    <xf numFmtId="38" fontId="3" fillId="2" borderId="11" xfId="1" applyFont="1" applyFill="1" applyBorder="1" applyAlignment="1">
      <alignment horizontal="left" vertical="center"/>
    </xf>
    <xf numFmtId="38" fontId="3" fillId="2" borderId="6" xfId="1" applyFont="1" applyFill="1" applyBorder="1" applyAlignment="1">
      <alignment horizontal="left" vertical="center"/>
    </xf>
    <xf numFmtId="38" fontId="3" fillId="3" borderId="1" xfId="1" applyFont="1" applyFill="1" applyBorder="1" applyAlignment="1">
      <alignment vertical="center"/>
    </xf>
    <xf numFmtId="38" fontId="3" fillId="3" borderId="4" xfId="1" applyFont="1" applyFill="1" applyBorder="1" applyAlignment="1">
      <alignment vertical="center"/>
    </xf>
    <xf numFmtId="38" fontId="3" fillId="3" borderId="3" xfId="1" applyFont="1" applyFill="1" applyBorder="1" applyAlignment="1">
      <alignment vertical="center"/>
    </xf>
    <xf numFmtId="38" fontId="3" fillId="3" borderId="2" xfId="1" applyFont="1" applyFill="1" applyBorder="1" applyAlignment="1">
      <alignment vertical="center"/>
    </xf>
    <xf numFmtId="38" fontId="3" fillId="2" borderId="10" xfId="1" applyFont="1" applyFill="1" applyBorder="1" applyAlignment="1">
      <alignment horizontal="left" vertical="center"/>
    </xf>
    <xf numFmtId="38" fontId="3" fillId="3" borderId="9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40" fontId="3" fillId="2" borderId="1" xfId="1" applyNumberFormat="1" applyFont="1" applyFill="1" applyBorder="1" applyAlignment="1">
      <alignment vertical="center"/>
    </xf>
    <xf numFmtId="40" fontId="3" fillId="2" borderId="5" xfId="1" applyNumberFormat="1" applyFont="1" applyFill="1" applyBorder="1" applyAlignment="1">
      <alignment vertical="center"/>
    </xf>
  </cellXfs>
  <cellStyles count="4">
    <cellStyle name="桁区切り 2" xfId="1"/>
    <cellStyle name="標準" xfId="0" builtinId="0"/>
    <cellStyle name="標準 2" xfId="3"/>
    <cellStyle name="標準_20_12_財務状況（用水供給）" xfId="2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95250</xdr:colOff>
      <xdr:row>28</xdr:row>
      <xdr:rowOff>104775</xdr:rowOff>
    </xdr:from>
    <xdr:to>
      <xdr:col>48</xdr:col>
      <xdr:colOff>533400</xdr:colOff>
      <xdr:row>31</xdr:row>
      <xdr:rowOff>104775</xdr:rowOff>
    </xdr:to>
    <xdr:sp macro="" textlink="">
      <xdr:nvSpPr>
        <xdr:cNvPr id="2" name="正方形/長方形 1"/>
        <xdr:cNvSpPr/>
      </xdr:nvSpPr>
      <xdr:spPr>
        <a:xfrm>
          <a:off x="33385125" y="4419600"/>
          <a:ext cx="1752600" cy="4286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松本地区へ一括計上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Export_6" connectionId="1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port_5" connectionId="2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port" connectionId="3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port_7" connectionId="4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4"/>
  <sheetViews>
    <sheetView tabSelected="1" view="pageBreakPreview" zoomScale="98" zoomScaleNormal="100" zoomScaleSheetLayoutView="98" workbookViewId="0">
      <pane xSplit="3" ySplit="5" topLeftCell="Z6" activePane="bottomRight" state="frozen"/>
      <selection pane="topRight" activeCell="D1" sqref="D1"/>
      <selection pane="bottomLeft" activeCell="A6" sqref="A6"/>
      <selection pane="bottomRight" activeCell="AD82" sqref="AD82"/>
    </sheetView>
  </sheetViews>
  <sheetFormatPr defaultColWidth="9" defaultRowHeight="9.5"/>
  <cols>
    <col min="1" max="2" width="2.36328125" style="2" customWidth="1"/>
    <col min="3" max="3" width="34.453125" style="1" customWidth="1"/>
    <col min="4" max="20" width="8.6328125" style="1" customWidth="1"/>
    <col min="21" max="22" width="2.36328125" style="2" customWidth="1"/>
    <col min="23" max="23" width="34.453125" style="1" customWidth="1"/>
    <col min="24" max="40" width="8.6328125" style="1" customWidth="1"/>
    <col min="41" max="42" width="2.36328125" style="2" customWidth="1"/>
    <col min="43" max="43" width="34.453125" style="1" customWidth="1"/>
    <col min="44" max="60" width="8.6328125" style="1" customWidth="1"/>
    <col min="61" max="62" width="2.36328125" style="2" customWidth="1"/>
    <col min="63" max="63" width="34.453125" style="1" customWidth="1"/>
    <col min="64" max="73" width="8.6328125" style="1" customWidth="1"/>
    <col min="74" max="16384" width="9" style="1"/>
  </cols>
  <sheetData>
    <row r="1" spans="1:74" ht="17.25" customHeight="1">
      <c r="A1" s="28" t="s">
        <v>115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 t="s">
        <v>115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8" t="s">
        <v>115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8" t="s">
        <v>115</v>
      </c>
      <c r="BL1" s="27"/>
      <c r="BM1" s="27"/>
      <c r="BN1" s="27"/>
      <c r="BO1" s="27"/>
      <c r="BP1" s="27"/>
      <c r="BQ1" s="27"/>
      <c r="BR1" s="27"/>
      <c r="BS1" s="27"/>
      <c r="BT1" s="27"/>
      <c r="BU1" s="27"/>
    </row>
    <row r="2" spans="1:74" s="24" customFormat="1" ht="11.25" customHeight="1">
      <c r="C2" s="26"/>
      <c r="D2" s="25"/>
      <c r="E2" s="25"/>
      <c r="F2" s="29"/>
      <c r="G2" s="29"/>
      <c r="H2" s="29"/>
      <c r="I2" s="29"/>
      <c r="J2" s="29"/>
      <c r="K2"/>
      <c r="L2" s="29"/>
      <c r="M2" s="29"/>
      <c r="N2" s="29"/>
      <c r="O2" s="29"/>
      <c r="Q2" s="40"/>
      <c r="R2" s="30"/>
      <c r="T2" s="61" t="s">
        <v>116</v>
      </c>
      <c r="W2" s="26"/>
      <c r="X2" s="29"/>
      <c r="Y2" s="29"/>
      <c r="Z2" s="31"/>
      <c r="AA2" s="29"/>
      <c r="AB2" s="29"/>
      <c r="AC2" s="29"/>
      <c r="AD2" s="29"/>
      <c r="AE2" s="29"/>
      <c r="AF2" s="29"/>
      <c r="AG2" s="29"/>
      <c r="AH2" s="29"/>
      <c r="AI2" s="29"/>
      <c r="AJ2" s="30"/>
      <c r="AL2" s="30"/>
      <c r="AN2" s="61" t="s">
        <v>116</v>
      </c>
      <c r="AQ2" s="26"/>
      <c r="AR2" s="46"/>
      <c r="AS2" s="29"/>
      <c r="AT2" s="29"/>
      <c r="AU2" s="31"/>
      <c r="AV2" s="31"/>
      <c r="AW2" s="29"/>
      <c r="AX2" s="29"/>
      <c r="AY2" s="29"/>
      <c r="AZ2" s="29"/>
      <c r="BA2" s="29"/>
      <c r="BB2" s="29"/>
      <c r="BC2" s="29"/>
      <c r="BD2" s="32"/>
      <c r="BH2" s="26" t="s">
        <v>116</v>
      </c>
      <c r="BK2" s="26"/>
      <c r="BL2" s="29"/>
      <c r="BM2" s="29"/>
      <c r="BN2" s="29"/>
      <c r="BO2" s="29"/>
      <c r="BP2" s="29"/>
      <c r="BQ2" s="29"/>
      <c r="BR2" s="29"/>
      <c r="BS2" s="29"/>
      <c r="BT2" s="29"/>
      <c r="BV2" s="26" t="s">
        <v>116</v>
      </c>
    </row>
    <row r="3" spans="1:74" s="20" customFormat="1" ht="11.25" customHeight="1">
      <c r="A3" s="62" t="s">
        <v>141</v>
      </c>
      <c r="B3" s="62"/>
      <c r="C3" s="62"/>
      <c r="D3" s="71" t="s">
        <v>114</v>
      </c>
      <c r="E3" s="71"/>
      <c r="F3" s="71"/>
      <c r="G3" s="71"/>
      <c r="H3" s="71"/>
      <c r="I3" s="71"/>
      <c r="J3" s="22" t="s">
        <v>114</v>
      </c>
      <c r="K3" s="63" t="s">
        <v>140</v>
      </c>
      <c r="L3" s="64"/>
      <c r="M3" s="64"/>
      <c r="N3" s="63" t="s">
        <v>113</v>
      </c>
      <c r="O3" s="64"/>
      <c r="P3" s="64"/>
      <c r="Q3" s="64"/>
      <c r="R3" s="64"/>
      <c r="S3" s="64"/>
      <c r="T3" s="65"/>
      <c r="U3" s="62" t="s">
        <v>141</v>
      </c>
      <c r="V3" s="62"/>
      <c r="W3" s="62"/>
      <c r="X3" s="63" t="s">
        <v>113</v>
      </c>
      <c r="Y3" s="64"/>
      <c r="Z3" s="64"/>
      <c r="AA3" s="65"/>
      <c r="AB3" s="63" t="s">
        <v>112</v>
      </c>
      <c r="AC3" s="64"/>
      <c r="AD3" s="64" t="s">
        <v>147</v>
      </c>
      <c r="AE3" s="64"/>
      <c r="AF3" s="64"/>
      <c r="AG3" s="64"/>
      <c r="AH3" s="64"/>
      <c r="AI3" s="65"/>
      <c r="AJ3" s="63" t="s">
        <v>142</v>
      </c>
      <c r="AK3" s="64"/>
      <c r="AL3" s="64"/>
      <c r="AM3" s="64"/>
      <c r="AN3" s="65"/>
      <c r="AO3" s="62" t="s">
        <v>141</v>
      </c>
      <c r="AP3" s="62"/>
      <c r="AQ3" s="62"/>
      <c r="AR3" s="42" t="s">
        <v>148</v>
      </c>
      <c r="AS3" s="22" t="s">
        <v>111</v>
      </c>
      <c r="AT3" s="67" t="s">
        <v>110</v>
      </c>
      <c r="AU3" s="67"/>
      <c r="AV3" s="67"/>
      <c r="AW3" s="67"/>
      <c r="AX3" s="67" t="s">
        <v>110</v>
      </c>
      <c r="AY3" s="67"/>
      <c r="AZ3" s="67"/>
      <c r="BA3" s="63" t="s">
        <v>158</v>
      </c>
      <c r="BB3" s="64"/>
      <c r="BC3" s="64"/>
      <c r="BD3" s="65"/>
      <c r="BE3" s="63" t="s">
        <v>109</v>
      </c>
      <c r="BF3" s="64"/>
      <c r="BG3" s="64"/>
      <c r="BH3" s="65"/>
      <c r="BI3" s="62" t="s">
        <v>141</v>
      </c>
      <c r="BJ3" s="62"/>
      <c r="BK3" s="62"/>
      <c r="BL3" s="63" t="s">
        <v>108</v>
      </c>
      <c r="BM3" s="64"/>
      <c r="BN3" s="64"/>
      <c r="BO3" s="64"/>
      <c r="BP3" s="65"/>
      <c r="BQ3" s="63" t="s">
        <v>107</v>
      </c>
      <c r="BR3" s="64"/>
      <c r="BS3" s="64"/>
      <c r="BT3" s="64"/>
      <c r="BU3" s="65"/>
      <c r="BV3" s="66" t="s">
        <v>106</v>
      </c>
    </row>
    <row r="4" spans="1:74" s="20" customFormat="1" ht="11.25" customHeight="1">
      <c r="A4" s="62" t="s">
        <v>105</v>
      </c>
      <c r="B4" s="62"/>
      <c r="C4" s="62"/>
      <c r="D4" s="21">
        <v>6</v>
      </c>
      <c r="E4" s="21">
        <v>42</v>
      </c>
      <c r="F4" s="21">
        <v>13</v>
      </c>
      <c r="G4" s="21">
        <v>90</v>
      </c>
      <c r="H4" s="21">
        <v>50</v>
      </c>
      <c r="I4" s="21">
        <v>37</v>
      </c>
      <c r="J4" s="21">
        <v>86</v>
      </c>
      <c r="K4" s="21">
        <v>3</v>
      </c>
      <c r="L4" s="21">
        <v>53</v>
      </c>
      <c r="M4" s="21">
        <v>92</v>
      </c>
      <c r="N4" s="22">
        <v>14</v>
      </c>
      <c r="O4" s="21">
        <v>5</v>
      </c>
      <c r="P4" s="21">
        <v>45</v>
      </c>
      <c r="Q4" s="41">
        <v>17</v>
      </c>
      <c r="R4" s="41">
        <v>58</v>
      </c>
      <c r="S4" s="41">
        <v>56</v>
      </c>
      <c r="T4" s="41">
        <v>71</v>
      </c>
      <c r="U4" s="62" t="s">
        <v>105</v>
      </c>
      <c r="V4" s="62"/>
      <c r="W4" s="62"/>
      <c r="X4" s="21">
        <v>78</v>
      </c>
      <c r="Y4" s="21">
        <v>79</v>
      </c>
      <c r="Z4" s="21">
        <v>80</v>
      </c>
      <c r="AA4" s="23">
        <v>85</v>
      </c>
      <c r="AB4" s="21">
        <v>35</v>
      </c>
      <c r="AC4" s="21">
        <v>29</v>
      </c>
      <c r="AD4" s="21">
        <v>25</v>
      </c>
      <c r="AE4" s="21">
        <v>59</v>
      </c>
      <c r="AF4" s="21">
        <v>66</v>
      </c>
      <c r="AG4" s="21">
        <v>64</v>
      </c>
      <c r="AH4" s="21">
        <v>88</v>
      </c>
      <c r="AI4" s="21">
        <v>52</v>
      </c>
      <c r="AJ4" s="21">
        <v>70</v>
      </c>
      <c r="AK4" s="41">
        <v>83</v>
      </c>
      <c r="AL4" s="41">
        <v>76</v>
      </c>
      <c r="AM4" s="41">
        <v>93</v>
      </c>
      <c r="AN4" s="41">
        <v>94</v>
      </c>
      <c r="AO4" s="62" t="s">
        <v>105</v>
      </c>
      <c r="AP4" s="62"/>
      <c r="AQ4" s="62"/>
      <c r="AR4" s="41">
        <v>91</v>
      </c>
      <c r="AS4" s="21">
        <v>20</v>
      </c>
      <c r="AT4" s="21">
        <v>4</v>
      </c>
      <c r="AU4" s="49">
        <v>19</v>
      </c>
      <c r="AV4" s="21">
        <v>41</v>
      </c>
      <c r="AW4" s="49">
        <v>47</v>
      </c>
      <c r="AX4" s="21">
        <v>46</v>
      </c>
      <c r="AY4" s="21">
        <v>89</v>
      </c>
      <c r="AZ4" s="21">
        <v>32</v>
      </c>
      <c r="BA4" s="22">
        <v>9</v>
      </c>
      <c r="BB4" s="21">
        <v>22</v>
      </c>
      <c r="BC4" s="21">
        <v>74</v>
      </c>
      <c r="BD4" s="21">
        <v>63</v>
      </c>
      <c r="BE4" s="22">
        <v>57</v>
      </c>
      <c r="BF4" s="39">
        <v>1</v>
      </c>
      <c r="BG4" s="39">
        <v>10</v>
      </c>
      <c r="BH4" s="39">
        <v>26</v>
      </c>
      <c r="BI4" s="62" t="s">
        <v>105</v>
      </c>
      <c r="BJ4" s="62"/>
      <c r="BK4" s="62"/>
      <c r="BL4" s="21">
        <v>15</v>
      </c>
      <c r="BM4" s="21">
        <v>87</v>
      </c>
      <c r="BN4" s="21">
        <v>81</v>
      </c>
      <c r="BO4" s="21">
        <v>54</v>
      </c>
      <c r="BP4" s="21">
        <v>75</v>
      </c>
      <c r="BQ4" s="21">
        <v>2</v>
      </c>
      <c r="BR4" s="21">
        <v>27</v>
      </c>
      <c r="BS4" s="21">
        <v>21</v>
      </c>
      <c r="BT4" s="21">
        <v>40</v>
      </c>
      <c r="BU4" s="21">
        <v>23</v>
      </c>
      <c r="BV4" s="66"/>
    </row>
    <row r="5" spans="1:74" s="20" customFormat="1" ht="30" customHeight="1">
      <c r="A5" s="68" t="s">
        <v>62</v>
      </c>
      <c r="B5" s="69"/>
      <c r="C5" s="70"/>
      <c r="D5" s="21" t="s">
        <v>104</v>
      </c>
      <c r="E5" s="21" t="s">
        <v>103</v>
      </c>
      <c r="F5" s="21" t="s">
        <v>102</v>
      </c>
      <c r="G5" s="21" t="s">
        <v>101</v>
      </c>
      <c r="H5" s="21" t="s">
        <v>100</v>
      </c>
      <c r="I5" s="21" t="s">
        <v>99</v>
      </c>
      <c r="J5" s="21" t="s">
        <v>98</v>
      </c>
      <c r="K5" s="21" t="s">
        <v>97</v>
      </c>
      <c r="L5" s="21" t="s">
        <v>96</v>
      </c>
      <c r="M5" s="21" t="s">
        <v>143</v>
      </c>
      <c r="N5" s="21" t="s">
        <v>95</v>
      </c>
      <c r="O5" s="21" t="s">
        <v>94</v>
      </c>
      <c r="P5" s="21" t="s">
        <v>93</v>
      </c>
      <c r="Q5" s="41" t="s">
        <v>92</v>
      </c>
      <c r="R5" s="41" t="s">
        <v>91</v>
      </c>
      <c r="S5" s="41" t="s">
        <v>90</v>
      </c>
      <c r="T5" s="41" t="s">
        <v>89</v>
      </c>
      <c r="U5" s="68" t="s">
        <v>62</v>
      </c>
      <c r="V5" s="69"/>
      <c r="W5" s="70"/>
      <c r="X5" s="21" t="s">
        <v>88</v>
      </c>
      <c r="Y5" s="21" t="s">
        <v>87</v>
      </c>
      <c r="Z5" s="21" t="s">
        <v>86</v>
      </c>
      <c r="AA5" s="23" t="s">
        <v>85</v>
      </c>
      <c r="AB5" s="21" t="s">
        <v>84</v>
      </c>
      <c r="AC5" s="21" t="s">
        <v>83</v>
      </c>
      <c r="AD5" s="21" t="s">
        <v>82</v>
      </c>
      <c r="AE5" s="21" t="s">
        <v>81</v>
      </c>
      <c r="AF5" s="21" t="s">
        <v>80</v>
      </c>
      <c r="AG5" s="21" t="s">
        <v>79</v>
      </c>
      <c r="AH5" s="21" t="s">
        <v>78</v>
      </c>
      <c r="AI5" s="21" t="s">
        <v>77</v>
      </c>
      <c r="AJ5" s="21" t="s">
        <v>76</v>
      </c>
      <c r="AK5" s="41" t="s">
        <v>75</v>
      </c>
      <c r="AL5" s="41" t="s">
        <v>74</v>
      </c>
      <c r="AM5" s="41" t="s">
        <v>145</v>
      </c>
      <c r="AN5" s="41" t="s">
        <v>146</v>
      </c>
      <c r="AO5" s="68" t="s">
        <v>62</v>
      </c>
      <c r="AP5" s="69"/>
      <c r="AQ5" s="70"/>
      <c r="AR5" s="41" t="s">
        <v>144</v>
      </c>
      <c r="AS5" s="21" t="s">
        <v>73</v>
      </c>
      <c r="AT5" s="21" t="s">
        <v>72</v>
      </c>
      <c r="AU5" s="49" t="s">
        <v>70</v>
      </c>
      <c r="AV5" s="21" t="s">
        <v>159</v>
      </c>
      <c r="AW5" s="49" t="s">
        <v>71</v>
      </c>
      <c r="AX5" s="21" t="s">
        <v>69</v>
      </c>
      <c r="AY5" s="21" t="s">
        <v>136</v>
      </c>
      <c r="AZ5" s="21" t="s">
        <v>68</v>
      </c>
      <c r="BA5" s="22" t="s">
        <v>67</v>
      </c>
      <c r="BB5" s="21" t="s">
        <v>66</v>
      </c>
      <c r="BC5" s="21" t="s">
        <v>65</v>
      </c>
      <c r="BD5" s="21" t="s">
        <v>64</v>
      </c>
      <c r="BE5" s="22" t="s">
        <v>63</v>
      </c>
      <c r="BF5" s="39" t="s">
        <v>61</v>
      </c>
      <c r="BG5" s="39" t="s">
        <v>60</v>
      </c>
      <c r="BH5" s="39" t="s">
        <v>59</v>
      </c>
      <c r="BI5" s="68" t="s">
        <v>62</v>
      </c>
      <c r="BJ5" s="69"/>
      <c r="BK5" s="70"/>
      <c r="BL5" s="21" t="s">
        <v>58</v>
      </c>
      <c r="BM5" s="21" t="s">
        <v>57</v>
      </c>
      <c r="BN5" s="21" t="s">
        <v>56</v>
      </c>
      <c r="BO5" s="21" t="s">
        <v>55</v>
      </c>
      <c r="BP5" s="21" t="s">
        <v>54</v>
      </c>
      <c r="BQ5" s="21" t="s">
        <v>53</v>
      </c>
      <c r="BR5" s="21" t="s">
        <v>52</v>
      </c>
      <c r="BS5" s="21" t="s">
        <v>51</v>
      </c>
      <c r="BT5" s="21" t="s">
        <v>50</v>
      </c>
      <c r="BU5" s="21" t="s">
        <v>49</v>
      </c>
      <c r="BV5" s="66"/>
    </row>
    <row r="6" spans="1:74" s="13" customFormat="1" ht="11.25" customHeight="1">
      <c r="A6" s="74" t="s">
        <v>48</v>
      </c>
      <c r="B6" s="76" t="s">
        <v>47</v>
      </c>
      <c r="C6" s="77"/>
      <c r="D6" s="8">
        <v>950255</v>
      </c>
      <c r="E6" s="8">
        <v>89108</v>
      </c>
      <c r="F6" s="8">
        <v>669281</v>
      </c>
      <c r="G6" s="8">
        <v>181919</v>
      </c>
      <c r="H6" s="8">
        <v>289461</v>
      </c>
      <c r="I6" s="8">
        <v>3139256</v>
      </c>
      <c r="J6" s="8">
        <v>42767</v>
      </c>
      <c r="K6" s="8">
        <v>2742549</v>
      </c>
      <c r="L6" s="8">
        <v>694488</v>
      </c>
      <c r="M6" s="8">
        <v>268067</v>
      </c>
      <c r="N6" s="8">
        <v>884093</v>
      </c>
      <c r="O6" s="8">
        <v>897071</v>
      </c>
      <c r="P6" s="8">
        <v>1284222</v>
      </c>
      <c r="Q6" s="8">
        <v>237699</v>
      </c>
      <c r="R6" s="8">
        <v>621520</v>
      </c>
      <c r="S6" s="8">
        <v>170256</v>
      </c>
      <c r="T6" s="8">
        <v>51626</v>
      </c>
      <c r="U6" s="74" t="s">
        <v>48</v>
      </c>
      <c r="V6" s="76" t="s">
        <v>47</v>
      </c>
      <c r="W6" s="77"/>
      <c r="X6" s="8">
        <v>81552</v>
      </c>
      <c r="Y6" s="8">
        <v>3171170</v>
      </c>
      <c r="Z6" s="8">
        <v>75660</v>
      </c>
      <c r="AA6" s="8">
        <v>38616</v>
      </c>
      <c r="AB6" s="8">
        <v>1791237</v>
      </c>
      <c r="AC6" s="8">
        <v>742865</v>
      </c>
      <c r="AD6" s="8">
        <v>395720</v>
      </c>
      <c r="AE6" s="8">
        <v>485392</v>
      </c>
      <c r="AF6" s="8">
        <v>214423</v>
      </c>
      <c r="AG6" s="8">
        <v>268146</v>
      </c>
      <c r="AH6" s="8">
        <v>125642</v>
      </c>
      <c r="AI6" s="8">
        <v>145195</v>
      </c>
      <c r="AJ6" s="8">
        <v>2061816</v>
      </c>
      <c r="AK6" s="8">
        <v>282864</v>
      </c>
      <c r="AL6" s="8">
        <v>220994</v>
      </c>
      <c r="AM6" s="8">
        <v>219320</v>
      </c>
      <c r="AN6" s="8">
        <v>173956</v>
      </c>
      <c r="AO6" s="74" t="s">
        <v>48</v>
      </c>
      <c r="AP6" s="76" t="s">
        <v>47</v>
      </c>
      <c r="AQ6" s="77"/>
      <c r="AR6" s="8">
        <v>145603</v>
      </c>
      <c r="AS6" s="8">
        <v>182344</v>
      </c>
      <c r="AT6" s="8">
        <v>5232276</v>
      </c>
      <c r="AU6" s="8"/>
      <c r="AV6" s="8"/>
      <c r="AW6" s="8"/>
      <c r="AX6" s="8">
        <v>1816057</v>
      </c>
      <c r="AY6" s="8">
        <v>2186042</v>
      </c>
      <c r="AZ6" s="8">
        <v>204950</v>
      </c>
      <c r="BA6" s="8">
        <v>537861</v>
      </c>
      <c r="BB6" s="8">
        <v>233723</v>
      </c>
      <c r="BC6" s="8">
        <v>180908</v>
      </c>
      <c r="BD6" s="8">
        <v>312710</v>
      </c>
      <c r="BE6" s="8">
        <v>3874283</v>
      </c>
      <c r="BF6" s="8">
        <v>7184039</v>
      </c>
      <c r="BG6" s="8">
        <v>1211815</v>
      </c>
      <c r="BH6" s="8">
        <v>169446</v>
      </c>
      <c r="BI6" s="74" t="s">
        <v>48</v>
      </c>
      <c r="BJ6" s="76" t="s">
        <v>47</v>
      </c>
      <c r="BK6" s="77"/>
      <c r="BL6" s="8">
        <v>204341</v>
      </c>
      <c r="BM6" s="8">
        <v>126646</v>
      </c>
      <c r="BN6" s="8">
        <v>199202</v>
      </c>
      <c r="BO6" s="8">
        <v>201616</v>
      </c>
      <c r="BP6" s="8">
        <v>129939</v>
      </c>
      <c r="BQ6" s="8">
        <v>1075007</v>
      </c>
      <c r="BR6" s="8">
        <v>623199</v>
      </c>
      <c r="BS6" s="8">
        <v>351693</v>
      </c>
      <c r="BT6" s="8">
        <v>104708</v>
      </c>
      <c r="BU6" s="8">
        <v>89627</v>
      </c>
      <c r="BV6" s="51">
        <f t="shared" ref="BV6:BV37" si="0">SUM(D6:BU6)</f>
        <v>50286241</v>
      </c>
    </row>
    <row r="7" spans="1:74" s="13" customFormat="1" ht="11.25" customHeight="1">
      <c r="A7" s="75"/>
      <c r="B7" s="72" t="s">
        <v>46</v>
      </c>
      <c r="C7" s="73"/>
      <c r="D7" s="14">
        <v>877077</v>
      </c>
      <c r="E7" s="14">
        <v>82405</v>
      </c>
      <c r="F7" s="14">
        <v>610243</v>
      </c>
      <c r="G7" s="14">
        <v>162825</v>
      </c>
      <c r="H7" s="14">
        <v>238759</v>
      </c>
      <c r="I7" s="14">
        <v>2800200</v>
      </c>
      <c r="J7" s="14">
        <v>42767</v>
      </c>
      <c r="K7" s="14">
        <v>2351563</v>
      </c>
      <c r="L7" s="14">
        <v>633175</v>
      </c>
      <c r="M7" s="14">
        <v>140563</v>
      </c>
      <c r="N7" s="14">
        <v>810335</v>
      </c>
      <c r="O7" s="14">
        <v>832557</v>
      </c>
      <c r="P7" s="14">
        <v>1129553</v>
      </c>
      <c r="Q7" s="14">
        <v>224550</v>
      </c>
      <c r="R7" s="14">
        <v>480083</v>
      </c>
      <c r="S7" s="14">
        <v>136662</v>
      </c>
      <c r="T7" s="14">
        <v>51626</v>
      </c>
      <c r="U7" s="75"/>
      <c r="V7" s="72" t="s">
        <v>46</v>
      </c>
      <c r="W7" s="73"/>
      <c r="X7" s="14">
        <v>81552</v>
      </c>
      <c r="Y7" s="14">
        <v>3168457</v>
      </c>
      <c r="Z7" s="14">
        <v>75660</v>
      </c>
      <c r="AA7" s="14">
        <v>38616</v>
      </c>
      <c r="AB7" s="14">
        <v>1392149</v>
      </c>
      <c r="AC7" s="14">
        <v>656676</v>
      </c>
      <c r="AD7" s="14">
        <v>319816</v>
      </c>
      <c r="AE7" s="14">
        <v>400755</v>
      </c>
      <c r="AF7" s="14">
        <v>193415</v>
      </c>
      <c r="AG7" s="14">
        <v>234642</v>
      </c>
      <c r="AH7" s="14">
        <v>89035</v>
      </c>
      <c r="AI7" s="14">
        <v>135998</v>
      </c>
      <c r="AJ7" s="14">
        <v>1596545</v>
      </c>
      <c r="AK7" s="14">
        <v>242199</v>
      </c>
      <c r="AL7" s="14">
        <v>191434</v>
      </c>
      <c r="AM7" s="14">
        <v>144172</v>
      </c>
      <c r="AN7" s="14">
        <v>102735</v>
      </c>
      <c r="AO7" s="75"/>
      <c r="AP7" s="72" t="s">
        <v>46</v>
      </c>
      <c r="AQ7" s="73"/>
      <c r="AR7" s="14">
        <v>100538</v>
      </c>
      <c r="AS7" s="14">
        <v>149508</v>
      </c>
      <c r="AT7" s="14">
        <v>4493147</v>
      </c>
      <c r="AU7" s="14"/>
      <c r="AV7" s="14"/>
      <c r="AW7" s="14"/>
      <c r="AX7" s="14">
        <v>1480674</v>
      </c>
      <c r="AY7" s="14">
        <v>1895413</v>
      </c>
      <c r="AZ7" s="14">
        <v>191617</v>
      </c>
      <c r="BA7" s="14">
        <v>440017</v>
      </c>
      <c r="BB7" s="14">
        <v>205315</v>
      </c>
      <c r="BC7" s="14">
        <v>154814</v>
      </c>
      <c r="BD7" s="14">
        <v>281329</v>
      </c>
      <c r="BE7" s="14">
        <v>3393725</v>
      </c>
      <c r="BF7" s="14">
        <v>6227037</v>
      </c>
      <c r="BG7" s="14">
        <v>1058585</v>
      </c>
      <c r="BH7" s="14">
        <v>118699</v>
      </c>
      <c r="BI7" s="75"/>
      <c r="BJ7" s="72" t="s">
        <v>46</v>
      </c>
      <c r="BK7" s="73"/>
      <c r="BL7" s="14">
        <v>190702</v>
      </c>
      <c r="BM7" s="14">
        <v>107556</v>
      </c>
      <c r="BN7" s="14">
        <v>185992</v>
      </c>
      <c r="BO7" s="14">
        <v>155844</v>
      </c>
      <c r="BP7" s="14">
        <v>100439</v>
      </c>
      <c r="BQ7" s="14">
        <v>950238</v>
      </c>
      <c r="BR7" s="14">
        <v>467781</v>
      </c>
      <c r="BS7" s="14">
        <v>294956</v>
      </c>
      <c r="BT7" s="14">
        <v>89447</v>
      </c>
      <c r="BU7" s="14">
        <v>81592</v>
      </c>
      <c r="BV7" s="52">
        <f t="shared" si="0"/>
        <v>43483764</v>
      </c>
    </row>
    <row r="8" spans="1:74" ht="11.25" customHeight="1">
      <c r="A8" s="75"/>
      <c r="B8" s="72" t="s">
        <v>45</v>
      </c>
      <c r="C8" s="73"/>
      <c r="D8" s="15">
        <v>832929</v>
      </c>
      <c r="E8" s="15">
        <v>78108</v>
      </c>
      <c r="F8" s="15">
        <v>596155</v>
      </c>
      <c r="G8" s="15">
        <v>157715</v>
      </c>
      <c r="H8" s="15">
        <v>231598</v>
      </c>
      <c r="I8" s="15">
        <v>2653244</v>
      </c>
      <c r="J8" s="15">
        <v>42767</v>
      </c>
      <c r="K8" s="15">
        <v>2232073</v>
      </c>
      <c r="L8" s="15">
        <v>607990</v>
      </c>
      <c r="M8" s="15">
        <v>139396</v>
      </c>
      <c r="N8" s="33">
        <v>804781</v>
      </c>
      <c r="O8" s="15">
        <v>829737</v>
      </c>
      <c r="P8" s="15">
        <v>1109517</v>
      </c>
      <c r="Q8" s="15">
        <v>208298</v>
      </c>
      <c r="R8" s="15">
        <v>472053</v>
      </c>
      <c r="S8" s="15">
        <v>126749</v>
      </c>
      <c r="T8" s="15">
        <v>51626</v>
      </c>
      <c r="U8" s="75"/>
      <c r="V8" s="72" t="s">
        <v>45</v>
      </c>
      <c r="W8" s="73"/>
      <c r="X8" s="15">
        <v>81552</v>
      </c>
      <c r="Y8" s="15">
        <v>70089</v>
      </c>
      <c r="Z8" s="15">
        <v>75660</v>
      </c>
      <c r="AA8" s="15">
        <v>38616</v>
      </c>
      <c r="AB8" s="15">
        <v>1364987</v>
      </c>
      <c r="AC8" s="15">
        <v>651398</v>
      </c>
      <c r="AD8" s="15">
        <v>318174</v>
      </c>
      <c r="AE8" s="15">
        <v>384527</v>
      </c>
      <c r="AF8" s="15">
        <v>190296</v>
      </c>
      <c r="AG8" s="15">
        <v>229222</v>
      </c>
      <c r="AH8" s="15">
        <v>82603</v>
      </c>
      <c r="AI8" s="15">
        <v>134486</v>
      </c>
      <c r="AJ8" s="15">
        <v>1500674</v>
      </c>
      <c r="AK8" s="15">
        <v>236546</v>
      </c>
      <c r="AL8" s="15">
        <v>188315</v>
      </c>
      <c r="AM8" s="33">
        <v>141954</v>
      </c>
      <c r="AN8" s="33">
        <v>102567</v>
      </c>
      <c r="AO8" s="75"/>
      <c r="AP8" s="72" t="s">
        <v>45</v>
      </c>
      <c r="AQ8" s="73"/>
      <c r="AR8" s="33">
        <v>98276</v>
      </c>
      <c r="AS8" s="33">
        <v>147757</v>
      </c>
      <c r="AT8" s="15">
        <v>4197447</v>
      </c>
      <c r="AU8" s="33"/>
      <c r="AV8" s="33"/>
      <c r="AW8" s="33"/>
      <c r="AX8" s="15">
        <v>1368274</v>
      </c>
      <c r="AY8" s="33">
        <v>1741843</v>
      </c>
      <c r="AZ8" s="33">
        <v>186847</v>
      </c>
      <c r="BA8" s="33">
        <v>407777</v>
      </c>
      <c r="BB8" s="33">
        <v>201134</v>
      </c>
      <c r="BC8" s="33">
        <v>154237</v>
      </c>
      <c r="BD8" s="33">
        <v>262539</v>
      </c>
      <c r="BE8" s="33">
        <v>3325600</v>
      </c>
      <c r="BF8" s="33">
        <v>6186958</v>
      </c>
      <c r="BG8" s="15">
        <v>1000542</v>
      </c>
      <c r="BH8" s="33">
        <v>116780</v>
      </c>
      <c r="BI8" s="75"/>
      <c r="BJ8" s="72" t="s">
        <v>45</v>
      </c>
      <c r="BK8" s="73"/>
      <c r="BL8" s="33">
        <v>186408</v>
      </c>
      <c r="BM8" s="33">
        <v>104911</v>
      </c>
      <c r="BN8" s="33">
        <v>180778</v>
      </c>
      <c r="BO8" s="15">
        <v>127439</v>
      </c>
      <c r="BP8" s="15">
        <v>72765</v>
      </c>
      <c r="BQ8" s="15">
        <v>932050</v>
      </c>
      <c r="BR8" s="33">
        <v>458213</v>
      </c>
      <c r="BS8" s="33">
        <v>290382</v>
      </c>
      <c r="BT8" s="33">
        <v>85221</v>
      </c>
      <c r="BU8" s="33">
        <v>81079</v>
      </c>
      <c r="BV8" s="52">
        <f t="shared" si="0"/>
        <v>38881659</v>
      </c>
    </row>
    <row r="9" spans="1:74" ht="11.25" customHeight="1">
      <c r="A9" s="75"/>
      <c r="B9" s="72" t="s">
        <v>44</v>
      </c>
      <c r="C9" s="73"/>
      <c r="D9" s="15">
        <v>1810</v>
      </c>
      <c r="E9" s="15">
        <v>1916</v>
      </c>
      <c r="F9" s="15">
        <v>6512</v>
      </c>
      <c r="G9" s="15">
        <v>0</v>
      </c>
      <c r="H9" s="15">
        <v>2848</v>
      </c>
      <c r="I9" s="15">
        <v>15654</v>
      </c>
      <c r="J9" s="15">
        <v>0</v>
      </c>
      <c r="K9" s="15">
        <v>615</v>
      </c>
      <c r="L9" s="15">
        <v>20186</v>
      </c>
      <c r="M9" s="15">
        <v>0</v>
      </c>
      <c r="N9" s="33">
        <v>0</v>
      </c>
      <c r="O9" s="15">
        <v>1095</v>
      </c>
      <c r="P9" s="15">
        <v>15275</v>
      </c>
      <c r="Q9" s="15">
        <v>810</v>
      </c>
      <c r="R9" s="15">
        <v>0</v>
      </c>
      <c r="S9" s="15">
        <v>0</v>
      </c>
      <c r="T9" s="15">
        <v>0</v>
      </c>
      <c r="U9" s="75"/>
      <c r="V9" s="72" t="s">
        <v>44</v>
      </c>
      <c r="W9" s="73"/>
      <c r="X9" s="15">
        <v>0</v>
      </c>
      <c r="Y9" s="15">
        <v>460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6753</v>
      </c>
      <c r="AF9" s="15">
        <v>956</v>
      </c>
      <c r="AG9" s="15">
        <v>3491</v>
      </c>
      <c r="AH9" s="15">
        <v>0</v>
      </c>
      <c r="AI9" s="15">
        <v>0</v>
      </c>
      <c r="AJ9" s="15">
        <v>0</v>
      </c>
      <c r="AK9" s="15">
        <v>0</v>
      </c>
      <c r="AL9" s="15">
        <v>980</v>
      </c>
      <c r="AM9" s="33">
        <v>0</v>
      </c>
      <c r="AN9" s="33">
        <v>0</v>
      </c>
      <c r="AO9" s="75"/>
      <c r="AP9" s="72" t="s">
        <v>44</v>
      </c>
      <c r="AQ9" s="73"/>
      <c r="AR9" s="33">
        <v>1842</v>
      </c>
      <c r="AS9" s="33">
        <v>0</v>
      </c>
      <c r="AT9" s="15">
        <v>30962</v>
      </c>
      <c r="AU9" s="33"/>
      <c r="AV9" s="33"/>
      <c r="AW9" s="33"/>
      <c r="AX9" s="15">
        <v>166</v>
      </c>
      <c r="AY9" s="33">
        <v>3490</v>
      </c>
      <c r="AZ9" s="33">
        <v>0</v>
      </c>
      <c r="BA9" s="33">
        <v>0</v>
      </c>
      <c r="BB9" s="33">
        <v>2337</v>
      </c>
      <c r="BC9" s="33">
        <v>0</v>
      </c>
      <c r="BD9" s="33">
        <v>0</v>
      </c>
      <c r="BE9" s="33">
        <v>0</v>
      </c>
      <c r="BF9" s="33">
        <v>0</v>
      </c>
      <c r="BG9" s="15">
        <v>1034</v>
      </c>
      <c r="BH9" s="33">
        <v>217</v>
      </c>
      <c r="BI9" s="75"/>
      <c r="BJ9" s="72" t="s">
        <v>44</v>
      </c>
      <c r="BK9" s="73"/>
      <c r="BL9" s="33">
        <v>1293</v>
      </c>
      <c r="BM9" s="33">
        <v>0</v>
      </c>
      <c r="BN9" s="33">
        <v>464</v>
      </c>
      <c r="BO9" s="15">
        <v>0</v>
      </c>
      <c r="BP9" s="15">
        <v>0</v>
      </c>
      <c r="BQ9" s="15">
        <v>2837</v>
      </c>
      <c r="BR9" s="33">
        <v>3370</v>
      </c>
      <c r="BS9" s="33">
        <v>1049</v>
      </c>
      <c r="BT9" s="33">
        <v>0</v>
      </c>
      <c r="BU9" s="33">
        <v>0</v>
      </c>
      <c r="BV9" s="52">
        <f t="shared" si="0"/>
        <v>128422</v>
      </c>
    </row>
    <row r="10" spans="1:74" ht="11.25" customHeight="1">
      <c r="A10" s="75"/>
      <c r="B10" s="72" t="s">
        <v>43</v>
      </c>
      <c r="C10" s="73"/>
      <c r="D10" s="15">
        <v>42338</v>
      </c>
      <c r="E10" s="15">
        <v>2381</v>
      </c>
      <c r="F10" s="15">
        <v>7576</v>
      </c>
      <c r="G10" s="15">
        <v>5110</v>
      </c>
      <c r="H10" s="15">
        <v>4313</v>
      </c>
      <c r="I10" s="15">
        <v>131302</v>
      </c>
      <c r="J10" s="15">
        <v>0</v>
      </c>
      <c r="K10" s="15">
        <v>118875</v>
      </c>
      <c r="L10" s="15">
        <v>4999</v>
      </c>
      <c r="M10" s="15">
        <v>1167</v>
      </c>
      <c r="N10" s="33">
        <v>5554</v>
      </c>
      <c r="O10" s="15">
        <v>1725</v>
      </c>
      <c r="P10" s="15">
        <v>4761</v>
      </c>
      <c r="Q10" s="15">
        <v>15442</v>
      </c>
      <c r="R10" s="15">
        <v>8030</v>
      </c>
      <c r="S10" s="15">
        <v>9913</v>
      </c>
      <c r="T10" s="15">
        <v>0</v>
      </c>
      <c r="U10" s="75"/>
      <c r="V10" s="72" t="s">
        <v>43</v>
      </c>
      <c r="W10" s="73"/>
      <c r="X10" s="15">
        <v>0</v>
      </c>
      <c r="Y10" s="15">
        <v>3097908</v>
      </c>
      <c r="Z10" s="15">
        <v>0</v>
      </c>
      <c r="AA10" s="15">
        <v>0</v>
      </c>
      <c r="AB10" s="15">
        <v>27162</v>
      </c>
      <c r="AC10" s="15">
        <v>5278</v>
      </c>
      <c r="AD10" s="15">
        <v>1642</v>
      </c>
      <c r="AE10" s="15">
        <v>9475</v>
      </c>
      <c r="AF10" s="15">
        <v>2163</v>
      </c>
      <c r="AG10" s="15">
        <v>1929</v>
      </c>
      <c r="AH10" s="15">
        <v>6432</v>
      </c>
      <c r="AI10" s="15">
        <v>1512</v>
      </c>
      <c r="AJ10" s="15">
        <v>95871</v>
      </c>
      <c r="AK10" s="15">
        <v>5653</v>
      </c>
      <c r="AL10" s="15">
        <v>2139</v>
      </c>
      <c r="AM10" s="33">
        <v>2218</v>
      </c>
      <c r="AN10" s="33">
        <v>168</v>
      </c>
      <c r="AO10" s="75"/>
      <c r="AP10" s="72" t="s">
        <v>43</v>
      </c>
      <c r="AQ10" s="73"/>
      <c r="AR10" s="33">
        <v>420</v>
      </c>
      <c r="AS10" s="33">
        <v>1751</v>
      </c>
      <c r="AT10" s="15">
        <v>264738</v>
      </c>
      <c r="AU10" s="33"/>
      <c r="AV10" s="33"/>
      <c r="AW10" s="33"/>
      <c r="AX10" s="15">
        <v>112234</v>
      </c>
      <c r="AY10" s="33">
        <v>150080</v>
      </c>
      <c r="AZ10" s="33">
        <v>4770</v>
      </c>
      <c r="BA10" s="33">
        <v>32240</v>
      </c>
      <c r="BB10" s="33">
        <v>1844</v>
      </c>
      <c r="BC10" s="33">
        <v>577</v>
      </c>
      <c r="BD10" s="33">
        <v>18790</v>
      </c>
      <c r="BE10" s="33">
        <v>68125</v>
      </c>
      <c r="BF10" s="33">
        <v>40079</v>
      </c>
      <c r="BG10" s="15">
        <v>57009</v>
      </c>
      <c r="BH10" s="33">
        <v>1702</v>
      </c>
      <c r="BI10" s="75"/>
      <c r="BJ10" s="72" t="s">
        <v>43</v>
      </c>
      <c r="BK10" s="73"/>
      <c r="BL10" s="33">
        <v>3001</v>
      </c>
      <c r="BM10" s="33">
        <v>2645</v>
      </c>
      <c r="BN10" s="33">
        <v>4750</v>
      </c>
      <c r="BO10" s="15">
        <v>28405</v>
      </c>
      <c r="BP10" s="15">
        <v>27674</v>
      </c>
      <c r="BQ10" s="15">
        <v>15351</v>
      </c>
      <c r="BR10" s="33">
        <v>6198</v>
      </c>
      <c r="BS10" s="33">
        <v>3525</v>
      </c>
      <c r="BT10" s="33">
        <v>4226</v>
      </c>
      <c r="BU10" s="33">
        <v>513</v>
      </c>
      <c r="BV10" s="52">
        <f t="shared" si="0"/>
        <v>4473683</v>
      </c>
    </row>
    <row r="11" spans="1:74" s="13" customFormat="1" ht="11.25" customHeight="1">
      <c r="A11" s="75"/>
      <c r="B11" s="72" t="s">
        <v>160</v>
      </c>
      <c r="C11" s="73"/>
      <c r="D11" s="14">
        <v>73177</v>
      </c>
      <c r="E11" s="14">
        <v>6703</v>
      </c>
      <c r="F11" s="14">
        <v>59038</v>
      </c>
      <c r="G11" s="14">
        <v>19094</v>
      </c>
      <c r="H11" s="14">
        <v>50702</v>
      </c>
      <c r="I11" s="14">
        <v>339056</v>
      </c>
      <c r="J11" s="14">
        <v>0</v>
      </c>
      <c r="K11" s="14">
        <v>390986</v>
      </c>
      <c r="L11" s="14">
        <v>61313</v>
      </c>
      <c r="M11" s="14">
        <v>127504</v>
      </c>
      <c r="N11" s="14">
        <v>72855</v>
      </c>
      <c r="O11" s="14">
        <v>64514</v>
      </c>
      <c r="P11" s="14">
        <v>154669</v>
      </c>
      <c r="Q11" s="14">
        <v>13149</v>
      </c>
      <c r="R11" s="14">
        <v>141437</v>
      </c>
      <c r="S11" s="14">
        <v>33594</v>
      </c>
      <c r="T11" s="14">
        <v>0</v>
      </c>
      <c r="U11" s="75"/>
      <c r="V11" s="72" t="s">
        <v>161</v>
      </c>
      <c r="W11" s="73"/>
      <c r="X11" s="14">
        <v>0</v>
      </c>
      <c r="Y11" s="14">
        <v>2713</v>
      </c>
      <c r="Z11" s="14">
        <v>0</v>
      </c>
      <c r="AA11" s="14">
        <v>0</v>
      </c>
      <c r="AB11" s="14">
        <v>388801</v>
      </c>
      <c r="AC11" s="14">
        <v>85622</v>
      </c>
      <c r="AD11" s="14">
        <v>75904</v>
      </c>
      <c r="AE11" s="14">
        <v>82707</v>
      </c>
      <c r="AF11" s="14">
        <v>21008</v>
      </c>
      <c r="AG11" s="14">
        <v>33504</v>
      </c>
      <c r="AH11" s="14">
        <v>36607</v>
      </c>
      <c r="AI11" s="14">
        <v>9197</v>
      </c>
      <c r="AJ11" s="14">
        <v>464976</v>
      </c>
      <c r="AK11" s="14">
        <v>40357</v>
      </c>
      <c r="AL11" s="14">
        <v>29560</v>
      </c>
      <c r="AM11" s="14">
        <v>75148</v>
      </c>
      <c r="AN11" s="14">
        <v>57300</v>
      </c>
      <c r="AO11" s="75"/>
      <c r="AP11" s="72" t="s">
        <v>162</v>
      </c>
      <c r="AQ11" s="73"/>
      <c r="AR11" s="14">
        <v>45065</v>
      </c>
      <c r="AS11" s="14">
        <v>32836</v>
      </c>
      <c r="AT11" s="14">
        <v>682761</v>
      </c>
      <c r="AU11" s="14"/>
      <c r="AV11" s="14"/>
      <c r="AW11" s="14"/>
      <c r="AX11" s="14">
        <v>235491</v>
      </c>
      <c r="AY11" s="14">
        <v>289798</v>
      </c>
      <c r="AZ11" s="14">
        <v>13333</v>
      </c>
      <c r="BA11" s="14">
        <v>97844</v>
      </c>
      <c r="BB11" s="14">
        <v>28386</v>
      </c>
      <c r="BC11" s="14">
        <v>26094</v>
      </c>
      <c r="BD11" s="14">
        <v>31373</v>
      </c>
      <c r="BE11" s="14">
        <v>480558</v>
      </c>
      <c r="BF11" s="14">
        <v>900802</v>
      </c>
      <c r="BG11" s="14">
        <v>153230</v>
      </c>
      <c r="BH11" s="14">
        <v>49891</v>
      </c>
      <c r="BI11" s="75"/>
      <c r="BJ11" s="72" t="s">
        <v>163</v>
      </c>
      <c r="BK11" s="73"/>
      <c r="BL11" s="14">
        <v>13639</v>
      </c>
      <c r="BM11" s="14">
        <v>19090</v>
      </c>
      <c r="BN11" s="14">
        <v>5947</v>
      </c>
      <c r="BO11" s="14">
        <v>45772</v>
      </c>
      <c r="BP11" s="14">
        <v>29500</v>
      </c>
      <c r="BQ11" s="14">
        <v>124769</v>
      </c>
      <c r="BR11" s="14">
        <v>155418</v>
      </c>
      <c r="BS11" s="14">
        <v>56737</v>
      </c>
      <c r="BT11" s="14">
        <v>15172</v>
      </c>
      <c r="BU11" s="14">
        <v>8035</v>
      </c>
      <c r="BV11" s="52">
        <f t="shared" si="0"/>
        <v>6552736</v>
      </c>
    </row>
    <row r="12" spans="1:74" ht="11.25" customHeight="1">
      <c r="A12" s="75"/>
      <c r="B12" s="47" t="s">
        <v>164</v>
      </c>
      <c r="C12" s="48"/>
      <c r="D12" s="15">
        <v>704</v>
      </c>
      <c r="E12" s="15">
        <v>2</v>
      </c>
      <c r="F12" s="15">
        <v>983</v>
      </c>
      <c r="G12" s="15">
        <v>71</v>
      </c>
      <c r="H12" s="15">
        <v>486</v>
      </c>
      <c r="I12" s="15">
        <v>14241</v>
      </c>
      <c r="J12" s="15">
        <v>0</v>
      </c>
      <c r="K12" s="15">
        <v>1193</v>
      </c>
      <c r="L12" s="15">
        <v>100</v>
      </c>
      <c r="M12" s="15">
        <v>1</v>
      </c>
      <c r="N12" s="33">
        <v>383</v>
      </c>
      <c r="O12" s="15">
        <v>1009</v>
      </c>
      <c r="P12" s="15">
        <v>7824</v>
      </c>
      <c r="Q12" s="15">
        <v>115</v>
      </c>
      <c r="R12" s="15">
        <v>4587</v>
      </c>
      <c r="S12" s="15">
        <v>2358</v>
      </c>
      <c r="T12" s="15">
        <v>0</v>
      </c>
      <c r="U12" s="75"/>
      <c r="V12" s="47" t="s">
        <v>149</v>
      </c>
      <c r="W12" s="48"/>
      <c r="X12" s="15">
        <v>0</v>
      </c>
      <c r="Y12" s="15">
        <v>1887</v>
      </c>
      <c r="Z12" s="15">
        <v>0</v>
      </c>
      <c r="AA12" s="15">
        <v>0</v>
      </c>
      <c r="AB12" s="15">
        <v>47</v>
      </c>
      <c r="AC12" s="15">
        <v>560</v>
      </c>
      <c r="AD12" s="15">
        <v>452</v>
      </c>
      <c r="AE12" s="15">
        <v>58</v>
      </c>
      <c r="AF12" s="15">
        <v>311</v>
      </c>
      <c r="AG12" s="15">
        <v>198</v>
      </c>
      <c r="AH12" s="15">
        <v>17</v>
      </c>
      <c r="AI12" s="15">
        <v>272</v>
      </c>
      <c r="AJ12" s="15">
        <v>1321</v>
      </c>
      <c r="AK12" s="15">
        <v>175</v>
      </c>
      <c r="AL12" s="15">
        <v>1229</v>
      </c>
      <c r="AM12" s="33">
        <v>59</v>
      </c>
      <c r="AN12" s="33">
        <v>121</v>
      </c>
      <c r="AO12" s="75"/>
      <c r="AP12" s="47" t="s">
        <v>149</v>
      </c>
      <c r="AQ12" s="48"/>
      <c r="AR12" s="33">
        <v>91</v>
      </c>
      <c r="AS12" s="33">
        <v>4</v>
      </c>
      <c r="AT12" s="15">
        <v>2141</v>
      </c>
      <c r="AU12" s="33"/>
      <c r="AV12" s="33"/>
      <c r="AW12" s="33"/>
      <c r="AX12" s="15">
        <v>0</v>
      </c>
      <c r="AY12" s="33">
        <v>2300</v>
      </c>
      <c r="AZ12" s="33">
        <v>173</v>
      </c>
      <c r="BA12" s="33">
        <v>2007</v>
      </c>
      <c r="BB12" s="33">
        <v>526</v>
      </c>
      <c r="BC12" s="33">
        <v>271</v>
      </c>
      <c r="BD12" s="33">
        <v>0</v>
      </c>
      <c r="BE12" s="33">
        <v>589</v>
      </c>
      <c r="BF12" s="33">
        <v>8747</v>
      </c>
      <c r="BG12" s="15">
        <v>1186</v>
      </c>
      <c r="BH12" s="33">
        <v>4</v>
      </c>
      <c r="BI12" s="75"/>
      <c r="BJ12" s="47" t="s">
        <v>149</v>
      </c>
      <c r="BK12" s="48"/>
      <c r="BL12" s="33">
        <v>313</v>
      </c>
      <c r="BM12" s="33">
        <v>339</v>
      </c>
      <c r="BN12" s="33">
        <v>100</v>
      </c>
      <c r="BO12" s="15">
        <v>106</v>
      </c>
      <c r="BP12" s="15">
        <v>158</v>
      </c>
      <c r="BQ12" s="15">
        <v>292</v>
      </c>
      <c r="BR12" s="33">
        <v>473</v>
      </c>
      <c r="BS12" s="33">
        <v>163</v>
      </c>
      <c r="BT12" s="33">
        <v>49</v>
      </c>
      <c r="BU12" s="33">
        <v>15</v>
      </c>
      <c r="BV12" s="52">
        <f t="shared" si="0"/>
        <v>60811</v>
      </c>
    </row>
    <row r="13" spans="1:74" ht="11.25" customHeight="1">
      <c r="A13" s="75"/>
      <c r="B13" s="47" t="s">
        <v>165</v>
      </c>
      <c r="C13" s="48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33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75"/>
      <c r="V13" s="47" t="s">
        <v>150</v>
      </c>
      <c r="W13" s="48"/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33">
        <v>0</v>
      </c>
      <c r="AN13" s="33">
        <v>0</v>
      </c>
      <c r="AO13" s="75"/>
      <c r="AP13" s="47" t="s">
        <v>150</v>
      </c>
      <c r="AQ13" s="48"/>
      <c r="AR13" s="33">
        <v>0</v>
      </c>
      <c r="AS13" s="33">
        <v>0</v>
      </c>
      <c r="AT13" s="15">
        <v>0</v>
      </c>
      <c r="AU13" s="33"/>
      <c r="AV13" s="33"/>
      <c r="AW13" s="33"/>
      <c r="AX13" s="15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15">
        <v>0</v>
      </c>
      <c r="BH13" s="33">
        <v>0</v>
      </c>
      <c r="BI13" s="75"/>
      <c r="BJ13" s="47" t="s">
        <v>150</v>
      </c>
      <c r="BK13" s="48"/>
      <c r="BL13" s="33">
        <v>0</v>
      </c>
      <c r="BM13" s="33">
        <v>0</v>
      </c>
      <c r="BN13" s="33">
        <v>0</v>
      </c>
      <c r="BO13" s="15">
        <v>0</v>
      </c>
      <c r="BP13" s="15">
        <v>0</v>
      </c>
      <c r="BQ13" s="15">
        <v>0</v>
      </c>
      <c r="BR13" s="33">
        <v>0</v>
      </c>
      <c r="BS13" s="33">
        <v>0</v>
      </c>
      <c r="BT13" s="33">
        <v>0</v>
      </c>
      <c r="BU13" s="33">
        <v>0</v>
      </c>
      <c r="BV13" s="52">
        <f t="shared" si="0"/>
        <v>0</v>
      </c>
    </row>
    <row r="14" spans="1:74" ht="11.25" customHeight="1">
      <c r="A14" s="75"/>
      <c r="B14" s="47" t="s">
        <v>166</v>
      </c>
      <c r="C14" s="48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33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75"/>
      <c r="V14" s="47" t="s">
        <v>151</v>
      </c>
      <c r="W14" s="48"/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33">
        <v>0</v>
      </c>
      <c r="AN14" s="33">
        <v>0</v>
      </c>
      <c r="AO14" s="75"/>
      <c r="AP14" s="47" t="s">
        <v>151</v>
      </c>
      <c r="AQ14" s="48"/>
      <c r="AR14" s="33">
        <v>0</v>
      </c>
      <c r="AS14" s="33">
        <v>0</v>
      </c>
      <c r="AT14" s="15">
        <v>0</v>
      </c>
      <c r="AU14" s="33"/>
      <c r="AV14" s="33"/>
      <c r="AW14" s="33"/>
      <c r="AX14" s="15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15">
        <v>0</v>
      </c>
      <c r="BH14" s="33">
        <v>0</v>
      </c>
      <c r="BI14" s="75"/>
      <c r="BJ14" s="47" t="s">
        <v>151</v>
      </c>
      <c r="BK14" s="48"/>
      <c r="BL14" s="33">
        <v>0</v>
      </c>
      <c r="BM14" s="33">
        <v>0</v>
      </c>
      <c r="BN14" s="33">
        <v>0</v>
      </c>
      <c r="BO14" s="15">
        <v>0</v>
      </c>
      <c r="BP14" s="15">
        <v>0</v>
      </c>
      <c r="BQ14" s="15">
        <v>0</v>
      </c>
      <c r="BR14" s="33">
        <v>0</v>
      </c>
      <c r="BS14" s="33">
        <v>0</v>
      </c>
      <c r="BT14" s="33">
        <v>0</v>
      </c>
      <c r="BU14" s="33">
        <v>0</v>
      </c>
      <c r="BV14" s="52">
        <f t="shared" si="0"/>
        <v>0</v>
      </c>
    </row>
    <row r="15" spans="1:74" ht="11.25" customHeight="1">
      <c r="A15" s="75"/>
      <c r="B15" s="43" t="s">
        <v>167</v>
      </c>
      <c r="C15" s="44"/>
      <c r="D15" s="15">
        <v>0</v>
      </c>
      <c r="E15" s="15">
        <v>6188</v>
      </c>
      <c r="F15" s="15">
        <v>0</v>
      </c>
      <c r="G15" s="15">
        <v>0</v>
      </c>
      <c r="H15" s="15">
        <v>5889</v>
      </c>
      <c r="I15" s="15">
        <v>8486</v>
      </c>
      <c r="J15" s="15">
        <v>0</v>
      </c>
      <c r="K15" s="15">
        <v>20864</v>
      </c>
      <c r="L15" s="15">
        <v>3189</v>
      </c>
      <c r="M15" s="15">
        <v>32705</v>
      </c>
      <c r="N15" s="33">
        <v>0</v>
      </c>
      <c r="O15" s="15">
        <v>0</v>
      </c>
      <c r="P15" s="15">
        <v>8274</v>
      </c>
      <c r="Q15" s="15">
        <v>0</v>
      </c>
      <c r="R15" s="15">
        <v>2669</v>
      </c>
      <c r="S15" s="15">
        <v>0</v>
      </c>
      <c r="T15" s="15">
        <v>0</v>
      </c>
      <c r="U15" s="75"/>
      <c r="V15" s="43" t="s">
        <v>152</v>
      </c>
      <c r="W15" s="44" t="s">
        <v>117</v>
      </c>
      <c r="X15" s="15">
        <v>0</v>
      </c>
      <c r="Y15" s="15">
        <v>0</v>
      </c>
      <c r="Z15" s="15">
        <v>0</v>
      </c>
      <c r="AA15" s="15">
        <v>0</v>
      </c>
      <c r="AB15" s="15">
        <v>90137</v>
      </c>
      <c r="AC15" s="15">
        <v>12945</v>
      </c>
      <c r="AD15" s="15">
        <v>5303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217552</v>
      </c>
      <c r="AK15" s="15">
        <v>6528</v>
      </c>
      <c r="AL15" s="15">
        <v>0</v>
      </c>
      <c r="AM15" s="33">
        <v>9671</v>
      </c>
      <c r="AN15" s="33">
        <v>5831</v>
      </c>
      <c r="AO15" s="75"/>
      <c r="AP15" s="43" t="s">
        <v>152</v>
      </c>
      <c r="AQ15" s="44" t="s">
        <v>117</v>
      </c>
      <c r="AR15" s="33">
        <v>5660</v>
      </c>
      <c r="AS15" s="33">
        <v>1620</v>
      </c>
      <c r="AT15" s="15">
        <v>41570</v>
      </c>
      <c r="AU15" s="33"/>
      <c r="AV15" s="33"/>
      <c r="AW15" s="33"/>
      <c r="AX15" s="15">
        <v>23485</v>
      </c>
      <c r="AY15" s="33">
        <v>0</v>
      </c>
      <c r="AZ15" s="33">
        <v>0</v>
      </c>
      <c r="BA15" s="33">
        <v>1160</v>
      </c>
      <c r="BB15" s="33">
        <v>0</v>
      </c>
      <c r="BC15" s="33">
        <v>0</v>
      </c>
      <c r="BD15" s="33">
        <v>649</v>
      </c>
      <c r="BE15" s="33">
        <v>1651</v>
      </c>
      <c r="BF15" s="33">
        <v>263439</v>
      </c>
      <c r="BG15" s="15">
        <v>4429</v>
      </c>
      <c r="BH15" s="33">
        <v>2438</v>
      </c>
      <c r="BI15" s="75"/>
      <c r="BJ15" s="43" t="s">
        <v>152</v>
      </c>
      <c r="BK15" s="44" t="s">
        <v>117</v>
      </c>
      <c r="BL15" s="33">
        <v>409</v>
      </c>
      <c r="BM15" s="33">
        <v>3370</v>
      </c>
      <c r="BN15" s="33">
        <v>3423</v>
      </c>
      <c r="BO15" s="15">
        <v>500</v>
      </c>
      <c r="BP15" s="15">
        <v>9720</v>
      </c>
      <c r="BQ15" s="15">
        <v>7064</v>
      </c>
      <c r="BR15" s="33">
        <v>12700</v>
      </c>
      <c r="BS15" s="33">
        <v>10742</v>
      </c>
      <c r="BT15" s="33">
        <v>295</v>
      </c>
      <c r="BU15" s="33">
        <v>7987</v>
      </c>
      <c r="BV15" s="52">
        <f t="shared" si="0"/>
        <v>838542</v>
      </c>
    </row>
    <row r="16" spans="1:74" ht="11.25" customHeight="1">
      <c r="A16" s="75"/>
      <c r="B16" s="43" t="s">
        <v>168</v>
      </c>
      <c r="C16" s="44"/>
      <c r="D16" s="15">
        <v>69809</v>
      </c>
      <c r="E16" s="15">
        <v>510</v>
      </c>
      <c r="F16" s="15">
        <v>57235</v>
      </c>
      <c r="G16" s="15">
        <v>18911</v>
      </c>
      <c r="H16" s="15">
        <v>41062</v>
      </c>
      <c r="I16" s="15">
        <v>286264</v>
      </c>
      <c r="J16" s="15">
        <v>0</v>
      </c>
      <c r="K16" s="15">
        <v>327943</v>
      </c>
      <c r="L16" s="15">
        <v>57702</v>
      </c>
      <c r="M16" s="15">
        <v>93638</v>
      </c>
      <c r="N16" s="33">
        <v>71877</v>
      </c>
      <c r="O16" s="15">
        <v>58240</v>
      </c>
      <c r="P16" s="15">
        <v>133630</v>
      </c>
      <c r="Q16" s="15">
        <v>8116</v>
      </c>
      <c r="R16" s="15">
        <v>130017</v>
      </c>
      <c r="S16" s="15">
        <v>31193</v>
      </c>
      <c r="T16" s="15">
        <v>0</v>
      </c>
      <c r="U16" s="75"/>
      <c r="V16" s="43" t="s">
        <v>153</v>
      </c>
      <c r="W16" s="44"/>
      <c r="X16" s="15">
        <v>0</v>
      </c>
      <c r="Y16" s="15">
        <v>0</v>
      </c>
      <c r="Z16" s="15">
        <v>0</v>
      </c>
      <c r="AA16" s="15">
        <v>0</v>
      </c>
      <c r="AB16" s="15">
        <v>297550</v>
      </c>
      <c r="AC16" s="15">
        <v>69599</v>
      </c>
      <c r="AD16" s="15">
        <v>61190</v>
      </c>
      <c r="AE16" s="15">
        <v>72421</v>
      </c>
      <c r="AF16" s="15">
        <v>18951</v>
      </c>
      <c r="AG16" s="15">
        <v>32334</v>
      </c>
      <c r="AH16" s="15">
        <v>35766</v>
      </c>
      <c r="AI16" s="15">
        <v>8658</v>
      </c>
      <c r="AJ16" s="15">
        <v>238155</v>
      </c>
      <c r="AK16" s="15">
        <v>27472</v>
      </c>
      <c r="AL16" s="15">
        <v>28331</v>
      </c>
      <c r="AM16" s="33">
        <v>65418</v>
      </c>
      <c r="AN16" s="33">
        <v>51348</v>
      </c>
      <c r="AO16" s="75"/>
      <c r="AP16" s="43" t="s">
        <v>153</v>
      </c>
      <c r="AQ16" s="44"/>
      <c r="AR16" s="33">
        <v>39314</v>
      </c>
      <c r="AS16" s="33">
        <v>29217</v>
      </c>
      <c r="AT16" s="15">
        <v>635619</v>
      </c>
      <c r="AU16" s="33"/>
      <c r="AV16" s="33"/>
      <c r="AW16" s="33"/>
      <c r="AX16" s="15">
        <v>209294</v>
      </c>
      <c r="AY16" s="33">
        <v>286564</v>
      </c>
      <c r="AZ16" s="33">
        <v>10058</v>
      </c>
      <c r="BA16" s="33">
        <v>59393</v>
      </c>
      <c r="BB16" s="33">
        <v>27468</v>
      </c>
      <c r="BC16" s="33">
        <v>18182</v>
      </c>
      <c r="BD16" s="33">
        <v>30206</v>
      </c>
      <c r="BE16" s="33">
        <v>472086</v>
      </c>
      <c r="BF16" s="33">
        <v>528212</v>
      </c>
      <c r="BG16" s="15">
        <v>128259</v>
      </c>
      <c r="BH16" s="33">
        <v>47314</v>
      </c>
      <c r="BI16" s="75"/>
      <c r="BJ16" s="43" t="s">
        <v>153</v>
      </c>
      <c r="BK16" s="44"/>
      <c r="BL16" s="33">
        <v>11623</v>
      </c>
      <c r="BM16" s="33">
        <v>14626</v>
      </c>
      <c r="BN16" s="33">
        <v>2279</v>
      </c>
      <c r="BO16" s="15">
        <v>41690</v>
      </c>
      <c r="BP16" s="15">
        <v>17032</v>
      </c>
      <c r="BQ16" s="15">
        <v>116556</v>
      </c>
      <c r="BR16" s="33">
        <v>126230</v>
      </c>
      <c r="BS16" s="33">
        <v>44752</v>
      </c>
      <c r="BT16" s="33">
        <v>13007</v>
      </c>
      <c r="BU16" s="33">
        <v>33</v>
      </c>
      <c r="BV16" s="52">
        <f t="shared" si="0"/>
        <v>5302354</v>
      </c>
    </row>
    <row r="17" spans="1:74" ht="11.25" customHeight="1">
      <c r="A17" s="75"/>
      <c r="B17" s="47" t="s">
        <v>169</v>
      </c>
      <c r="C17" s="48"/>
      <c r="D17" s="15">
        <v>2664</v>
      </c>
      <c r="E17" s="15">
        <v>3</v>
      </c>
      <c r="F17" s="15">
        <v>820</v>
      </c>
      <c r="G17" s="15">
        <v>112</v>
      </c>
      <c r="H17" s="15">
        <v>3265</v>
      </c>
      <c r="I17" s="15">
        <v>30065</v>
      </c>
      <c r="J17" s="15">
        <v>0</v>
      </c>
      <c r="K17" s="15">
        <v>40986</v>
      </c>
      <c r="L17" s="15">
        <v>322</v>
      </c>
      <c r="M17" s="15">
        <v>1160</v>
      </c>
      <c r="N17" s="33">
        <v>595</v>
      </c>
      <c r="O17" s="15">
        <v>5265</v>
      </c>
      <c r="P17" s="15">
        <v>4941</v>
      </c>
      <c r="Q17" s="15">
        <v>4918</v>
      </c>
      <c r="R17" s="15">
        <v>4164</v>
      </c>
      <c r="S17" s="15">
        <v>43</v>
      </c>
      <c r="T17" s="15">
        <v>0</v>
      </c>
      <c r="U17" s="75"/>
      <c r="V17" s="47" t="s">
        <v>154</v>
      </c>
      <c r="W17" s="48"/>
      <c r="X17" s="15">
        <v>0</v>
      </c>
      <c r="Y17" s="15">
        <v>826</v>
      </c>
      <c r="Z17" s="15">
        <v>0</v>
      </c>
      <c r="AA17" s="15">
        <v>0</v>
      </c>
      <c r="AB17" s="15">
        <v>1067</v>
      </c>
      <c r="AC17" s="15">
        <v>2518</v>
      </c>
      <c r="AD17" s="15">
        <v>8959</v>
      </c>
      <c r="AE17" s="15">
        <v>10228</v>
      </c>
      <c r="AF17" s="15">
        <v>1746</v>
      </c>
      <c r="AG17" s="15">
        <v>972</v>
      </c>
      <c r="AH17" s="15">
        <v>824</v>
      </c>
      <c r="AI17" s="15">
        <v>267</v>
      </c>
      <c r="AJ17" s="15">
        <v>7948</v>
      </c>
      <c r="AK17" s="15">
        <v>6182</v>
      </c>
      <c r="AL17" s="15">
        <v>0</v>
      </c>
      <c r="AM17" s="33">
        <v>0</v>
      </c>
      <c r="AN17" s="33">
        <v>0</v>
      </c>
      <c r="AO17" s="75"/>
      <c r="AP17" s="47" t="s">
        <v>154</v>
      </c>
      <c r="AQ17" s="48"/>
      <c r="AR17" s="33">
        <v>0</v>
      </c>
      <c r="AS17" s="33">
        <v>1995</v>
      </c>
      <c r="AT17" s="15">
        <v>3431</v>
      </c>
      <c r="AU17" s="33"/>
      <c r="AV17" s="33"/>
      <c r="AW17" s="33"/>
      <c r="AX17" s="15">
        <v>2712</v>
      </c>
      <c r="AY17" s="33">
        <v>934</v>
      </c>
      <c r="AZ17" s="33">
        <v>3102</v>
      </c>
      <c r="BA17" s="33">
        <v>35284</v>
      </c>
      <c r="BB17" s="33">
        <v>392</v>
      </c>
      <c r="BC17" s="33">
        <v>7641</v>
      </c>
      <c r="BD17" s="33">
        <v>518</v>
      </c>
      <c r="BE17" s="33">
        <v>6232</v>
      </c>
      <c r="BF17" s="33">
        <v>100404</v>
      </c>
      <c r="BG17" s="15">
        <v>19356</v>
      </c>
      <c r="BH17" s="33">
        <v>135</v>
      </c>
      <c r="BI17" s="75"/>
      <c r="BJ17" s="47" t="s">
        <v>154</v>
      </c>
      <c r="BK17" s="48"/>
      <c r="BL17" s="33">
        <v>1294</v>
      </c>
      <c r="BM17" s="33">
        <v>755</v>
      </c>
      <c r="BN17" s="33">
        <v>145</v>
      </c>
      <c r="BO17" s="15">
        <v>3476</v>
      </c>
      <c r="BP17" s="15">
        <v>2590</v>
      </c>
      <c r="BQ17" s="15">
        <v>857</v>
      </c>
      <c r="BR17" s="33">
        <v>16015</v>
      </c>
      <c r="BS17" s="33">
        <v>1080</v>
      </c>
      <c r="BT17" s="33">
        <v>1821</v>
      </c>
      <c r="BU17" s="33">
        <v>0</v>
      </c>
      <c r="BV17" s="52">
        <f t="shared" si="0"/>
        <v>351029</v>
      </c>
    </row>
    <row r="18" spans="1:74" s="13" customFormat="1" ht="11.25" customHeight="1">
      <c r="A18" s="75"/>
      <c r="B18" s="72" t="s">
        <v>42</v>
      </c>
      <c r="C18" s="73"/>
      <c r="D18" s="14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903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75"/>
      <c r="V18" s="72" t="s">
        <v>42</v>
      </c>
      <c r="W18" s="73"/>
      <c r="X18" s="14">
        <v>0</v>
      </c>
      <c r="Y18" s="14">
        <v>0</v>
      </c>
      <c r="Z18" s="14">
        <v>0</v>
      </c>
      <c r="AA18" s="14">
        <v>0</v>
      </c>
      <c r="AB18" s="14">
        <v>10287</v>
      </c>
      <c r="AC18" s="14">
        <v>567</v>
      </c>
      <c r="AD18" s="14">
        <v>0</v>
      </c>
      <c r="AE18" s="14">
        <v>1930</v>
      </c>
      <c r="AF18" s="14">
        <v>0</v>
      </c>
      <c r="AG18" s="14">
        <v>0</v>
      </c>
      <c r="AH18" s="14">
        <v>0</v>
      </c>
      <c r="AI18" s="14">
        <v>0</v>
      </c>
      <c r="AJ18" s="14">
        <v>295</v>
      </c>
      <c r="AK18" s="14">
        <v>308</v>
      </c>
      <c r="AL18" s="14">
        <v>0</v>
      </c>
      <c r="AM18" s="14">
        <v>0</v>
      </c>
      <c r="AN18" s="14">
        <v>13921</v>
      </c>
      <c r="AO18" s="75"/>
      <c r="AP18" s="72" t="s">
        <v>42</v>
      </c>
      <c r="AQ18" s="73"/>
      <c r="AR18" s="14">
        <v>0</v>
      </c>
      <c r="AS18" s="14">
        <v>0</v>
      </c>
      <c r="AT18" s="14">
        <v>56368</v>
      </c>
      <c r="AU18" s="14"/>
      <c r="AV18" s="14"/>
      <c r="AW18" s="14"/>
      <c r="AX18" s="14">
        <v>99892</v>
      </c>
      <c r="AY18" s="14">
        <v>831</v>
      </c>
      <c r="AZ18" s="14">
        <v>0</v>
      </c>
      <c r="BA18" s="14">
        <v>0</v>
      </c>
      <c r="BB18" s="14">
        <v>22</v>
      </c>
      <c r="BC18" s="14">
        <v>0</v>
      </c>
      <c r="BD18" s="14">
        <v>8</v>
      </c>
      <c r="BE18" s="14">
        <v>0</v>
      </c>
      <c r="BF18" s="14">
        <v>56200</v>
      </c>
      <c r="BG18" s="14">
        <v>0</v>
      </c>
      <c r="BH18" s="14">
        <v>856</v>
      </c>
      <c r="BI18" s="75"/>
      <c r="BJ18" s="72" t="s">
        <v>42</v>
      </c>
      <c r="BK18" s="73"/>
      <c r="BL18" s="14">
        <v>0</v>
      </c>
      <c r="BM18" s="14">
        <v>0</v>
      </c>
      <c r="BN18" s="14">
        <v>7263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89</v>
      </c>
      <c r="BU18" s="14">
        <v>0</v>
      </c>
      <c r="BV18" s="52">
        <f t="shared" si="0"/>
        <v>249741</v>
      </c>
    </row>
    <row r="19" spans="1:74" s="13" customFormat="1" ht="11.25" customHeight="1">
      <c r="A19" s="75"/>
      <c r="B19" s="72" t="s">
        <v>41</v>
      </c>
      <c r="C19" s="73"/>
      <c r="D19" s="14">
        <v>798363</v>
      </c>
      <c r="E19" s="14">
        <v>86634</v>
      </c>
      <c r="F19" s="14">
        <v>518505</v>
      </c>
      <c r="G19" s="14">
        <v>163270</v>
      </c>
      <c r="H19" s="14">
        <v>261596</v>
      </c>
      <c r="I19" s="14">
        <v>2420520</v>
      </c>
      <c r="J19" s="14">
        <v>16090</v>
      </c>
      <c r="K19" s="14">
        <v>2370625</v>
      </c>
      <c r="L19" s="14">
        <v>561171</v>
      </c>
      <c r="M19" s="14">
        <v>265318</v>
      </c>
      <c r="N19" s="14">
        <v>690853</v>
      </c>
      <c r="O19" s="14">
        <v>759937</v>
      </c>
      <c r="P19" s="14">
        <v>967867</v>
      </c>
      <c r="Q19" s="14">
        <v>246711</v>
      </c>
      <c r="R19" s="14">
        <v>528881</v>
      </c>
      <c r="S19" s="14">
        <v>146467</v>
      </c>
      <c r="T19" s="14">
        <v>17013</v>
      </c>
      <c r="U19" s="75"/>
      <c r="V19" s="72" t="s">
        <v>41</v>
      </c>
      <c r="W19" s="73"/>
      <c r="X19" s="14">
        <v>80774</v>
      </c>
      <c r="Y19" s="14">
        <v>3092243</v>
      </c>
      <c r="Z19" s="14">
        <v>65400</v>
      </c>
      <c r="AA19" s="14">
        <v>36039</v>
      </c>
      <c r="AB19" s="14">
        <v>1597383</v>
      </c>
      <c r="AC19" s="14">
        <v>658124</v>
      </c>
      <c r="AD19" s="14">
        <v>354328</v>
      </c>
      <c r="AE19" s="14">
        <v>469596</v>
      </c>
      <c r="AF19" s="14">
        <v>193320</v>
      </c>
      <c r="AG19" s="14">
        <v>232333</v>
      </c>
      <c r="AH19" s="14">
        <v>109469</v>
      </c>
      <c r="AI19" s="14">
        <v>132065</v>
      </c>
      <c r="AJ19" s="14">
        <v>1855143</v>
      </c>
      <c r="AK19" s="14">
        <v>260503</v>
      </c>
      <c r="AL19" s="14">
        <v>131015</v>
      </c>
      <c r="AM19" s="14">
        <v>229347</v>
      </c>
      <c r="AN19" s="14">
        <v>157441</v>
      </c>
      <c r="AO19" s="75"/>
      <c r="AP19" s="72" t="s">
        <v>41</v>
      </c>
      <c r="AQ19" s="73"/>
      <c r="AR19" s="14">
        <v>134244</v>
      </c>
      <c r="AS19" s="14">
        <v>166918</v>
      </c>
      <c r="AT19" s="14">
        <v>4841839</v>
      </c>
      <c r="AU19" s="14"/>
      <c r="AV19" s="14"/>
      <c r="AW19" s="14"/>
      <c r="AX19" s="14">
        <v>1682086</v>
      </c>
      <c r="AY19" s="14">
        <v>1774176</v>
      </c>
      <c r="AZ19" s="14">
        <v>180295</v>
      </c>
      <c r="BA19" s="14">
        <v>421914</v>
      </c>
      <c r="BB19" s="14">
        <v>152455</v>
      </c>
      <c r="BC19" s="14">
        <v>154327</v>
      </c>
      <c r="BD19" s="14">
        <v>238045</v>
      </c>
      <c r="BE19" s="14">
        <v>3383139</v>
      </c>
      <c r="BF19" s="14">
        <v>5842256</v>
      </c>
      <c r="BG19" s="14">
        <v>976681</v>
      </c>
      <c r="BH19" s="14">
        <v>148102</v>
      </c>
      <c r="BI19" s="75"/>
      <c r="BJ19" s="72" t="s">
        <v>41</v>
      </c>
      <c r="BK19" s="73"/>
      <c r="BL19" s="14">
        <v>144677</v>
      </c>
      <c r="BM19" s="14">
        <v>118034</v>
      </c>
      <c r="BN19" s="14">
        <v>166960</v>
      </c>
      <c r="BO19" s="14">
        <v>182668</v>
      </c>
      <c r="BP19" s="14">
        <v>109808</v>
      </c>
      <c r="BQ19" s="14">
        <v>815737</v>
      </c>
      <c r="BR19" s="14">
        <v>522676</v>
      </c>
      <c r="BS19" s="14">
        <v>278064</v>
      </c>
      <c r="BT19" s="14">
        <v>74153</v>
      </c>
      <c r="BU19" s="14">
        <v>67399</v>
      </c>
      <c r="BV19" s="52">
        <f t="shared" si="0"/>
        <v>43050997</v>
      </c>
    </row>
    <row r="20" spans="1:74" ht="11.25" customHeight="1">
      <c r="A20" s="75"/>
      <c r="B20" s="72" t="s">
        <v>40</v>
      </c>
      <c r="C20" s="73"/>
      <c r="D20" s="15">
        <v>746436</v>
      </c>
      <c r="E20" s="15">
        <v>83540</v>
      </c>
      <c r="F20" s="15">
        <v>481995</v>
      </c>
      <c r="G20" s="15">
        <v>156641</v>
      </c>
      <c r="H20" s="15">
        <v>245682</v>
      </c>
      <c r="I20" s="15">
        <v>2327017</v>
      </c>
      <c r="J20" s="15">
        <v>16090</v>
      </c>
      <c r="K20" s="15">
        <v>2208631</v>
      </c>
      <c r="L20" s="15">
        <v>496748</v>
      </c>
      <c r="M20" s="15">
        <v>234443</v>
      </c>
      <c r="N20" s="33">
        <v>652106</v>
      </c>
      <c r="O20" s="15">
        <v>731364</v>
      </c>
      <c r="P20" s="15">
        <v>953983</v>
      </c>
      <c r="Q20" s="15">
        <v>223728</v>
      </c>
      <c r="R20" s="15">
        <v>509160</v>
      </c>
      <c r="S20" s="15">
        <v>144805</v>
      </c>
      <c r="T20" s="15">
        <v>17013</v>
      </c>
      <c r="U20" s="75"/>
      <c r="V20" s="72" t="s">
        <v>40</v>
      </c>
      <c r="W20" s="73"/>
      <c r="X20" s="15">
        <v>80774</v>
      </c>
      <c r="Y20" s="15">
        <v>3089708</v>
      </c>
      <c r="Z20" s="15">
        <v>65400</v>
      </c>
      <c r="AA20" s="15">
        <v>36039</v>
      </c>
      <c r="AB20" s="15">
        <v>1476386</v>
      </c>
      <c r="AC20" s="15">
        <v>622475</v>
      </c>
      <c r="AD20" s="15">
        <v>325365</v>
      </c>
      <c r="AE20" s="15">
        <v>436505</v>
      </c>
      <c r="AF20" s="15">
        <v>162899</v>
      </c>
      <c r="AG20" s="15">
        <v>228138</v>
      </c>
      <c r="AH20" s="15">
        <v>108717</v>
      </c>
      <c r="AI20" s="15">
        <v>124423</v>
      </c>
      <c r="AJ20" s="15">
        <v>1703565</v>
      </c>
      <c r="AK20" s="15">
        <v>244149</v>
      </c>
      <c r="AL20" s="15">
        <v>130851</v>
      </c>
      <c r="AM20" s="33">
        <v>213837</v>
      </c>
      <c r="AN20" s="33">
        <v>150602</v>
      </c>
      <c r="AO20" s="75"/>
      <c r="AP20" s="72" t="s">
        <v>40</v>
      </c>
      <c r="AQ20" s="73"/>
      <c r="AR20" s="33">
        <v>126611</v>
      </c>
      <c r="AS20" s="33">
        <v>145110</v>
      </c>
      <c r="AT20" s="15">
        <v>4636359</v>
      </c>
      <c r="AU20" s="33"/>
      <c r="AV20" s="33"/>
      <c r="AW20" s="33"/>
      <c r="AX20" s="15">
        <v>1415871</v>
      </c>
      <c r="AY20" s="33">
        <v>1620091</v>
      </c>
      <c r="AZ20" s="33">
        <v>171254</v>
      </c>
      <c r="BA20" s="33">
        <v>382649</v>
      </c>
      <c r="BB20" s="33">
        <v>141273</v>
      </c>
      <c r="BC20" s="33">
        <v>135131</v>
      </c>
      <c r="BD20" s="33">
        <v>224613</v>
      </c>
      <c r="BE20" s="33">
        <v>3030752</v>
      </c>
      <c r="BF20" s="33">
        <v>5263068</v>
      </c>
      <c r="BG20" s="15">
        <v>909803</v>
      </c>
      <c r="BH20" s="33">
        <v>137067</v>
      </c>
      <c r="BI20" s="75"/>
      <c r="BJ20" s="72" t="s">
        <v>40</v>
      </c>
      <c r="BK20" s="73"/>
      <c r="BL20" s="33">
        <v>131829</v>
      </c>
      <c r="BM20" s="33">
        <v>110963</v>
      </c>
      <c r="BN20" s="33">
        <v>156743</v>
      </c>
      <c r="BO20" s="15">
        <v>168423</v>
      </c>
      <c r="BP20" s="15">
        <v>100087</v>
      </c>
      <c r="BQ20" s="15">
        <v>760806</v>
      </c>
      <c r="BR20" s="33">
        <v>479258</v>
      </c>
      <c r="BS20" s="33">
        <v>239626</v>
      </c>
      <c r="BT20" s="33">
        <v>69128</v>
      </c>
      <c r="BU20" s="33">
        <v>59009</v>
      </c>
      <c r="BV20" s="52">
        <f t="shared" si="0"/>
        <v>40044739</v>
      </c>
    </row>
    <row r="21" spans="1:74" ht="11.25" customHeight="1">
      <c r="A21" s="75"/>
      <c r="B21" s="72" t="s">
        <v>39</v>
      </c>
      <c r="C21" s="73"/>
      <c r="D21" s="15">
        <v>265011</v>
      </c>
      <c r="E21" s="15">
        <v>5090</v>
      </c>
      <c r="F21" s="15">
        <v>93454</v>
      </c>
      <c r="G21" s="15">
        <v>27678</v>
      </c>
      <c r="H21" s="15">
        <v>8926</v>
      </c>
      <c r="I21" s="15">
        <v>285385</v>
      </c>
      <c r="J21" s="15">
        <v>0</v>
      </c>
      <c r="K21" s="15">
        <v>370607</v>
      </c>
      <c r="L21" s="15">
        <v>56179</v>
      </c>
      <c r="M21" s="15">
        <v>13535</v>
      </c>
      <c r="N21" s="33">
        <v>68284</v>
      </c>
      <c r="O21" s="15">
        <v>149119</v>
      </c>
      <c r="P21" s="15">
        <v>113764</v>
      </c>
      <c r="Q21" s="15">
        <v>44042</v>
      </c>
      <c r="R21" s="15">
        <v>46279</v>
      </c>
      <c r="S21" s="15">
        <v>15431</v>
      </c>
      <c r="T21" s="15">
        <v>11965</v>
      </c>
      <c r="U21" s="75"/>
      <c r="V21" s="72" t="s">
        <v>39</v>
      </c>
      <c r="W21" s="73"/>
      <c r="X21" s="15">
        <v>25521</v>
      </c>
      <c r="Y21" s="15">
        <v>10448</v>
      </c>
      <c r="Z21" s="15">
        <v>4000</v>
      </c>
      <c r="AA21" s="15">
        <v>500</v>
      </c>
      <c r="AB21" s="15">
        <v>450109</v>
      </c>
      <c r="AC21" s="15">
        <v>158780</v>
      </c>
      <c r="AD21" s="15">
        <v>36089</v>
      </c>
      <c r="AE21" s="15">
        <v>153490</v>
      </c>
      <c r="AF21" s="15">
        <v>2246</v>
      </c>
      <c r="AG21" s="15">
        <v>86783</v>
      </c>
      <c r="AH21" s="15">
        <v>8168</v>
      </c>
      <c r="AI21" s="15">
        <v>30819</v>
      </c>
      <c r="AJ21" s="15">
        <v>9507</v>
      </c>
      <c r="AK21" s="15">
        <v>31596</v>
      </c>
      <c r="AL21" s="15">
        <v>16398</v>
      </c>
      <c r="AM21" s="33">
        <v>31922</v>
      </c>
      <c r="AN21" s="33">
        <v>23266</v>
      </c>
      <c r="AO21" s="75"/>
      <c r="AP21" s="72" t="s">
        <v>39</v>
      </c>
      <c r="AQ21" s="73"/>
      <c r="AR21" s="33">
        <v>9269</v>
      </c>
      <c r="AS21" s="33">
        <v>7773</v>
      </c>
      <c r="AT21" s="15">
        <v>89480</v>
      </c>
      <c r="AU21" s="33"/>
      <c r="AV21" s="33"/>
      <c r="AW21" s="33"/>
      <c r="AX21" s="15">
        <v>396203</v>
      </c>
      <c r="AY21" s="33">
        <v>182253</v>
      </c>
      <c r="AZ21" s="33">
        <v>50601</v>
      </c>
      <c r="BA21" s="33">
        <v>20919</v>
      </c>
      <c r="BB21" s="33">
        <v>7744</v>
      </c>
      <c r="BC21" s="33">
        <v>11553</v>
      </c>
      <c r="BD21" s="33">
        <v>0</v>
      </c>
      <c r="BE21" s="33">
        <v>372391</v>
      </c>
      <c r="BF21" s="33">
        <v>209367</v>
      </c>
      <c r="BG21" s="15">
        <v>60320</v>
      </c>
      <c r="BH21" s="33">
        <v>38882</v>
      </c>
      <c r="BI21" s="75"/>
      <c r="BJ21" s="72" t="s">
        <v>39</v>
      </c>
      <c r="BK21" s="73"/>
      <c r="BL21" s="33">
        <v>60813</v>
      </c>
      <c r="BM21" s="33">
        <v>22792</v>
      </c>
      <c r="BN21" s="33">
        <v>19613</v>
      </c>
      <c r="BO21" s="15">
        <v>14174</v>
      </c>
      <c r="BP21" s="15">
        <v>11258</v>
      </c>
      <c r="BQ21" s="15">
        <v>122203</v>
      </c>
      <c r="BR21" s="33">
        <v>43338</v>
      </c>
      <c r="BS21" s="33">
        <v>30098</v>
      </c>
      <c r="BT21" s="33">
        <v>17871</v>
      </c>
      <c r="BU21" s="33">
        <v>7928</v>
      </c>
      <c r="BV21" s="52">
        <f t="shared" si="0"/>
        <v>4461234</v>
      </c>
    </row>
    <row r="22" spans="1:74" ht="11.25" customHeight="1">
      <c r="A22" s="75"/>
      <c r="B22" s="72" t="s">
        <v>38</v>
      </c>
      <c r="C22" s="73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33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75"/>
      <c r="V22" s="72" t="s">
        <v>38</v>
      </c>
      <c r="W22" s="73"/>
      <c r="X22" s="15">
        <v>1018</v>
      </c>
      <c r="Y22" s="15">
        <v>1550</v>
      </c>
      <c r="Z22" s="15">
        <v>4000</v>
      </c>
      <c r="AA22" s="15">
        <v>1000</v>
      </c>
      <c r="AB22" s="15">
        <v>0</v>
      </c>
      <c r="AC22" s="15">
        <v>8863</v>
      </c>
      <c r="AD22" s="15">
        <v>0</v>
      </c>
      <c r="AE22" s="15">
        <v>0</v>
      </c>
      <c r="AF22" s="15">
        <v>10560</v>
      </c>
      <c r="AG22" s="15">
        <v>0</v>
      </c>
      <c r="AH22" s="15">
        <v>0</v>
      </c>
      <c r="AI22" s="15">
        <v>0</v>
      </c>
      <c r="AJ22" s="15">
        <v>353941</v>
      </c>
      <c r="AK22" s="15">
        <v>0</v>
      </c>
      <c r="AL22" s="15">
        <v>0</v>
      </c>
      <c r="AM22" s="33">
        <v>0</v>
      </c>
      <c r="AN22" s="33">
        <v>0</v>
      </c>
      <c r="AO22" s="75"/>
      <c r="AP22" s="72" t="s">
        <v>38</v>
      </c>
      <c r="AQ22" s="73"/>
      <c r="AR22" s="33">
        <v>0</v>
      </c>
      <c r="AS22" s="33">
        <v>0</v>
      </c>
      <c r="AT22" s="15">
        <v>1398308</v>
      </c>
      <c r="AU22" s="33"/>
      <c r="AV22" s="33"/>
      <c r="AW22" s="33"/>
      <c r="AX22" s="15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30584</v>
      </c>
      <c r="BE22" s="33">
        <v>0</v>
      </c>
      <c r="BF22" s="33">
        <v>775803</v>
      </c>
      <c r="BG22" s="15">
        <v>97436</v>
      </c>
      <c r="BH22" s="33">
        <v>0</v>
      </c>
      <c r="BI22" s="75"/>
      <c r="BJ22" s="72" t="s">
        <v>38</v>
      </c>
      <c r="BK22" s="73"/>
      <c r="BL22" s="33">
        <v>0</v>
      </c>
      <c r="BM22" s="33">
        <v>0</v>
      </c>
      <c r="BN22" s="33">
        <v>0</v>
      </c>
      <c r="BO22" s="15">
        <v>0</v>
      </c>
      <c r="BP22" s="15">
        <v>0</v>
      </c>
      <c r="BQ22" s="15">
        <v>0</v>
      </c>
      <c r="BR22" s="33">
        <v>0</v>
      </c>
      <c r="BS22" s="33">
        <v>0</v>
      </c>
      <c r="BT22" s="33">
        <v>0</v>
      </c>
      <c r="BU22" s="33">
        <v>0</v>
      </c>
      <c r="BV22" s="52">
        <f t="shared" si="0"/>
        <v>2683063</v>
      </c>
    </row>
    <row r="23" spans="1:74" ht="11.25" customHeight="1">
      <c r="A23" s="75"/>
      <c r="B23" s="72" t="s">
        <v>37</v>
      </c>
      <c r="C23" s="73"/>
      <c r="D23" s="15">
        <v>86196</v>
      </c>
      <c r="E23" s="15">
        <v>5480</v>
      </c>
      <c r="F23" s="15">
        <v>77318</v>
      </c>
      <c r="G23" s="15">
        <v>25930</v>
      </c>
      <c r="H23" s="15">
        <v>35983</v>
      </c>
      <c r="I23" s="15">
        <v>458673</v>
      </c>
      <c r="J23" s="15">
        <v>0</v>
      </c>
      <c r="K23" s="15">
        <v>220438</v>
      </c>
      <c r="L23" s="15">
        <v>86522</v>
      </c>
      <c r="M23" s="15">
        <v>21009</v>
      </c>
      <c r="N23" s="33">
        <v>159331</v>
      </c>
      <c r="O23" s="15">
        <v>135208</v>
      </c>
      <c r="P23" s="15">
        <v>206717</v>
      </c>
      <c r="Q23" s="15">
        <v>22394</v>
      </c>
      <c r="R23" s="15">
        <v>53282</v>
      </c>
      <c r="S23" s="15">
        <v>20169</v>
      </c>
      <c r="T23" s="15">
        <v>0</v>
      </c>
      <c r="U23" s="75"/>
      <c r="V23" s="72" t="s">
        <v>37</v>
      </c>
      <c r="W23" s="73"/>
      <c r="X23" s="15">
        <v>33564</v>
      </c>
      <c r="Y23" s="15">
        <v>0</v>
      </c>
      <c r="Z23" s="15">
        <v>4000</v>
      </c>
      <c r="AA23" s="15">
        <v>3350</v>
      </c>
      <c r="AB23" s="15">
        <v>177881</v>
      </c>
      <c r="AC23" s="15">
        <v>110895</v>
      </c>
      <c r="AD23" s="15">
        <v>39243</v>
      </c>
      <c r="AE23" s="15">
        <v>11933</v>
      </c>
      <c r="AF23" s="15">
        <v>18346</v>
      </c>
      <c r="AG23" s="15">
        <v>11463</v>
      </c>
      <c r="AH23" s="15">
        <v>28304</v>
      </c>
      <c r="AI23" s="15">
        <v>24692</v>
      </c>
      <c r="AJ23" s="15">
        <v>128579</v>
      </c>
      <c r="AK23" s="15">
        <v>28548</v>
      </c>
      <c r="AL23" s="15">
        <v>25272</v>
      </c>
      <c r="AM23" s="33">
        <v>24541</v>
      </c>
      <c r="AN23" s="33">
        <v>4897</v>
      </c>
      <c r="AO23" s="75"/>
      <c r="AP23" s="72" t="s">
        <v>37</v>
      </c>
      <c r="AQ23" s="73"/>
      <c r="AR23" s="33">
        <v>28936</v>
      </c>
      <c r="AS23" s="33">
        <v>22201</v>
      </c>
      <c r="AT23" s="15">
        <v>225064</v>
      </c>
      <c r="AU23" s="33"/>
      <c r="AV23" s="33"/>
      <c r="AW23" s="33"/>
      <c r="AX23" s="15">
        <v>105689</v>
      </c>
      <c r="AY23" s="33">
        <v>222301</v>
      </c>
      <c r="AZ23" s="33">
        <v>10163</v>
      </c>
      <c r="BA23" s="33">
        <v>37613</v>
      </c>
      <c r="BB23" s="33">
        <v>22114</v>
      </c>
      <c r="BC23" s="33">
        <v>7669</v>
      </c>
      <c r="BD23" s="33">
        <v>34695</v>
      </c>
      <c r="BE23" s="33">
        <v>529691</v>
      </c>
      <c r="BF23" s="33">
        <v>796845</v>
      </c>
      <c r="BG23" s="15">
        <v>146674</v>
      </c>
      <c r="BH23" s="33">
        <v>13620</v>
      </c>
      <c r="BI23" s="75"/>
      <c r="BJ23" s="72" t="s">
        <v>37</v>
      </c>
      <c r="BK23" s="73"/>
      <c r="BL23" s="33">
        <v>0</v>
      </c>
      <c r="BM23" s="33">
        <v>0</v>
      </c>
      <c r="BN23" s="33">
        <v>40529</v>
      </c>
      <c r="BO23" s="15">
        <v>19746</v>
      </c>
      <c r="BP23" s="15">
        <v>5102</v>
      </c>
      <c r="BQ23" s="15">
        <v>89049</v>
      </c>
      <c r="BR23" s="33">
        <v>76715</v>
      </c>
      <c r="BS23" s="33">
        <v>28150</v>
      </c>
      <c r="BT23" s="33">
        <v>0</v>
      </c>
      <c r="BU23" s="33">
        <v>9708</v>
      </c>
      <c r="BV23" s="52">
        <f t="shared" si="0"/>
        <v>4762432</v>
      </c>
    </row>
    <row r="24" spans="1:74" ht="11.25" customHeight="1">
      <c r="A24" s="75"/>
      <c r="B24" s="72" t="s">
        <v>36</v>
      </c>
      <c r="C24" s="73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16090</v>
      </c>
      <c r="K24" s="15">
        <v>0</v>
      </c>
      <c r="L24" s="15">
        <v>0</v>
      </c>
      <c r="M24" s="15">
        <v>0</v>
      </c>
      <c r="N24" s="33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75"/>
      <c r="V24" s="72" t="s">
        <v>36</v>
      </c>
      <c r="W24" s="73"/>
      <c r="X24" s="15">
        <v>9785</v>
      </c>
      <c r="Y24" s="15">
        <v>22692</v>
      </c>
      <c r="Z24" s="15">
        <v>4000</v>
      </c>
      <c r="AA24" s="15">
        <v>21867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178272</v>
      </c>
      <c r="AK24" s="15">
        <v>0</v>
      </c>
      <c r="AL24" s="15">
        <v>0</v>
      </c>
      <c r="AM24" s="33">
        <v>0</v>
      </c>
      <c r="AN24" s="33">
        <v>0</v>
      </c>
      <c r="AO24" s="75"/>
      <c r="AP24" s="72" t="s">
        <v>36</v>
      </c>
      <c r="AQ24" s="73"/>
      <c r="AR24" s="33">
        <v>0</v>
      </c>
      <c r="AS24" s="33">
        <v>0</v>
      </c>
      <c r="AT24" s="15">
        <v>489520</v>
      </c>
      <c r="AU24" s="33"/>
      <c r="AV24" s="33"/>
      <c r="AW24" s="33"/>
      <c r="AX24" s="15">
        <v>0</v>
      </c>
      <c r="AY24" s="33">
        <v>0</v>
      </c>
      <c r="AZ24" s="33">
        <v>0</v>
      </c>
      <c r="BA24" s="33">
        <v>7396</v>
      </c>
      <c r="BB24" s="33">
        <v>0</v>
      </c>
      <c r="BC24" s="33">
        <v>0</v>
      </c>
      <c r="BD24" s="33">
        <v>3086</v>
      </c>
      <c r="BE24" s="33">
        <v>0</v>
      </c>
      <c r="BF24" s="33">
        <v>136306</v>
      </c>
      <c r="BG24" s="15">
        <v>0</v>
      </c>
      <c r="BH24" s="33">
        <v>0</v>
      </c>
      <c r="BI24" s="75"/>
      <c r="BJ24" s="72" t="s">
        <v>36</v>
      </c>
      <c r="BK24" s="73"/>
      <c r="BL24" s="33">
        <v>0</v>
      </c>
      <c r="BM24" s="33">
        <v>0</v>
      </c>
      <c r="BN24" s="33">
        <v>0</v>
      </c>
      <c r="BO24" s="15">
        <v>0</v>
      </c>
      <c r="BP24" s="15">
        <v>0</v>
      </c>
      <c r="BQ24" s="15">
        <v>0</v>
      </c>
      <c r="BR24" s="33">
        <v>0</v>
      </c>
      <c r="BS24" s="33">
        <v>0</v>
      </c>
      <c r="BT24" s="33">
        <v>0</v>
      </c>
      <c r="BU24" s="33">
        <v>0</v>
      </c>
      <c r="BV24" s="52">
        <f t="shared" si="0"/>
        <v>889014</v>
      </c>
    </row>
    <row r="25" spans="1:74" ht="11.25" customHeight="1">
      <c r="A25" s="75"/>
      <c r="B25" s="72" t="s">
        <v>35</v>
      </c>
      <c r="C25" s="73"/>
      <c r="D25" s="15">
        <v>1810</v>
      </c>
      <c r="E25" s="15">
        <v>1463</v>
      </c>
      <c r="F25" s="15">
        <v>3280</v>
      </c>
      <c r="G25" s="15">
        <v>0</v>
      </c>
      <c r="H25" s="15">
        <v>3629</v>
      </c>
      <c r="I25" s="15">
        <v>25725</v>
      </c>
      <c r="J25" s="15">
        <v>0</v>
      </c>
      <c r="K25" s="15">
        <v>1273</v>
      </c>
      <c r="L25" s="15">
        <v>19280</v>
      </c>
      <c r="M25" s="15">
        <v>0</v>
      </c>
      <c r="N25" s="33">
        <v>0</v>
      </c>
      <c r="O25" s="15">
        <v>7553</v>
      </c>
      <c r="P25" s="15">
        <v>966</v>
      </c>
      <c r="Q25" s="15">
        <v>6642</v>
      </c>
      <c r="R25" s="15">
        <v>0</v>
      </c>
      <c r="S25" s="15">
        <v>0</v>
      </c>
      <c r="T25" s="15">
        <v>0</v>
      </c>
      <c r="U25" s="75"/>
      <c r="V25" s="72" t="s">
        <v>35</v>
      </c>
      <c r="W25" s="73"/>
      <c r="X25" s="15">
        <v>0</v>
      </c>
      <c r="Y25" s="15">
        <v>191</v>
      </c>
      <c r="Z25" s="15">
        <v>20000</v>
      </c>
      <c r="AA25" s="15">
        <v>3270</v>
      </c>
      <c r="AB25" s="15">
        <v>0</v>
      </c>
      <c r="AC25" s="15">
        <v>0</v>
      </c>
      <c r="AD25" s="15">
        <v>0</v>
      </c>
      <c r="AE25" s="15">
        <v>4836</v>
      </c>
      <c r="AF25" s="15">
        <v>910</v>
      </c>
      <c r="AG25" s="15">
        <v>3106</v>
      </c>
      <c r="AH25" s="15">
        <v>0</v>
      </c>
      <c r="AI25" s="15">
        <v>0</v>
      </c>
      <c r="AJ25" s="15">
        <v>0</v>
      </c>
      <c r="AK25" s="15">
        <v>0</v>
      </c>
      <c r="AL25" s="15">
        <v>1407</v>
      </c>
      <c r="AM25" s="33">
        <v>0</v>
      </c>
      <c r="AN25" s="33">
        <v>2000</v>
      </c>
      <c r="AO25" s="75"/>
      <c r="AP25" s="72" t="s">
        <v>35</v>
      </c>
      <c r="AQ25" s="73"/>
      <c r="AR25" s="33">
        <v>1668</v>
      </c>
      <c r="AS25" s="33">
        <v>0</v>
      </c>
      <c r="AT25" s="15">
        <v>17586</v>
      </c>
      <c r="AU25" s="33"/>
      <c r="AV25" s="33"/>
      <c r="AW25" s="33"/>
      <c r="AX25" s="15">
        <v>166</v>
      </c>
      <c r="AY25" s="33">
        <v>3460</v>
      </c>
      <c r="AZ25" s="33">
        <v>0</v>
      </c>
      <c r="BA25" s="33">
        <v>0</v>
      </c>
      <c r="BB25" s="33">
        <v>2187</v>
      </c>
      <c r="BC25" s="33">
        <v>0</v>
      </c>
      <c r="BD25" s="33">
        <v>0</v>
      </c>
      <c r="BE25" s="33">
        <v>0</v>
      </c>
      <c r="BF25" s="33">
        <v>0</v>
      </c>
      <c r="BG25" s="15">
        <v>0</v>
      </c>
      <c r="BH25" s="33">
        <v>185</v>
      </c>
      <c r="BI25" s="75"/>
      <c r="BJ25" s="72" t="s">
        <v>35</v>
      </c>
      <c r="BK25" s="73"/>
      <c r="BL25" s="33">
        <v>1293</v>
      </c>
      <c r="BM25" s="33">
        <v>0</v>
      </c>
      <c r="BN25" s="33">
        <v>212</v>
      </c>
      <c r="BO25" s="15">
        <v>0</v>
      </c>
      <c r="BP25" s="15">
        <v>0</v>
      </c>
      <c r="BQ25" s="15">
        <v>3014</v>
      </c>
      <c r="BR25" s="33">
        <v>2427</v>
      </c>
      <c r="BS25" s="33">
        <v>720</v>
      </c>
      <c r="BT25" s="33">
        <v>0</v>
      </c>
      <c r="BU25" s="33">
        <v>0</v>
      </c>
      <c r="BV25" s="52">
        <f t="shared" si="0"/>
        <v>140259</v>
      </c>
    </row>
    <row r="26" spans="1:74" ht="11.25" customHeight="1">
      <c r="A26" s="75"/>
      <c r="B26" s="72" t="s">
        <v>34</v>
      </c>
      <c r="C26" s="73"/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120401</v>
      </c>
      <c r="J26" s="15">
        <v>0</v>
      </c>
      <c r="K26" s="15">
        <v>144157</v>
      </c>
      <c r="L26" s="15">
        <v>0</v>
      </c>
      <c r="M26" s="15">
        <v>0</v>
      </c>
      <c r="N26" s="33">
        <v>0</v>
      </c>
      <c r="O26" s="15">
        <v>36270</v>
      </c>
      <c r="P26" s="15">
        <v>78692</v>
      </c>
      <c r="Q26" s="15">
        <v>0</v>
      </c>
      <c r="R26" s="15">
        <v>0</v>
      </c>
      <c r="S26" s="15">
        <v>0</v>
      </c>
      <c r="T26" s="15">
        <v>1587</v>
      </c>
      <c r="U26" s="75"/>
      <c r="V26" s="72" t="s">
        <v>34</v>
      </c>
      <c r="W26" s="73"/>
      <c r="X26" s="15">
        <v>3154</v>
      </c>
      <c r="Y26" s="15">
        <v>988</v>
      </c>
      <c r="Z26" s="15">
        <v>1000</v>
      </c>
      <c r="AA26" s="15">
        <v>1052</v>
      </c>
      <c r="AB26" s="15">
        <v>51659</v>
      </c>
      <c r="AC26" s="15">
        <v>23043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33">
        <v>0</v>
      </c>
      <c r="AN26" s="33">
        <v>0</v>
      </c>
      <c r="AO26" s="75"/>
      <c r="AP26" s="72" t="s">
        <v>34</v>
      </c>
      <c r="AQ26" s="73"/>
      <c r="AR26" s="33">
        <v>0</v>
      </c>
      <c r="AS26" s="33">
        <v>0</v>
      </c>
      <c r="AT26" s="15">
        <v>294785</v>
      </c>
      <c r="AU26" s="33"/>
      <c r="AV26" s="33"/>
      <c r="AW26" s="33"/>
      <c r="AX26" s="15">
        <v>175998</v>
      </c>
      <c r="AY26" s="33">
        <v>0</v>
      </c>
      <c r="AZ26" s="33">
        <v>0</v>
      </c>
      <c r="BA26" s="33">
        <v>42419</v>
      </c>
      <c r="BB26" s="33">
        <v>3233</v>
      </c>
      <c r="BC26" s="33">
        <v>5762</v>
      </c>
      <c r="BD26" s="33">
        <v>0</v>
      </c>
      <c r="BE26" s="33">
        <v>0</v>
      </c>
      <c r="BF26" s="33">
        <v>175636</v>
      </c>
      <c r="BG26" s="15">
        <v>0</v>
      </c>
      <c r="BH26" s="33">
        <v>0</v>
      </c>
      <c r="BI26" s="75"/>
      <c r="BJ26" s="72" t="s">
        <v>34</v>
      </c>
      <c r="BK26" s="73"/>
      <c r="BL26" s="33">
        <v>0</v>
      </c>
      <c r="BM26" s="33">
        <v>0</v>
      </c>
      <c r="BN26" s="33">
        <v>0</v>
      </c>
      <c r="BO26" s="15">
        <v>0</v>
      </c>
      <c r="BP26" s="15">
        <v>0</v>
      </c>
      <c r="BQ26" s="15">
        <v>0</v>
      </c>
      <c r="BR26" s="33">
        <v>0</v>
      </c>
      <c r="BS26" s="33">
        <v>0</v>
      </c>
      <c r="BT26" s="33">
        <v>0</v>
      </c>
      <c r="BU26" s="33">
        <v>0</v>
      </c>
      <c r="BV26" s="52">
        <f t="shared" si="0"/>
        <v>1159836</v>
      </c>
    </row>
    <row r="27" spans="1:74" ht="11.25" customHeight="1">
      <c r="A27" s="75"/>
      <c r="B27" s="72" t="s">
        <v>118</v>
      </c>
      <c r="C27" s="73"/>
      <c r="D27" s="15">
        <v>116374</v>
      </c>
      <c r="E27" s="15">
        <v>19968</v>
      </c>
      <c r="F27" s="15">
        <v>75246</v>
      </c>
      <c r="G27" s="15">
        <v>39349</v>
      </c>
      <c r="H27" s="15">
        <v>34023</v>
      </c>
      <c r="I27" s="15">
        <v>283928</v>
      </c>
      <c r="J27" s="15">
        <v>0</v>
      </c>
      <c r="K27" s="15">
        <v>367898</v>
      </c>
      <c r="L27" s="15">
        <v>38603</v>
      </c>
      <c r="M27" s="15">
        <v>18690</v>
      </c>
      <c r="N27" s="33">
        <v>73223</v>
      </c>
      <c r="O27" s="15">
        <v>79441</v>
      </c>
      <c r="P27" s="15">
        <v>79989</v>
      </c>
      <c r="Q27" s="15">
        <v>23400</v>
      </c>
      <c r="R27" s="15">
        <v>82389</v>
      </c>
      <c r="S27" s="15">
        <v>31450</v>
      </c>
      <c r="T27" s="15">
        <v>0</v>
      </c>
      <c r="U27" s="75"/>
      <c r="V27" s="72" t="s">
        <v>118</v>
      </c>
      <c r="W27" s="73"/>
      <c r="X27" s="15">
        <v>7732</v>
      </c>
      <c r="Y27" s="15">
        <v>170737</v>
      </c>
      <c r="Z27" s="15">
        <v>28400</v>
      </c>
      <c r="AA27" s="15">
        <v>0</v>
      </c>
      <c r="AB27" s="15">
        <v>58715</v>
      </c>
      <c r="AC27" s="15">
        <v>26909</v>
      </c>
      <c r="AD27" s="15">
        <v>49851</v>
      </c>
      <c r="AE27" s="15">
        <v>45761</v>
      </c>
      <c r="AF27" s="15">
        <v>22875</v>
      </c>
      <c r="AG27" s="15">
        <v>50627</v>
      </c>
      <c r="AH27" s="15">
        <v>18975</v>
      </c>
      <c r="AI27" s="15">
        <v>23139</v>
      </c>
      <c r="AJ27" s="15">
        <v>171841</v>
      </c>
      <c r="AK27" s="15">
        <v>28168</v>
      </c>
      <c r="AL27" s="15">
        <v>26451</v>
      </c>
      <c r="AM27" s="33">
        <v>22564</v>
      </c>
      <c r="AN27" s="33">
        <v>20914</v>
      </c>
      <c r="AO27" s="75"/>
      <c r="AP27" s="72" t="s">
        <v>118</v>
      </c>
      <c r="AQ27" s="73"/>
      <c r="AR27" s="33">
        <v>18339</v>
      </c>
      <c r="AS27" s="33">
        <v>13158</v>
      </c>
      <c r="AT27" s="15">
        <v>177706</v>
      </c>
      <c r="AU27" s="33"/>
      <c r="AV27" s="33"/>
      <c r="AW27" s="33"/>
      <c r="AX27" s="15">
        <v>45264</v>
      </c>
      <c r="AY27" s="33">
        <v>151695</v>
      </c>
      <c r="AZ27" s="33">
        <v>33207</v>
      </c>
      <c r="BA27" s="33">
        <v>27351</v>
      </c>
      <c r="BB27" s="33">
        <v>25575</v>
      </c>
      <c r="BC27" s="33">
        <v>24983</v>
      </c>
      <c r="BD27" s="33">
        <v>43236</v>
      </c>
      <c r="BE27" s="33">
        <v>343913</v>
      </c>
      <c r="BF27" s="33">
        <v>190608</v>
      </c>
      <c r="BG27" s="15">
        <v>96457</v>
      </c>
      <c r="BH27" s="33">
        <v>17829</v>
      </c>
      <c r="BI27" s="75"/>
      <c r="BJ27" s="72" t="s">
        <v>118</v>
      </c>
      <c r="BK27" s="73"/>
      <c r="BL27" s="33">
        <v>15019</v>
      </c>
      <c r="BM27" s="33">
        <v>29235</v>
      </c>
      <c r="BN27" s="33">
        <v>18740</v>
      </c>
      <c r="BO27" s="15">
        <v>25143</v>
      </c>
      <c r="BP27" s="15">
        <v>14427</v>
      </c>
      <c r="BQ27" s="15">
        <v>80699</v>
      </c>
      <c r="BR27" s="33">
        <v>43721</v>
      </c>
      <c r="BS27" s="33">
        <v>27922</v>
      </c>
      <c r="BT27" s="33">
        <v>15500</v>
      </c>
      <c r="BU27" s="33">
        <v>13144</v>
      </c>
      <c r="BV27" s="52">
        <f t="shared" si="0"/>
        <v>3630501</v>
      </c>
    </row>
    <row r="28" spans="1:74" ht="11.25" customHeight="1">
      <c r="A28" s="75"/>
      <c r="B28" s="72" t="s">
        <v>33</v>
      </c>
      <c r="C28" s="73"/>
      <c r="D28" s="15">
        <v>276402</v>
      </c>
      <c r="E28" s="15">
        <v>50802</v>
      </c>
      <c r="F28" s="15">
        <v>225396</v>
      </c>
      <c r="G28" s="15">
        <v>63326</v>
      </c>
      <c r="H28" s="15">
        <v>160454</v>
      </c>
      <c r="I28" s="15">
        <v>1117996</v>
      </c>
      <c r="J28" s="15">
        <v>0</v>
      </c>
      <c r="K28" s="15">
        <v>1091567</v>
      </c>
      <c r="L28" s="15">
        <v>288367</v>
      </c>
      <c r="M28" s="15">
        <v>181134</v>
      </c>
      <c r="N28" s="33">
        <v>330721</v>
      </c>
      <c r="O28" s="15">
        <v>300135</v>
      </c>
      <c r="P28" s="15">
        <v>442593</v>
      </c>
      <c r="Q28" s="15">
        <v>126018</v>
      </c>
      <c r="R28" s="15">
        <v>320198</v>
      </c>
      <c r="S28" s="15">
        <v>71378</v>
      </c>
      <c r="T28" s="15">
        <v>2675</v>
      </c>
      <c r="U28" s="75"/>
      <c r="V28" s="72" t="s">
        <v>33</v>
      </c>
      <c r="W28" s="73"/>
      <c r="X28" s="15">
        <v>0</v>
      </c>
      <c r="Y28" s="15">
        <v>9758</v>
      </c>
      <c r="Z28" s="15">
        <v>0</v>
      </c>
      <c r="AA28" s="15">
        <v>5000</v>
      </c>
      <c r="AB28" s="15">
        <v>716165</v>
      </c>
      <c r="AC28" s="15">
        <v>287721</v>
      </c>
      <c r="AD28" s="15">
        <v>192262</v>
      </c>
      <c r="AE28" s="15">
        <v>216349</v>
      </c>
      <c r="AF28" s="15">
        <v>107202</v>
      </c>
      <c r="AG28" s="15">
        <v>75515</v>
      </c>
      <c r="AH28" s="15">
        <v>50430</v>
      </c>
      <c r="AI28" s="15">
        <v>44971</v>
      </c>
      <c r="AJ28" s="15">
        <v>830097</v>
      </c>
      <c r="AK28" s="15">
        <v>143391</v>
      </c>
      <c r="AL28" s="15">
        <v>58713</v>
      </c>
      <c r="AM28" s="33">
        <v>134810</v>
      </c>
      <c r="AN28" s="33">
        <v>99525</v>
      </c>
      <c r="AO28" s="75"/>
      <c r="AP28" s="72" t="s">
        <v>33</v>
      </c>
      <c r="AQ28" s="73"/>
      <c r="AR28" s="33">
        <v>68169</v>
      </c>
      <c r="AS28" s="33">
        <v>101978</v>
      </c>
      <c r="AT28" s="15">
        <v>1911216</v>
      </c>
      <c r="AU28" s="33"/>
      <c r="AV28" s="33"/>
      <c r="AW28" s="33"/>
      <c r="AX28" s="15">
        <v>682995</v>
      </c>
      <c r="AY28" s="33">
        <v>1031904</v>
      </c>
      <c r="AZ28" s="33">
        <v>69620</v>
      </c>
      <c r="BA28" s="33">
        <v>244303</v>
      </c>
      <c r="BB28" s="33">
        <v>80182</v>
      </c>
      <c r="BC28" s="33">
        <v>81907</v>
      </c>
      <c r="BD28" s="33">
        <v>108620</v>
      </c>
      <c r="BE28" s="33">
        <v>1659040</v>
      </c>
      <c r="BF28" s="33">
        <v>2825342</v>
      </c>
      <c r="BG28" s="15">
        <v>488410</v>
      </c>
      <c r="BH28" s="33">
        <v>66334</v>
      </c>
      <c r="BI28" s="75"/>
      <c r="BJ28" s="72" t="s">
        <v>33</v>
      </c>
      <c r="BK28" s="73"/>
      <c r="BL28" s="33">
        <v>54660</v>
      </c>
      <c r="BM28" s="33">
        <v>58730</v>
      </c>
      <c r="BN28" s="33">
        <v>77458</v>
      </c>
      <c r="BO28" s="15">
        <v>103652</v>
      </c>
      <c r="BP28" s="15">
        <v>63489</v>
      </c>
      <c r="BQ28" s="15">
        <v>438738</v>
      </c>
      <c r="BR28" s="33">
        <v>312631</v>
      </c>
      <c r="BS28" s="33">
        <v>152321</v>
      </c>
      <c r="BT28" s="33">
        <v>34869</v>
      </c>
      <c r="BU28" s="33">
        <v>27953</v>
      </c>
      <c r="BV28" s="52">
        <f t="shared" si="0"/>
        <v>18765592</v>
      </c>
    </row>
    <row r="29" spans="1:74" ht="11.25" customHeight="1">
      <c r="A29" s="75"/>
      <c r="B29" s="72" t="s">
        <v>32</v>
      </c>
      <c r="C29" s="73"/>
      <c r="D29" s="15">
        <v>643</v>
      </c>
      <c r="E29" s="15">
        <v>737</v>
      </c>
      <c r="F29" s="15">
        <v>7301</v>
      </c>
      <c r="G29" s="15">
        <v>123</v>
      </c>
      <c r="H29" s="15">
        <v>2667</v>
      </c>
      <c r="I29" s="15">
        <v>34909</v>
      </c>
      <c r="J29" s="15">
        <v>0</v>
      </c>
      <c r="K29" s="15">
        <v>6726</v>
      </c>
      <c r="L29" s="15">
        <v>7748</v>
      </c>
      <c r="M29" s="15">
        <v>75</v>
      </c>
      <c r="N29" s="33">
        <v>20547</v>
      </c>
      <c r="O29" s="15">
        <v>23638</v>
      </c>
      <c r="P29" s="15">
        <v>31262</v>
      </c>
      <c r="Q29" s="15">
        <v>1222</v>
      </c>
      <c r="R29" s="15">
        <v>5926</v>
      </c>
      <c r="S29" s="15">
        <v>2501</v>
      </c>
      <c r="T29" s="15">
        <v>0</v>
      </c>
      <c r="U29" s="75"/>
      <c r="V29" s="72" t="s">
        <v>32</v>
      </c>
      <c r="W29" s="73"/>
      <c r="X29" s="15">
        <v>0</v>
      </c>
      <c r="Y29" s="15">
        <v>0</v>
      </c>
      <c r="Z29" s="15">
        <v>0</v>
      </c>
      <c r="AA29" s="15">
        <v>0</v>
      </c>
      <c r="AB29" s="15">
        <v>21513</v>
      </c>
      <c r="AC29" s="15">
        <v>6264</v>
      </c>
      <c r="AD29" s="15">
        <v>6820</v>
      </c>
      <c r="AE29" s="15">
        <v>3914</v>
      </c>
      <c r="AF29" s="15">
        <v>477</v>
      </c>
      <c r="AG29" s="15">
        <v>644</v>
      </c>
      <c r="AH29" s="15">
        <v>2840</v>
      </c>
      <c r="AI29" s="15">
        <v>802</v>
      </c>
      <c r="AJ29" s="15">
        <v>31328</v>
      </c>
      <c r="AK29" s="15">
        <v>12446</v>
      </c>
      <c r="AL29" s="15">
        <v>2194</v>
      </c>
      <c r="AM29" s="33">
        <v>0</v>
      </c>
      <c r="AN29" s="33">
        <v>0</v>
      </c>
      <c r="AO29" s="75"/>
      <c r="AP29" s="72" t="s">
        <v>32</v>
      </c>
      <c r="AQ29" s="73"/>
      <c r="AR29" s="33">
        <v>230</v>
      </c>
      <c r="AS29" s="33">
        <v>0</v>
      </c>
      <c r="AT29" s="15">
        <v>32694</v>
      </c>
      <c r="AU29" s="33"/>
      <c r="AV29" s="33"/>
      <c r="AW29" s="33"/>
      <c r="AX29" s="15">
        <v>9556</v>
      </c>
      <c r="AY29" s="33">
        <v>28472</v>
      </c>
      <c r="AZ29" s="33">
        <v>73</v>
      </c>
      <c r="BA29" s="33">
        <v>1794</v>
      </c>
      <c r="BB29" s="33">
        <v>202</v>
      </c>
      <c r="BC29" s="33">
        <v>3257</v>
      </c>
      <c r="BD29" s="33">
        <v>4392</v>
      </c>
      <c r="BE29" s="33">
        <v>125717</v>
      </c>
      <c r="BF29" s="33">
        <v>153161</v>
      </c>
      <c r="BG29" s="15">
        <v>20506</v>
      </c>
      <c r="BH29" s="33">
        <v>217</v>
      </c>
      <c r="BI29" s="75"/>
      <c r="BJ29" s="72" t="s">
        <v>32</v>
      </c>
      <c r="BK29" s="73"/>
      <c r="BL29" s="33">
        <v>0</v>
      </c>
      <c r="BM29" s="33">
        <v>206</v>
      </c>
      <c r="BN29" s="33">
        <v>34</v>
      </c>
      <c r="BO29" s="15">
        <v>5708</v>
      </c>
      <c r="BP29" s="15">
        <v>5811</v>
      </c>
      <c r="BQ29" s="15">
        <v>26799</v>
      </c>
      <c r="BR29" s="33">
        <v>116</v>
      </c>
      <c r="BS29" s="33">
        <v>297</v>
      </c>
      <c r="BT29" s="33">
        <v>888</v>
      </c>
      <c r="BU29" s="33">
        <v>276</v>
      </c>
      <c r="BV29" s="52">
        <f t="shared" si="0"/>
        <v>655673</v>
      </c>
    </row>
    <row r="30" spans="1:74" s="13" customFormat="1" ht="11.25" customHeight="1">
      <c r="A30" s="75"/>
      <c r="B30" s="72" t="s">
        <v>31</v>
      </c>
      <c r="C30" s="73"/>
      <c r="D30" s="14">
        <v>0</v>
      </c>
      <c r="E30" s="14">
        <v>0</v>
      </c>
      <c r="F30" s="14">
        <v>0</v>
      </c>
      <c r="G30" s="14">
        <v>235</v>
      </c>
      <c r="H30" s="14">
        <v>0</v>
      </c>
      <c r="I30" s="14">
        <v>0</v>
      </c>
      <c r="J30" s="14">
        <v>0</v>
      </c>
      <c r="K30" s="14">
        <v>5965</v>
      </c>
      <c r="L30" s="14">
        <v>49</v>
      </c>
      <c r="M30" s="14">
        <v>0</v>
      </c>
      <c r="N30" s="14">
        <v>0</v>
      </c>
      <c r="O30" s="14">
        <v>0</v>
      </c>
      <c r="P30" s="14">
        <v>0</v>
      </c>
      <c r="Q30" s="14">
        <v>10</v>
      </c>
      <c r="R30" s="14">
        <v>1086</v>
      </c>
      <c r="S30" s="14">
        <v>3876</v>
      </c>
      <c r="T30" s="14">
        <v>786</v>
      </c>
      <c r="U30" s="75"/>
      <c r="V30" s="72" t="s">
        <v>31</v>
      </c>
      <c r="W30" s="73"/>
      <c r="X30" s="14">
        <v>0</v>
      </c>
      <c r="Y30" s="14">
        <v>2873344</v>
      </c>
      <c r="Z30" s="14">
        <v>0</v>
      </c>
      <c r="AA30" s="14">
        <v>0</v>
      </c>
      <c r="AB30" s="14">
        <v>344</v>
      </c>
      <c r="AC30" s="14">
        <v>0</v>
      </c>
      <c r="AD30" s="14">
        <v>1100</v>
      </c>
      <c r="AE30" s="14">
        <v>222</v>
      </c>
      <c r="AF30" s="14">
        <v>283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416</v>
      </c>
      <c r="AM30" s="14">
        <v>0</v>
      </c>
      <c r="AN30" s="14">
        <v>0</v>
      </c>
      <c r="AO30" s="75"/>
      <c r="AP30" s="72" t="s">
        <v>31</v>
      </c>
      <c r="AQ30" s="73"/>
      <c r="AR30" s="14">
        <v>0</v>
      </c>
      <c r="AS30" s="14">
        <v>0</v>
      </c>
      <c r="AT30" s="14">
        <v>0</v>
      </c>
      <c r="AU30" s="14"/>
      <c r="AV30" s="14"/>
      <c r="AW30" s="14"/>
      <c r="AX30" s="14">
        <v>0</v>
      </c>
      <c r="AY30" s="14">
        <v>6</v>
      </c>
      <c r="AZ30" s="14">
        <v>7590</v>
      </c>
      <c r="BA30" s="14">
        <v>854</v>
      </c>
      <c r="BB30" s="14">
        <v>36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75"/>
      <c r="BJ30" s="72" t="s">
        <v>31</v>
      </c>
      <c r="BK30" s="73"/>
      <c r="BL30" s="14">
        <v>44</v>
      </c>
      <c r="BM30" s="14">
        <v>0</v>
      </c>
      <c r="BN30" s="14">
        <v>157</v>
      </c>
      <c r="BO30" s="14">
        <v>0</v>
      </c>
      <c r="BP30" s="14">
        <v>0</v>
      </c>
      <c r="BQ30" s="14">
        <v>304</v>
      </c>
      <c r="BR30" s="14">
        <v>310</v>
      </c>
      <c r="BS30" s="14">
        <v>118</v>
      </c>
      <c r="BT30" s="14">
        <v>0</v>
      </c>
      <c r="BU30" s="14">
        <v>0</v>
      </c>
      <c r="BV30" s="52">
        <f t="shared" si="0"/>
        <v>2897135</v>
      </c>
    </row>
    <row r="31" spans="1:74" ht="11.25" customHeight="1">
      <c r="A31" s="75"/>
      <c r="B31" s="72" t="s">
        <v>30</v>
      </c>
      <c r="C31" s="73"/>
      <c r="D31" s="15">
        <v>50009</v>
      </c>
      <c r="E31" s="15">
        <v>3094</v>
      </c>
      <c r="F31" s="15">
        <v>30139</v>
      </c>
      <c r="G31" s="15">
        <v>6629</v>
      </c>
      <c r="H31" s="15">
        <v>15798</v>
      </c>
      <c r="I31" s="15">
        <v>93173</v>
      </c>
      <c r="J31" s="15">
        <v>0</v>
      </c>
      <c r="K31" s="15">
        <v>161994</v>
      </c>
      <c r="L31" s="15">
        <v>62998</v>
      </c>
      <c r="M31" s="15">
        <v>26561</v>
      </c>
      <c r="N31" s="33">
        <v>36496</v>
      </c>
      <c r="O31" s="15">
        <v>28430</v>
      </c>
      <c r="P31" s="15">
        <v>13884</v>
      </c>
      <c r="Q31" s="15">
        <v>22983</v>
      </c>
      <c r="R31" s="15">
        <v>19721</v>
      </c>
      <c r="S31" s="15">
        <v>1662</v>
      </c>
      <c r="T31" s="15">
        <v>0</v>
      </c>
      <c r="U31" s="75"/>
      <c r="V31" s="72" t="s">
        <v>30</v>
      </c>
      <c r="W31" s="73"/>
      <c r="X31" s="15">
        <v>0</v>
      </c>
      <c r="Y31" s="15">
        <v>2535</v>
      </c>
      <c r="Z31" s="15">
        <v>0</v>
      </c>
      <c r="AA31" s="15">
        <v>0</v>
      </c>
      <c r="AB31" s="15">
        <v>120562</v>
      </c>
      <c r="AC31" s="15">
        <v>34157</v>
      </c>
      <c r="AD31" s="15">
        <v>28958</v>
      </c>
      <c r="AE31" s="15">
        <v>31777</v>
      </c>
      <c r="AF31" s="15">
        <v>30421</v>
      </c>
      <c r="AG31" s="15">
        <v>4195</v>
      </c>
      <c r="AH31" s="15">
        <v>752</v>
      </c>
      <c r="AI31" s="15">
        <v>7642</v>
      </c>
      <c r="AJ31" s="15">
        <v>150082</v>
      </c>
      <c r="AK31" s="15">
        <v>16249</v>
      </c>
      <c r="AL31" s="15">
        <v>139</v>
      </c>
      <c r="AM31" s="33">
        <v>15425</v>
      </c>
      <c r="AN31" s="33">
        <v>6239</v>
      </c>
      <c r="AO31" s="75"/>
      <c r="AP31" s="72" t="s">
        <v>30</v>
      </c>
      <c r="AQ31" s="73"/>
      <c r="AR31" s="33">
        <v>7544</v>
      </c>
      <c r="AS31" s="33">
        <v>21808</v>
      </c>
      <c r="AT31" s="15">
        <v>189235</v>
      </c>
      <c r="AU31" s="33"/>
      <c r="AV31" s="33"/>
      <c r="AW31" s="33"/>
      <c r="AX31" s="15">
        <v>108789</v>
      </c>
      <c r="AY31" s="33">
        <v>151551</v>
      </c>
      <c r="AZ31" s="33">
        <v>9041</v>
      </c>
      <c r="BA31" s="33">
        <v>36070</v>
      </c>
      <c r="BB31" s="33">
        <v>11008</v>
      </c>
      <c r="BC31" s="33">
        <v>19196</v>
      </c>
      <c r="BD31" s="33">
        <v>12717</v>
      </c>
      <c r="BE31" s="33">
        <v>352387</v>
      </c>
      <c r="BF31" s="33">
        <v>524205</v>
      </c>
      <c r="BG31" s="15">
        <v>66878</v>
      </c>
      <c r="BH31" s="33">
        <v>9744</v>
      </c>
      <c r="BI31" s="75"/>
      <c r="BJ31" s="72" t="s">
        <v>30</v>
      </c>
      <c r="BK31" s="73"/>
      <c r="BL31" s="33">
        <v>12438</v>
      </c>
      <c r="BM31" s="33">
        <v>7071</v>
      </c>
      <c r="BN31" s="33">
        <v>10217</v>
      </c>
      <c r="BO31" s="15">
        <v>14175</v>
      </c>
      <c r="BP31" s="15">
        <v>9721</v>
      </c>
      <c r="BQ31" s="15">
        <v>53877</v>
      </c>
      <c r="BR31" s="33">
        <v>43418</v>
      </c>
      <c r="BS31" s="33">
        <v>36066</v>
      </c>
      <c r="BT31" s="33">
        <v>5010</v>
      </c>
      <c r="BU31" s="33">
        <v>8390</v>
      </c>
      <c r="BV31" s="52">
        <f t="shared" si="0"/>
        <v>2743260</v>
      </c>
    </row>
    <row r="32" spans="1:74" ht="11.25" customHeight="1">
      <c r="A32" s="75"/>
      <c r="B32" s="72" t="s">
        <v>29</v>
      </c>
      <c r="C32" s="73"/>
      <c r="D32" s="15">
        <v>48592</v>
      </c>
      <c r="E32" s="15">
        <v>3094</v>
      </c>
      <c r="F32" s="15">
        <v>30033</v>
      </c>
      <c r="G32" s="15">
        <v>6628</v>
      </c>
      <c r="H32" s="15">
        <v>15234</v>
      </c>
      <c r="I32" s="15">
        <v>90798</v>
      </c>
      <c r="J32" s="15">
        <v>0</v>
      </c>
      <c r="K32" s="15">
        <v>153111</v>
      </c>
      <c r="L32" s="15">
        <v>62998</v>
      </c>
      <c r="M32" s="15">
        <v>26477</v>
      </c>
      <c r="N32" s="33">
        <v>36227</v>
      </c>
      <c r="O32" s="15">
        <v>28211</v>
      </c>
      <c r="P32" s="15">
        <v>10904</v>
      </c>
      <c r="Q32" s="15">
        <v>22747</v>
      </c>
      <c r="R32" s="15">
        <v>19571</v>
      </c>
      <c r="S32" s="15">
        <v>1590</v>
      </c>
      <c r="T32" s="15">
        <v>0</v>
      </c>
      <c r="U32" s="75"/>
      <c r="V32" s="72" t="s">
        <v>29</v>
      </c>
      <c r="W32" s="73"/>
      <c r="X32" s="15">
        <v>0</v>
      </c>
      <c r="Y32" s="15">
        <v>0</v>
      </c>
      <c r="Z32" s="15">
        <v>0</v>
      </c>
      <c r="AA32" s="15">
        <v>0</v>
      </c>
      <c r="AB32" s="15">
        <v>118465</v>
      </c>
      <c r="AC32" s="15">
        <v>34001</v>
      </c>
      <c r="AD32" s="15">
        <v>27122</v>
      </c>
      <c r="AE32" s="15">
        <v>31777</v>
      </c>
      <c r="AF32" s="15">
        <v>30349</v>
      </c>
      <c r="AG32" s="15">
        <v>4195</v>
      </c>
      <c r="AH32" s="15">
        <v>752</v>
      </c>
      <c r="AI32" s="15">
        <v>6872</v>
      </c>
      <c r="AJ32" s="15">
        <v>142996</v>
      </c>
      <c r="AK32" s="15">
        <v>16220</v>
      </c>
      <c r="AL32" s="15">
        <v>139</v>
      </c>
      <c r="AM32" s="33">
        <v>15423</v>
      </c>
      <c r="AN32" s="33">
        <v>6239</v>
      </c>
      <c r="AO32" s="75"/>
      <c r="AP32" s="72" t="s">
        <v>29</v>
      </c>
      <c r="AQ32" s="73"/>
      <c r="AR32" s="33">
        <v>7399</v>
      </c>
      <c r="AS32" s="33">
        <v>21808</v>
      </c>
      <c r="AT32" s="15">
        <v>174699</v>
      </c>
      <c r="AU32" s="33"/>
      <c r="AV32" s="33"/>
      <c r="AW32" s="33"/>
      <c r="AX32" s="15">
        <v>102490</v>
      </c>
      <c r="AY32" s="33">
        <v>146013</v>
      </c>
      <c r="AZ32" s="33">
        <v>8924</v>
      </c>
      <c r="BA32" s="33">
        <v>36070</v>
      </c>
      <c r="BB32" s="33">
        <v>11008</v>
      </c>
      <c r="BC32" s="33">
        <v>19153</v>
      </c>
      <c r="BD32" s="33">
        <v>12717</v>
      </c>
      <c r="BE32" s="33">
        <v>348252</v>
      </c>
      <c r="BF32" s="33">
        <v>516445</v>
      </c>
      <c r="BG32" s="15">
        <v>65936</v>
      </c>
      <c r="BH32" s="33">
        <v>9726</v>
      </c>
      <c r="BI32" s="75"/>
      <c r="BJ32" s="72" t="s">
        <v>29</v>
      </c>
      <c r="BK32" s="73"/>
      <c r="BL32" s="33">
        <v>12431</v>
      </c>
      <c r="BM32" s="33">
        <v>6964</v>
      </c>
      <c r="BN32" s="33">
        <v>10217</v>
      </c>
      <c r="BO32" s="15">
        <v>14164</v>
      </c>
      <c r="BP32" s="15">
        <v>9721</v>
      </c>
      <c r="BQ32" s="15">
        <v>53860</v>
      </c>
      <c r="BR32" s="33">
        <v>39696</v>
      </c>
      <c r="BS32" s="33">
        <v>34842</v>
      </c>
      <c r="BT32" s="33">
        <v>2952</v>
      </c>
      <c r="BU32" s="33">
        <v>8390</v>
      </c>
      <c r="BV32" s="52">
        <f t="shared" si="0"/>
        <v>2664642</v>
      </c>
    </row>
    <row r="33" spans="1:74" ht="11.25" customHeight="1">
      <c r="A33" s="75"/>
      <c r="B33" s="72" t="s">
        <v>28</v>
      </c>
      <c r="C33" s="73"/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33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75"/>
      <c r="V33" s="72" t="s">
        <v>28</v>
      </c>
      <c r="W33" s="73"/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33">
        <v>0</v>
      </c>
      <c r="AN33" s="33">
        <v>0</v>
      </c>
      <c r="AO33" s="75"/>
      <c r="AP33" s="72" t="s">
        <v>28</v>
      </c>
      <c r="AQ33" s="73"/>
      <c r="AR33" s="33">
        <v>0</v>
      </c>
      <c r="AS33" s="33">
        <v>0</v>
      </c>
      <c r="AT33" s="15">
        <v>0</v>
      </c>
      <c r="AU33" s="33"/>
      <c r="AV33" s="33"/>
      <c r="AW33" s="33"/>
      <c r="AX33" s="15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15">
        <v>0</v>
      </c>
      <c r="BH33" s="33">
        <v>0</v>
      </c>
      <c r="BI33" s="75"/>
      <c r="BJ33" s="72" t="s">
        <v>28</v>
      </c>
      <c r="BK33" s="73"/>
      <c r="BL33" s="33">
        <v>0</v>
      </c>
      <c r="BM33" s="33">
        <v>0</v>
      </c>
      <c r="BN33" s="33">
        <v>0</v>
      </c>
      <c r="BO33" s="15">
        <v>0</v>
      </c>
      <c r="BP33" s="15">
        <v>0</v>
      </c>
      <c r="BQ33" s="15">
        <v>0</v>
      </c>
      <c r="BR33" s="33">
        <v>0</v>
      </c>
      <c r="BS33" s="33">
        <v>0</v>
      </c>
      <c r="BT33" s="33">
        <v>0</v>
      </c>
      <c r="BU33" s="33">
        <v>0</v>
      </c>
      <c r="BV33" s="52">
        <f t="shared" si="0"/>
        <v>0</v>
      </c>
    </row>
    <row r="34" spans="1:74" ht="11.25" customHeight="1">
      <c r="A34" s="75"/>
      <c r="B34" s="72" t="s">
        <v>27</v>
      </c>
      <c r="C34" s="73"/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33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75"/>
      <c r="V34" s="72" t="s">
        <v>27</v>
      </c>
      <c r="W34" s="73"/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33">
        <v>0</v>
      </c>
      <c r="AN34" s="33">
        <v>0</v>
      </c>
      <c r="AO34" s="75"/>
      <c r="AP34" s="72" t="s">
        <v>27</v>
      </c>
      <c r="AQ34" s="73"/>
      <c r="AR34" s="33">
        <v>0</v>
      </c>
      <c r="AS34" s="33">
        <v>0</v>
      </c>
      <c r="AT34" s="15">
        <v>0</v>
      </c>
      <c r="AU34" s="33"/>
      <c r="AV34" s="33"/>
      <c r="AW34" s="33"/>
      <c r="AX34" s="15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15">
        <v>0</v>
      </c>
      <c r="BH34" s="33">
        <v>0</v>
      </c>
      <c r="BI34" s="75"/>
      <c r="BJ34" s="72" t="s">
        <v>27</v>
      </c>
      <c r="BK34" s="73"/>
      <c r="BL34" s="33">
        <v>0</v>
      </c>
      <c r="BM34" s="33">
        <v>0</v>
      </c>
      <c r="BN34" s="33">
        <v>0</v>
      </c>
      <c r="BO34" s="15">
        <v>0</v>
      </c>
      <c r="BP34" s="15">
        <v>0</v>
      </c>
      <c r="BQ34" s="15">
        <v>0</v>
      </c>
      <c r="BR34" s="33">
        <v>0</v>
      </c>
      <c r="BS34" s="33">
        <v>0</v>
      </c>
      <c r="BT34" s="33">
        <v>0</v>
      </c>
      <c r="BU34" s="33">
        <v>0</v>
      </c>
      <c r="BV34" s="52">
        <f t="shared" si="0"/>
        <v>0</v>
      </c>
    </row>
    <row r="35" spans="1:74" ht="11.25" customHeight="1">
      <c r="A35" s="75"/>
      <c r="B35" s="47" t="s">
        <v>170</v>
      </c>
      <c r="C35" s="48"/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33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75"/>
      <c r="V35" s="47" t="s">
        <v>155</v>
      </c>
      <c r="W35" s="48"/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33">
        <v>0</v>
      </c>
      <c r="AN35" s="33">
        <v>0</v>
      </c>
      <c r="AO35" s="75"/>
      <c r="AP35" s="47" t="s">
        <v>155</v>
      </c>
      <c r="AQ35" s="48"/>
      <c r="AR35" s="33">
        <v>0</v>
      </c>
      <c r="AS35" s="33">
        <v>0</v>
      </c>
      <c r="AT35" s="15">
        <v>0</v>
      </c>
      <c r="AU35" s="33"/>
      <c r="AV35" s="33"/>
      <c r="AW35" s="33"/>
      <c r="AX35" s="15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15">
        <v>0</v>
      </c>
      <c r="BH35" s="33">
        <v>0</v>
      </c>
      <c r="BI35" s="75"/>
      <c r="BJ35" s="47" t="s">
        <v>155</v>
      </c>
      <c r="BK35" s="48"/>
      <c r="BL35" s="33">
        <v>0</v>
      </c>
      <c r="BM35" s="33">
        <v>0</v>
      </c>
      <c r="BN35" s="33">
        <v>0</v>
      </c>
      <c r="BO35" s="15">
        <v>0</v>
      </c>
      <c r="BP35" s="15">
        <v>0</v>
      </c>
      <c r="BQ35" s="15">
        <v>0</v>
      </c>
      <c r="BR35" s="33">
        <v>0</v>
      </c>
      <c r="BS35" s="33">
        <v>0</v>
      </c>
      <c r="BT35" s="33">
        <v>0</v>
      </c>
      <c r="BU35" s="33">
        <v>0</v>
      </c>
      <c r="BV35" s="52">
        <f t="shared" si="0"/>
        <v>0</v>
      </c>
    </row>
    <row r="36" spans="1:74" ht="11.25" customHeight="1">
      <c r="A36" s="75"/>
      <c r="B36" s="72" t="s">
        <v>26</v>
      </c>
      <c r="C36" s="73"/>
      <c r="D36" s="15">
        <v>1417</v>
      </c>
      <c r="E36" s="15">
        <v>0</v>
      </c>
      <c r="F36" s="15">
        <v>106</v>
      </c>
      <c r="G36" s="15">
        <v>1</v>
      </c>
      <c r="H36" s="15">
        <v>564</v>
      </c>
      <c r="I36" s="15">
        <v>2375</v>
      </c>
      <c r="J36" s="15">
        <v>0</v>
      </c>
      <c r="K36" s="15">
        <v>8883</v>
      </c>
      <c r="L36" s="15">
        <v>0</v>
      </c>
      <c r="M36" s="15">
        <v>84</v>
      </c>
      <c r="N36" s="33">
        <v>269</v>
      </c>
      <c r="O36" s="15">
        <v>219</v>
      </c>
      <c r="P36" s="15">
        <v>2980</v>
      </c>
      <c r="Q36" s="15">
        <v>236</v>
      </c>
      <c r="R36" s="15">
        <v>150</v>
      </c>
      <c r="S36" s="15">
        <v>72</v>
      </c>
      <c r="T36" s="15">
        <v>0</v>
      </c>
      <c r="U36" s="75"/>
      <c r="V36" s="72" t="s">
        <v>26</v>
      </c>
      <c r="W36" s="73"/>
      <c r="X36" s="15">
        <v>0</v>
      </c>
      <c r="Y36" s="15">
        <v>2535</v>
      </c>
      <c r="Z36" s="15">
        <v>0</v>
      </c>
      <c r="AA36" s="15">
        <v>0</v>
      </c>
      <c r="AB36" s="15">
        <v>2097</v>
      </c>
      <c r="AC36" s="15">
        <v>156</v>
      </c>
      <c r="AD36" s="15">
        <v>1836</v>
      </c>
      <c r="AE36" s="15">
        <v>0</v>
      </c>
      <c r="AF36" s="15">
        <v>72</v>
      </c>
      <c r="AG36" s="15">
        <v>0</v>
      </c>
      <c r="AH36" s="15">
        <v>0</v>
      </c>
      <c r="AI36" s="15">
        <v>770</v>
      </c>
      <c r="AJ36" s="15">
        <v>7086</v>
      </c>
      <c r="AK36" s="15">
        <v>29</v>
      </c>
      <c r="AL36" s="15">
        <v>0</v>
      </c>
      <c r="AM36" s="33">
        <v>2</v>
      </c>
      <c r="AN36" s="33">
        <v>0</v>
      </c>
      <c r="AO36" s="75"/>
      <c r="AP36" s="72" t="s">
        <v>26</v>
      </c>
      <c r="AQ36" s="73"/>
      <c r="AR36" s="33">
        <v>145</v>
      </c>
      <c r="AS36" s="33">
        <v>0</v>
      </c>
      <c r="AT36" s="15">
        <v>14536</v>
      </c>
      <c r="AU36" s="33"/>
      <c r="AV36" s="33"/>
      <c r="AW36" s="33"/>
      <c r="AX36" s="15">
        <v>6299</v>
      </c>
      <c r="AY36" s="33">
        <v>5538</v>
      </c>
      <c r="AZ36" s="33">
        <v>117</v>
      </c>
      <c r="BA36" s="33">
        <v>0</v>
      </c>
      <c r="BB36" s="33">
        <v>0</v>
      </c>
      <c r="BC36" s="33">
        <v>43</v>
      </c>
      <c r="BD36" s="33">
        <v>0</v>
      </c>
      <c r="BE36" s="33">
        <v>4135</v>
      </c>
      <c r="BF36" s="33">
        <v>7760</v>
      </c>
      <c r="BG36" s="15">
        <v>942</v>
      </c>
      <c r="BH36" s="33">
        <v>18</v>
      </c>
      <c r="BI36" s="75"/>
      <c r="BJ36" s="72" t="s">
        <v>26</v>
      </c>
      <c r="BK36" s="73"/>
      <c r="BL36" s="33">
        <v>7</v>
      </c>
      <c r="BM36" s="33">
        <v>107</v>
      </c>
      <c r="BN36" s="33">
        <v>0</v>
      </c>
      <c r="BO36" s="15">
        <v>11</v>
      </c>
      <c r="BP36" s="15">
        <v>0</v>
      </c>
      <c r="BQ36" s="15">
        <v>17</v>
      </c>
      <c r="BR36" s="33">
        <v>3722</v>
      </c>
      <c r="BS36" s="33">
        <v>1224</v>
      </c>
      <c r="BT36" s="33">
        <v>2058</v>
      </c>
      <c r="BU36" s="33">
        <v>0</v>
      </c>
      <c r="BV36" s="52">
        <f t="shared" si="0"/>
        <v>78618</v>
      </c>
    </row>
    <row r="37" spans="1:74" s="13" customFormat="1" ht="11.25" customHeight="1">
      <c r="A37" s="75"/>
      <c r="B37" s="72" t="s">
        <v>25</v>
      </c>
      <c r="C37" s="73"/>
      <c r="D37" s="19">
        <v>1918</v>
      </c>
      <c r="E37" s="19">
        <v>0</v>
      </c>
      <c r="F37" s="19">
        <v>6371</v>
      </c>
      <c r="G37" s="19">
        <v>0</v>
      </c>
      <c r="H37" s="19">
        <v>116</v>
      </c>
      <c r="I37" s="19">
        <v>330</v>
      </c>
      <c r="J37" s="14">
        <v>0</v>
      </c>
      <c r="K37" s="14">
        <v>0</v>
      </c>
      <c r="L37" s="19">
        <v>1425</v>
      </c>
      <c r="M37" s="19">
        <v>4314</v>
      </c>
      <c r="N37" s="19">
        <v>2251</v>
      </c>
      <c r="O37" s="19">
        <v>143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75"/>
      <c r="V37" s="72" t="s">
        <v>25</v>
      </c>
      <c r="W37" s="73"/>
      <c r="X37" s="19">
        <v>0</v>
      </c>
      <c r="Y37" s="19">
        <v>0</v>
      </c>
      <c r="Z37" s="19">
        <v>0</v>
      </c>
      <c r="AA37" s="14">
        <v>0</v>
      </c>
      <c r="AB37" s="14">
        <v>435</v>
      </c>
      <c r="AC37" s="14">
        <v>1492</v>
      </c>
      <c r="AD37" s="14">
        <v>5</v>
      </c>
      <c r="AE37" s="19">
        <v>1314</v>
      </c>
      <c r="AF37" s="19">
        <v>0</v>
      </c>
      <c r="AG37" s="19">
        <v>0</v>
      </c>
      <c r="AH37" s="19">
        <v>0</v>
      </c>
      <c r="AI37" s="19">
        <v>0</v>
      </c>
      <c r="AJ37" s="19">
        <v>1496</v>
      </c>
      <c r="AK37" s="19">
        <v>105</v>
      </c>
      <c r="AL37" s="19">
        <v>25</v>
      </c>
      <c r="AM37" s="19">
        <v>85</v>
      </c>
      <c r="AN37" s="19">
        <v>600</v>
      </c>
      <c r="AO37" s="75"/>
      <c r="AP37" s="72" t="s">
        <v>25</v>
      </c>
      <c r="AQ37" s="73"/>
      <c r="AR37" s="19">
        <v>89</v>
      </c>
      <c r="AS37" s="19">
        <v>0</v>
      </c>
      <c r="AT37" s="19">
        <v>16245</v>
      </c>
      <c r="AU37" s="19"/>
      <c r="AV37" s="19"/>
      <c r="AW37" s="19"/>
      <c r="AX37" s="14">
        <v>157426</v>
      </c>
      <c r="AY37" s="19">
        <v>2534</v>
      </c>
      <c r="AZ37" s="19">
        <v>0</v>
      </c>
      <c r="BA37" s="19">
        <v>3195</v>
      </c>
      <c r="BB37" s="19">
        <v>174</v>
      </c>
      <c r="BC37" s="19">
        <v>0</v>
      </c>
      <c r="BD37" s="19">
        <v>715</v>
      </c>
      <c r="BE37" s="19">
        <v>0</v>
      </c>
      <c r="BF37" s="19">
        <v>54983</v>
      </c>
      <c r="BG37" s="19">
        <v>0</v>
      </c>
      <c r="BH37" s="19">
        <v>1291</v>
      </c>
      <c r="BI37" s="75"/>
      <c r="BJ37" s="72" t="s">
        <v>25</v>
      </c>
      <c r="BK37" s="73"/>
      <c r="BL37" s="19">
        <v>410</v>
      </c>
      <c r="BM37" s="19">
        <v>0</v>
      </c>
      <c r="BN37" s="19">
        <v>0</v>
      </c>
      <c r="BO37" s="14">
        <v>70</v>
      </c>
      <c r="BP37" s="14">
        <v>0</v>
      </c>
      <c r="BQ37" s="14">
        <v>1054</v>
      </c>
      <c r="BR37" s="19">
        <v>0</v>
      </c>
      <c r="BS37" s="19">
        <v>2372</v>
      </c>
      <c r="BT37" s="19">
        <v>15</v>
      </c>
      <c r="BU37" s="19">
        <v>0</v>
      </c>
      <c r="BV37" s="52">
        <f t="shared" si="0"/>
        <v>262998</v>
      </c>
    </row>
    <row r="38" spans="1:74" s="13" customFormat="1" ht="11.25" customHeight="1">
      <c r="A38" s="75"/>
      <c r="B38" s="72" t="s">
        <v>24</v>
      </c>
      <c r="C38" s="73"/>
      <c r="D38" s="19">
        <v>151892</v>
      </c>
      <c r="E38" s="19">
        <v>2474</v>
      </c>
      <c r="F38" s="19">
        <v>150776</v>
      </c>
      <c r="G38" s="19">
        <v>18649</v>
      </c>
      <c r="H38" s="19">
        <v>27865</v>
      </c>
      <c r="I38" s="19">
        <v>718736</v>
      </c>
      <c r="J38" s="14">
        <v>26677</v>
      </c>
      <c r="K38" s="14">
        <v>371924</v>
      </c>
      <c r="L38" s="14">
        <v>133317</v>
      </c>
      <c r="M38" s="19">
        <v>2749</v>
      </c>
      <c r="N38" s="19">
        <v>193240</v>
      </c>
      <c r="O38" s="19">
        <v>137134</v>
      </c>
      <c r="P38" s="19">
        <v>316355</v>
      </c>
      <c r="Q38" s="19">
        <v>0</v>
      </c>
      <c r="R38" s="19">
        <v>92639</v>
      </c>
      <c r="S38" s="19">
        <v>23789</v>
      </c>
      <c r="T38" s="19">
        <v>34613</v>
      </c>
      <c r="U38" s="75"/>
      <c r="V38" s="72" t="s">
        <v>24</v>
      </c>
      <c r="W38" s="73"/>
      <c r="X38" s="19">
        <v>778</v>
      </c>
      <c r="Y38" s="19">
        <v>78927</v>
      </c>
      <c r="Z38" s="19">
        <v>10260</v>
      </c>
      <c r="AA38" s="14">
        <v>2577</v>
      </c>
      <c r="AB38" s="14">
        <v>193854</v>
      </c>
      <c r="AC38" s="14">
        <v>84741</v>
      </c>
      <c r="AD38" s="14">
        <v>41392</v>
      </c>
      <c r="AE38" s="19">
        <v>15796</v>
      </c>
      <c r="AF38" s="19">
        <v>21103</v>
      </c>
      <c r="AG38" s="19">
        <v>35813</v>
      </c>
      <c r="AH38" s="19">
        <v>16173</v>
      </c>
      <c r="AI38" s="19">
        <v>13130</v>
      </c>
      <c r="AJ38" s="19">
        <v>206673</v>
      </c>
      <c r="AK38" s="19">
        <v>22361</v>
      </c>
      <c r="AL38" s="19">
        <v>89979</v>
      </c>
      <c r="AM38" s="19">
        <v>0</v>
      </c>
      <c r="AN38" s="19">
        <v>16515</v>
      </c>
      <c r="AO38" s="75"/>
      <c r="AP38" s="72" t="s">
        <v>24</v>
      </c>
      <c r="AQ38" s="73"/>
      <c r="AR38" s="19">
        <v>11359</v>
      </c>
      <c r="AS38" s="19">
        <v>15426</v>
      </c>
      <c r="AT38" s="14">
        <v>390437</v>
      </c>
      <c r="AU38" s="19"/>
      <c r="AV38" s="19"/>
      <c r="AW38" s="19"/>
      <c r="AX38" s="14">
        <v>133971</v>
      </c>
      <c r="AY38" s="19">
        <v>411866</v>
      </c>
      <c r="AZ38" s="19">
        <v>24655</v>
      </c>
      <c r="BA38" s="19">
        <v>115947</v>
      </c>
      <c r="BB38" s="19">
        <v>81268</v>
      </c>
      <c r="BC38" s="19">
        <v>26581</v>
      </c>
      <c r="BD38" s="19">
        <v>74665</v>
      </c>
      <c r="BE38" s="19">
        <v>491144</v>
      </c>
      <c r="BF38" s="19">
        <v>1341783</v>
      </c>
      <c r="BG38" s="14">
        <v>235134</v>
      </c>
      <c r="BH38" s="19">
        <v>21344</v>
      </c>
      <c r="BI38" s="75"/>
      <c r="BJ38" s="72" t="s">
        <v>24</v>
      </c>
      <c r="BK38" s="73"/>
      <c r="BL38" s="19">
        <v>59664</v>
      </c>
      <c r="BM38" s="19">
        <v>8612</v>
      </c>
      <c r="BN38" s="19">
        <v>32242</v>
      </c>
      <c r="BO38" s="14">
        <v>18948</v>
      </c>
      <c r="BP38" s="14">
        <v>20131</v>
      </c>
      <c r="BQ38" s="14">
        <v>259270</v>
      </c>
      <c r="BR38" s="19">
        <v>100523</v>
      </c>
      <c r="BS38" s="19">
        <v>73629</v>
      </c>
      <c r="BT38" s="19">
        <v>30555</v>
      </c>
      <c r="BU38" s="19">
        <v>22228</v>
      </c>
      <c r="BV38" s="52">
        <f t="shared" ref="BV38:BV69" si="1">SUM(D38:BU38)</f>
        <v>7254283</v>
      </c>
    </row>
    <row r="39" spans="1:74" ht="11.25" customHeight="1">
      <c r="A39" s="75"/>
      <c r="B39" s="72" t="s">
        <v>23</v>
      </c>
      <c r="C39" s="73"/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34">
        <v>0</v>
      </c>
      <c r="K39" s="34">
        <v>0</v>
      </c>
      <c r="L39" s="34">
        <v>0</v>
      </c>
      <c r="M39" s="18">
        <v>0</v>
      </c>
      <c r="N39" s="18">
        <v>0</v>
      </c>
      <c r="O39" s="18">
        <v>0</v>
      </c>
      <c r="P39" s="18">
        <v>0</v>
      </c>
      <c r="Q39" s="18">
        <v>9012</v>
      </c>
      <c r="R39" s="18">
        <v>0</v>
      </c>
      <c r="S39" s="18">
        <v>0</v>
      </c>
      <c r="T39" s="18">
        <v>0</v>
      </c>
      <c r="U39" s="75"/>
      <c r="V39" s="72" t="s">
        <v>23</v>
      </c>
      <c r="W39" s="73"/>
      <c r="X39" s="18">
        <v>0</v>
      </c>
      <c r="Y39" s="18">
        <v>0</v>
      </c>
      <c r="Z39" s="18">
        <v>0</v>
      </c>
      <c r="AA39" s="34">
        <v>0</v>
      </c>
      <c r="AB39" s="34">
        <v>0</v>
      </c>
      <c r="AC39" s="34">
        <v>0</v>
      </c>
      <c r="AD39" s="12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10027</v>
      </c>
      <c r="AN39" s="18">
        <v>0</v>
      </c>
      <c r="AO39" s="75"/>
      <c r="AP39" s="72" t="s">
        <v>23</v>
      </c>
      <c r="AQ39" s="73"/>
      <c r="AR39" s="18">
        <v>0</v>
      </c>
      <c r="AS39" s="18">
        <v>0</v>
      </c>
      <c r="AT39" s="34">
        <v>0</v>
      </c>
      <c r="AU39" s="18"/>
      <c r="AV39" s="18"/>
      <c r="AW39" s="18"/>
      <c r="AX39" s="34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34">
        <v>0</v>
      </c>
      <c r="BH39" s="18">
        <v>0</v>
      </c>
      <c r="BI39" s="75"/>
      <c r="BJ39" s="72" t="s">
        <v>23</v>
      </c>
      <c r="BK39" s="73"/>
      <c r="BL39" s="18">
        <v>0</v>
      </c>
      <c r="BM39" s="18">
        <v>0</v>
      </c>
      <c r="BN39" s="18">
        <v>0</v>
      </c>
      <c r="BO39" s="34">
        <v>0</v>
      </c>
      <c r="BP39" s="34">
        <v>0</v>
      </c>
      <c r="BQ39" s="34">
        <v>0</v>
      </c>
      <c r="BR39" s="18">
        <v>0</v>
      </c>
      <c r="BS39" s="18">
        <v>0</v>
      </c>
      <c r="BT39" s="18">
        <v>0</v>
      </c>
      <c r="BU39" s="18">
        <v>0</v>
      </c>
      <c r="BV39" s="53">
        <f t="shared" si="1"/>
        <v>19039</v>
      </c>
    </row>
    <row r="40" spans="1:74" ht="11.25" customHeight="1">
      <c r="A40" s="74" t="s">
        <v>22</v>
      </c>
      <c r="B40" s="79" t="s">
        <v>119</v>
      </c>
      <c r="C40" s="59" t="s">
        <v>137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596500</v>
      </c>
      <c r="L40" s="8">
        <v>18500</v>
      </c>
      <c r="M40" s="8">
        <v>0</v>
      </c>
      <c r="N40" s="8">
        <v>150500</v>
      </c>
      <c r="O40" s="8">
        <v>218000</v>
      </c>
      <c r="P40" s="8">
        <v>0</v>
      </c>
      <c r="Q40" s="8">
        <v>36400</v>
      </c>
      <c r="R40" s="8">
        <v>0</v>
      </c>
      <c r="S40" s="8">
        <v>0</v>
      </c>
      <c r="T40" s="8">
        <v>0</v>
      </c>
      <c r="U40" s="74" t="s">
        <v>22</v>
      </c>
      <c r="V40" s="79" t="s">
        <v>119</v>
      </c>
      <c r="W40" s="59" t="s">
        <v>137</v>
      </c>
      <c r="X40" s="8">
        <v>0</v>
      </c>
      <c r="Y40" s="8">
        <v>0</v>
      </c>
      <c r="Z40" s="8">
        <v>0</v>
      </c>
      <c r="AA40" s="8">
        <v>0</v>
      </c>
      <c r="AB40" s="8">
        <v>232800</v>
      </c>
      <c r="AC40" s="8">
        <v>100000</v>
      </c>
      <c r="AD40" s="8">
        <v>138400</v>
      </c>
      <c r="AE40" s="8">
        <v>0</v>
      </c>
      <c r="AF40" s="8">
        <v>70000</v>
      </c>
      <c r="AG40" s="8">
        <v>5000</v>
      </c>
      <c r="AH40" s="8">
        <v>0</v>
      </c>
      <c r="AI40" s="8">
        <v>0</v>
      </c>
      <c r="AJ40" s="8">
        <v>692400</v>
      </c>
      <c r="AK40" s="8">
        <v>0</v>
      </c>
      <c r="AL40" s="8">
        <v>0</v>
      </c>
      <c r="AM40" s="8">
        <v>89400</v>
      </c>
      <c r="AN40" s="8">
        <v>0</v>
      </c>
      <c r="AO40" s="74" t="s">
        <v>22</v>
      </c>
      <c r="AP40" s="79" t="s">
        <v>119</v>
      </c>
      <c r="AQ40" s="59" t="s">
        <v>137</v>
      </c>
      <c r="AR40" s="8">
        <v>0</v>
      </c>
      <c r="AS40" s="8">
        <v>93500</v>
      </c>
      <c r="AT40" s="8">
        <v>595900</v>
      </c>
      <c r="AU40" s="8"/>
      <c r="AV40" s="8"/>
      <c r="AW40" s="8"/>
      <c r="AX40" s="8">
        <v>185300</v>
      </c>
      <c r="AY40" s="8">
        <v>122000</v>
      </c>
      <c r="AZ40" s="8">
        <v>0</v>
      </c>
      <c r="BA40" s="8">
        <v>0</v>
      </c>
      <c r="BB40" s="8">
        <v>0</v>
      </c>
      <c r="BC40" s="8">
        <v>110000</v>
      </c>
      <c r="BD40" s="8">
        <v>0</v>
      </c>
      <c r="BE40" s="8">
        <v>1215300</v>
      </c>
      <c r="BF40" s="8">
        <v>1709200</v>
      </c>
      <c r="BG40" s="8">
        <v>14800</v>
      </c>
      <c r="BH40" s="8">
        <v>25300</v>
      </c>
      <c r="BI40" s="74" t="s">
        <v>22</v>
      </c>
      <c r="BJ40" s="79" t="s">
        <v>119</v>
      </c>
      <c r="BK40" s="59" t="s">
        <v>137</v>
      </c>
      <c r="BL40" s="8">
        <v>0</v>
      </c>
      <c r="BM40" s="8">
        <v>6100</v>
      </c>
      <c r="BN40" s="8">
        <v>0</v>
      </c>
      <c r="BO40" s="8">
        <v>0</v>
      </c>
      <c r="BP40" s="8">
        <v>0</v>
      </c>
      <c r="BQ40" s="8">
        <v>126400</v>
      </c>
      <c r="BR40" s="8">
        <v>0</v>
      </c>
      <c r="BS40" s="8">
        <v>0</v>
      </c>
      <c r="BT40" s="8">
        <v>0</v>
      </c>
      <c r="BU40" s="8">
        <v>0</v>
      </c>
      <c r="BV40" s="51">
        <f t="shared" si="1"/>
        <v>6551700</v>
      </c>
    </row>
    <row r="41" spans="1:74" ht="11.25" customHeight="1">
      <c r="A41" s="75"/>
      <c r="B41" s="80"/>
      <c r="C41" s="60" t="s">
        <v>21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18500</v>
      </c>
      <c r="M41" s="15">
        <v>0</v>
      </c>
      <c r="N41" s="33">
        <v>150500</v>
      </c>
      <c r="O41" s="15">
        <v>0</v>
      </c>
      <c r="P41" s="15">
        <v>0</v>
      </c>
      <c r="Q41" s="15">
        <v>36400</v>
      </c>
      <c r="R41" s="15">
        <v>0</v>
      </c>
      <c r="S41" s="15">
        <v>0</v>
      </c>
      <c r="T41" s="15">
        <v>0</v>
      </c>
      <c r="U41" s="75"/>
      <c r="V41" s="80"/>
      <c r="W41" s="60" t="s">
        <v>21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100000</v>
      </c>
      <c r="AD41" s="15">
        <v>138400</v>
      </c>
      <c r="AE41" s="15">
        <v>0</v>
      </c>
      <c r="AF41" s="15">
        <v>50000</v>
      </c>
      <c r="AG41" s="15">
        <v>5000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33">
        <v>89400</v>
      </c>
      <c r="AN41" s="33">
        <v>0</v>
      </c>
      <c r="AO41" s="75"/>
      <c r="AP41" s="80"/>
      <c r="AQ41" s="60" t="s">
        <v>21</v>
      </c>
      <c r="AR41" s="33">
        <v>0</v>
      </c>
      <c r="AS41" s="33">
        <v>0</v>
      </c>
      <c r="AT41" s="15">
        <v>0</v>
      </c>
      <c r="AU41" s="33"/>
      <c r="AV41" s="33"/>
      <c r="AW41" s="33"/>
      <c r="AX41" s="15">
        <v>0</v>
      </c>
      <c r="AY41" s="33">
        <v>122000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15">
        <v>4800</v>
      </c>
      <c r="BH41" s="33">
        <v>25300</v>
      </c>
      <c r="BI41" s="75"/>
      <c r="BJ41" s="80"/>
      <c r="BK41" s="60" t="s">
        <v>21</v>
      </c>
      <c r="BL41" s="33">
        <v>0</v>
      </c>
      <c r="BM41" s="33">
        <v>6100</v>
      </c>
      <c r="BN41" s="33">
        <v>0</v>
      </c>
      <c r="BO41" s="15">
        <v>0</v>
      </c>
      <c r="BP41" s="15">
        <v>0</v>
      </c>
      <c r="BQ41" s="15">
        <v>0</v>
      </c>
      <c r="BR41" s="33">
        <v>0</v>
      </c>
      <c r="BS41" s="33">
        <v>0</v>
      </c>
      <c r="BT41" s="33">
        <v>0</v>
      </c>
      <c r="BU41" s="33">
        <v>0</v>
      </c>
      <c r="BV41" s="52">
        <f t="shared" si="1"/>
        <v>746400</v>
      </c>
    </row>
    <row r="42" spans="1:74" ht="11.25" customHeight="1">
      <c r="A42" s="75"/>
      <c r="B42" s="80"/>
      <c r="C42" s="60" t="s">
        <v>156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596500</v>
      </c>
      <c r="L42" s="15">
        <v>0</v>
      </c>
      <c r="M42" s="15">
        <v>0</v>
      </c>
      <c r="N42" s="33">
        <v>0</v>
      </c>
      <c r="O42" s="15">
        <v>218000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75"/>
      <c r="V42" s="80"/>
      <c r="W42" s="60" t="s">
        <v>156</v>
      </c>
      <c r="X42" s="15">
        <v>0</v>
      </c>
      <c r="Y42" s="15">
        <v>0</v>
      </c>
      <c r="Z42" s="15">
        <v>0</v>
      </c>
      <c r="AA42" s="15">
        <v>0</v>
      </c>
      <c r="AB42" s="15">
        <v>102800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692400</v>
      </c>
      <c r="AK42" s="15">
        <v>0</v>
      </c>
      <c r="AL42" s="15">
        <v>0</v>
      </c>
      <c r="AM42" s="33">
        <v>0</v>
      </c>
      <c r="AN42" s="33">
        <v>0</v>
      </c>
      <c r="AO42" s="75"/>
      <c r="AP42" s="80"/>
      <c r="AQ42" s="60" t="s">
        <v>156</v>
      </c>
      <c r="AR42" s="33">
        <v>0</v>
      </c>
      <c r="AS42" s="33">
        <v>93500</v>
      </c>
      <c r="AT42" s="15">
        <v>595900</v>
      </c>
      <c r="AU42" s="33"/>
      <c r="AV42" s="33"/>
      <c r="AW42" s="33"/>
      <c r="AX42" s="15">
        <v>185300</v>
      </c>
      <c r="AY42" s="33">
        <v>0</v>
      </c>
      <c r="AZ42" s="33">
        <v>0</v>
      </c>
      <c r="BA42" s="33">
        <v>0</v>
      </c>
      <c r="BB42" s="33">
        <v>0</v>
      </c>
      <c r="BC42" s="33">
        <v>110000</v>
      </c>
      <c r="BD42" s="33">
        <v>0</v>
      </c>
      <c r="BE42" s="33">
        <v>0</v>
      </c>
      <c r="BF42" s="33">
        <v>1709200</v>
      </c>
      <c r="BG42" s="15">
        <v>10000</v>
      </c>
      <c r="BH42" s="33">
        <v>0</v>
      </c>
      <c r="BI42" s="75"/>
      <c r="BJ42" s="80"/>
      <c r="BK42" s="60" t="s">
        <v>156</v>
      </c>
      <c r="BL42" s="33">
        <v>0</v>
      </c>
      <c r="BM42" s="33">
        <v>0</v>
      </c>
      <c r="BN42" s="33">
        <v>0</v>
      </c>
      <c r="BO42" s="15">
        <v>0</v>
      </c>
      <c r="BP42" s="15">
        <v>0</v>
      </c>
      <c r="BQ42" s="15">
        <v>126400</v>
      </c>
      <c r="BR42" s="33">
        <v>0</v>
      </c>
      <c r="BS42" s="33">
        <v>0</v>
      </c>
      <c r="BT42" s="33">
        <v>0</v>
      </c>
      <c r="BU42" s="33">
        <v>0</v>
      </c>
      <c r="BV42" s="52">
        <f t="shared" si="1"/>
        <v>4440000</v>
      </c>
    </row>
    <row r="43" spans="1:74" ht="11.25" customHeight="1">
      <c r="A43" s="75"/>
      <c r="B43" s="80"/>
      <c r="C43" s="60" t="s">
        <v>138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33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75"/>
      <c r="V43" s="80"/>
      <c r="W43" s="60" t="s">
        <v>138</v>
      </c>
      <c r="X43" s="15">
        <v>0</v>
      </c>
      <c r="Y43" s="15">
        <v>0</v>
      </c>
      <c r="Z43" s="15">
        <v>0</v>
      </c>
      <c r="AA43" s="15">
        <v>0</v>
      </c>
      <c r="AB43" s="15">
        <v>130000</v>
      </c>
      <c r="AC43" s="15">
        <v>0</v>
      </c>
      <c r="AD43" s="15">
        <v>0</v>
      </c>
      <c r="AE43" s="15">
        <v>0</v>
      </c>
      <c r="AF43" s="15">
        <v>20000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33">
        <v>0</v>
      </c>
      <c r="AN43" s="33">
        <v>0</v>
      </c>
      <c r="AO43" s="75"/>
      <c r="AP43" s="80"/>
      <c r="AQ43" s="60" t="s">
        <v>138</v>
      </c>
      <c r="AR43" s="33">
        <v>0</v>
      </c>
      <c r="AS43" s="33">
        <v>0</v>
      </c>
      <c r="AT43" s="15">
        <v>0</v>
      </c>
      <c r="AU43" s="33"/>
      <c r="AV43" s="33"/>
      <c r="AW43" s="33"/>
      <c r="AX43" s="15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1215300</v>
      </c>
      <c r="BF43" s="33">
        <v>0</v>
      </c>
      <c r="BG43" s="15">
        <v>0</v>
      </c>
      <c r="BH43" s="33">
        <v>0</v>
      </c>
      <c r="BI43" s="75"/>
      <c r="BJ43" s="80"/>
      <c r="BK43" s="60" t="s">
        <v>138</v>
      </c>
      <c r="BL43" s="33">
        <v>0</v>
      </c>
      <c r="BM43" s="33">
        <v>0</v>
      </c>
      <c r="BN43" s="33">
        <v>0</v>
      </c>
      <c r="BO43" s="15">
        <v>0</v>
      </c>
      <c r="BP43" s="15">
        <v>0</v>
      </c>
      <c r="BQ43" s="15">
        <v>0</v>
      </c>
      <c r="BR43" s="33">
        <v>0</v>
      </c>
      <c r="BS43" s="33">
        <v>0</v>
      </c>
      <c r="BT43" s="33">
        <v>0</v>
      </c>
      <c r="BU43" s="33">
        <v>0</v>
      </c>
      <c r="BV43" s="52">
        <f t="shared" si="1"/>
        <v>1365300</v>
      </c>
    </row>
    <row r="44" spans="1:74" ht="11.25" customHeight="1">
      <c r="A44" s="75"/>
      <c r="B44" s="80"/>
      <c r="C44" s="60" t="s">
        <v>139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33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75"/>
      <c r="V44" s="80"/>
      <c r="W44" s="60" t="s">
        <v>139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33">
        <v>0</v>
      </c>
      <c r="AN44" s="33">
        <v>0</v>
      </c>
      <c r="AO44" s="75"/>
      <c r="AP44" s="80"/>
      <c r="AQ44" s="60" t="s">
        <v>139</v>
      </c>
      <c r="AR44" s="33">
        <v>0</v>
      </c>
      <c r="AS44" s="33">
        <v>0</v>
      </c>
      <c r="AT44" s="15">
        <v>0</v>
      </c>
      <c r="AU44" s="33"/>
      <c r="AV44" s="33"/>
      <c r="AW44" s="33"/>
      <c r="AX44" s="15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15">
        <v>0</v>
      </c>
      <c r="BH44" s="33">
        <v>0</v>
      </c>
      <c r="BI44" s="75"/>
      <c r="BJ44" s="80"/>
      <c r="BK44" s="60" t="s">
        <v>139</v>
      </c>
      <c r="BL44" s="33">
        <v>0</v>
      </c>
      <c r="BM44" s="33">
        <v>0</v>
      </c>
      <c r="BN44" s="33">
        <v>0</v>
      </c>
      <c r="BO44" s="15">
        <v>0</v>
      </c>
      <c r="BP44" s="15">
        <v>0</v>
      </c>
      <c r="BQ44" s="15">
        <v>0</v>
      </c>
      <c r="BR44" s="33">
        <v>0</v>
      </c>
      <c r="BS44" s="33">
        <v>0</v>
      </c>
      <c r="BT44" s="33">
        <v>0</v>
      </c>
      <c r="BU44" s="33">
        <v>0</v>
      </c>
      <c r="BV44" s="52">
        <f t="shared" si="1"/>
        <v>0</v>
      </c>
    </row>
    <row r="45" spans="1:74" ht="11.25" customHeight="1">
      <c r="A45" s="75"/>
      <c r="B45" s="80"/>
      <c r="C45" s="60" t="s">
        <v>120</v>
      </c>
      <c r="D45" s="15">
        <v>5950</v>
      </c>
      <c r="E45" s="15">
        <v>4215</v>
      </c>
      <c r="F45" s="15">
        <v>4500</v>
      </c>
      <c r="G45" s="15">
        <v>9332</v>
      </c>
      <c r="H45" s="15">
        <v>0</v>
      </c>
      <c r="I45" s="15">
        <v>21832</v>
      </c>
      <c r="J45" s="15">
        <v>0</v>
      </c>
      <c r="K45" s="15">
        <v>74293</v>
      </c>
      <c r="L45" s="15">
        <v>6396</v>
      </c>
      <c r="M45" s="15">
        <v>54293</v>
      </c>
      <c r="N45" s="33">
        <v>0</v>
      </c>
      <c r="O45" s="15">
        <v>6090</v>
      </c>
      <c r="P45" s="15">
        <v>0</v>
      </c>
      <c r="Q45" s="15">
        <v>0</v>
      </c>
      <c r="R45" s="15">
        <v>2148</v>
      </c>
      <c r="S45" s="15">
        <v>0</v>
      </c>
      <c r="T45" s="15">
        <v>0</v>
      </c>
      <c r="U45" s="75"/>
      <c r="V45" s="80"/>
      <c r="W45" s="60" t="s">
        <v>120</v>
      </c>
      <c r="X45" s="15">
        <v>0</v>
      </c>
      <c r="Y45" s="15">
        <v>0</v>
      </c>
      <c r="Z45" s="15">
        <v>0</v>
      </c>
      <c r="AA45" s="15">
        <v>0</v>
      </c>
      <c r="AB45" s="15">
        <v>59251</v>
      </c>
      <c r="AC45" s="15">
        <v>5926</v>
      </c>
      <c r="AD45" s="15">
        <v>12754</v>
      </c>
      <c r="AE45" s="15">
        <v>0</v>
      </c>
      <c r="AF45" s="15">
        <v>8000</v>
      </c>
      <c r="AG45" s="15">
        <v>0</v>
      </c>
      <c r="AH45" s="15">
        <v>0</v>
      </c>
      <c r="AI45" s="15">
        <v>0</v>
      </c>
      <c r="AJ45" s="15">
        <v>331188</v>
      </c>
      <c r="AK45" s="15">
        <v>16930</v>
      </c>
      <c r="AL45" s="15">
        <v>0</v>
      </c>
      <c r="AM45" s="33">
        <v>33329</v>
      </c>
      <c r="AN45" s="33">
        <v>8939</v>
      </c>
      <c r="AO45" s="75"/>
      <c r="AP45" s="80"/>
      <c r="AQ45" s="60" t="s">
        <v>120</v>
      </c>
      <c r="AR45" s="33">
        <v>11792</v>
      </c>
      <c r="AS45" s="33">
        <v>20500</v>
      </c>
      <c r="AT45" s="15">
        <v>176369</v>
      </c>
      <c r="AU45" s="33"/>
      <c r="AV45" s="33"/>
      <c r="AW45" s="33"/>
      <c r="AX45" s="15">
        <v>51743</v>
      </c>
      <c r="AY45" s="33">
        <v>349173</v>
      </c>
      <c r="AZ45" s="33">
        <v>958</v>
      </c>
      <c r="BA45" s="33">
        <v>0</v>
      </c>
      <c r="BB45" s="33">
        <v>0</v>
      </c>
      <c r="BC45" s="33">
        <v>0</v>
      </c>
      <c r="BD45" s="33">
        <v>7108</v>
      </c>
      <c r="BE45" s="33">
        <v>0</v>
      </c>
      <c r="BF45" s="33">
        <v>468989</v>
      </c>
      <c r="BG45" s="15">
        <v>44831</v>
      </c>
      <c r="BH45" s="33">
        <v>6084</v>
      </c>
      <c r="BI45" s="75"/>
      <c r="BJ45" s="80"/>
      <c r="BK45" s="60" t="s">
        <v>120</v>
      </c>
      <c r="BL45" s="33">
        <v>0</v>
      </c>
      <c r="BM45" s="33">
        <v>14659</v>
      </c>
      <c r="BN45" s="33">
        <v>6219</v>
      </c>
      <c r="BO45" s="15">
        <v>0</v>
      </c>
      <c r="BP45" s="15">
        <v>0</v>
      </c>
      <c r="BQ45" s="15">
        <v>16400</v>
      </c>
      <c r="BR45" s="33">
        <v>49847</v>
      </c>
      <c r="BS45" s="33">
        <v>6719</v>
      </c>
      <c r="BT45" s="33">
        <v>1302</v>
      </c>
      <c r="BU45" s="33">
        <v>0</v>
      </c>
      <c r="BV45" s="52">
        <f t="shared" si="1"/>
        <v>1898059</v>
      </c>
    </row>
    <row r="46" spans="1:74" ht="11.25" customHeight="1">
      <c r="A46" s="75"/>
      <c r="B46" s="80"/>
      <c r="C46" s="60" t="s">
        <v>20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33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75"/>
      <c r="V46" s="80"/>
      <c r="W46" s="60" t="s">
        <v>20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33">
        <v>0</v>
      </c>
      <c r="AN46" s="33">
        <v>0</v>
      </c>
      <c r="AO46" s="75"/>
      <c r="AP46" s="80"/>
      <c r="AQ46" s="60" t="s">
        <v>20</v>
      </c>
      <c r="AR46" s="33">
        <v>0</v>
      </c>
      <c r="AS46" s="33">
        <v>0</v>
      </c>
      <c r="AT46" s="15">
        <v>0</v>
      </c>
      <c r="AU46" s="33"/>
      <c r="AV46" s="33"/>
      <c r="AW46" s="33"/>
      <c r="AX46" s="15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15">
        <v>0</v>
      </c>
      <c r="BH46" s="33">
        <v>0</v>
      </c>
      <c r="BI46" s="75"/>
      <c r="BJ46" s="80"/>
      <c r="BK46" s="60" t="s">
        <v>20</v>
      </c>
      <c r="BL46" s="33">
        <v>0</v>
      </c>
      <c r="BM46" s="33">
        <v>0</v>
      </c>
      <c r="BN46" s="33">
        <v>0</v>
      </c>
      <c r="BO46" s="15">
        <v>0</v>
      </c>
      <c r="BP46" s="15">
        <v>0</v>
      </c>
      <c r="BQ46" s="15">
        <v>0</v>
      </c>
      <c r="BR46" s="33">
        <v>0</v>
      </c>
      <c r="BS46" s="33">
        <v>0</v>
      </c>
      <c r="BT46" s="33">
        <v>0</v>
      </c>
      <c r="BU46" s="33">
        <v>0</v>
      </c>
      <c r="BV46" s="52">
        <f t="shared" si="1"/>
        <v>0</v>
      </c>
    </row>
    <row r="47" spans="1:74" ht="11.25" customHeight="1">
      <c r="A47" s="75"/>
      <c r="B47" s="80"/>
      <c r="C47" s="60" t="s">
        <v>19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152160</v>
      </c>
      <c r="L47" s="15">
        <v>0</v>
      </c>
      <c r="M47" s="15">
        <v>0</v>
      </c>
      <c r="N47" s="33">
        <v>38370</v>
      </c>
      <c r="O47" s="15">
        <v>0</v>
      </c>
      <c r="P47" s="15">
        <v>42650</v>
      </c>
      <c r="Q47" s="15">
        <v>0</v>
      </c>
      <c r="R47" s="15">
        <v>0</v>
      </c>
      <c r="S47" s="15">
        <v>0</v>
      </c>
      <c r="T47" s="15">
        <v>0</v>
      </c>
      <c r="U47" s="75"/>
      <c r="V47" s="80"/>
      <c r="W47" s="60" t="s">
        <v>19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12102</v>
      </c>
      <c r="AE47" s="15">
        <v>0</v>
      </c>
      <c r="AF47" s="15">
        <v>0</v>
      </c>
      <c r="AG47" s="15">
        <v>0</v>
      </c>
      <c r="AH47" s="15">
        <v>6000</v>
      </c>
      <c r="AI47" s="15">
        <v>0</v>
      </c>
      <c r="AJ47" s="15">
        <v>8867</v>
      </c>
      <c r="AK47" s="15">
        <v>0</v>
      </c>
      <c r="AL47" s="15">
        <v>0</v>
      </c>
      <c r="AM47" s="33">
        <v>0</v>
      </c>
      <c r="AN47" s="33">
        <v>0</v>
      </c>
      <c r="AO47" s="75"/>
      <c r="AP47" s="80"/>
      <c r="AQ47" s="60" t="s">
        <v>19</v>
      </c>
      <c r="AR47" s="33">
        <v>0</v>
      </c>
      <c r="AS47" s="33">
        <v>0</v>
      </c>
      <c r="AT47" s="15">
        <v>15516</v>
      </c>
      <c r="AU47" s="33"/>
      <c r="AV47" s="33"/>
      <c r="AW47" s="33"/>
      <c r="AX47" s="15">
        <v>0</v>
      </c>
      <c r="AY47" s="33">
        <v>78235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18638</v>
      </c>
      <c r="BG47" s="15">
        <v>0</v>
      </c>
      <c r="BH47" s="33">
        <v>5670</v>
      </c>
      <c r="BI47" s="75"/>
      <c r="BJ47" s="80"/>
      <c r="BK47" s="60" t="s">
        <v>19</v>
      </c>
      <c r="BL47" s="33">
        <v>0</v>
      </c>
      <c r="BM47" s="33">
        <v>0</v>
      </c>
      <c r="BN47" s="33">
        <v>0</v>
      </c>
      <c r="BO47" s="15">
        <v>0</v>
      </c>
      <c r="BP47" s="15">
        <v>0</v>
      </c>
      <c r="BQ47" s="15">
        <v>0</v>
      </c>
      <c r="BR47" s="33">
        <v>0</v>
      </c>
      <c r="BS47" s="33">
        <v>0</v>
      </c>
      <c r="BT47" s="33">
        <v>0</v>
      </c>
      <c r="BU47" s="33">
        <v>0</v>
      </c>
      <c r="BV47" s="52">
        <f t="shared" si="1"/>
        <v>378208</v>
      </c>
    </row>
    <row r="48" spans="1:74" ht="11.25" customHeight="1">
      <c r="A48" s="75"/>
      <c r="B48" s="80"/>
      <c r="C48" s="60" t="s">
        <v>121</v>
      </c>
      <c r="D48" s="15">
        <v>17265</v>
      </c>
      <c r="E48" s="15">
        <v>0</v>
      </c>
      <c r="F48" s="15">
        <v>29171</v>
      </c>
      <c r="G48" s="15">
        <v>11826</v>
      </c>
      <c r="H48" s="15">
        <v>113</v>
      </c>
      <c r="I48" s="15">
        <v>29652</v>
      </c>
      <c r="J48" s="15">
        <v>0</v>
      </c>
      <c r="K48" s="15">
        <v>5387</v>
      </c>
      <c r="L48" s="15">
        <v>39229</v>
      </c>
      <c r="M48" s="15">
        <v>746</v>
      </c>
      <c r="N48" s="33">
        <v>3230</v>
      </c>
      <c r="O48" s="15">
        <v>9708</v>
      </c>
      <c r="P48" s="15">
        <v>7877</v>
      </c>
      <c r="Q48" s="15">
        <v>0</v>
      </c>
      <c r="R48" s="15">
        <v>14509</v>
      </c>
      <c r="S48" s="15">
        <v>0</v>
      </c>
      <c r="T48" s="15">
        <v>0</v>
      </c>
      <c r="U48" s="75"/>
      <c r="V48" s="80"/>
      <c r="W48" s="60" t="s">
        <v>121</v>
      </c>
      <c r="X48" s="15">
        <v>0</v>
      </c>
      <c r="Y48" s="15">
        <v>0</v>
      </c>
      <c r="Z48" s="15">
        <v>0</v>
      </c>
      <c r="AA48" s="15">
        <v>0</v>
      </c>
      <c r="AB48" s="15">
        <v>71086</v>
      </c>
      <c r="AC48" s="15">
        <v>8759</v>
      </c>
      <c r="AD48" s="15">
        <v>0</v>
      </c>
      <c r="AE48" s="15">
        <v>0</v>
      </c>
      <c r="AF48" s="15">
        <v>0</v>
      </c>
      <c r="AG48" s="15">
        <v>120</v>
      </c>
      <c r="AH48" s="15">
        <v>2632</v>
      </c>
      <c r="AI48" s="15">
        <v>3801</v>
      </c>
      <c r="AJ48" s="15">
        <v>0</v>
      </c>
      <c r="AK48" s="15">
        <v>820</v>
      </c>
      <c r="AL48" s="15">
        <v>6634</v>
      </c>
      <c r="AM48" s="33">
        <v>0</v>
      </c>
      <c r="AN48" s="33">
        <v>1710</v>
      </c>
      <c r="AO48" s="75"/>
      <c r="AP48" s="80"/>
      <c r="AQ48" s="60" t="s">
        <v>121</v>
      </c>
      <c r="AR48" s="33">
        <v>4700</v>
      </c>
      <c r="AS48" s="33">
        <v>0</v>
      </c>
      <c r="AT48" s="15">
        <v>47820</v>
      </c>
      <c r="AU48" s="33"/>
      <c r="AV48" s="33"/>
      <c r="AW48" s="33"/>
      <c r="AX48" s="15">
        <v>71902</v>
      </c>
      <c r="AY48" s="33">
        <v>65300</v>
      </c>
      <c r="AZ48" s="33">
        <v>0</v>
      </c>
      <c r="BA48" s="33">
        <v>3834</v>
      </c>
      <c r="BB48" s="33">
        <v>3240</v>
      </c>
      <c r="BC48" s="33">
        <v>3456</v>
      </c>
      <c r="BD48" s="33">
        <v>9475</v>
      </c>
      <c r="BE48" s="33">
        <v>221258</v>
      </c>
      <c r="BF48" s="33">
        <v>175235</v>
      </c>
      <c r="BG48" s="15">
        <v>0</v>
      </c>
      <c r="BH48" s="33">
        <v>1353</v>
      </c>
      <c r="BI48" s="75"/>
      <c r="BJ48" s="80"/>
      <c r="BK48" s="60" t="s">
        <v>121</v>
      </c>
      <c r="BL48" s="33">
        <v>6890</v>
      </c>
      <c r="BM48" s="33">
        <v>0</v>
      </c>
      <c r="BN48" s="33">
        <v>2851</v>
      </c>
      <c r="BO48" s="15">
        <v>6644</v>
      </c>
      <c r="BP48" s="15">
        <v>1453</v>
      </c>
      <c r="BQ48" s="15">
        <v>14166</v>
      </c>
      <c r="BR48" s="33">
        <v>0</v>
      </c>
      <c r="BS48" s="33">
        <v>3636</v>
      </c>
      <c r="BT48" s="33">
        <v>572</v>
      </c>
      <c r="BU48" s="33">
        <v>0</v>
      </c>
      <c r="BV48" s="52">
        <f t="shared" si="1"/>
        <v>908060</v>
      </c>
    </row>
    <row r="49" spans="1:74" s="13" customFormat="1" ht="11.25" customHeight="1">
      <c r="A49" s="75"/>
      <c r="B49" s="80"/>
      <c r="C49" s="60" t="s">
        <v>18</v>
      </c>
      <c r="D49" s="15">
        <v>30</v>
      </c>
      <c r="E49" s="15">
        <v>0</v>
      </c>
      <c r="F49" s="15">
        <v>0</v>
      </c>
      <c r="G49" s="15">
        <v>0</v>
      </c>
      <c r="H49" s="15">
        <v>3843</v>
      </c>
      <c r="I49" s="15">
        <v>106582</v>
      </c>
      <c r="J49" s="15">
        <v>0</v>
      </c>
      <c r="K49" s="15">
        <v>16517</v>
      </c>
      <c r="L49" s="15">
        <v>0</v>
      </c>
      <c r="M49" s="15">
        <v>0</v>
      </c>
      <c r="N49" s="33">
        <v>0</v>
      </c>
      <c r="O49" s="15">
        <v>0</v>
      </c>
      <c r="P49" s="15">
        <v>809713</v>
      </c>
      <c r="Q49" s="15">
        <v>6453</v>
      </c>
      <c r="R49" s="15">
        <v>17000</v>
      </c>
      <c r="S49" s="15">
        <v>24000</v>
      </c>
      <c r="T49" s="15">
        <v>0</v>
      </c>
      <c r="U49" s="75"/>
      <c r="V49" s="80"/>
      <c r="W49" s="60" t="s">
        <v>18</v>
      </c>
      <c r="X49" s="15">
        <v>0</v>
      </c>
      <c r="Y49" s="15">
        <v>0</v>
      </c>
      <c r="Z49" s="15">
        <v>0</v>
      </c>
      <c r="AA49" s="15">
        <v>0</v>
      </c>
      <c r="AB49" s="15">
        <v>19109</v>
      </c>
      <c r="AC49" s="15">
        <v>536</v>
      </c>
      <c r="AD49" s="15">
        <v>16086</v>
      </c>
      <c r="AE49" s="15">
        <v>0</v>
      </c>
      <c r="AF49" s="15">
        <v>500</v>
      </c>
      <c r="AG49" s="15">
        <v>8440</v>
      </c>
      <c r="AH49" s="15">
        <v>0</v>
      </c>
      <c r="AI49" s="15">
        <v>2170</v>
      </c>
      <c r="AJ49" s="15">
        <v>18552</v>
      </c>
      <c r="AK49" s="15">
        <v>0</v>
      </c>
      <c r="AL49" s="15">
        <v>0</v>
      </c>
      <c r="AM49" s="33">
        <v>0</v>
      </c>
      <c r="AN49" s="33">
        <v>0</v>
      </c>
      <c r="AO49" s="75"/>
      <c r="AP49" s="80"/>
      <c r="AQ49" s="60" t="s">
        <v>18</v>
      </c>
      <c r="AR49" s="33">
        <v>0</v>
      </c>
      <c r="AS49" s="33">
        <v>0</v>
      </c>
      <c r="AT49" s="15">
        <v>6319</v>
      </c>
      <c r="AU49" s="33"/>
      <c r="AV49" s="33"/>
      <c r="AW49" s="33"/>
      <c r="AX49" s="15">
        <v>141</v>
      </c>
      <c r="AY49" s="33">
        <v>20</v>
      </c>
      <c r="AZ49" s="33">
        <v>0</v>
      </c>
      <c r="BA49" s="33">
        <v>2019</v>
      </c>
      <c r="BB49" s="33">
        <v>0</v>
      </c>
      <c r="BC49" s="33">
        <v>0</v>
      </c>
      <c r="BD49" s="33">
        <v>0</v>
      </c>
      <c r="BE49" s="33">
        <v>101</v>
      </c>
      <c r="BF49" s="33">
        <v>2</v>
      </c>
      <c r="BG49" s="15">
        <v>0</v>
      </c>
      <c r="BH49" s="33">
        <v>0</v>
      </c>
      <c r="BI49" s="75"/>
      <c r="BJ49" s="80"/>
      <c r="BK49" s="60" t="s">
        <v>18</v>
      </c>
      <c r="BL49" s="33">
        <v>0</v>
      </c>
      <c r="BM49" s="33">
        <v>1274</v>
      </c>
      <c r="BN49" s="33">
        <v>0</v>
      </c>
      <c r="BO49" s="15">
        <v>0</v>
      </c>
      <c r="BP49" s="15">
        <v>0</v>
      </c>
      <c r="BQ49" s="15">
        <v>2233</v>
      </c>
      <c r="BR49" s="33">
        <v>0</v>
      </c>
      <c r="BS49" s="33">
        <v>1829</v>
      </c>
      <c r="BT49" s="33">
        <v>185</v>
      </c>
      <c r="BU49" s="33">
        <v>0</v>
      </c>
      <c r="BV49" s="52">
        <f t="shared" si="1"/>
        <v>1063654</v>
      </c>
    </row>
    <row r="50" spans="1:74" ht="11.25" customHeight="1">
      <c r="A50" s="75"/>
      <c r="B50" s="80"/>
      <c r="C50" s="60" t="s">
        <v>122</v>
      </c>
      <c r="D50" s="14">
        <v>23245</v>
      </c>
      <c r="E50" s="14">
        <v>4215</v>
      </c>
      <c r="F50" s="14">
        <v>33671</v>
      </c>
      <c r="G50" s="14">
        <v>21158</v>
      </c>
      <c r="H50" s="14">
        <v>3956</v>
      </c>
      <c r="I50" s="14">
        <v>158066</v>
      </c>
      <c r="J50" s="14">
        <v>0</v>
      </c>
      <c r="K50" s="14">
        <v>844857</v>
      </c>
      <c r="L50" s="14">
        <v>64125</v>
      </c>
      <c r="M50" s="14">
        <v>55039</v>
      </c>
      <c r="N50" s="14">
        <v>192100</v>
      </c>
      <c r="O50" s="14">
        <v>233798</v>
      </c>
      <c r="P50" s="14">
        <v>860240</v>
      </c>
      <c r="Q50" s="14">
        <v>42853</v>
      </c>
      <c r="R50" s="14">
        <v>33657</v>
      </c>
      <c r="S50" s="14">
        <v>24000</v>
      </c>
      <c r="T50" s="14">
        <v>0</v>
      </c>
      <c r="U50" s="75"/>
      <c r="V50" s="80"/>
      <c r="W50" s="60" t="s">
        <v>122</v>
      </c>
      <c r="X50" s="14">
        <v>0</v>
      </c>
      <c r="Y50" s="14">
        <v>0</v>
      </c>
      <c r="Z50" s="14">
        <v>0</v>
      </c>
      <c r="AA50" s="14">
        <v>0</v>
      </c>
      <c r="AB50" s="14">
        <v>382246</v>
      </c>
      <c r="AC50" s="14">
        <v>115221</v>
      </c>
      <c r="AD50" s="14">
        <v>179342</v>
      </c>
      <c r="AE50" s="14">
        <v>0</v>
      </c>
      <c r="AF50" s="14">
        <v>78500</v>
      </c>
      <c r="AG50" s="14">
        <v>13560</v>
      </c>
      <c r="AH50" s="14">
        <v>8632</v>
      </c>
      <c r="AI50" s="14">
        <v>5971</v>
      </c>
      <c r="AJ50" s="14">
        <v>1051007</v>
      </c>
      <c r="AK50" s="14">
        <v>17750</v>
      </c>
      <c r="AL50" s="14">
        <v>6634</v>
      </c>
      <c r="AM50" s="14">
        <v>122729</v>
      </c>
      <c r="AN50" s="14">
        <v>10649</v>
      </c>
      <c r="AO50" s="75"/>
      <c r="AP50" s="80"/>
      <c r="AQ50" s="60" t="s">
        <v>122</v>
      </c>
      <c r="AR50" s="14">
        <v>16492</v>
      </c>
      <c r="AS50" s="14">
        <v>114000</v>
      </c>
      <c r="AT50" s="14">
        <v>841924</v>
      </c>
      <c r="AU50" s="14"/>
      <c r="AV50" s="14"/>
      <c r="AW50" s="14"/>
      <c r="AX50" s="14">
        <v>309086</v>
      </c>
      <c r="AY50" s="14">
        <v>614728</v>
      </c>
      <c r="AZ50" s="14">
        <v>958</v>
      </c>
      <c r="BA50" s="14">
        <v>5853</v>
      </c>
      <c r="BB50" s="14">
        <v>3240</v>
      </c>
      <c r="BC50" s="14">
        <v>113456</v>
      </c>
      <c r="BD50" s="14">
        <v>16583</v>
      </c>
      <c r="BE50" s="14">
        <v>1436659</v>
      </c>
      <c r="BF50" s="14">
        <v>2372064</v>
      </c>
      <c r="BG50" s="14">
        <v>59631</v>
      </c>
      <c r="BH50" s="14">
        <v>38407</v>
      </c>
      <c r="BI50" s="75"/>
      <c r="BJ50" s="80"/>
      <c r="BK50" s="60" t="s">
        <v>122</v>
      </c>
      <c r="BL50" s="14">
        <v>6890</v>
      </c>
      <c r="BM50" s="14">
        <v>22033</v>
      </c>
      <c r="BN50" s="14">
        <v>9070</v>
      </c>
      <c r="BO50" s="14">
        <v>6644</v>
      </c>
      <c r="BP50" s="14">
        <v>1453</v>
      </c>
      <c r="BQ50" s="14">
        <v>159199</v>
      </c>
      <c r="BR50" s="14">
        <v>49847</v>
      </c>
      <c r="BS50" s="14">
        <v>12184</v>
      </c>
      <c r="BT50" s="14">
        <v>2059</v>
      </c>
      <c r="BU50" s="14">
        <v>0</v>
      </c>
      <c r="BV50" s="52">
        <f t="shared" si="1"/>
        <v>10799681</v>
      </c>
    </row>
    <row r="51" spans="1:74" ht="11.25" customHeight="1">
      <c r="A51" s="75"/>
      <c r="B51" s="80"/>
      <c r="C51" s="60" t="s">
        <v>17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33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75"/>
      <c r="V51" s="80"/>
      <c r="W51" s="60" t="s">
        <v>17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43088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33">
        <v>0</v>
      </c>
      <c r="AN51" s="33">
        <v>0</v>
      </c>
      <c r="AO51" s="75"/>
      <c r="AP51" s="80"/>
      <c r="AQ51" s="60" t="s">
        <v>17</v>
      </c>
      <c r="AR51" s="33">
        <v>0</v>
      </c>
      <c r="AS51" s="33">
        <v>0</v>
      </c>
      <c r="AT51" s="15">
        <v>0</v>
      </c>
      <c r="AU51" s="33"/>
      <c r="AV51" s="33"/>
      <c r="AW51" s="33"/>
      <c r="AX51" s="15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15">
        <v>0</v>
      </c>
      <c r="BH51" s="33">
        <v>0</v>
      </c>
      <c r="BI51" s="75"/>
      <c r="BJ51" s="80"/>
      <c r="BK51" s="60" t="s">
        <v>17</v>
      </c>
      <c r="BL51" s="33">
        <v>0</v>
      </c>
      <c r="BM51" s="33">
        <v>0</v>
      </c>
      <c r="BN51" s="33">
        <v>0</v>
      </c>
      <c r="BO51" s="15">
        <v>0</v>
      </c>
      <c r="BP51" s="15">
        <v>0</v>
      </c>
      <c r="BQ51" s="15">
        <v>0</v>
      </c>
      <c r="BR51" s="33">
        <v>0</v>
      </c>
      <c r="BS51" s="33">
        <v>0</v>
      </c>
      <c r="BT51" s="33">
        <v>0</v>
      </c>
      <c r="BU51" s="33">
        <v>0</v>
      </c>
      <c r="BV51" s="52">
        <f t="shared" si="1"/>
        <v>43088</v>
      </c>
    </row>
    <row r="52" spans="1:74" s="13" customFormat="1" ht="11.25" customHeight="1">
      <c r="A52" s="75"/>
      <c r="B52" s="80"/>
      <c r="C52" s="60" t="s">
        <v>16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33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75"/>
      <c r="V52" s="80"/>
      <c r="W52" s="60" t="s">
        <v>16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33">
        <v>0</v>
      </c>
      <c r="AN52" s="33">
        <v>0</v>
      </c>
      <c r="AO52" s="75"/>
      <c r="AP52" s="80"/>
      <c r="AQ52" s="60" t="s">
        <v>16</v>
      </c>
      <c r="AR52" s="33">
        <v>0</v>
      </c>
      <c r="AS52" s="33">
        <v>0</v>
      </c>
      <c r="AT52" s="15">
        <v>0</v>
      </c>
      <c r="AU52" s="33"/>
      <c r="AV52" s="33"/>
      <c r="AW52" s="33"/>
      <c r="AX52" s="15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15">
        <v>0</v>
      </c>
      <c r="BH52" s="33">
        <v>0</v>
      </c>
      <c r="BI52" s="75"/>
      <c r="BJ52" s="80"/>
      <c r="BK52" s="60" t="s">
        <v>16</v>
      </c>
      <c r="BL52" s="33">
        <v>0</v>
      </c>
      <c r="BM52" s="33">
        <v>0</v>
      </c>
      <c r="BN52" s="33">
        <v>0</v>
      </c>
      <c r="BO52" s="15">
        <v>0</v>
      </c>
      <c r="BP52" s="15">
        <v>0</v>
      </c>
      <c r="BQ52" s="15">
        <v>0</v>
      </c>
      <c r="BR52" s="33">
        <v>0</v>
      </c>
      <c r="BS52" s="33">
        <v>0</v>
      </c>
      <c r="BT52" s="33">
        <v>0</v>
      </c>
      <c r="BU52" s="33">
        <v>0</v>
      </c>
      <c r="BV52" s="52">
        <f t="shared" si="1"/>
        <v>0</v>
      </c>
    </row>
    <row r="53" spans="1:74" ht="11.25" customHeight="1">
      <c r="A53" s="75"/>
      <c r="B53" s="80"/>
      <c r="C53" s="60" t="s">
        <v>123</v>
      </c>
      <c r="D53" s="14">
        <v>23245</v>
      </c>
      <c r="E53" s="14">
        <v>4215</v>
      </c>
      <c r="F53" s="14">
        <v>33671</v>
      </c>
      <c r="G53" s="14">
        <v>21158</v>
      </c>
      <c r="H53" s="14">
        <v>3956</v>
      </c>
      <c r="I53" s="14">
        <v>158066</v>
      </c>
      <c r="J53" s="14">
        <v>0</v>
      </c>
      <c r="K53" s="14">
        <v>844857</v>
      </c>
      <c r="L53" s="14">
        <v>64125</v>
      </c>
      <c r="M53" s="14">
        <v>55039</v>
      </c>
      <c r="N53" s="14">
        <v>192100</v>
      </c>
      <c r="O53" s="14">
        <v>233798</v>
      </c>
      <c r="P53" s="14">
        <v>860240</v>
      </c>
      <c r="Q53" s="14">
        <v>42853</v>
      </c>
      <c r="R53" s="14">
        <v>33657</v>
      </c>
      <c r="S53" s="14">
        <v>24000</v>
      </c>
      <c r="T53" s="14">
        <v>0</v>
      </c>
      <c r="U53" s="75"/>
      <c r="V53" s="80"/>
      <c r="W53" s="60" t="s">
        <v>123</v>
      </c>
      <c r="X53" s="14">
        <v>0</v>
      </c>
      <c r="Y53" s="14">
        <v>0</v>
      </c>
      <c r="Z53" s="14">
        <v>0</v>
      </c>
      <c r="AA53" s="14">
        <v>0</v>
      </c>
      <c r="AB53" s="14">
        <v>382246</v>
      </c>
      <c r="AC53" s="14">
        <v>115221</v>
      </c>
      <c r="AD53" s="14">
        <v>136254</v>
      </c>
      <c r="AE53" s="14">
        <v>0</v>
      </c>
      <c r="AF53" s="14">
        <v>78500</v>
      </c>
      <c r="AG53" s="14">
        <v>13560</v>
      </c>
      <c r="AH53" s="14">
        <v>8632</v>
      </c>
      <c r="AI53" s="14">
        <v>5971</v>
      </c>
      <c r="AJ53" s="14">
        <v>1051007</v>
      </c>
      <c r="AK53" s="14">
        <v>17750</v>
      </c>
      <c r="AL53" s="14">
        <v>6634</v>
      </c>
      <c r="AM53" s="14">
        <v>122729</v>
      </c>
      <c r="AN53" s="14">
        <v>10649</v>
      </c>
      <c r="AO53" s="75"/>
      <c r="AP53" s="80"/>
      <c r="AQ53" s="60" t="s">
        <v>123</v>
      </c>
      <c r="AR53" s="14">
        <v>16492</v>
      </c>
      <c r="AS53" s="14">
        <v>114000</v>
      </c>
      <c r="AT53" s="14">
        <v>841924</v>
      </c>
      <c r="AU53" s="14"/>
      <c r="AV53" s="14"/>
      <c r="AW53" s="14"/>
      <c r="AX53" s="14">
        <v>309086</v>
      </c>
      <c r="AY53" s="14">
        <v>614728</v>
      </c>
      <c r="AZ53" s="14">
        <v>958</v>
      </c>
      <c r="BA53" s="14">
        <v>5853</v>
      </c>
      <c r="BB53" s="14">
        <v>3240</v>
      </c>
      <c r="BC53" s="14">
        <v>113456</v>
      </c>
      <c r="BD53" s="14">
        <v>16583</v>
      </c>
      <c r="BE53" s="14">
        <v>1436659</v>
      </c>
      <c r="BF53" s="14">
        <v>2372064</v>
      </c>
      <c r="BG53" s="14">
        <v>59631</v>
      </c>
      <c r="BH53" s="14">
        <v>38407</v>
      </c>
      <c r="BI53" s="75"/>
      <c r="BJ53" s="80"/>
      <c r="BK53" s="60" t="s">
        <v>123</v>
      </c>
      <c r="BL53" s="14">
        <v>6890</v>
      </c>
      <c r="BM53" s="14">
        <v>22033</v>
      </c>
      <c r="BN53" s="14">
        <v>9070</v>
      </c>
      <c r="BO53" s="14">
        <v>6644</v>
      </c>
      <c r="BP53" s="14">
        <v>1453</v>
      </c>
      <c r="BQ53" s="14">
        <v>159199</v>
      </c>
      <c r="BR53" s="14">
        <v>49847</v>
      </c>
      <c r="BS53" s="14">
        <v>12184</v>
      </c>
      <c r="BT53" s="14">
        <v>2059</v>
      </c>
      <c r="BU53" s="14">
        <v>0</v>
      </c>
      <c r="BV53" s="52">
        <f t="shared" si="1"/>
        <v>10756593</v>
      </c>
    </row>
    <row r="54" spans="1:74" ht="11.25" customHeight="1">
      <c r="A54" s="75"/>
      <c r="B54" s="81" t="s">
        <v>124</v>
      </c>
      <c r="C54" s="60" t="s">
        <v>125</v>
      </c>
      <c r="D54" s="17">
        <v>10271</v>
      </c>
      <c r="E54" s="17">
        <v>0</v>
      </c>
      <c r="F54" s="17">
        <v>4272</v>
      </c>
      <c r="G54" s="17">
        <v>15680</v>
      </c>
      <c r="H54" s="17">
        <v>3813</v>
      </c>
      <c r="I54" s="17">
        <v>0</v>
      </c>
      <c r="J54" s="17">
        <v>0</v>
      </c>
      <c r="K54" s="17">
        <v>672927</v>
      </c>
      <c r="L54" s="17">
        <v>1123</v>
      </c>
      <c r="M54" s="17">
        <v>0</v>
      </c>
      <c r="N54" s="35">
        <v>248238</v>
      </c>
      <c r="O54" s="17">
        <v>17112</v>
      </c>
      <c r="P54" s="17">
        <v>261138</v>
      </c>
      <c r="Q54" s="17">
        <v>0</v>
      </c>
      <c r="R54" s="17">
        <v>82409</v>
      </c>
      <c r="S54" s="17">
        <v>0</v>
      </c>
      <c r="T54" s="17">
        <v>0</v>
      </c>
      <c r="U54" s="75"/>
      <c r="V54" s="81" t="s">
        <v>124</v>
      </c>
      <c r="W54" s="60" t="s">
        <v>125</v>
      </c>
      <c r="X54" s="17">
        <v>0</v>
      </c>
      <c r="Y54" s="17">
        <v>0</v>
      </c>
      <c r="Z54" s="17">
        <v>0</v>
      </c>
      <c r="AA54" s="17">
        <v>0</v>
      </c>
      <c r="AB54" s="17">
        <v>15937</v>
      </c>
      <c r="AC54" s="17">
        <v>0</v>
      </c>
      <c r="AD54" s="17">
        <v>0</v>
      </c>
      <c r="AE54" s="17">
        <v>104516</v>
      </c>
      <c r="AF54" s="17">
        <v>0</v>
      </c>
      <c r="AG54" s="17">
        <v>0</v>
      </c>
      <c r="AH54" s="17">
        <v>0</v>
      </c>
      <c r="AI54" s="17">
        <v>0</v>
      </c>
      <c r="AJ54" s="17">
        <v>1076235</v>
      </c>
      <c r="AK54" s="17">
        <v>0</v>
      </c>
      <c r="AL54" s="17">
        <v>0</v>
      </c>
      <c r="AM54" s="35">
        <v>0</v>
      </c>
      <c r="AN54" s="35">
        <v>0</v>
      </c>
      <c r="AO54" s="75"/>
      <c r="AP54" s="81" t="s">
        <v>124</v>
      </c>
      <c r="AQ54" s="60" t="s">
        <v>125</v>
      </c>
      <c r="AR54" s="35">
        <v>5215</v>
      </c>
      <c r="AS54" s="35">
        <v>0</v>
      </c>
      <c r="AT54" s="17">
        <v>126025</v>
      </c>
      <c r="AU54" s="35"/>
      <c r="AV54" s="35"/>
      <c r="AW54" s="35"/>
      <c r="AX54" s="17">
        <v>0</v>
      </c>
      <c r="AY54" s="35">
        <v>818637</v>
      </c>
      <c r="AZ54" s="35">
        <v>20121</v>
      </c>
      <c r="BA54" s="35">
        <v>62449</v>
      </c>
      <c r="BB54" s="35">
        <v>0</v>
      </c>
      <c r="BC54" s="35">
        <v>0</v>
      </c>
      <c r="BD54" s="35">
        <v>0</v>
      </c>
      <c r="BE54" s="35">
        <v>0</v>
      </c>
      <c r="BF54" s="35">
        <v>563925</v>
      </c>
      <c r="BG54" s="17">
        <v>61840</v>
      </c>
      <c r="BH54" s="35">
        <v>0</v>
      </c>
      <c r="BI54" s="75"/>
      <c r="BJ54" s="81" t="s">
        <v>124</v>
      </c>
      <c r="BK54" s="60" t="s">
        <v>125</v>
      </c>
      <c r="BL54" s="35">
        <v>0</v>
      </c>
      <c r="BM54" s="35">
        <v>0</v>
      </c>
      <c r="BN54" s="35">
        <v>0</v>
      </c>
      <c r="BO54" s="17">
        <v>0</v>
      </c>
      <c r="BP54" s="17">
        <v>0</v>
      </c>
      <c r="BQ54" s="17">
        <v>47633</v>
      </c>
      <c r="BR54" s="35">
        <v>0</v>
      </c>
      <c r="BS54" s="35">
        <v>0</v>
      </c>
      <c r="BT54" s="35">
        <v>0</v>
      </c>
      <c r="BU54" s="35">
        <v>0</v>
      </c>
      <c r="BV54" s="54">
        <f t="shared" si="1"/>
        <v>4219516</v>
      </c>
    </row>
    <row r="55" spans="1:74" ht="11.25" customHeight="1">
      <c r="A55" s="75"/>
      <c r="B55" s="82"/>
      <c r="C55" s="60" t="s">
        <v>126</v>
      </c>
      <c r="D55" s="15">
        <v>101907</v>
      </c>
      <c r="E55" s="15">
        <v>30885</v>
      </c>
      <c r="F55" s="15">
        <v>186899</v>
      </c>
      <c r="G55" s="15">
        <v>57764</v>
      </c>
      <c r="H55" s="15">
        <v>60071</v>
      </c>
      <c r="I55" s="15">
        <v>1226015</v>
      </c>
      <c r="J55" s="15">
        <v>0</v>
      </c>
      <c r="K55" s="15">
        <v>774228</v>
      </c>
      <c r="L55" s="15">
        <v>98640</v>
      </c>
      <c r="M55" s="15">
        <v>5836</v>
      </c>
      <c r="N55" s="33">
        <v>397245</v>
      </c>
      <c r="O55" s="15">
        <v>513717</v>
      </c>
      <c r="P55" s="15">
        <v>1156300</v>
      </c>
      <c r="Q55" s="15">
        <v>48969</v>
      </c>
      <c r="R55" s="15">
        <v>78144</v>
      </c>
      <c r="S55" s="15">
        <v>69687</v>
      </c>
      <c r="T55" s="15">
        <v>0</v>
      </c>
      <c r="U55" s="75"/>
      <c r="V55" s="82"/>
      <c r="W55" s="60" t="s">
        <v>126</v>
      </c>
      <c r="X55" s="15">
        <v>0</v>
      </c>
      <c r="Y55" s="15">
        <v>0</v>
      </c>
      <c r="Z55" s="15">
        <v>15000</v>
      </c>
      <c r="AA55" s="15">
        <v>0</v>
      </c>
      <c r="AB55" s="15">
        <v>244482</v>
      </c>
      <c r="AC55" s="15">
        <v>175139</v>
      </c>
      <c r="AD55" s="15">
        <v>244919</v>
      </c>
      <c r="AE55" s="15">
        <v>0</v>
      </c>
      <c r="AF55" s="15">
        <v>125045</v>
      </c>
      <c r="AG55" s="15">
        <v>21745</v>
      </c>
      <c r="AH55" s="15">
        <v>56048</v>
      </c>
      <c r="AI55" s="15">
        <v>22045</v>
      </c>
      <c r="AJ55" s="15">
        <v>280874</v>
      </c>
      <c r="AK55" s="15">
        <v>65333</v>
      </c>
      <c r="AL55" s="15">
        <v>41611</v>
      </c>
      <c r="AM55" s="33">
        <v>96265</v>
      </c>
      <c r="AN55" s="33">
        <v>3249</v>
      </c>
      <c r="AO55" s="75"/>
      <c r="AP55" s="82"/>
      <c r="AQ55" s="60" t="s">
        <v>126</v>
      </c>
      <c r="AR55" s="33">
        <v>4317</v>
      </c>
      <c r="AS55" s="33">
        <v>116636</v>
      </c>
      <c r="AT55" s="15">
        <v>1721747</v>
      </c>
      <c r="AU55" s="33"/>
      <c r="AV55" s="33"/>
      <c r="AW55" s="33"/>
      <c r="AX55" s="15">
        <v>564061</v>
      </c>
      <c r="AY55" s="33">
        <v>636306</v>
      </c>
      <c r="AZ55" s="33">
        <v>0</v>
      </c>
      <c r="BA55" s="33">
        <v>61828</v>
      </c>
      <c r="BB55" s="33">
        <v>115332</v>
      </c>
      <c r="BC55" s="33">
        <v>225796</v>
      </c>
      <c r="BD55" s="33">
        <v>38784</v>
      </c>
      <c r="BE55" s="33">
        <v>1825726</v>
      </c>
      <c r="BF55" s="33">
        <v>3283978</v>
      </c>
      <c r="BG55" s="15">
        <v>162309</v>
      </c>
      <c r="BH55" s="33">
        <v>48211</v>
      </c>
      <c r="BI55" s="75"/>
      <c r="BJ55" s="82"/>
      <c r="BK55" s="60" t="s">
        <v>126</v>
      </c>
      <c r="BL55" s="33">
        <v>12973</v>
      </c>
      <c r="BM55" s="33">
        <v>13687</v>
      </c>
      <c r="BN55" s="33">
        <v>43538</v>
      </c>
      <c r="BO55" s="15">
        <v>67505</v>
      </c>
      <c r="BP55" s="15">
        <v>37941</v>
      </c>
      <c r="BQ55" s="15">
        <v>169056</v>
      </c>
      <c r="BR55" s="33">
        <v>48131</v>
      </c>
      <c r="BS55" s="33">
        <v>24874</v>
      </c>
      <c r="BT55" s="33">
        <v>23295</v>
      </c>
      <c r="BU55" s="33">
        <v>1924</v>
      </c>
      <c r="BV55" s="52">
        <f t="shared" si="1"/>
        <v>15446017</v>
      </c>
    </row>
    <row r="56" spans="1:74" ht="11.25" customHeight="1">
      <c r="A56" s="75"/>
      <c r="B56" s="82"/>
      <c r="C56" s="60" t="s">
        <v>127</v>
      </c>
      <c r="D56" s="15">
        <v>165417</v>
      </c>
      <c r="E56" s="15">
        <v>13699</v>
      </c>
      <c r="F56" s="15">
        <v>131918</v>
      </c>
      <c r="G56" s="15">
        <v>33565</v>
      </c>
      <c r="H56" s="15">
        <v>70416</v>
      </c>
      <c r="I56" s="15">
        <v>379337</v>
      </c>
      <c r="J56" s="15">
        <v>0</v>
      </c>
      <c r="K56" s="15">
        <v>597857</v>
      </c>
      <c r="L56" s="15">
        <v>287120</v>
      </c>
      <c r="M56" s="15">
        <v>104643</v>
      </c>
      <c r="N56" s="33">
        <v>118085</v>
      </c>
      <c r="O56" s="15">
        <v>158868</v>
      </c>
      <c r="P56" s="15">
        <v>77407</v>
      </c>
      <c r="Q56" s="15">
        <v>63466</v>
      </c>
      <c r="R56" s="15">
        <v>92648</v>
      </c>
      <c r="S56" s="15">
        <v>7517</v>
      </c>
      <c r="T56" s="15">
        <v>0</v>
      </c>
      <c r="U56" s="75"/>
      <c r="V56" s="82"/>
      <c r="W56" s="60" t="s">
        <v>127</v>
      </c>
      <c r="X56" s="15">
        <v>0</v>
      </c>
      <c r="Y56" s="15">
        <v>0</v>
      </c>
      <c r="Z56" s="15">
        <v>0</v>
      </c>
      <c r="AA56" s="15">
        <v>0</v>
      </c>
      <c r="AB56" s="15">
        <v>654905</v>
      </c>
      <c r="AC56" s="15">
        <v>192390</v>
      </c>
      <c r="AD56" s="15">
        <v>123087</v>
      </c>
      <c r="AE56" s="15">
        <v>94125</v>
      </c>
      <c r="AF56" s="15">
        <v>111860</v>
      </c>
      <c r="AG56" s="15">
        <v>19568</v>
      </c>
      <c r="AH56" s="15">
        <v>2777</v>
      </c>
      <c r="AI56" s="15">
        <v>39309</v>
      </c>
      <c r="AJ56" s="15">
        <v>591635</v>
      </c>
      <c r="AK56" s="15">
        <v>110968</v>
      </c>
      <c r="AL56" s="15">
        <v>3676</v>
      </c>
      <c r="AM56" s="33">
        <v>64993</v>
      </c>
      <c r="AN56" s="33">
        <v>16337</v>
      </c>
      <c r="AO56" s="75"/>
      <c r="AP56" s="82"/>
      <c r="AQ56" s="60" t="s">
        <v>127</v>
      </c>
      <c r="AR56" s="33">
        <v>25647</v>
      </c>
      <c r="AS56" s="33">
        <v>82605</v>
      </c>
      <c r="AT56" s="15">
        <v>746797</v>
      </c>
      <c r="AU56" s="33"/>
      <c r="AV56" s="33"/>
      <c r="AW56" s="33"/>
      <c r="AX56" s="15">
        <v>346276</v>
      </c>
      <c r="AY56" s="33">
        <v>572849</v>
      </c>
      <c r="AZ56" s="33">
        <v>32777</v>
      </c>
      <c r="BA56" s="33">
        <v>141846</v>
      </c>
      <c r="BB56" s="33">
        <v>94738</v>
      </c>
      <c r="BC56" s="33">
        <v>80202</v>
      </c>
      <c r="BD56" s="33">
        <v>62350</v>
      </c>
      <c r="BE56" s="33">
        <v>1412167</v>
      </c>
      <c r="BF56" s="33">
        <v>1760482</v>
      </c>
      <c r="BG56" s="15">
        <v>365489</v>
      </c>
      <c r="BH56" s="33">
        <v>19722</v>
      </c>
      <c r="BI56" s="75"/>
      <c r="BJ56" s="82"/>
      <c r="BK56" s="60" t="s">
        <v>127</v>
      </c>
      <c r="BL56" s="33">
        <v>63870</v>
      </c>
      <c r="BM56" s="33">
        <v>29131</v>
      </c>
      <c r="BN56" s="33">
        <v>52869</v>
      </c>
      <c r="BO56" s="15">
        <v>53891</v>
      </c>
      <c r="BP56" s="15">
        <v>37682</v>
      </c>
      <c r="BQ56" s="15">
        <v>237486</v>
      </c>
      <c r="BR56" s="33">
        <v>179333</v>
      </c>
      <c r="BS56" s="33">
        <v>177500</v>
      </c>
      <c r="BT56" s="33">
        <v>13221</v>
      </c>
      <c r="BU56" s="33">
        <v>48172</v>
      </c>
      <c r="BV56" s="52">
        <f t="shared" si="1"/>
        <v>10964695</v>
      </c>
    </row>
    <row r="57" spans="1:74" s="13" customFormat="1" ht="11.25" customHeight="1">
      <c r="A57" s="75"/>
      <c r="B57" s="82"/>
      <c r="C57" s="60" t="s">
        <v>15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9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75"/>
      <c r="V57" s="82"/>
      <c r="W57" s="60" t="s">
        <v>15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9">
        <v>0</v>
      </c>
      <c r="AN57" s="19">
        <v>0</v>
      </c>
      <c r="AO57" s="75"/>
      <c r="AP57" s="82"/>
      <c r="AQ57" s="60" t="s">
        <v>15</v>
      </c>
      <c r="AR57" s="19">
        <v>0</v>
      </c>
      <c r="AS57" s="19">
        <v>0</v>
      </c>
      <c r="AT57" s="14">
        <v>0</v>
      </c>
      <c r="AU57" s="19"/>
      <c r="AV57" s="19"/>
      <c r="AW57" s="19"/>
      <c r="AX57" s="14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4">
        <v>0</v>
      </c>
      <c r="BH57" s="19">
        <v>0</v>
      </c>
      <c r="BI57" s="75"/>
      <c r="BJ57" s="82"/>
      <c r="BK57" s="60" t="s">
        <v>15</v>
      </c>
      <c r="BL57" s="19">
        <v>0</v>
      </c>
      <c r="BM57" s="19">
        <v>0</v>
      </c>
      <c r="BN57" s="19">
        <v>0</v>
      </c>
      <c r="BO57" s="14">
        <v>0</v>
      </c>
      <c r="BP57" s="14">
        <v>0</v>
      </c>
      <c r="BQ57" s="14">
        <v>0</v>
      </c>
      <c r="BR57" s="19">
        <v>0</v>
      </c>
      <c r="BS57" s="19">
        <v>0</v>
      </c>
      <c r="BT57" s="19">
        <v>0</v>
      </c>
      <c r="BU57" s="19">
        <v>0</v>
      </c>
      <c r="BV57" s="52">
        <f t="shared" si="1"/>
        <v>0</v>
      </c>
    </row>
    <row r="58" spans="1:74" s="13" customFormat="1" ht="11.25" customHeight="1">
      <c r="A58" s="75"/>
      <c r="B58" s="82"/>
      <c r="C58" s="60" t="s">
        <v>128</v>
      </c>
      <c r="D58" s="15">
        <v>10500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33">
        <v>0</v>
      </c>
      <c r="O58" s="15">
        <v>0</v>
      </c>
      <c r="P58" s="15">
        <v>0</v>
      </c>
      <c r="Q58" s="15">
        <v>0</v>
      </c>
      <c r="R58" s="15">
        <v>100000</v>
      </c>
      <c r="S58" s="15">
        <v>1488</v>
      </c>
      <c r="T58" s="15">
        <v>0</v>
      </c>
      <c r="U58" s="75"/>
      <c r="V58" s="82"/>
      <c r="W58" s="60" t="s">
        <v>128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959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33">
        <v>51</v>
      </c>
      <c r="AN58" s="33">
        <v>582</v>
      </c>
      <c r="AO58" s="75"/>
      <c r="AP58" s="82"/>
      <c r="AQ58" s="60" t="s">
        <v>128</v>
      </c>
      <c r="AR58" s="33">
        <v>90</v>
      </c>
      <c r="AS58" s="33">
        <v>0</v>
      </c>
      <c r="AT58" s="15">
        <v>33</v>
      </c>
      <c r="AU58" s="33"/>
      <c r="AV58" s="33"/>
      <c r="AW58" s="33"/>
      <c r="AX58" s="15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26169</v>
      </c>
      <c r="BF58" s="33">
        <v>56200</v>
      </c>
      <c r="BG58" s="15">
        <v>0</v>
      </c>
      <c r="BH58" s="33">
        <v>0</v>
      </c>
      <c r="BI58" s="75"/>
      <c r="BJ58" s="82"/>
      <c r="BK58" s="60" t="s">
        <v>128</v>
      </c>
      <c r="BL58" s="33">
        <v>0</v>
      </c>
      <c r="BM58" s="33">
        <v>0</v>
      </c>
      <c r="BN58" s="33">
        <v>0</v>
      </c>
      <c r="BO58" s="15">
        <v>0</v>
      </c>
      <c r="BP58" s="15">
        <v>0</v>
      </c>
      <c r="BQ58" s="15">
        <v>0</v>
      </c>
      <c r="BR58" s="33">
        <v>0</v>
      </c>
      <c r="BS58" s="33">
        <v>1677</v>
      </c>
      <c r="BT58" s="33">
        <v>0</v>
      </c>
      <c r="BU58" s="33">
        <v>0</v>
      </c>
      <c r="BV58" s="52">
        <f t="shared" si="1"/>
        <v>197749</v>
      </c>
    </row>
    <row r="59" spans="1:74" s="13" customFormat="1" ht="11.25" customHeight="1">
      <c r="A59" s="75"/>
      <c r="B59" s="83"/>
      <c r="C59" s="60" t="s">
        <v>129</v>
      </c>
      <c r="D59" s="14">
        <v>288095</v>
      </c>
      <c r="E59" s="14">
        <v>44584</v>
      </c>
      <c r="F59" s="14">
        <v>323089</v>
      </c>
      <c r="G59" s="14">
        <v>107009</v>
      </c>
      <c r="H59" s="14">
        <v>134300</v>
      </c>
      <c r="I59" s="14">
        <v>1605352</v>
      </c>
      <c r="J59" s="14">
        <v>0</v>
      </c>
      <c r="K59" s="14">
        <v>2045012</v>
      </c>
      <c r="L59" s="14">
        <v>386883</v>
      </c>
      <c r="M59" s="14">
        <v>110479</v>
      </c>
      <c r="N59" s="14">
        <v>763568</v>
      </c>
      <c r="O59" s="14">
        <v>689697</v>
      </c>
      <c r="P59" s="14">
        <v>1494845</v>
      </c>
      <c r="Q59" s="14">
        <v>112435</v>
      </c>
      <c r="R59" s="14">
        <v>353201</v>
      </c>
      <c r="S59" s="14">
        <v>78692</v>
      </c>
      <c r="T59" s="14">
        <v>0</v>
      </c>
      <c r="U59" s="75"/>
      <c r="V59" s="83"/>
      <c r="W59" s="60" t="s">
        <v>129</v>
      </c>
      <c r="X59" s="14">
        <v>0</v>
      </c>
      <c r="Y59" s="14">
        <v>0</v>
      </c>
      <c r="Z59" s="14">
        <v>15000</v>
      </c>
      <c r="AA59" s="14">
        <v>0</v>
      </c>
      <c r="AB59" s="14">
        <v>915324</v>
      </c>
      <c r="AC59" s="14">
        <v>367529</v>
      </c>
      <c r="AD59" s="14">
        <v>368006</v>
      </c>
      <c r="AE59" s="14">
        <v>198641</v>
      </c>
      <c r="AF59" s="14">
        <v>237864</v>
      </c>
      <c r="AG59" s="14">
        <v>41313</v>
      </c>
      <c r="AH59" s="14">
        <v>58825</v>
      </c>
      <c r="AI59" s="14">
        <v>61354</v>
      </c>
      <c r="AJ59" s="14">
        <v>1948744</v>
      </c>
      <c r="AK59" s="14">
        <v>176301</v>
      </c>
      <c r="AL59" s="14">
        <v>45287</v>
      </c>
      <c r="AM59" s="14">
        <v>161309</v>
      </c>
      <c r="AN59" s="14">
        <v>20168</v>
      </c>
      <c r="AO59" s="75"/>
      <c r="AP59" s="83"/>
      <c r="AQ59" s="60" t="s">
        <v>129</v>
      </c>
      <c r="AR59" s="14">
        <v>35269</v>
      </c>
      <c r="AS59" s="14">
        <v>199241</v>
      </c>
      <c r="AT59" s="14">
        <v>2594602</v>
      </c>
      <c r="AU59" s="14"/>
      <c r="AV59" s="14"/>
      <c r="AW59" s="14"/>
      <c r="AX59" s="14">
        <v>910337</v>
      </c>
      <c r="AY59" s="14">
        <v>2027792</v>
      </c>
      <c r="AZ59" s="14">
        <v>52898</v>
      </c>
      <c r="BA59" s="14">
        <v>266123</v>
      </c>
      <c r="BB59" s="14">
        <v>210070</v>
      </c>
      <c r="BC59" s="14">
        <v>305998</v>
      </c>
      <c r="BD59" s="14">
        <v>101134</v>
      </c>
      <c r="BE59" s="14">
        <v>3264062</v>
      </c>
      <c r="BF59" s="14">
        <v>5664585</v>
      </c>
      <c r="BG59" s="14">
        <v>589638</v>
      </c>
      <c r="BH59" s="14">
        <v>67933</v>
      </c>
      <c r="BI59" s="75"/>
      <c r="BJ59" s="83"/>
      <c r="BK59" s="60" t="s">
        <v>129</v>
      </c>
      <c r="BL59" s="14">
        <v>76843</v>
      </c>
      <c r="BM59" s="14">
        <v>42818</v>
      </c>
      <c r="BN59" s="14">
        <v>96407</v>
      </c>
      <c r="BO59" s="14">
        <v>121396</v>
      </c>
      <c r="BP59" s="14">
        <v>75623</v>
      </c>
      <c r="BQ59" s="14">
        <v>454175</v>
      </c>
      <c r="BR59" s="14">
        <v>227464</v>
      </c>
      <c r="BS59" s="14">
        <v>204051</v>
      </c>
      <c r="BT59" s="14">
        <v>36516</v>
      </c>
      <c r="BU59" s="14">
        <v>50096</v>
      </c>
      <c r="BV59" s="52">
        <f t="shared" si="1"/>
        <v>30827977</v>
      </c>
    </row>
    <row r="60" spans="1:74" s="13" customFormat="1" ht="11.25" customHeight="1">
      <c r="A60" s="78"/>
      <c r="B60" s="84" t="s">
        <v>130</v>
      </c>
      <c r="C60" s="85"/>
      <c r="D60" s="11">
        <v>264850</v>
      </c>
      <c r="E60" s="11">
        <v>40369</v>
      </c>
      <c r="F60" s="11">
        <v>289418</v>
      </c>
      <c r="G60" s="11">
        <v>85851</v>
      </c>
      <c r="H60" s="11">
        <v>130344</v>
      </c>
      <c r="I60" s="11">
        <v>1447286</v>
      </c>
      <c r="J60" s="11">
        <v>0</v>
      </c>
      <c r="K60" s="11">
        <v>1200155</v>
      </c>
      <c r="L60" s="11">
        <v>322758</v>
      </c>
      <c r="M60" s="11">
        <v>55440</v>
      </c>
      <c r="N60" s="11">
        <v>571468</v>
      </c>
      <c r="O60" s="11">
        <v>455899</v>
      </c>
      <c r="P60" s="11">
        <v>634605</v>
      </c>
      <c r="Q60" s="11">
        <v>69582</v>
      </c>
      <c r="R60" s="11">
        <v>319544</v>
      </c>
      <c r="S60" s="11">
        <v>54692</v>
      </c>
      <c r="T60" s="11">
        <v>0</v>
      </c>
      <c r="U60" s="78"/>
      <c r="V60" s="84" t="s">
        <v>130</v>
      </c>
      <c r="W60" s="85"/>
      <c r="X60" s="11">
        <v>0</v>
      </c>
      <c r="Y60" s="11">
        <v>0</v>
      </c>
      <c r="Z60" s="11">
        <v>15000</v>
      </c>
      <c r="AA60" s="11">
        <v>0</v>
      </c>
      <c r="AB60" s="11">
        <v>533078</v>
      </c>
      <c r="AC60" s="11">
        <v>252308</v>
      </c>
      <c r="AD60" s="11">
        <v>231752</v>
      </c>
      <c r="AE60" s="11">
        <v>198641</v>
      </c>
      <c r="AF60" s="11">
        <v>159364</v>
      </c>
      <c r="AG60" s="11">
        <v>27753</v>
      </c>
      <c r="AH60" s="11">
        <v>50193</v>
      </c>
      <c r="AI60" s="11">
        <v>55383</v>
      </c>
      <c r="AJ60" s="11">
        <v>897737</v>
      </c>
      <c r="AK60" s="11">
        <v>158551</v>
      </c>
      <c r="AL60" s="11">
        <v>38653</v>
      </c>
      <c r="AM60" s="11">
        <v>38580</v>
      </c>
      <c r="AN60" s="11">
        <v>9519</v>
      </c>
      <c r="AO60" s="78"/>
      <c r="AP60" s="84" t="s">
        <v>130</v>
      </c>
      <c r="AQ60" s="85"/>
      <c r="AR60" s="11">
        <v>18777</v>
      </c>
      <c r="AS60" s="11">
        <v>85241</v>
      </c>
      <c r="AT60" s="11">
        <v>1752678</v>
      </c>
      <c r="AU60" s="11"/>
      <c r="AV60" s="11"/>
      <c r="AW60" s="11"/>
      <c r="AX60" s="11">
        <v>601251</v>
      </c>
      <c r="AY60" s="11">
        <v>1413064</v>
      </c>
      <c r="AZ60" s="11">
        <v>51940</v>
      </c>
      <c r="BA60" s="11">
        <v>260270</v>
      </c>
      <c r="BB60" s="11">
        <v>206830</v>
      </c>
      <c r="BC60" s="11">
        <v>192542</v>
      </c>
      <c r="BD60" s="11">
        <v>84551</v>
      </c>
      <c r="BE60" s="11">
        <v>1827403</v>
      </c>
      <c r="BF60" s="11">
        <v>3292521</v>
      </c>
      <c r="BG60" s="11">
        <v>530007</v>
      </c>
      <c r="BH60" s="11">
        <v>29526</v>
      </c>
      <c r="BI60" s="78"/>
      <c r="BJ60" s="84" t="s">
        <v>130</v>
      </c>
      <c r="BK60" s="85"/>
      <c r="BL60" s="11">
        <v>69953</v>
      </c>
      <c r="BM60" s="11">
        <v>20785</v>
      </c>
      <c r="BN60" s="11">
        <v>87337</v>
      </c>
      <c r="BO60" s="11">
        <v>114752</v>
      </c>
      <c r="BP60" s="11">
        <v>74170</v>
      </c>
      <c r="BQ60" s="11">
        <v>294976</v>
      </c>
      <c r="BR60" s="11">
        <v>177617</v>
      </c>
      <c r="BS60" s="11">
        <v>191867</v>
      </c>
      <c r="BT60" s="11">
        <v>34457</v>
      </c>
      <c r="BU60" s="11">
        <v>50096</v>
      </c>
      <c r="BV60" s="55">
        <f t="shared" si="1"/>
        <v>20071384</v>
      </c>
    </row>
    <row r="61" spans="1:74" ht="11.25" customHeight="1">
      <c r="A61" s="62" t="s">
        <v>14</v>
      </c>
      <c r="B61" s="87" t="s">
        <v>13</v>
      </c>
      <c r="C61" s="87"/>
      <c r="D61" s="8">
        <v>114402</v>
      </c>
      <c r="E61" s="8">
        <v>15722</v>
      </c>
      <c r="F61" s="8">
        <v>84517</v>
      </c>
      <c r="G61" s="8">
        <v>23640</v>
      </c>
      <c r="H61" s="8">
        <v>18485</v>
      </c>
      <c r="I61" s="8">
        <v>272369</v>
      </c>
      <c r="J61" s="8">
        <v>0</v>
      </c>
      <c r="K61" s="8">
        <v>321125</v>
      </c>
      <c r="L61" s="8">
        <v>27785</v>
      </c>
      <c r="M61" s="8">
        <v>6752</v>
      </c>
      <c r="N61" s="8">
        <v>105007</v>
      </c>
      <c r="O61" s="8">
        <v>122700</v>
      </c>
      <c r="P61" s="8">
        <v>112145</v>
      </c>
      <c r="Q61" s="8">
        <v>22874</v>
      </c>
      <c r="R61" s="8">
        <v>40830</v>
      </c>
      <c r="S61" s="8">
        <v>23861</v>
      </c>
      <c r="T61" s="8">
        <v>1587</v>
      </c>
      <c r="U61" s="62" t="s">
        <v>14</v>
      </c>
      <c r="V61" s="87" t="s">
        <v>13</v>
      </c>
      <c r="W61" s="87"/>
      <c r="X61" s="8">
        <v>20211</v>
      </c>
      <c r="Y61" s="8">
        <v>550520</v>
      </c>
      <c r="Z61" s="8">
        <v>20000</v>
      </c>
      <c r="AA61" s="8">
        <v>500</v>
      </c>
      <c r="AB61" s="8">
        <v>106968</v>
      </c>
      <c r="AC61" s="8">
        <v>53723</v>
      </c>
      <c r="AD61" s="8">
        <v>39267</v>
      </c>
      <c r="AE61" s="8">
        <v>41786</v>
      </c>
      <c r="AF61" s="8">
        <v>16696</v>
      </c>
      <c r="AG61" s="8">
        <v>25988</v>
      </c>
      <c r="AH61" s="8">
        <v>14998</v>
      </c>
      <c r="AI61" s="8">
        <v>15754</v>
      </c>
      <c r="AJ61" s="8">
        <v>120823</v>
      </c>
      <c r="AK61" s="8">
        <v>29472</v>
      </c>
      <c r="AL61" s="8">
        <v>31381</v>
      </c>
      <c r="AM61" s="8">
        <v>13032</v>
      </c>
      <c r="AN61" s="8">
        <v>7630</v>
      </c>
      <c r="AO61" s="62" t="s">
        <v>14</v>
      </c>
      <c r="AP61" s="87" t="s">
        <v>13</v>
      </c>
      <c r="AQ61" s="87"/>
      <c r="AR61" s="8">
        <v>12240</v>
      </c>
      <c r="AS61" s="8">
        <v>2190</v>
      </c>
      <c r="AT61" s="8">
        <v>370364</v>
      </c>
      <c r="AU61" s="8"/>
      <c r="AV61" s="8"/>
      <c r="AW61" s="8"/>
      <c r="AX61" s="8">
        <v>73810</v>
      </c>
      <c r="AY61" s="8">
        <v>133348</v>
      </c>
      <c r="AZ61" s="8">
        <v>11457</v>
      </c>
      <c r="BA61" s="8">
        <v>47932</v>
      </c>
      <c r="BB61" s="8">
        <v>24549</v>
      </c>
      <c r="BC61" s="8">
        <v>15078</v>
      </c>
      <c r="BD61" s="8">
        <v>46873</v>
      </c>
      <c r="BE61" s="8">
        <v>242514</v>
      </c>
      <c r="BF61" s="8">
        <v>645915</v>
      </c>
      <c r="BG61" s="8">
        <v>119093</v>
      </c>
      <c r="BH61" s="8">
        <v>4947</v>
      </c>
      <c r="BI61" s="62" t="s">
        <v>14</v>
      </c>
      <c r="BJ61" s="87" t="s">
        <v>13</v>
      </c>
      <c r="BK61" s="87"/>
      <c r="BL61" s="8">
        <v>14134</v>
      </c>
      <c r="BM61" s="8">
        <v>19125</v>
      </c>
      <c r="BN61" s="8">
        <v>21723</v>
      </c>
      <c r="BO61" s="8">
        <v>17028</v>
      </c>
      <c r="BP61" s="8">
        <v>9758</v>
      </c>
      <c r="BQ61" s="8">
        <v>40390</v>
      </c>
      <c r="BR61" s="8">
        <v>52576</v>
      </c>
      <c r="BS61" s="8">
        <v>18847</v>
      </c>
      <c r="BT61" s="8">
        <v>13468</v>
      </c>
      <c r="BU61" s="8">
        <v>10567</v>
      </c>
      <c r="BV61" s="51">
        <f t="shared" si="1"/>
        <v>4390476</v>
      </c>
    </row>
    <row r="62" spans="1:74" ht="11.25" customHeight="1">
      <c r="A62" s="62"/>
      <c r="B62" s="86" t="s">
        <v>12</v>
      </c>
      <c r="C62" s="86"/>
      <c r="D62" s="15">
        <v>94579</v>
      </c>
      <c r="E62" s="15">
        <v>11909</v>
      </c>
      <c r="F62" s="15">
        <v>66115</v>
      </c>
      <c r="G62" s="15">
        <v>18221</v>
      </c>
      <c r="H62" s="15">
        <v>14570</v>
      </c>
      <c r="I62" s="15">
        <v>241511</v>
      </c>
      <c r="J62" s="15">
        <v>0</v>
      </c>
      <c r="K62" s="15">
        <v>245654</v>
      </c>
      <c r="L62" s="15">
        <v>21217</v>
      </c>
      <c r="M62" s="15">
        <v>5182</v>
      </c>
      <c r="N62" s="33">
        <v>73699</v>
      </c>
      <c r="O62" s="15">
        <v>97879</v>
      </c>
      <c r="P62" s="15">
        <v>82441</v>
      </c>
      <c r="Q62" s="15">
        <v>18644</v>
      </c>
      <c r="R62" s="15">
        <v>33872</v>
      </c>
      <c r="S62" s="15">
        <v>18172</v>
      </c>
      <c r="T62" s="15">
        <v>1587</v>
      </c>
      <c r="U62" s="62"/>
      <c r="V62" s="86" t="s">
        <v>12</v>
      </c>
      <c r="W62" s="86"/>
      <c r="X62" s="15">
        <v>17568</v>
      </c>
      <c r="Y62" s="15">
        <v>429125</v>
      </c>
      <c r="Z62" s="15">
        <v>20000</v>
      </c>
      <c r="AA62" s="15">
        <v>500</v>
      </c>
      <c r="AB62" s="15">
        <v>88506</v>
      </c>
      <c r="AC62" s="15">
        <v>37233</v>
      </c>
      <c r="AD62" s="15">
        <v>35679</v>
      </c>
      <c r="AE62" s="15">
        <v>19308</v>
      </c>
      <c r="AF62" s="15">
        <v>13895</v>
      </c>
      <c r="AG62" s="15">
        <v>21599</v>
      </c>
      <c r="AH62" s="15">
        <v>12434</v>
      </c>
      <c r="AI62" s="15">
        <v>13768</v>
      </c>
      <c r="AJ62" s="15">
        <v>101912</v>
      </c>
      <c r="AK62" s="15">
        <v>25092</v>
      </c>
      <c r="AL62" s="15">
        <v>23657</v>
      </c>
      <c r="AM62" s="33">
        <v>6931</v>
      </c>
      <c r="AN62" s="33">
        <v>6473</v>
      </c>
      <c r="AO62" s="62"/>
      <c r="AP62" s="86" t="s">
        <v>12</v>
      </c>
      <c r="AQ62" s="86"/>
      <c r="AR62" s="33">
        <v>10178</v>
      </c>
      <c r="AS62" s="33">
        <v>2190</v>
      </c>
      <c r="AT62" s="15">
        <v>305558</v>
      </c>
      <c r="AU62" s="33"/>
      <c r="AV62" s="33"/>
      <c r="AW62" s="33"/>
      <c r="AX62" s="15">
        <v>56479</v>
      </c>
      <c r="AY62" s="33">
        <v>111710</v>
      </c>
      <c r="AZ62" s="33">
        <v>9508</v>
      </c>
      <c r="BA62" s="33">
        <v>37776</v>
      </c>
      <c r="BB62" s="33">
        <v>21293</v>
      </c>
      <c r="BC62" s="33">
        <v>11356</v>
      </c>
      <c r="BD62" s="33">
        <v>40159</v>
      </c>
      <c r="BE62" s="33">
        <v>183556</v>
      </c>
      <c r="BF62" s="33">
        <v>535366</v>
      </c>
      <c r="BG62" s="15">
        <v>93119</v>
      </c>
      <c r="BH62" s="33">
        <v>2738</v>
      </c>
      <c r="BI62" s="62"/>
      <c r="BJ62" s="86" t="s">
        <v>12</v>
      </c>
      <c r="BK62" s="86"/>
      <c r="BL62" s="33">
        <v>11467</v>
      </c>
      <c r="BM62" s="33">
        <v>16515</v>
      </c>
      <c r="BN62" s="33">
        <v>17992</v>
      </c>
      <c r="BO62" s="15">
        <v>14231</v>
      </c>
      <c r="BP62" s="15">
        <v>9758</v>
      </c>
      <c r="BQ62" s="15">
        <v>33913</v>
      </c>
      <c r="BR62" s="33">
        <v>43455</v>
      </c>
      <c r="BS62" s="33">
        <v>15607</v>
      </c>
      <c r="BT62" s="33">
        <v>13468</v>
      </c>
      <c r="BU62" s="33">
        <v>8690</v>
      </c>
      <c r="BV62" s="52">
        <f t="shared" si="1"/>
        <v>3525014</v>
      </c>
    </row>
    <row r="63" spans="1:74" ht="11.25" customHeight="1">
      <c r="A63" s="62"/>
      <c r="B63" s="86" t="s">
        <v>11</v>
      </c>
      <c r="C63" s="86"/>
      <c r="D63" s="15">
        <v>19823</v>
      </c>
      <c r="E63" s="15">
        <v>3813</v>
      </c>
      <c r="F63" s="15">
        <v>18402</v>
      </c>
      <c r="G63" s="15">
        <v>5419</v>
      </c>
      <c r="H63" s="15">
        <v>3915</v>
      </c>
      <c r="I63" s="15">
        <v>30858</v>
      </c>
      <c r="J63" s="15">
        <v>0</v>
      </c>
      <c r="K63" s="15">
        <v>75471</v>
      </c>
      <c r="L63" s="15">
        <v>6568</v>
      </c>
      <c r="M63" s="15">
        <v>1570</v>
      </c>
      <c r="N63" s="33">
        <v>31308</v>
      </c>
      <c r="O63" s="15">
        <v>24821</v>
      </c>
      <c r="P63" s="15">
        <v>29704</v>
      </c>
      <c r="Q63" s="15">
        <v>4230</v>
      </c>
      <c r="R63" s="15">
        <v>6958</v>
      </c>
      <c r="S63" s="15">
        <v>5689</v>
      </c>
      <c r="T63" s="15">
        <v>0</v>
      </c>
      <c r="U63" s="62"/>
      <c r="V63" s="86" t="s">
        <v>11</v>
      </c>
      <c r="W63" s="86"/>
      <c r="X63" s="15">
        <v>2643</v>
      </c>
      <c r="Y63" s="15">
        <v>121395</v>
      </c>
      <c r="Z63" s="15">
        <v>0</v>
      </c>
      <c r="AA63" s="15">
        <v>0</v>
      </c>
      <c r="AB63" s="15">
        <v>18462</v>
      </c>
      <c r="AC63" s="15">
        <v>16490</v>
      </c>
      <c r="AD63" s="15">
        <v>3588</v>
      </c>
      <c r="AE63" s="15">
        <v>22478</v>
      </c>
      <c r="AF63" s="15">
        <v>2801</v>
      </c>
      <c r="AG63" s="15">
        <v>4389</v>
      </c>
      <c r="AH63" s="15">
        <v>2564</v>
      </c>
      <c r="AI63" s="15">
        <v>1986</v>
      </c>
      <c r="AJ63" s="15">
        <v>18911</v>
      </c>
      <c r="AK63" s="15">
        <v>4380</v>
      </c>
      <c r="AL63" s="15">
        <v>7724</v>
      </c>
      <c r="AM63" s="33">
        <v>6101</v>
      </c>
      <c r="AN63" s="33">
        <v>1157</v>
      </c>
      <c r="AO63" s="62"/>
      <c r="AP63" s="86" t="s">
        <v>11</v>
      </c>
      <c r="AQ63" s="86"/>
      <c r="AR63" s="33">
        <v>2062</v>
      </c>
      <c r="AS63" s="33">
        <v>0</v>
      </c>
      <c r="AT63" s="15">
        <v>64806</v>
      </c>
      <c r="AU63" s="33"/>
      <c r="AV63" s="33"/>
      <c r="AW63" s="33"/>
      <c r="AX63" s="15">
        <v>17331</v>
      </c>
      <c r="AY63" s="33">
        <v>21638</v>
      </c>
      <c r="AZ63" s="33">
        <v>1949</v>
      </c>
      <c r="BA63" s="33">
        <v>10156</v>
      </c>
      <c r="BB63" s="33">
        <v>3256</v>
      </c>
      <c r="BC63" s="33">
        <v>3722</v>
      </c>
      <c r="BD63" s="33">
        <v>6714</v>
      </c>
      <c r="BE63" s="33">
        <v>58958</v>
      </c>
      <c r="BF63" s="33">
        <v>110549</v>
      </c>
      <c r="BG63" s="15">
        <v>25974</v>
      </c>
      <c r="BH63" s="33">
        <v>2209</v>
      </c>
      <c r="BI63" s="62"/>
      <c r="BJ63" s="86" t="s">
        <v>11</v>
      </c>
      <c r="BK63" s="86"/>
      <c r="BL63" s="33">
        <v>2667</v>
      </c>
      <c r="BM63" s="33">
        <v>2610</v>
      </c>
      <c r="BN63" s="33">
        <v>3731</v>
      </c>
      <c r="BO63" s="15">
        <v>2797</v>
      </c>
      <c r="BP63" s="15">
        <v>0</v>
      </c>
      <c r="BQ63" s="15">
        <v>6477</v>
      </c>
      <c r="BR63" s="33">
        <v>9121</v>
      </c>
      <c r="BS63" s="33">
        <v>3240</v>
      </c>
      <c r="BT63" s="33">
        <v>0</v>
      </c>
      <c r="BU63" s="33">
        <v>1877</v>
      </c>
      <c r="BV63" s="52">
        <f t="shared" si="1"/>
        <v>865462</v>
      </c>
    </row>
    <row r="64" spans="1:74" ht="11.25" customHeight="1">
      <c r="A64" s="62"/>
      <c r="B64" s="86" t="s">
        <v>131</v>
      </c>
      <c r="C64" s="86"/>
      <c r="D64" s="15">
        <v>43625</v>
      </c>
      <c r="E64" s="15">
        <v>740</v>
      </c>
      <c r="F64" s="15">
        <v>28238</v>
      </c>
      <c r="G64" s="15">
        <v>4084</v>
      </c>
      <c r="H64" s="15">
        <v>2086</v>
      </c>
      <c r="I64" s="15">
        <v>48148</v>
      </c>
      <c r="J64" s="15">
        <v>12101</v>
      </c>
      <c r="K64" s="15">
        <v>92528</v>
      </c>
      <c r="L64" s="15">
        <v>33234</v>
      </c>
      <c r="M64" s="15">
        <v>9602</v>
      </c>
      <c r="N64" s="33">
        <v>83440</v>
      </c>
      <c r="O64" s="15">
        <v>49031</v>
      </c>
      <c r="P64" s="15">
        <v>55085</v>
      </c>
      <c r="Q64" s="15">
        <v>3336</v>
      </c>
      <c r="R64" s="15">
        <v>24765</v>
      </c>
      <c r="S64" s="15">
        <v>10465</v>
      </c>
      <c r="T64" s="15">
        <v>11965</v>
      </c>
      <c r="U64" s="62"/>
      <c r="V64" s="86" t="s">
        <v>131</v>
      </c>
      <c r="W64" s="86"/>
      <c r="X64" s="15">
        <v>18231</v>
      </c>
      <c r="Y64" s="15">
        <v>10448</v>
      </c>
      <c r="Z64" s="15">
        <v>5000</v>
      </c>
      <c r="AA64" s="15">
        <v>3350</v>
      </c>
      <c r="AB64" s="15">
        <v>41400</v>
      </c>
      <c r="AC64" s="15">
        <v>7350</v>
      </c>
      <c r="AD64" s="15">
        <v>21775</v>
      </c>
      <c r="AE64" s="15">
        <v>9433</v>
      </c>
      <c r="AF64" s="15">
        <v>301</v>
      </c>
      <c r="AG64" s="15">
        <v>2596</v>
      </c>
      <c r="AH64" s="15">
        <v>11183</v>
      </c>
      <c r="AI64" s="15">
        <v>4395</v>
      </c>
      <c r="AJ64" s="15">
        <v>72793</v>
      </c>
      <c r="AK64" s="15">
        <v>10955</v>
      </c>
      <c r="AL64" s="15">
        <v>154</v>
      </c>
      <c r="AM64" s="33">
        <v>8262</v>
      </c>
      <c r="AN64" s="33">
        <v>0</v>
      </c>
      <c r="AO64" s="62"/>
      <c r="AP64" s="86" t="s">
        <v>131</v>
      </c>
      <c r="AQ64" s="86"/>
      <c r="AR64" s="33">
        <v>72</v>
      </c>
      <c r="AS64" s="33">
        <v>4571</v>
      </c>
      <c r="AT64" s="15">
        <v>95978</v>
      </c>
      <c r="AU64" s="33"/>
      <c r="AV64" s="33"/>
      <c r="AW64" s="33"/>
      <c r="AX64" s="15">
        <v>37247</v>
      </c>
      <c r="AY64" s="33">
        <v>160014</v>
      </c>
      <c r="AZ64" s="33">
        <v>2631</v>
      </c>
      <c r="BA64" s="33">
        <v>4173</v>
      </c>
      <c r="BB64" s="33">
        <v>9447</v>
      </c>
      <c r="BC64" s="33">
        <v>9242</v>
      </c>
      <c r="BD64" s="33">
        <v>19218</v>
      </c>
      <c r="BE64" s="33">
        <v>173748</v>
      </c>
      <c r="BF64" s="33">
        <v>289123</v>
      </c>
      <c r="BG64" s="15">
        <v>45940</v>
      </c>
      <c r="BH64" s="33">
        <v>3455</v>
      </c>
      <c r="BI64" s="62"/>
      <c r="BJ64" s="86" t="s">
        <v>131</v>
      </c>
      <c r="BK64" s="86"/>
      <c r="BL64" s="33">
        <v>25474</v>
      </c>
      <c r="BM64" s="33">
        <v>9869</v>
      </c>
      <c r="BN64" s="33">
        <v>8128</v>
      </c>
      <c r="BO64" s="15">
        <v>7188</v>
      </c>
      <c r="BP64" s="15">
        <v>3426</v>
      </c>
      <c r="BQ64" s="15">
        <v>57795</v>
      </c>
      <c r="BR64" s="33">
        <v>35384</v>
      </c>
      <c r="BS64" s="33">
        <v>3775</v>
      </c>
      <c r="BT64" s="33">
        <v>3214</v>
      </c>
      <c r="BU64" s="33">
        <v>1649</v>
      </c>
      <c r="BV64" s="52">
        <f t="shared" si="1"/>
        <v>1750860</v>
      </c>
    </row>
    <row r="65" spans="1:74" ht="11.25" customHeight="1">
      <c r="A65" s="62"/>
      <c r="B65" s="86" t="s">
        <v>10</v>
      </c>
      <c r="C65" s="86"/>
      <c r="D65" s="15">
        <v>61426</v>
      </c>
      <c r="E65" s="15">
        <v>4359</v>
      </c>
      <c r="F65" s="15">
        <v>10684</v>
      </c>
      <c r="G65" s="15">
        <v>9368</v>
      </c>
      <c r="H65" s="15">
        <v>20286</v>
      </c>
      <c r="I65" s="15">
        <v>293494</v>
      </c>
      <c r="J65" s="15">
        <v>1500</v>
      </c>
      <c r="K65" s="15">
        <v>202952</v>
      </c>
      <c r="L65" s="15">
        <v>36434</v>
      </c>
      <c r="M65" s="15">
        <v>7480</v>
      </c>
      <c r="N65" s="33">
        <v>20079</v>
      </c>
      <c r="O65" s="15">
        <v>46290</v>
      </c>
      <c r="P65" s="15">
        <v>15563</v>
      </c>
      <c r="Q65" s="15">
        <v>11385</v>
      </c>
      <c r="R65" s="15">
        <v>22803</v>
      </c>
      <c r="S65" s="15">
        <v>663</v>
      </c>
      <c r="T65" s="15">
        <v>667</v>
      </c>
      <c r="U65" s="62"/>
      <c r="V65" s="86" t="s">
        <v>10</v>
      </c>
      <c r="W65" s="86"/>
      <c r="X65" s="15">
        <v>33564</v>
      </c>
      <c r="Y65" s="15">
        <v>22692</v>
      </c>
      <c r="Z65" s="15">
        <v>0</v>
      </c>
      <c r="AA65" s="15">
        <v>16400</v>
      </c>
      <c r="AB65" s="15">
        <v>88036</v>
      </c>
      <c r="AC65" s="15">
        <v>66021</v>
      </c>
      <c r="AD65" s="15">
        <v>13147</v>
      </c>
      <c r="AE65" s="15">
        <v>13420</v>
      </c>
      <c r="AF65" s="15">
        <v>8897</v>
      </c>
      <c r="AG65" s="15">
        <v>9772</v>
      </c>
      <c r="AH65" s="15">
        <v>7633</v>
      </c>
      <c r="AI65" s="15">
        <v>6182</v>
      </c>
      <c r="AJ65" s="15">
        <v>17316</v>
      </c>
      <c r="AK65" s="15">
        <v>6696</v>
      </c>
      <c r="AL65" s="15">
        <v>1634</v>
      </c>
      <c r="AM65" s="33">
        <v>1744</v>
      </c>
      <c r="AN65" s="33">
        <v>6947</v>
      </c>
      <c r="AO65" s="62"/>
      <c r="AP65" s="86" t="s">
        <v>10</v>
      </c>
      <c r="AQ65" s="86"/>
      <c r="AR65" s="33">
        <v>11664</v>
      </c>
      <c r="AS65" s="33">
        <v>14418</v>
      </c>
      <c r="AT65" s="15">
        <v>199308</v>
      </c>
      <c r="AU65" s="33"/>
      <c r="AV65" s="33"/>
      <c r="AW65" s="33"/>
      <c r="AX65" s="15">
        <v>90520</v>
      </c>
      <c r="AY65" s="33">
        <v>62465</v>
      </c>
      <c r="AZ65" s="33">
        <v>24024</v>
      </c>
      <c r="BA65" s="33">
        <v>15889</v>
      </c>
      <c r="BB65" s="33">
        <v>5557</v>
      </c>
      <c r="BC65" s="33">
        <v>849</v>
      </c>
      <c r="BD65" s="33">
        <v>7056</v>
      </c>
      <c r="BE65" s="33">
        <v>369156</v>
      </c>
      <c r="BF65" s="33">
        <v>202993</v>
      </c>
      <c r="BG65" s="15">
        <v>48715</v>
      </c>
      <c r="BH65" s="33">
        <v>6853</v>
      </c>
      <c r="BI65" s="62"/>
      <c r="BJ65" s="86" t="s">
        <v>10</v>
      </c>
      <c r="BK65" s="86"/>
      <c r="BL65" s="33">
        <v>7410</v>
      </c>
      <c r="BM65" s="33">
        <v>4187</v>
      </c>
      <c r="BN65" s="33">
        <v>24689</v>
      </c>
      <c r="BO65" s="15">
        <v>11429</v>
      </c>
      <c r="BP65" s="15">
        <v>6929</v>
      </c>
      <c r="BQ65" s="15">
        <v>43586</v>
      </c>
      <c r="BR65" s="33">
        <v>36127</v>
      </c>
      <c r="BS65" s="33">
        <v>15110</v>
      </c>
      <c r="BT65" s="33">
        <v>3125</v>
      </c>
      <c r="BU65" s="33">
        <v>5154</v>
      </c>
      <c r="BV65" s="52">
        <f t="shared" si="1"/>
        <v>2302747</v>
      </c>
    </row>
    <row r="66" spans="1:74" ht="11.25" customHeight="1">
      <c r="A66" s="62"/>
      <c r="B66" s="86" t="s">
        <v>9</v>
      </c>
      <c r="C66" s="86"/>
      <c r="D66" s="15">
        <v>1080</v>
      </c>
      <c r="E66" s="15">
        <v>188</v>
      </c>
      <c r="F66" s="15">
        <v>1186</v>
      </c>
      <c r="G66" s="15">
        <v>188</v>
      </c>
      <c r="H66" s="15">
        <v>326</v>
      </c>
      <c r="I66" s="15">
        <v>2031</v>
      </c>
      <c r="J66" s="15">
        <v>92</v>
      </c>
      <c r="K66" s="15">
        <v>8904</v>
      </c>
      <c r="L66" s="15">
        <v>731</v>
      </c>
      <c r="M66" s="15">
        <v>381</v>
      </c>
      <c r="N66" s="33">
        <v>4312</v>
      </c>
      <c r="O66" s="15">
        <v>0</v>
      </c>
      <c r="P66" s="15">
        <v>2426</v>
      </c>
      <c r="Q66" s="15">
        <v>6961</v>
      </c>
      <c r="R66" s="15">
        <v>1296</v>
      </c>
      <c r="S66" s="15">
        <v>312</v>
      </c>
      <c r="T66" s="15">
        <v>119</v>
      </c>
      <c r="U66" s="62"/>
      <c r="V66" s="86" t="s">
        <v>9</v>
      </c>
      <c r="W66" s="86"/>
      <c r="X66" s="15">
        <v>262</v>
      </c>
      <c r="Y66" s="15">
        <v>1550</v>
      </c>
      <c r="Z66" s="15">
        <v>400</v>
      </c>
      <c r="AA66" s="15">
        <v>4920</v>
      </c>
      <c r="AB66" s="15">
        <v>1201</v>
      </c>
      <c r="AC66" s="15">
        <v>1031</v>
      </c>
      <c r="AD66" s="15">
        <v>1309</v>
      </c>
      <c r="AE66" s="15">
        <v>842</v>
      </c>
      <c r="AF66" s="15">
        <v>2891</v>
      </c>
      <c r="AG66" s="15">
        <v>543</v>
      </c>
      <c r="AH66" s="15">
        <v>2081</v>
      </c>
      <c r="AI66" s="15">
        <v>143</v>
      </c>
      <c r="AJ66" s="15">
        <v>0</v>
      </c>
      <c r="AK66" s="15">
        <v>4917</v>
      </c>
      <c r="AL66" s="15">
        <v>2039</v>
      </c>
      <c r="AM66" s="33">
        <v>2211</v>
      </c>
      <c r="AN66" s="33">
        <v>534</v>
      </c>
      <c r="AO66" s="62"/>
      <c r="AP66" s="86" t="s">
        <v>9</v>
      </c>
      <c r="AQ66" s="86"/>
      <c r="AR66" s="33">
        <v>282</v>
      </c>
      <c r="AS66" s="33">
        <v>490</v>
      </c>
      <c r="AT66" s="15">
        <v>12696</v>
      </c>
      <c r="AU66" s="33"/>
      <c r="AV66" s="33"/>
      <c r="AW66" s="33"/>
      <c r="AX66" s="15">
        <v>2985</v>
      </c>
      <c r="AY66" s="33">
        <v>2604</v>
      </c>
      <c r="AZ66" s="33">
        <v>252</v>
      </c>
      <c r="BA66" s="33">
        <v>1606</v>
      </c>
      <c r="BB66" s="33">
        <v>212</v>
      </c>
      <c r="BC66" s="33">
        <v>122</v>
      </c>
      <c r="BD66" s="33">
        <v>1210</v>
      </c>
      <c r="BE66" s="33">
        <v>34878</v>
      </c>
      <c r="BF66" s="33">
        <v>35337</v>
      </c>
      <c r="BG66" s="15">
        <v>3973</v>
      </c>
      <c r="BH66" s="33">
        <v>890</v>
      </c>
      <c r="BI66" s="62"/>
      <c r="BJ66" s="86" t="s">
        <v>9</v>
      </c>
      <c r="BK66" s="86"/>
      <c r="BL66" s="33">
        <v>250</v>
      </c>
      <c r="BM66" s="33">
        <v>450</v>
      </c>
      <c r="BN66" s="33">
        <v>246</v>
      </c>
      <c r="BO66" s="15">
        <v>1748</v>
      </c>
      <c r="BP66" s="15">
        <v>1344</v>
      </c>
      <c r="BQ66" s="15">
        <v>5095</v>
      </c>
      <c r="BR66" s="33">
        <v>497</v>
      </c>
      <c r="BS66" s="33">
        <v>1177</v>
      </c>
      <c r="BT66" s="33">
        <v>182</v>
      </c>
      <c r="BU66" s="33">
        <v>56</v>
      </c>
      <c r="BV66" s="52">
        <f t="shared" si="1"/>
        <v>165989</v>
      </c>
    </row>
    <row r="67" spans="1:74" ht="11.25" customHeight="1">
      <c r="A67" s="62"/>
      <c r="B67" s="86" t="s">
        <v>132</v>
      </c>
      <c r="C67" s="86"/>
      <c r="D67" s="15">
        <v>48592</v>
      </c>
      <c r="E67" s="15">
        <v>3094</v>
      </c>
      <c r="F67" s="15">
        <v>30033</v>
      </c>
      <c r="G67" s="15">
        <v>6628</v>
      </c>
      <c r="H67" s="15">
        <v>15234</v>
      </c>
      <c r="I67" s="15">
        <v>90798</v>
      </c>
      <c r="J67" s="15">
        <v>0</v>
      </c>
      <c r="K67" s="15">
        <v>153111</v>
      </c>
      <c r="L67" s="15">
        <v>62998</v>
      </c>
      <c r="M67" s="15">
        <v>26478</v>
      </c>
      <c r="N67" s="33">
        <v>36227</v>
      </c>
      <c r="O67" s="15">
        <v>28211</v>
      </c>
      <c r="P67" s="15">
        <v>10904</v>
      </c>
      <c r="Q67" s="15">
        <v>22747</v>
      </c>
      <c r="R67" s="15">
        <v>19571</v>
      </c>
      <c r="S67" s="15">
        <v>1590</v>
      </c>
      <c r="T67" s="15">
        <v>0</v>
      </c>
      <c r="U67" s="62"/>
      <c r="V67" s="86" t="s">
        <v>132</v>
      </c>
      <c r="W67" s="86"/>
      <c r="X67" s="15">
        <v>0</v>
      </c>
      <c r="Y67" s="15">
        <v>0</v>
      </c>
      <c r="Z67" s="15">
        <v>0</v>
      </c>
      <c r="AA67" s="15">
        <v>0</v>
      </c>
      <c r="AB67" s="15">
        <v>118465</v>
      </c>
      <c r="AC67" s="15">
        <v>34001</v>
      </c>
      <c r="AD67" s="15">
        <v>27122</v>
      </c>
      <c r="AE67" s="15">
        <v>31777</v>
      </c>
      <c r="AF67" s="15">
        <v>30349</v>
      </c>
      <c r="AG67" s="15">
        <v>4195</v>
      </c>
      <c r="AH67" s="15">
        <v>752</v>
      </c>
      <c r="AI67" s="15">
        <v>6872</v>
      </c>
      <c r="AJ67" s="15">
        <v>142996</v>
      </c>
      <c r="AK67" s="15">
        <v>16220</v>
      </c>
      <c r="AL67" s="15">
        <v>139</v>
      </c>
      <c r="AM67" s="33">
        <v>15423</v>
      </c>
      <c r="AN67" s="33">
        <v>6239</v>
      </c>
      <c r="AO67" s="62"/>
      <c r="AP67" s="86" t="s">
        <v>132</v>
      </c>
      <c r="AQ67" s="86"/>
      <c r="AR67" s="33">
        <v>7399</v>
      </c>
      <c r="AS67" s="33">
        <v>21808</v>
      </c>
      <c r="AT67" s="15">
        <v>174699</v>
      </c>
      <c r="AU67" s="33"/>
      <c r="AV67" s="33"/>
      <c r="AW67" s="33"/>
      <c r="AX67" s="15">
        <v>102490</v>
      </c>
      <c r="AY67" s="33">
        <v>146013</v>
      </c>
      <c r="AZ67" s="33">
        <v>8924</v>
      </c>
      <c r="BA67" s="33">
        <v>36070</v>
      </c>
      <c r="BB67" s="33">
        <v>11008</v>
      </c>
      <c r="BC67" s="33">
        <v>19153</v>
      </c>
      <c r="BD67" s="33">
        <v>12717</v>
      </c>
      <c r="BE67" s="33">
        <v>348252</v>
      </c>
      <c r="BF67" s="33">
        <v>516445</v>
      </c>
      <c r="BG67" s="15">
        <v>65936</v>
      </c>
      <c r="BH67" s="33">
        <v>9726</v>
      </c>
      <c r="BI67" s="62"/>
      <c r="BJ67" s="86" t="s">
        <v>132</v>
      </c>
      <c r="BK67" s="86"/>
      <c r="BL67" s="33">
        <v>12431</v>
      </c>
      <c r="BM67" s="33">
        <v>6964</v>
      </c>
      <c r="BN67" s="33">
        <v>10217</v>
      </c>
      <c r="BO67" s="15">
        <v>14164</v>
      </c>
      <c r="BP67" s="15">
        <v>9721</v>
      </c>
      <c r="BQ67" s="15">
        <v>53860</v>
      </c>
      <c r="BR67" s="33">
        <v>39696</v>
      </c>
      <c r="BS67" s="33">
        <v>34842</v>
      </c>
      <c r="BT67" s="33">
        <v>2952</v>
      </c>
      <c r="BU67" s="33">
        <v>8390</v>
      </c>
      <c r="BV67" s="52">
        <f t="shared" si="1"/>
        <v>2664643</v>
      </c>
    </row>
    <row r="68" spans="1:74" ht="11.25" customHeight="1">
      <c r="A68" s="62"/>
      <c r="B68" s="86" t="s">
        <v>8</v>
      </c>
      <c r="C68" s="86"/>
      <c r="D68" s="15">
        <v>276402</v>
      </c>
      <c r="E68" s="15">
        <v>50802</v>
      </c>
      <c r="F68" s="15">
        <v>225396</v>
      </c>
      <c r="G68" s="15">
        <v>63326</v>
      </c>
      <c r="H68" s="15">
        <v>160454</v>
      </c>
      <c r="I68" s="15">
        <v>1117996</v>
      </c>
      <c r="J68" s="15">
        <v>0</v>
      </c>
      <c r="K68" s="15">
        <v>1091567</v>
      </c>
      <c r="L68" s="15">
        <v>288367</v>
      </c>
      <c r="M68" s="15">
        <v>181134</v>
      </c>
      <c r="N68" s="33">
        <v>330721</v>
      </c>
      <c r="O68" s="15">
        <v>300135</v>
      </c>
      <c r="P68" s="15">
        <v>442593</v>
      </c>
      <c r="Q68" s="15">
        <v>126018</v>
      </c>
      <c r="R68" s="15">
        <v>320198</v>
      </c>
      <c r="S68" s="15">
        <v>71378</v>
      </c>
      <c r="T68" s="15">
        <v>2675</v>
      </c>
      <c r="U68" s="62"/>
      <c r="V68" s="86" t="s">
        <v>8</v>
      </c>
      <c r="W68" s="86"/>
      <c r="X68" s="15">
        <v>0</v>
      </c>
      <c r="Y68" s="15">
        <v>9758</v>
      </c>
      <c r="Z68" s="15">
        <v>0</v>
      </c>
      <c r="AA68" s="15">
        <v>5000</v>
      </c>
      <c r="AB68" s="15">
        <v>716165</v>
      </c>
      <c r="AC68" s="15">
        <v>287721</v>
      </c>
      <c r="AD68" s="15">
        <v>192262</v>
      </c>
      <c r="AE68" s="15">
        <v>216349</v>
      </c>
      <c r="AF68" s="15">
        <v>107202</v>
      </c>
      <c r="AG68" s="15">
        <v>75515</v>
      </c>
      <c r="AH68" s="15">
        <v>50430</v>
      </c>
      <c r="AI68" s="15">
        <v>44971</v>
      </c>
      <c r="AJ68" s="15">
        <v>830097</v>
      </c>
      <c r="AK68" s="15">
        <v>143391</v>
      </c>
      <c r="AL68" s="15">
        <v>58713</v>
      </c>
      <c r="AM68" s="33">
        <v>134810</v>
      </c>
      <c r="AN68" s="33">
        <v>99525</v>
      </c>
      <c r="AO68" s="62"/>
      <c r="AP68" s="86" t="s">
        <v>8</v>
      </c>
      <c r="AQ68" s="86"/>
      <c r="AR68" s="33">
        <v>68169</v>
      </c>
      <c r="AS68" s="33">
        <v>101978</v>
      </c>
      <c r="AT68" s="15">
        <v>1911216</v>
      </c>
      <c r="AU68" s="33"/>
      <c r="AV68" s="33"/>
      <c r="AW68" s="33"/>
      <c r="AX68" s="15">
        <v>682995</v>
      </c>
      <c r="AY68" s="33">
        <v>1031904</v>
      </c>
      <c r="AZ68" s="33">
        <v>69620</v>
      </c>
      <c r="BA68" s="33">
        <v>244303</v>
      </c>
      <c r="BB68" s="33">
        <v>80182</v>
      </c>
      <c r="BC68" s="33">
        <v>81907</v>
      </c>
      <c r="BD68" s="33">
        <v>108620</v>
      </c>
      <c r="BE68" s="33">
        <v>1659040</v>
      </c>
      <c r="BF68" s="33">
        <v>2825342</v>
      </c>
      <c r="BG68" s="15">
        <v>488410</v>
      </c>
      <c r="BH68" s="33">
        <v>66334</v>
      </c>
      <c r="BI68" s="62"/>
      <c r="BJ68" s="86" t="s">
        <v>8</v>
      </c>
      <c r="BK68" s="86"/>
      <c r="BL68" s="33">
        <v>54660</v>
      </c>
      <c r="BM68" s="33">
        <v>58730</v>
      </c>
      <c r="BN68" s="33">
        <v>77458</v>
      </c>
      <c r="BO68" s="15">
        <v>103652</v>
      </c>
      <c r="BP68" s="15">
        <v>63489</v>
      </c>
      <c r="BQ68" s="15">
        <v>438738</v>
      </c>
      <c r="BR68" s="33">
        <v>312631</v>
      </c>
      <c r="BS68" s="33">
        <v>152321</v>
      </c>
      <c r="BT68" s="33">
        <v>34869</v>
      </c>
      <c r="BU68" s="33">
        <v>27953</v>
      </c>
      <c r="BV68" s="52">
        <f t="shared" si="1"/>
        <v>18765592</v>
      </c>
    </row>
    <row r="69" spans="1:74" ht="11.25" customHeight="1">
      <c r="A69" s="62"/>
      <c r="B69" s="86" t="s">
        <v>7</v>
      </c>
      <c r="C69" s="86"/>
      <c r="D69" s="15">
        <v>122555</v>
      </c>
      <c r="E69" s="15">
        <v>0</v>
      </c>
      <c r="F69" s="15">
        <v>49153</v>
      </c>
      <c r="G69" s="15">
        <v>20715</v>
      </c>
      <c r="H69" s="15">
        <v>0</v>
      </c>
      <c r="I69" s="15">
        <v>135145</v>
      </c>
      <c r="J69" s="15">
        <v>0</v>
      </c>
      <c r="K69" s="15">
        <v>0</v>
      </c>
      <c r="L69" s="15">
        <v>11119</v>
      </c>
      <c r="M69" s="15">
        <v>0</v>
      </c>
      <c r="N69" s="33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62"/>
      <c r="V69" s="86" t="s">
        <v>7</v>
      </c>
      <c r="W69" s="86"/>
      <c r="X69" s="15">
        <v>0</v>
      </c>
      <c r="Y69" s="15">
        <v>0</v>
      </c>
      <c r="Z69" s="15">
        <v>0</v>
      </c>
      <c r="AA69" s="15">
        <v>1000</v>
      </c>
      <c r="AB69" s="15">
        <v>376012</v>
      </c>
      <c r="AC69" s="15">
        <v>137015</v>
      </c>
      <c r="AD69" s="15">
        <v>5222</v>
      </c>
      <c r="AE69" s="15">
        <v>128574</v>
      </c>
      <c r="AF69" s="15">
        <v>0</v>
      </c>
      <c r="AG69" s="15">
        <v>73935</v>
      </c>
      <c r="AH69" s="15">
        <v>1125</v>
      </c>
      <c r="AI69" s="15">
        <v>25385</v>
      </c>
      <c r="AJ69" s="15">
        <v>0</v>
      </c>
      <c r="AK69" s="15">
        <v>0</v>
      </c>
      <c r="AL69" s="15">
        <v>0</v>
      </c>
      <c r="AM69" s="33">
        <v>0</v>
      </c>
      <c r="AN69" s="33">
        <v>0</v>
      </c>
      <c r="AO69" s="62"/>
      <c r="AP69" s="86" t="s">
        <v>7</v>
      </c>
      <c r="AQ69" s="86"/>
      <c r="AR69" s="33">
        <v>0</v>
      </c>
      <c r="AS69" s="33">
        <v>0</v>
      </c>
      <c r="AT69" s="15">
        <v>1015769</v>
      </c>
      <c r="AU69" s="33"/>
      <c r="AV69" s="33"/>
      <c r="AW69" s="33"/>
      <c r="AX69" s="15">
        <v>267656</v>
      </c>
      <c r="AY69" s="33">
        <v>0</v>
      </c>
      <c r="AZ69" s="33">
        <v>24220</v>
      </c>
      <c r="BA69" s="33">
        <v>0</v>
      </c>
      <c r="BB69" s="33">
        <v>0</v>
      </c>
      <c r="BC69" s="33">
        <v>0</v>
      </c>
      <c r="BD69" s="33">
        <v>0</v>
      </c>
      <c r="BE69" s="33">
        <v>615</v>
      </c>
      <c r="BF69" s="33">
        <v>0</v>
      </c>
      <c r="BG69" s="15">
        <v>0</v>
      </c>
      <c r="BH69" s="33">
        <v>10977</v>
      </c>
      <c r="BI69" s="62"/>
      <c r="BJ69" s="86" t="s">
        <v>7</v>
      </c>
      <c r="BK69" s="86"/>
      <c r="BL69" s="33">
        <v>0</v>
      </c>
      <c r="BM69" s="33">
        <v>0</v>
      </c>
      <c r="BN69" s="33">
        <v>0</v>
      </c>
      <c r="BO69" s="15">
        <v>0</v>
      </c>
      <c r="BP69" s="15">
        <v>0</v>
      </c>
      <c r="BQ69" s="15">
        <v>0</v>
      </c>
      <c r="BR69" s="33">
        <v>0</v>
      </c>
      <c r="BS69" s="33">
        <v>0</v>
      </c>
      <c r="BT69" s="33">
        <v>0</v>
      </c>
      <c r="BU69" s="33">
        <v>0</v>
      </c>
      <c r="BV69" s="52">
        <f t="shared" si="1"/>
        <v>2406192</v>
      </c>
    </row>
    <row r="70" spans="1:74" ht="11.25" customHeight="1">
      <c r="A70" s="62"/>
      <c r="B70" s="16" t="s">
        <v>6</v>
      </c>
      <c r="C70" s="16"/>
      <c r="D70" s="15">
        <v>52045</v>
      </c>
      <c r="E70" s="15">
        <v>0</v>
      </c>
      <c r="F70" s="15">
        <v>0</v>
      </c>
      <c r="G70" s="15">
        <v>6798</v>
      </c>
      <c r="H70" s="15">
        <v>18196</v>
      </c>
      <c r="I70" s="15">
        <v>179716</v>
      </c>
      <c r="J70" s="15">
        <v>1200</v>
      </c>
      <c r="K70" s="15">
        <v>241689</v>
      </c>
      <c r="L70" s="15">
        <v>57074</v>
      </c>
      <c r="M70" s="15">
        <v>8447</v>
      </c>
      <c r="N70" s="33">
        <v>50768</v>
      </c>
      <c r="O70" s="15">
        <v>118614</v>
      </c>
      <c r="P70" s="15">
        <v>0</v>
      </c>
      <c r="Q70" s="15">
        <v>0</v>
      </c>
      <c r="R70" s="15">
        <v>63969</v>
      </c>
      <c r="S70" s="15">
        <v>18859</v>
      </c>
      <c r="T70" s="15">
        <v>0</v>
      </c>
      <c r="U70" s="62"/>
      <c r="V70" s="45" t="s">
        <v>6</v>
      </c>
      <c r="W70" s="45"/>
      <c r="X70" s="15">
        <v>0</v>
      </c>
      <c r="Y70" s="15">
        <v>0</v>
      </c>
      <c r="Z70" s="15">
        <v>0</v>
      </c>
      <c r="AA70" s="15">
        <v>1052</v>
      </c>
      <c r="AB70" s="15">
        <v>63762</v>
      </c>
      <c r="AC70" s="15">
        <v>43486</v>
      </c>
      <c r="AD70" s="15">
        <v>21230</v>
      </c>
      <c r="AE70" s="15">
        <v>12403</v>
      </c>
      <c r="AF70" s="15">
        <v>0</v>
      </c>
      <c r="AG70" s="15">
        <v>8666</v>
      </c>
      <c r="AH70" s="15">
        <v>2430</v>
      </c>
      <c r="AI70" s="15">
        <v>20255</v>
      </c>
      <c r="AJ70" s="15">
        <v>0</v>
      </c>
      <c r="AK70" s="15">
        <v>0</v>
      </c>
      <c r="AL70" s="15">
        <v>0</v>
      </c>
      <c r="AM70" s="33">
        <v>18033</v>
      </c>
      <c r="AN70" s="33">
        <v>10000</v>
      </c>
      <c r="AO70" s="62"/>
      <c r="AP70" s="45" t="s">
        <v>6</v>
      </c>
      <c r="AQ70" s="45"/>
      <c r="AR70" s="33">
        <v>4915</v>
      </c>
      <c r="AS70" s="33">
        <v>10441</v>
      </c>
      <c r="AT70" s="15">
        <v>0</v>
      </c>
      <c r="AU70" s="33"/>
      <c r="AV70" s="33"/>
      <c r="AW70" s="33"/>
      <c r="AX70" s="15">
        <v>194801</v>
      </c>
      <c r="AY70" s="33">
        <v>142563</v>
      </c>
      <c r="AZ70" s="33">
        <v>25987</v>
      </c>
      <c r="BA70" s="33">
        <v>20763</v>
      </c>
      <c r="BB70" s="33">
        <v>10795</v>
      </c>
      <c r="BC70" s="33">
        <v>0</v>
      </c>
      <c r="BD70" s="33">
        <v>27008</v>
      </c>
      <c r="BE70" s="33">
        <v>326626</v>
      </c>
      <c r="BF70" s="33">
        <v>0</v>
      </c>
      <c r="BG70" s="15">
        <v>0</v>
      </c>
      <c r="BH70" s="33">
        <v>37419</v>
      </c>
      <c r="BI70" s="62"/>
      <c r="BJ70" s="45" t="s">
        <v>6</v>
      </c>
      <c r="BK70" s="45"/>
      <c r="BL70" s="33">
        <v>0</v>
      </c>
      <c r="BM70" s="33">
        <v>0</v>
      </c>
      <c r="BN70" s="33">
        <v>14440</v>
      </c>
      <c r="BO70" s="15">
        <v>4217</v>
      </c>
      <c r="BP70" s="15">
        <v>5525</v>
      </c>
      <c r="BQ70" s="15">
        <v>106413</v>
      </c>
      <c r="BR70" s="33">
        <v>27953</v>
      </c>
      <c r="BS70" s="33">
        <v>0</v>
      </c>
      <c r="BT70" s="33">
        <v>4154</v>
      </c>
      <c r="BU70" s="33">
        <v>4430</v>
      </c>
      <c r="BV70" s="52">
        <f t="shared" ref="BV70:BV77" si="2">SUM(D70:BU70)</f>
        <v>1987142</v>
      </c>
    </row>
    <row r="71" spans="1:74" s="13" customFormat="1" ht="11.25" customHeight="1">
      <c r="A71" s="62"/>
      <c r="B71" s="86" t="s">
        <v>134</v>
      </c>
      <c r="C71" s="86"/>
      <c r="D71" s="15">
        <v>76426</v>
      </c>
      <c r="E71" s="15">
        <v>10266</v>
      </c>
      <c r="F71" s="15">
        <v>86018</v>
      </c>
      <c r="G71" s="15">
        <v>28523</v>
      </c>
      <c r="H71" s="15">
        <v>22900</v>
      </c>
      <c r="I71" s="15">
        <v>255098</v>
      </c>
      <c r="J71" s="15">
        <v>1197</v>
      </c>
      <c r="K71" s="15">
        <v>257476</v>
      </c>
      <c r="L71" s="15">
        <v>24149</v>
      </c>
      <c r="M71" s="15">
        <v>4314</v>
      </c>
      <c r="N71" s="33">
        <v>60299</v>
      </c>
      <c r="O71" s="15">
        <v>87403</v>
      </c>
      <c r="P71" s="15">
        <v>328185</v>
      </c>
      <c r="Q71" s="15">
        <v>46748</v>
      </c>
      <c r="R71" s="15">
        <v>35449</v>
      </c>
      <c r="S71" s="15">
        <v>19339</v>
      </c>
      <c r="T71" s="15">
        <v>0</v>
      </c>
      <c r="U71" s="62"/>
      <c r="V71" s="86" t="s">
        <v>134</v>
      </c>
      <c r="W71" s="86"/>
      <c r="X71" s="15">
        <v>8506</v>
      </c>
      <c r="Y71" s="15">
        <v>2497084</v>
      </c>
      <c r="Z71" s="15">
        <v>20000</v>
      </c>
      <c r="AA71" s="15">
        <v>547</v>
      </c>
      <c r="AB71" s="15">
        <v>85374</v>
      </c>
      <c r="AC71" s="15">
        <v>27776</v>
      </c>
      <c r="AD71" s="15">
        <v>32994</v>
      </c>
      <c r="AE71" s="15">
        <v>10176</v>
      </c>
      <c r="AF71" s="15">
        <v>26074</v>
      </c>
      <c r="AG71" s="15">
        <v>28017</v>
      </c>
      <c r="AH71" s="15">
        <v>18837</v>
      </c>
      <c r="AI71" s="15">
        <v>8108</v>
      </c>
      <c r="AJ71" s="15">
        <v>671118</v>
      </c>
      <c r="AK71" s="15">
        <v>48852</v>
      </c>
      <c r="AL71" s="15">
        <v>35548</v>
      </c>
      <c r="AM71" s="33">
        <v>35832</v>
      </c>
      <c r="AN71" s="33">
        <v>24566</v>
      </c>
      <c r="AO71" s="62"/>
      <c r="AP71" s="86" t="s">
        <v>134</v>
      </c>
      <c r="AQ71" s="86"/>
      <c r="AR71" s="33">
        <v>27835</v>
      </c>
      <c r="AS71" s="33">
        <v>11022</v>
      </c>
      <c r="AT71" s="15">
        <v>1044223</v>
      </c>
      <c r="AU71" s="33"/>
      <c r="AV71" s="33"/>
      <c r="AW71" s="33"/>
      <c r="AX71" s="15">
        <v>229416</v>
      </c>
      <c r="AY71" s="33">
        <v>91805</v>
      </c>
      <c r="AZ71" s="33">
        <v>13180</v>
      </c>
      <c r="BA71" s="33">
        <v>51178</v>
      </c>
      <c r="BB71" s="33">
        <v>8518</v>
      </c>
      <c r="BC71" s="33">
        <v>27976</v>
      </c>
      <c r="BD71" s="33">
        <v>15343</v>
      </c>
      <c r="BE71" s="33">
        <v>228310</v>
      </c>
      <c r="BF71" s="33">
        <v>1327101</v>
      </c>
      <c r="BG71" s="15">
        <v>204614</v>
      </c>
      <c r="BH71" s="33">
        <v>7316</v>
      </c>
      <c r="BI71" s="62"/>
      <c r="BJ71" s="86" t="s">
        <v>134</v>
      </c>
      <c r="BK71" s="86"/>
      <c r="BL71" s="33">
        <v>29025</v>
      </c>
      <c r="BM71" s="33">
        <v>18709</v>
      </c>
      <c r="BN71" s="33">
        <v>9847</v>
      </c>
      <c r="BO71" s="15">
        <v>23242</v>
      </c>
      <c r="BP71" s="15">
        <v>9616</v>
      </c>
      <c r="BQ71" s="15">
        <v>66846</v>
      </c>
      <c r="BR71" s="33">
        <v>15385</v>
      </c>
      <c r="BS71" s="33">
        <v>51272</v>
      </c>
      <c r="BT71" s="33">
        <v>12189</v>
      </c>
      <c r="BU71" s="33">
        <v>9200</v>
      </c>
      <c r="BV71" s="52">
        <f t="shared" si="2"/>
        <v>8456367</v>
      </c>
    </row>
    <row r="72" spans="1:74" s="13" customFormat="1" ht="11.25" customHeight="1">
      <c r="A72" s="62"/>
      <c r="B72" s="86" t="s">
        <v>135</v>
      </c>
      <c r="C72" s="86"/>
      <c r="D72" s="14">
        <v>796553</v>
      </c>
      <c r="E72" s="14">
        <v>85171</v>
      </c>
      <c r="F72" s="14">
        <v>515225</v>
      </c>
      <c r="G72" s="14">
        <v>163270</v>
      </c>
      <c r="H72" s="14">
        <v>257967</v>
      </c>
      <c r="I72" s="14">
        <v>2394795</v>
      </c>
      <c r="J72" s="14">
        <v>16090</v>
      </c>
      <c r="K72" s="14">
        <v>2369352</v>
      </c>
      <c r="L72" s="14">
        <v>541891</v>
      </c>
      <c r="M72" s="14">
        <v>244588</v>
      </c>
      <c r="N72" s="14">
        <v>690853</v>
      </c>
      <c r="O72" s="14">
        <v>752384</v>
      </c>
      <c r="P72" s="14">
        <v>966901</v>
      </c>
      <c r="Q72" s="14">
        <v>240069</v>
      </c>
      <c r="R72" s="14">
        <v>528881</v>
      </c>
      <c r="S72" s="14">
        <v>146467</v>
      </c>
      <c r="T72" s="14">
        <v>17013</v>
      </c>
      <c r="U72" s="62"/>
      <c r="V72" s="86" t="s">
        <v>135</v>
      </c>
      <c r="W72" s="86"/>
      <c r="X72" s="14">
        <v>80774</v>
      </c>
      <c r="Y72" s="14">
        <v>3092052</v>
      </c>
      <c r="Z72" s="14">
        <v>45400</v>
      </c>
      <c r="AA72" s="14">
        <v>32769</v>
      </c>
      <c r="AB72" s="14">
        <v>1597383</v>
      </c>
      <c r="AC72" s="14">
        <v>658124</v>
      </c>
      <c r="AD72" s="14">
        <v>354328</v>
      </c>
      <c r="AE72" s="14">
        <v>464760</v>
      </c>
      <c r="AF72" s="14">
        <v>192410</v>
      </c>
      <c r="AG72" s="14">
        <v>229227</v>
      </c>
      <c r="AH72" s="14">
        <v>109469</v>
      </c>
      <c r="AI72" s="14">
        <v>132065</v>
      </c>
      <c r="AJ72" s="14">
        <v>1855143</v>
      </c>
      <c r="AK72" s="14">
        <v>260503</v>
      </c>
      <c r="AL72" s="14">
        <v>129608</v>
      </c>
      <c r="AM72" s="14">
        <v>229347</v>
      </c>
      <c r="AN72" s="14">
        <v>155441</v>
      </c>
      <c r="AO72" s="62"/>
      <c r="AP72" s="86" t="s">
        <v>135</v>
      </c>
      <c r="AQ72" s="86"/>
      <c r="AR72" s="14">
        <v>132576</v>
      </c>
      <c r="AS72" s="14">
        <v>166918</v>
      </c>
      <c r="AT72" s="14">
        <v>4824253</v>
      </c>
      <c r="AU72" s="14"/>
      <c r="AV72" s="14"/>
      <c r="AW72" s="14"/>
      <c r="AX72" s="14">
        <v>1681920</v>
      </c>
      <c r="AY72" s="14">
        <v>1770716</v>
      </c>
      <c r="AZ72" s="14">
        <v>180295</v>
      </c>
      <c r="BA72" s="14">
        <v>421914</v>
      </c>
      <c r="BB72" s="14">
        <v>150268</v>
      </c>
      <c r="BC72" s="14">
        <v>154327</v>
      </c>
      <c r="BD72" s="14">
        <v>238045</v>
      </c>
      <c r="BE72" s="14">
        <v>3383139</v>
      </c>
      <c r="BF72" s="14">
        <v>5842256</v>
      </c>
      <c r="BG72" s="14">
        <v>976681</v>
      </c>
      <c r="BH72" s="14">
        <v>147917</v>
      </c>
      <c r="BI72" s="62"/>
      <c r="BJ72" s="86" t="s">
        <v>135</v>
      </c>
      <c r="BK72" s="86"/>
      <c r="BL72" s="14">
        <v>143384</v>
      </c>
      <c r="BM72" s="14">
        <v>118034</v>
      </c>
      <c r="BN72" s="14">
        <v>166748</v>
      </c>
      <c r="BO72" s="14">
        <v>182668</v>
      </c>
      <c r="BP72" s="14">
        <v>109808</v>
      </c>
      <c r="BQ72" s="14">
        <v>812723</v>
      </c>
      <c r="BR72" s="14">
        <v>520249</v>
      </c>
      <c r="BS72" s="14">
        <v>277344</v>
      </c>
      <c r="BT72" s="14">
        <v>74153</v>
      </c>
      <c r="BU72" s="14">
        <v>67399</v>
      </c>
      <c r="BV72" s="52">
        <f t="shared" si="2"/>
        <v>42890008</v>
      </c>
    </row>
    <row r="73" spans="1:74" s="13" customFormat="1" ht="11.25" customHeight="1">
      <c r="A73" s="62"/>
      <c r="B73" s="86" t="s">
        <v>5</v>
      </c>
      <c r="C73" s="86"/>
      <c r="D73" s="14">
        <v>1810</v>
      </c>
      <c r="E73" s="14">
        <v>1463</v>
      </c>
      <c r="F73" s="14">
        <v>3280</v>
      </c>
      <c r="G73" s="14">
        <v>0</v>
      </c>
      <c r="H73" s="14">
        <v>3629</v>
      </c>
      <c r="I73" s="14">
        <v>25725</v>
      </c>
      <c r="J73" s="14">
        <v>0</v>
      </c>
      <c r="K73" s="14">
        <v>1273</v>
      </c>
      <c r="L73" s="14">
        <v>19280</v>
      </c>
      <c r="M73" s="14">
        <v>0</v>
      </c>
      <c r="N73" s="19">
        <v>0</v>
      </c>
      <c r="O73" s="14">
        <v>7553</v>
      </c>
      <c r="P73" s="14">
        <v>966</v>
      </c>
      <c r="Q73" s="14">
        <v>6642</v>
      </c>
      <c r="R73" s="14">
        <v>0</v>
      </c>
      <c r="S73" s="14">
        <v>0</v>
      </c>
      <c r="T73" s="14">
        <v>0</v>
      </c>
      <c r="U73" s="62"/>
      <c r="V73" s="86" t="s">
        <v>5</v>
      </c>
      <c r="W73" s="86"/>
      <c r="X73" s="14">
        <v>0</v>
      </c>
      <c r="Y73" s="14">
        <v>191</v>
      </c>
      <c r="Z73" s="14">
        <v>20000</v>
      </c>
      <c r="AA73" s="14">
        <v>3270</v>
      </c>
      <c r="AB73" s="14">
        <v>0</v>
      </c>
      <c r="AC73" s="14">
        <v>0</v>
      </c>
      <c r="AD73" s="14">
        <v>0</v>
      </c>
      <c r="AE73" s="14">
        <v>4836</v>
      </c>
      <c r="AF73" s="14">
        <v>910</v>
      </c>
      <c r="AG73" s="14">
        <v>3106</v>
      </c>
      <c r="AH73" s="14">
        <v>0</v>
      </c>
      <c r="AI73" s="14">
        <v>0</v>
      </c>
      <c r="AJ73" s="14">
        <v>0</v>
      </c>
      <c r="AK73" s="14">
        <v>0</v>
      </c>
      <c r="AL73" s="14">
        <v>1407</v>
      </c>
      <c r="AM73" s="19">
        <v>0</v>
      </c>
      <c r="AN73" s="19">
        <v>2000</v>
      </c>
      <c r="AO73" s="62"/>
      <c r="AP73" s="86" t="s">
        <v>5</v>
      </c>
      <c r="AQ73" s="86"/>
      <c r="AR73" s="19">
        <v>1668</v>
      </c>
      <c r="AS73" s="19">
        <v>0</v>
      </c>
      <c r="AT73" s="14">
        <v>17586</v>
      </c>
      <c r="AU73" s="19"/>
      <c r="AV73" s="19"/>
      <c r="AW73" s="19"/>
      <c r="AX73" s="14">
        <v>166</v>
      </c>
      <c r="AY73" s="19">
        <v>3460</v>
      </c>
      <c r="AZ73" s="19">
        <v>0</v>
      </c>
      <c r="BA73" s="19">
        <v>0</v>
      </c>
      <c r="BB73" s="19">
        <v>2187</v>
      </c>
      <c r="BC73" s="19">
        <v>0</v>
      </c>
      <c r="BD73" s="19">
        <v>0</v>
      </c>
      <c r="BE73" s="19">
        <v>0</v>
      </c>
      <c r="BF73" s="19">
        <v>0</v>
      </c>
      <c r="BG73" s="14">
        <v>0</v>
      </c>
      <c r="BH73" s="19">
        <v>185</v>
      </c>
      <c r="BI73" s="62"/>
      <c r="BJ73" s="86" t="s">
        <v>5</v>
      </c>
      <c r="BK73" s="86"/>
      <c r="BL73" s="19">
        <v>1293</v>
      </c>
      <c r="BM73" s="19">
        <v>0</v>
      </c>
      <c r="BN73" s="19">
        <v>212</v>
      </c>
      <c r="BO73" s="14">
        <v>0</v>
      </c>
      <c r="BP73" s="14">
        <v>0</v>
      </c>
      <c r="BQ73" s="14">
        <v>3014</v>
      </c>
      <c r="BR73" s="19">
        <v>2427</v>
      </c>
      <c r="BS73" s="19">
        <v>720</v>
      </c>
      <c r="BT73" s="19">
        <v>0</v>
      </c>
      <c r="BU73" s="19">
        <v>0</v>
      </c>
      <c r="BV73" s="52">
        <f t="shared" si="2"/>
        <v>140259</v>
      </c>
    </row>
    <row r="74" spans="1:74" ht="11.25" customHeight="1">
      <c r="A74" s="62"/>
      <c r="B74" s="92" t="s">
        <v>157</v>
      </c>
      <c r="C74" s="92"/>
      <c r="D74" s="12">
        <v>798363</v>
      </c>
      <c r="E74" s="12">
        <v>86634</v>
      </c>
      <c r="F74" s="12">
        <v>518505</v>
      </c>
      <c r="G74" s="12">
        <v>163270</v>
      </c>
      <c r="H74" s="12">
        <v>261596</v>
      </c>
      <c r="I74" s="12">
        <v>2420520</v>
      </c>
      <c r="J74" s="12">
        <v>16090</v>
      </c>
      <c r="K74" s="12">
        <v>2370625</v>
      </c>
      <c r="L74" s="12">
        <v>561171</v>
      </c>
      <c r="M74" s="12">
        <v>244588</v>
      </c>
      <c r="N74" s="12">
        <v>690853</v>
      </c>
      <c r="O74" s="12">
        <v>759937</v>
      </c>
      <c r="P74" s="12">
        <v>967867</v>
      </c>
      <c r="Q74" s="12">
        <v>246711</v>
      </c>
      <c r="R74" s="12">
        <v>528881</v>
      </c>
      <c r="S74" s="12">
        <v>146467</v>
      </c>
      <c r="T74" s="12">
        <v>17013</v>
      </c>
      <c r="U74" s="62"/>
      <c r="V74" s="92" t="s">
        <v>157</v>
      </c>
      <c r="W74" s="92"/>
      <c r="X74" s="12">
        <v>80774</v>
      </c>
      <c r="Y74" s="12">
        <v>3092243</v>
      </c>
      <c r="Z74" s="12">
        <v>65400</v>
      </c>
      <c r="AA74" s="12">
        <v>36039</v>
      </c>
      <c r="AB74" s="12">
        <v>1597383</v>
      </c>
      <c r="AC74" s="12">
        <v>658124</v>
      </c>
      <c r="AD74" s="12">
        <v>354328</v>
      </c>
      <c r="AE74" s="12">
        <v>469596</v>
      </c>
      <c r="AF74" s="12">
        <v>193320</v>
      </c>
      <c r="AG74" s="12">
        <v>232333</v>
      </c>
      <c r="AH74" s="12">
        <v>109469</v>
      </c>
      <c r="AI74" s="12">
        <v>132065</v>
      </c>
      <c r="AJ74" s="12">
        <v>1855143</v>
      </c>
      <c r="AK74" s="12">
        <v>260503</v>
      </c>
      <c r="AL74" s="12">
        <v>131015</v>
      </c>
      <c r="AM74" s="12">
        <v>229347</v>
      </c>
      <c r="AN74" s="12">
        <v>157441</v>
      </c>
      <c r="AO74" s="62"/>
      <c r="AP74" s="92" t="s">
        <v>157</v>
      </c>
      <c r="AQ74" s="92"/>
      <c r="AR74" s="12">
        <v>134244</v>
      </c>
      <c r="AS74" s="12">
        <v>166918</v>
      </c>
      <c r="AT74" s="12">
        <v>4841839</v>
      </c>
      <c r="AU74" s="12"/>
      <c r="AV74" s="12"/>
      <c r="AW74" s="12"/>
      <c r="AX74" s="12">
        <v>1682086</v>
      </c>
      <c r="AY74" s="12">
        <v>1774176</v>
      </c>
      <c r="AZ74" s="12">
        <v>180295</v>
      </c>
      <c r="BA74" s="12">
        <v>421914</v>
      </c>
      <c r="BB74" s="12">
        <v>152455</v>
      </c>
      <c r="BC74" s="12">
        <v>154327</v>
      </c>
      <c r="BD74" s="12">
        <v>238045</v>
      </c>
      <c r="BE74" s="12">
        <v>3383139</v>
      </c>
      <c r="BF74" s="12">
        <v>5842256</v>
      </c>
      <c r="BG74" s="12">
        <v>976681</v>
      </c>
      <c r="BH74" s="12">
        <v>148102</v>
      </c>
      <c r="BI74" s="62"/>
      <c r="BJ74" s="92" t="s">
        <v>157</v>
      </c>
      <c r="BK74" s="92"/>
      <c r="BL74" s="12">
        <v>144677</v>
      </c>
      <c r="BM74" s="12">
        <v>118034</v>
      </c>
      <c r="BN74" s="12">
        <v>166960</v>
      </c>
      <c r="BO74" s="12">
        <v>182668</v>
      </c>
      <c r="BP74" s="12">
        <v>109808</v>
      </c>
      <c r="BQ74" s="12">
        <v>815737</v>
      </c>
      <c r="BR74" s="12">
        <v>522676</v>
      </c>
      <c r="BS74" s="12">
        <v>278064</v>
      </c>
      <c r="BT74" s="12">
        <v>74153</v>
      </c>
      <c r="BU74" s="12">
        <v>67399</v>
      </c>
      <c r="BV74" s="56">
        <f t="shared" si="2"/>
        <v>43030267</v>
      </c>
    </row>
    <row r="75" spans="1:74" ht="11.25" customHeight="1">
      <c r="A75" s="93" t="s">
        <v>133</v>
      </c>
      <c r="B75" s="94"/>
      <c r="C75" s="95"/>
      <c r="D75" s="11">
        <v>19</v>
      </c>
      <c r="E75" s="11">
        <v>3</v>
      </c>
      <c r="F75" s="11">
        <v>13</v>
      </c>
      <c r="G75" s="11">
        <v>5</v>
      </c>
      <c r="H75" s="11">
        <v>4</v>
      </c>
      <c r="I75" s="11">
        <v>59</v>
      </c>
      <c r="J75" s="11">
        <v>6</v>
      </c>
      <c r="K75" s="11">
        <v>54</v>
      </c>
      <c r="L75" s="11">
        <v>5</v>
      </c>
      <c r="M75" s="11">
        <v>9</v>
      </c>
      <c r="N75" s="36">
        <v>17</v>
      </c>
      <c r="O75" s="11">
        <v>19</v>
      </c>
      <c r="P75" s="11">
        <v>19</v>
      </c>
      <c r="Q75" s="11">
        <v>7</v>
      </c>
      <c r="R75" s="11">
        <v>8</v>
      </c>
      <c r="S75" s="11">
        <v>4</v>
      </c>
      <c r="T75" s="11">
        <v>3</v>
      </c>
      <c r="U75" s="93" t="s">
        <v>133</v>
      </c>
      <c r="V75" s="94"/>
      <c r="W75" s="95"/>
      <c r="X75" s="11">
        <v>12</v>
      </c>
      <c r="Y75" s="11">
        <v>3</v>
      </c>
      <c r="Z75" s="11">
        <v>4</v>
      </c>
      <c r="AA75" s="11">
        <v>0</v>
      </c>
      <c r="AB75" s="11">
        <v>20</v>
      </c>
      <c r="AC75" s="11">
        <v>6</v>
      </c>
      <c r="AD75" s="11">
        <v>6</v>
      </c>
      <c r="AE75" s="11">
        <v>12</v>
      </c>
      <c r="AF75" s="11">
        <v>5</v>
      </c>
      <c r="AG75" s="11">
        <v>4</v>
      </c>
      <c r="AH75" s="11">
        <v>2</v>
      </c>
      <c r="AI75" s="11">
        <v>3</v>
      </c>
      <c r="AJ75" s="11">
        <v>27</v>
      </c>
      <c r="AK75" s="11">
        <v>5</v>
      </c>
      <c r="AL75" s="11">
        <v>7</v>
      </c>
      <c r="AM75" s="36">
        <v>9</v>
      </c>
      <c r="AN75" s="36">
        <v>3</v>
      </c>
      <c r="AO75" s="93" t="s">
        <v>133</v>
      </c>
      <c r="AP75" s="94"/>
      <c r="AQ75" s="95"/>
      <c r="AR75" s="36">
        <v>2</v>
      </c>
      <c r="AS75" s="36">
        <v>1</v>
      </c>
      <c r="AT75" s="9">
        <v>61</v>
      </c>
      <c r="AU75" s="9">
        <v>4</v>
      </c>
      <c r="AV75" s="9">
        <v>4</v>
      </c>
      <c r="AW75" s="9">
        <v>1</v>
      </c>
      <c r="AX75" s="11">
        <v>23</v>
      </c>
      <c r="AY75" s="11">
        <v>22</v>
      </c>
      <c r="AZ75" s="11">
        <v>2</v>
      </c>
      <c r="BA75" s="36">
        <v>13</v>
      </c>
      <c r="BB75" s="11">
        <v>3</v>
      </c>
      <c r="BC75" s="11">
        <v>3</v>
      </c>
      <c r="BD75" s="11">
        <v>8</v>
      </c>
      <c r="BE75" s="36">
        <v>54</v>
      </c>
      <c r="BF75" s="11">
        <v>121</v>
      </c>
      <c r="BG75" s="11">
        <v>23</v>
      </c>
      <c r="BH75" s="11">
        <v>3</v>
      </c>
      <c r="BI75" s="93" t="s">
        <v>133</v>
      </c>
      <c r="BJ75" s="94"/>
      <c r="BK75" s="95"/>
      <c r="BL75" s="11">
        <v>3</v>
      </c>
      <c r="BM75" s="11">
        <v>4</v>
      </c>
      <c r="BN75" s="11">
        <v>4</v>
      </c>
      <c r="BO75" s="11">
        <v>2</v>
      </c>
      <c r="BP75" s="11">
        <v>2</v>
      </c>
      <c r="BQ75" s="11">
        <v>11</v>
      </c>
      <c r="BR75" s="11">
        <v>6</v>
      </c>
      <c r="BS75" s="11">
        <v>5</v>
      </c>
      <c r="BT75" s="11">
        <v>2</v>
      </c>
      <c r="BU75" s="11">
        <v>2</v>
      </c>
      <c r="BV75" s="57">
        <f t="shared" si="2"/>
        <v>771</v>
      </c>
    </row>
    <row r="76" spans="1:74" ht="11.25" customHeight="1">
      <c r="A76" s="88" t="s">
        <v>4</v>
      </c>
      <c r="B76" s="88"/>
      <c r="C76" s="88"/>
      <c r="D76" s="10">
        <v>17</v>
      </c>
      <c r="E76" s="10">
        <v>2</v>
      </c>
      <c r="F76" s="10">
        <v>11</v>
      </c>
      <c r="G76" s="10">
        <v>5</v>
      </c>
      <c r="H76" s="10">
        <v>4</v>
      </c>
      <c r="I76" s="10">
        <v>42</v>
      </c>
      <c r="J76" s="10">
        <v>6</v>
      </c>
      <c r="K76" s="10">
        <v>35</v>
      </c>
      <c r="L76" s="10">
        <v>5</v>
      </c>
      <c r="M76" s="10">
        <v>1</v>
      </c>
      <c r="N76" s="37">
        <v>13</v>
      </c>
      <c r="O76" s="10">
        <v>19</v>
      </c>
      <c r="P76" s="10">
        <v>13</v>
      </c>
      <c r="Q76" s="10">
        <v>7</v>
      </c>
      <c r="R76" s="10">
        <v>7</v>
      </c>
      <c r="S76" s="10">
        <v>4</v>
      </c>
      <c r="T76" s="10">
        <v>3</v>
      </c>
      <c r="U76" s="88" t="s">
        <v>4</v>
      </c>
      <c r="V76" s="88"/>
      <c r="W76" s="88"/>
      <c r="X76" s="10">
        <v>1</v>
      </c>
      <c r="Y76" s="10">
        <v>2</v>
      </c>
      <c r="Z76" s="10">
        <v>4</v>
      </c>
      <c r="AA76" s="10">
        <v>0</v>
      </c>
      <c r="AB76" s="10">
        <v>15</v>
      </c>
      <c r="AC76" s="10">
        <v>6</v>
      </c>
      <c r="AD76" s="10">
        <v>6</v>
      </c>
      <c r="AE76" s="10">
        <v>10</v>
      </c>
      <c r="AF76" s="10">
        <v>5</v>
      </c>
      <c r="AG76" s="10">
        <v>4</v>
      </c>
      <c r="AH76" s="10">
        <v>2</v>
      </c>
      <c r="AI76" s="10">
        <v>2</v>
      </c>
      <c r="AJ76" s="10">
        <v>15</v>
      </c>
      <c r="AK76" s="10">
        <v>5</v>
      </c>
      <c r="AL76" s="10">
        <v>6</v>
      </c>
      <c r="AM76" s="37">
        <v>1</v>
      </c>
      <c r="AN76" s="37">
        <v>2</v>
      </c>
      <c r="AO76" s="88" t="s">
        <v>4</v>
      </c>
      <c r="AP76" s="88"/>
      <c r="AQ76" s="88"/>
      <c r="AR76" s="37">
        <v>2</v>
      </c>
      <c r="AS76" s="37">
        <v>1</v>
      </c>
      <c r="AT76" s="9">
        <v>48</v>
      </c>
      <c r="AU76" s="9">
        <v>2</v>
      </c>
      <c r="AV76" s="9">
        <v>4</v>
      </c>
      <c r="AW76" s="9">
        <v>1</v>
      </c>
      <c r="AX76" s="10">
        <v>11</v>
      </c>
      <c r="AY76" s="10">
        <v>22</v>
      </c>
      <c r="AZ76" s="10">
        <v>2</v>
      </c>
      <c r="BA76" s="37">
        <v>6</v>
      </c>
      <c r="BB76" s="10">
        <v>3</v>
      </c>
      <c r="BC76" s="10">
        <v>3</v>
      </c>
      <c r="BD76" s="10">
        <v>4</v>
      </c>
      <c r="BE76" s="37">
        <v>27</v>
      </c>
      <c r="BF76" s="10">
        <v>82</v>
      </c>
      <c r="BG76" s="10">
        <v>20</v>
      </c>
      <c r="BH76" s="10">
        <v>1</v>
      </c>
      <c r="BI76" s="88" t="s">
        <v>4</v>
      </c>
      <c r="BJ76" s="88"/>
      <c r="BK76" s="88"/>
      <c r="BL76" s="10">
        <v>2</v>
      </c>
      <c r="BM76" s="10">
        <v>3</v>
      </c>
      <c r="BN76" s="10">
        <v>4</v>
      </c>
      <c r="BO76" s="10">
        <v>2</v>
      </c>
      <c r="BP76" s="10">
        <v>2</v>
      </c>
      <c r="BQ76" s="10">
        <v>6</v>
      </c>
      <c r="BR76" s="10">
        <v>6</v>
      </c>
      <c r="BS76" s="10">
        <v>3</v>
      </c>
      <c r="BT76" s="10">
        <v>2</v>
      </c>
      <c r="BU76" s="10">
        <v>2</v>
      </c>
      <c r="BV76" s="57">
        <f t="shared" si="2"/>
        <v>551</v>
      </c>
    </row>
    <row r="77" spans="1:74" s="6" customFormat="1" ht="11.25" customHeight="1">
      <c r="A77" s="88" t="s">
        <v>3</v>
      </c>
      <c r="B77" s="88"/>
      <c r="C77" s="88"/>
      <c r="D77" s="50">
        <v>4774</v>
      </c>
      <c r="E77" s="50">
        <v>603</v>
      </c>
      <c r="F77" s="50">
        <f>3482+71</f>
        <v>3553</v>
      </c>
      <c r="G77" s="50">
        <v>783</v>
      </c>
      <c r="H77" s="50">
        <f>725+111</f>
        <v>836</v>
      </c>
      <c r="I77" s="50">
        <v>12783</v>
      </c>
      <c r="J77" s="50">
        <v>711</v>
      </c>
      <c r="K77" s="50">
        <v>14626</v>
      </c>
      <c r="L77" s="50">
        <v>3072</v>
      </c>
      <c r="M77" s="50">
        <v>651</v>
      </c>
      <c r="N77" s="50">
        <v>5257</v>
      </c>
      <c r="O77" s="50">
        <v>7003</v>
      </c>
      <c r="P77" s="50">
        <v>7267</v>
      </c>
      <c r="Q77" s="50">
        <v>2235</v>
      </c>
      <c r="R77" s="50">
        <v>3006</v>
      </c>
      <c r="S77" s="50">
        <v>783</v>
      </c>
      <c r="T77" s="50">
        <v>437</v>
      </c>
      <c r="U77" s="89" t="s">
        <v>3</v>
      </c>
      <c r="V77" s="90"/>
      <c r="W77" s="91"/>
      <c r="X77" s="50">
        <v>519</v>
      </c>
      <c r="Y77" s="50">
        <v>185</v>
      </c>
      <c r="Z77" s="50">
        <v>141</v>
      </c>
      <c r="AA77" s="50">
        <v>79</v>
      </c>
      <c r="AB77" s="50">
        <v>6658</v>
      </c>
      <c r="AC77" s="50">
        <v>3402</v>
      </c>
      <c r="AD77" s="50">
        <v>1968</v>
      </c>
      <c r="AE77" s="50">
        <v>2186</v>
      </c>
      <c r="AF77" s="50">
        <v>905</v>
      </c>
      <c r="AG77" s="50">
        <v>1365</v>
      </c>
      <c r="AH77" s="50">
        <v>444</v>
      </c>
      <c r="AI77" s="50">
        <v>833</v>
      </c>
      <c r="AJ77" s="50">
        <v>9479</v>
      </c>
      <c r="AK77" s="50">
        <v>1224</v>
      </c>
      <c r="AL77" s="50">
        <v>962</v>
      </c>
      <c r="AM77" s="50">
        <v>891</v>
      </c>
      <c r="AN77" s="50">
        <v>587</v>
      </c>
      <c r="AO77" s="88" t="s">
        <v>3</v>
      </c>
      <c r="AP77" s="88"/>
      <c r="AQ77" s="88"/>
      <c r="AR77" s="37">
        <v>598</v>
      </c>
      <c r="AS77" s="37">
        <v>672</v>
      </c>
      <c r="AT77" s="9">
        <v>22525</v>
      </c>
      <c r="AU77" s="9">
        <v>1450</v>
      </c>
      <c r="AV77" s="9">
        <v>1418</v>
      </c>
      <c r="AW77" s="9">
        <v>392</v>
      </c>
      <c r="AX77" s="50">
        <v>7274</v>
      </c>
      <c r="AY77" s="50">
        <f>9752+215</f>
        <v>9967</v>
      </c>
      <c r="AZ77" s="50">
        <v>809</v>
      </c>
      <c r="BA77" s="50">
        <v>2712</v>
      </c>
      <c r="BB77" s="50">
        <v>905</v>
      </c>
      <c r="BC77" s="50">
        <v>864</v>
      </c>
      <c r="BD77" s="50">
        <v>1329</v>
      </c>
      <c r="BE77" s="50">
        <f>19257+68</f>
        <v>19325</v>
      </c>
      <c r="BF77" s="50">
        <v>29198</v>
      </c>
      <c r="BG77" s="50">
        <v>5121</v>
      </c>
      <c r="BH77" s="50">
        <v>665</v>
      </c>
      <c r="BI77" s="88" t="s">
        <v>3</v>
      </c>
      <c r="BJ77" s="88"/>
      <c r="BK77" s="88"/>
      <c r="BL77" s="50">
        <v>1150</v>
      </c>
      <c r="BM77" s="50">
        <v>742</v>
      </c>
      <c r="BN77" s="50">
        <v>984</v>
      </c>
      <c r="BO77" s="50">
        <v>615</v>
      </c>
      <c r="BP77" s="50">
        <v>382</v>
      </c>
      <c r="BQ77" s="50">
        <v>5114</v>
      </c>
      <c r="BR77" s="50">
        <v>2114</v>
      </c>
      <c r="BS77" s="50">
        <v>1244</v>
      </c>
      <c r="BT77" s="50">
        <v>415</v>
      </c>
      <c r="BU77" s="50">
        <v>662</v>
      </c>
      <c r="BV77" s="57">
        <f t="shared" si="2"/>
        <v>218854</v>
      </c>
    </row>
    <row r="78" spans="1:74" s="6" customFormat="1" ht="11.25" customHeight="1">
      <c r="A78" s="97" t="s">
        <v>2</v>
      </c>
      <c r="B78" s="97"/>
      <c r="C78" s="97"/>
      <c r="D78" s="7">
        <f>(D19-D25)/D77</f>
        <v>166.85232509426058</v>
      </c>
      <c r="E78" s="7">
        <f t="shared" ref="E78:T78" si="3">(E19-E25)/E77</f>
        <v>141.24543946932008</v>
      </c>
      <c r="F78" s="7">
        <f t="shared" si="3"/>
        <v>145.01125809175346</v>
      </c>
      <c r="G78" s="7">
        <f t="shared" si="3"/>
        <v>208.5185185185185</v>
      </c>
      <c r="H78" s="7">
        <f t="shared" si="3"/>
        <v>308.57296650717706</v>
      </c>
      <c r="I78" s="7">
        <f t="shared" si="3"/>
        <v>187.34217319877962</v>
      </c>
      <c r="J78" s="7">
        <f t="shared" si="3"/>
        <v>22.630098452883264</v>
      </c>
      <c r="K78" s="7">
        <f t="shared" si="3"/>
        <v>161.99589771639546</v>
      </c>
      <c r="L78" s="7">
        <f t="shared" si="3"/>
        <v>176.39680989583334</v>
      </c>
      <c r="M78" s="7">
        <f t="shared" si="3"/>
        <v>407.55453149001534</v>
      </c>
      <c r="N78" s="7">
        <f t="shared" si="3"/>
        <v>131.41582651702493</v>
      </c>
      <c r="O78" s="7">
        <f t="shared" si="3"/>
        <v>107.43738397829502</v>
      </c>
      <c r="P78" s="7">
        <f t="shared" si="3"/>
        <v>133.05366726296958</v>
      </c>
      <c r="Q78" s="7">
        <f t="shared" si="3"/>
        <v>107.41342281879194</v>
      </c>
      <c r="R78" s="7">
        <f t="shared" si="3"/>
        <v>175.94178310046573</v>
      </c>
      <c r="S78" s="7">
        <f t="shared" si="3"/>
        <v>187.05874840357598</v>
      </c>
      <c r="T78" s="7">
        <f t="shared" si="3"/>
        <v>38.931350114416475</v>
      </c>
      <c r="U78" s="97" t="s">
        <v>2</v>
      </c>
      <c r="V78" s="97"/>
      <c r="W78" s="97"/>
      <c r="X78" s="7">
        <f t="shared" ref="X78:AL78" si="4">(X19-X25)/X77</f>
        <v>155.63391136801542</v>
      </c>
      <c r="Y78" s="7">
        <f t="shared" si="4"/>
        <v>16713.794594594594</v>
      </c>
      <c r="Z78" s="7">
        <f t="shared" si="4"/>
        <v>321.98581560283685</v>
      </c>
      <c r="AA78" s="7">
        <f t="shared" si="4"/>
        <v>414.79746835443041</v>
      </c>
      <c r="AB78" s="7">
        <f t="shared" si="4"/>
        <v>239.91934514869331</v>
      </c>
      <c r="AC78" s="7">
        <f t="shared" si="4"/>
        <v>193.45208700764258</v>
      </c>
      <c r="AD78" s="7">
        <f t="shared" si="4"/>
        <v>180.04471544715446</v>
      </c>
      <c r="AE78" s="7">
        <f t="shared" si="4"/>
        <v>212.6075022872827</v>
      </c>
      <c r="AF78" s="7">
        <f t="shared" si="4"/>
        <v>212.60773480662982</v>
      </c>
      <c r="AG78" s="7">
        <f t="shared" si="4"/>
        <v>167.93186813186813</v>
      </c>
      <c r="AH78" s="7">
        <f t="shared" si="4"/>
        <v>246.55180180180182</v>
      </c>
      <c r="AI78" s="7">
        <f t="shared" si="4"/>
        <v>158.54141656662665</v>
      </c>
      <c r="AJ78" s="7">
        <f t="shared" si="4"/>
        <v>195.71083447621058</v>
      </c>
      <c r="AK78" s="7">
        <f t="shared" si="4"/>
        <v>212.82924836601308</v>
      </c>
      <c r="AL78" s="7">
        <f t="shared" si="4"/>
        <v>134.72765072765074</v>
      </c>
      <c r="AM78" s="7">
        <f>(AM19-AM25)/AM77</f>
        <v>257.40404040404042</v>
      </c>
      <c r="AN78" s="7">
        <f>(AN19-AN25)/AN77</f>
        <v>264.80579216354346</v>
      </c>
      <c r="AO78" s="97" t="s">
        <v>2</v>
      </c>
      <c r="AP78" s="97"/>
      <c r="AQ78" s="97"/>
      <c r="AR78" s="7">
        <f>(AR19-AR25)/AR77</f>
        <v>221.69899665551839</v>
      </c>
      <c r="AS78" s="7">
        <f t="shared" ref="AS78:BH78" si="5">(AS19-AS25)/AS77</f>
        <v>248.38988095238096</v>
      </c>
      <c r="AT78" s="7">
        <f t="shared" si="5"/>
        <v>214.17327413984461</v>
      </c>
      <c r="AU78" s="7"/>
      <c r="AV78" s="7"/>
      <c r="AW78" s="7"/>
      <c r="AX78" s="7">
        <f t="shared" si="5"/>
        <v>231.22353588122078</v>
      </c>
      <c r="AY78" s="7">
        <f t="shared" si="5"/>
        <v>177.65787097421492</v>
      </c>
      <c r="AZ78" s="7">
        <f t="shared" si="5"/>
        <v>222.86155747836835</v>
      </c>
      <c r="BA78" s="7">
        <f t="shared" si="5"/>
        <v>155.57300884955751</v>
      </c>
      <c r="BB78" s="7">
        <f t="shared" si="5"/>
        <v>166.04198895027625</v>
      </c>
      <c r="BC78" s="7">
        <f t="shared" si="5"/>
        <v>178.61921296296296</v>
      </c>
      <c r="BD78" s="7">
        <f t="shared" si="5"/>
        <v>179.11587659894658</v>
      </c>
      <c r="BE78" s="7">
        <f t="shared" si="5"/>
        <v>175.06540750323416</v>
      </c>
      <c r="BF78" s="7">
        <f t="shared" si="5"/>
        <v>200.09096513459826</v>
      </c>
      <c r="BG78" s="7">
        <f t="shared" si="5"/>
        <v>190.72075766451866</v>
      </c>
      <c r="BH78" s="7">
        <f t="shared" si="5"/>
        <v>222.43157894736842</v>
      </c>
      <c r="BI78" s="97" t="s">
        <v>2</v>
      </c>
      <c r="BJ78" s="97"/>
      <c r="BK78" s="97"/>
      <c r="BL78" s="7">
        <f t="shared" ref="BL78:BU78" si="6">(BL19-BL25)/BL77</f>
        <v>124.68173913043478</v>
      </c>
      <c r="BM78" s="7">
        <f t="shared" si="6"/>
        <v>159.0754716981132</v>
      </c>
      <c r="BN78" s="7">
        <f t="shared" si="6"/>
        <v>169.45934959349594</v>
      </c>
      <c r="BO78" s="7">
        <f t="shared" si="6"/>
        <v>297.02113821138209</v>
      </c>
      <c r="BP78" s="7">
        <f t="shared" si="6"/>
        <v>287.45549738219893</v>
      </c>
      <c r="BQ78" s="7">
        <f t="shared" si="6"/>
        <v>158.92119671490028</v>
      </c>
      <c r="BR78" s="7">
        <f t="shared" si="6"/>
        <v>246.09697256385999</v>
      </c>
      <c r="BS78" s="7">
        <f t="shared" si="6"/>
        <v>222.94533762057878</v>
      </c>
      <c r="BT78" s="7">
        <f t="shared" si="6"/>
        <v>178.68192771084338</v>
      </c>
      <c r="BU78" s="7">
        <f t="shared" si="6"/>
        <v>101.81117824773413</v>
      </c>
      <c r="BV78" s="58">
        <f>+ROUND((BV19-BV25)/BV77,2)</f>
        <v>196.07</v>
      </c>
    </row>
    <row r="79" spans="1:74" s="6" customFormat="1" ht="11.25" customHeight="1">
      <c r="A79" s="96" t="s">
        <v>1</v>
      </c>
      <c r="B79" s="96"/>
      <c r="C79" s="96"/>
      <c r="D79" s="7">
        <f>(D19-D25-D16)/D77</f>
        <v>152.22957687473817</v>
      </c>
      <c r="E79" s="7">
        <f t="shared" ref="E79:T79" si="7">(E19-E25-E16)/E77</f>
        <v>140.39966832504146</v>
      </c>
      <c r="F79" s="7">
        <f t="shared" si="7"/>
        <v>128.90233605403884</v>
      </c>
      <c r="G79" s="7">
        <f t="shared" si="7"/>
        <v>184.36653895274586</v>
      </c>
      <c r="H79" s="7">
        <f t="shared" si="7"/>
        <v>259.45574162679424</v>
      </c>
      <c r="I79" s="7">
        <f t="shared" si="7"/>
        <v>164.9480560118908</v>
      </c>
      <c r="J79" s="7">
        <f t="shared" si="7"/>
        <v>22.630098452883264</v>
      </c>
      <c r="K79" s="7">
        <f t="shared" si="7"/>
        <v>139.57397784766854</v>
      </c>
      <c r="L79" s="7">
        <f t="shared" si="7"/>
        <v>157.61360677083334</v>
      </c>
      <c r="M79" s="7">
        <f t="shared" si="7"/>
        <v>263.71735791090629</v>
      </c>
      <c r="N79" s="7">
        <f t="shared" si="7"/>
        <v>117.74319954346585</v>
      </c>
      <c r="O79" s="7">
        <f t="shared" si="7"/>
        <v>99.120948165072107</v>
      </c>
      <c r="P79" s="7">
        <f t="shared" si="7"/>
        <v>114.66506123572313</v>
      </c>
      <c r="Q79" s="7">
        <f t="shared" si="7"/>
        <v>103.78210290827741</v>
      </c>
      <c r="R79" s="7">
        <f t="shared" si="7"/>
        <v>132.68928809048569</v>
      </c>
      <c r="S79" s="7">
        <f t="shared" si="7"/>
        <v>147.22094508301404</v>
      </c>
      <c r="T79" s="7">
        <f t="shared" si="7"/>
        <v>38.931350114416475</v>
      </c>
      <c r="U79" s="96" t="s">
        <v>1</v>
      </c>
      <c r="V79" s="96"/>
      <c r="W79" s="96"/>
      <c r="X79" s="7">
        <f t="shared" ref="X79:AL79" si="8">(X19-X25-X16)/X77</f>
        <v>155.63391136801542</v>
      </c>
      <c r="Y79" s="7">
        <f t="shared" si="8"/>
        <v>16713.794594594594</v>
      </c>
      <c r="Z79" s="7">
        <f t="shared" si="8"/>
        <v>321.98581560283685</v>
      </c>
      <c r="AA79" s="7">
        <f t="shared" si="8"/>
        <v>414.79746835443041</v>
      </c>
      <c r="AB79" s="7">
        <f t="shared" si="8"/>
        <v>195.22874737158307</v>
      </c>
      <c r="AC79" s="7">
        <f t="shared" si="8"/>
        <v>172.99382716049382</v>
      </c>
      <c r="AD79" s="7">
        <f t="shared" si="8"/>
        <v>148.95223577235771</v>
      </c>
      <c r="AE79" s="7">
        <f t="shared" si="8"/>
        <v>179.47804208600184</v>
      </c>
      <c r="AF79" s="7">
        <f t="shared" si="8"/>
        <v>191.66740331491712</v>
      </c>
      <c r="AG79" s="7">
        <f t="shared" si="8"/>
        <v>144.24395604395605</v>
      </c>
      <c r="AH79" s="7">
        <f t="shared" si="8"/>
        <v>165.99774774774775</v>
      </c>
      <c r="AI79" s="7">
        <f t="shared" si="8"/>
        <v>148.14765906362544</v>
      </c>
      <c r="AJ79" s="7">
        <f t="shared" si="8"/>
        <v>170.58634877096739</v>
      </c>
      <c r="AK79" s="7">
        <f t="shared" si="8"/>
        <v>190.38480392156862</v>
      </c>
      <c r="AL79" s="7">
        <f t="shared" si="8"/>
        <v>105.27754677754677</v>
      </c>
      <c r="AM79" s="7">
        <f>(AM19-AM25-AM16)/AM77</f>
        <v>183.98316498316498</v>
      </c>
      <c r="AN79" s="7">
        <f>(AN19-AN25-AN16)/AN77</f>
        <v>177.3304940374787</v>
      </c>
      <c r="AO79" s="96" t="s">
        <v>1</v>
      </c>
      <c r="AP79" s="96"/>
      <c r="AQ79" s="96"/>
      <c r="AR79" s="7">
        <f>(AR19-AR25-AR16)/AR77</f>
        <v>155.95652173913044</v>
      </c>
      <c r="AS79" s="7">
        <f t="shared" ref="AS79:BH79" si="9">(AS19-AS25-AS16)/AS77</f>
        <v>204.91220238095238</v>
      </c>
      <c r="AT79" s="7">
        <f t="shared" si="9"/>
        <v>185.95489456159822</v>
      </c>
      <c r="AU79" s="7"/>
      <c r="AV79" s="7"/>
      <c r="AW79" s="7"/>
      <c r="AX79" s="7">
        <f t="shared" si="9"/>
        <v>202.45064613692603</v>
      </c>
      <c r="AY79" s="7">
        <f t="shared" si="9"/>
        <v>148.90659175278418</v>
      </c>
      <c r="AZ79" s="7">
        <f t="shared" si="9"/>
        <v>210.42892459826948</v>
      </c>
      <c r="BA79" s="7">
        <f t="shared" si="9"/>
        <v>133.67293510324484</v>
      </c>
      <c r="BB79" s="7">
        <f t="shared" si="9"/>
        <v>135.69060773480663</v>
      </c>
      <c r="BC79" s="7">
        <f t="shared" si="9"/>
        <v>157.5752314814815</v>
      </c>
      <c r="BD79" s="7">
        <f t="shared" si="9"/>
        <v>156.3875094055681</v>
      </c>
      <c r="BE79" s="7">
        <f t="shared" si="9"/>
        <v>150.63663648124191</v>
      </c>
      <c r="BF79" s="7">
        <f t="shared" si="9"/>
        <v>182.00027399136928</v>
      </c>
      <c r="BG79" s="7">
        <f t="shared" si="9"/>
        <v>165.67506346416715</v>
      </c>
      <c r="BH79" s="7">
        <f t="shared" si="9"/>
        <v>151.2827067669173</v>
      </c>
      <c r="BI79" s="96" t="s">
        <v>1</v>
      </c>
      <c r="BJ79" s="96"/>
      <c r="BK79" s="96"/>
      <c r="BL79" s="7">
        <f t="shared" ref="BL79:BU79" si="10">(BL19-BL25-BL16)/BL77</f>
        <v>114.57478260869566</v>
      </c>
      <c r="BM79" s="7">
        <f t="shared" si="10"/>
        <v>139.36388140161725</v>
      </c>
      <c r="BN79" s="7">
        <f t="shared" si="10"/>
        <v>167.14329268292684</v>
      </c>
      <c r="BO79" s="7">
        <f t="shared" si="10"/>
        <v>229.23252032520324</v>
      </c>
      <c r="BP79" s="7">
        <f t="shared" si="10"/>
        <v>242.86910994764398</v>
      </c>
      <c r="BQ79" s="7">
        <f t="shared" si="10"/>
        <v>136.12964411419631</v>
      </c>
      <c r="BR79" s="7">
        <f t="shared" si="10"/>
        <v>186.38552507095554</v>
      </c>
      <c r="BS79" s="7">
        <f t="shared" si="10"/>
        <v>186.97106109324758</v>
      </c>
      <c r="BT79" s="7">
        <f t="shared" si="10"/>
        <v>147.33975903614459</v>
      </c>
      <c r="BU79" s="7">
        <f t="shared" si="10"/>
        <v>101.76132930513594</v>
      </c>
      <c r="BV79" s="58">
        <f>+ROUND((BV19-BV25-BV15)/BV77,2)</f>
        <v>192.24</v>
      </c>
    </row>
    <row r="80" spans="1:74" s="3" customFormat="1" ht="11.25" customHeight="1">
      <c r="A80" s="96" t="s">
        <v>0</v>
      </c>
      <c r="B80" s="96"/>
      <c r="C80" s="96"/>
      <c r="D80" s="5">
        <f>D8/D77</f>
        <v>174.47193129451193</v>
      </c>
      <c r="E80" s="5">
        <f t="shared" ref="E80:T80" si="11">E8/E77</f>
        <v>129.53233830845772</v>
      </c>
      <c r="F80" s="5">
        <f t="shared" si="11"/>
        <v>167.7891922319167</v>
      </c>
      <c r="G80" s="5">
        <f t="shared" si="11"/>
        <v>201.42401021711368</v>
      </c>
      <c r="H80" s="5">
        <f t="shared" si="11"/>
        <v>277.03110047846889</v>
      </c>
      <c r="I80" s="5">
        <f t="shared" si="11"/>
        <v>207.56035359461785</v>
      </c>
      <c r="J80" s="5">
        <f t="shared" si="11"/>
        <v>60.150492264416314</v>
      </c>
      <c r="K80" s="5">
        <f t="shared" si="11"/>
        <v>152.60994120060167</v>
      </c>
      <c r="L80" s="5">
        <f t="shared" si="11"/>
        <v>197.91341145833334</v>
      </c>
      <c r="M80" s="5">
        <f t="shared" si="11"/>
        <v>214.12596006144392</v>
      </c>
      <c r="N80" s="5">
        <f t="shared" si="11"/>
        <v>153.08750237778202</v>
      </c>
      <c r="O80" s="5">
        <f t="shared" si="11"/>
        <v>118.48307868056547</v>
      </c>
      <c r="P80" s="5">
        <f t="shared" si="11"/>
        <v>152.67882207238199</v>
      </c>
      <c r="Q80" s="5">
        <f t="shared" si="11"/>
        <v>93.198210290827745</v>
      </c>
      <c r="R80" s="5">
        <f t="shared" si="11"/>
        <v>157.03692614770458</v>
      </c>
      <c r="S80" s="5">
        <f t="shared" si="11"/>
        <v>161.87611749680715</v>
      </c>
      <c r="T80" s="5">
        <f t="shared" si="11"/>
        <v>118.13729977116705</v>
      </c>
      <c r="U80" s="96" t="s">
        <v>0</v>
      </c>
      <c r="V80" s="96"/>
      <c r="W80" s="96"/>
      <c r="X80" s="5">
        <f t="shared" ref="X80:AL80" si="12">X8/X77</f>
        <v>157.13294797687863</v>
      </c>
      <c r="Y80" s="5">
        <f t="shared" si="12"/>
        <v>378.85945945945946</v>
      </c>
      <c r="Z80" s="5">
        <f t="shared" si="12"/>
        <v>536.59574468085111</v>
      </c>
      <c r="AA80" s="5">
        <f t="shared" si="12"/>
        <v>488.81012658227849</v>
      </c>
      <c r="AB80" s="5">
        <f t="shared" si="12"/>
        <v>205.01456893962151</v>
      </c>
      <c r="AC80" s="5">
        <f t="shared" si="12"/>
        <v>191.47501469723693</v>
      </c>
      <c r="AD80" s="5">
        <f t="shared" si="12"/>
        <v>161.67378048780489</v>
      </c>
      <c r="AE80" s="5">
        <f t="shared" si="12"/>
        <v>175.90439158279963</v>
      </c>
      <c r="AF80" s="5">
        <f t="shared" si="12"/>
        <v>210.27182320441989</v>
      </c>
      <c r="AG80" s="5">
        <f t="shared" si="12"/>
        <v>167.92820512820512</v>
      </c>
      <c r="AH80" s="5">
        <f t="shared" si="12"/>
        <v>186.0427927927928</v>
      </c>
      <c r="AI80" s="5">
        <f t="shared" si="12"/>
        <v>161.44777911164465</v>
      </c>
      <c r="AJ80" s="5">
        <f t="shared" si="12"/>
        <v>158.31564511024371</v>
      </c>
      <c r="AK80" s="5">
        <f t="shared" si="12"/>
        <v>193.25653594771242</v>
      </c>
      <c r="AL80" s="5">
        <f t="shared" si="12"/>
        <v>195.75363825363826</v>
      </c>
      <c r="AM80" s="5">
        <f>AM8/AM77</f>
        <v>159.31986531986533</v>
      </c>
      <c r="AN80" s="5">
        <f>AN8/AN77</f>
        <v>174.73083475298125</v>
      </c>
      <c r="AO80" s="96" t="s">
        <v>0</v>
      </c>
      <c r="AP80" s="96"/>
      <c r="AQ80" s="96"/>
      <c r="AR80" s="5">
        <f>AR8/AR77</f>
        <v>164.34113712374582</v>
      </c>
      <c r="AS80" s="5">
        <f t="shared" ref="AS80:BH80" si="13">AS8/AS77</f>
        <v>219.8764880952381</v>
      </c>
      <c r="AT80" s="5">
        <f t="shared" si="13"/>
        <v>186.3461487236404</v>
      </c>
      <c r="AU80" s="5"/>
      <c r="AV80" s="5"/>
      <c r="AW80" s="5"/>
      <c r="AX80" s="5">
        <f t="shared" si="13"/>
        <v>188.10475666758316</v>
      </c>
      <c r="AY80" s="5">
        <f t="shared" si="13"/>
        <v>174.76101133741346</v>
      </c>
      <c r="AZ80" s="5">
        <f t="shared" si="13"/>
        <v>230.96044499381952</v>
      </c>
      <c r="BA80" s="5">
        <f t="shared" si="13"/>
        <v>150.36025073746313</v>
      </c>
      <c r="BB80" s="5">
        <f t="shared" si="13"/>
        <v>222.24751381215469</v>
      </c>
      <c r="BC80" s="5">
        <f t="shared" si="13"/>
        <v>178.5150462962963</v>
      </c>
      <c r="BD80" s="5">
        <f t="shared" si="13"/>
        <v>197.54627539503386</v>
      </c>
      <c r="BE80" s="5">
        <f t="shared" si="13"/>
        <v>172.08796895213453</v>
      </c>
      <c r="BF80" s="5">
        <f t="shared" si="13"/>
        <v>211.89663675594218</v>
      </c>
      <c r="BG80" s="5">
        <f t="shared" si="13"/>
        <v>195.38019917984769</v>
      </c>
      <c r="BH80" s="5">
        <f t="shared" si="13"/>
        <v>175.60902255639098</v>
      </c>
      <c r="BI80" s="96" t="s">
        <v>0</v>
      </c>
      <c r="BJ80" s="96"/>
      <c r="BK80" s="96"/>
      <c r="BL80" s="5">
        <f t="shared" ref="BL80:BU80" si="14">BL8/BL77</f>
        <v>162.09391304347827</v>
      </c>
      <c r="BM80" s="5">
        <f t="shared" si="14"/>
        <v>141.38948787061994</v>
      </c>
      <c r="BN80" s="5">
        <f t="shared" si="14"/>
        <v>183.71747967479675</v>
      </c>
      <c r="BO80" s="5">
        <f t="shared" si="14"/>
        <v>207.21788617886179</v>
      </c>
      <c r="BP80" s="5">
        <f t="shared" si="14"/>
        <v>190.48429319371726</v>
      </c>
      <c r="BQ80" s="5">
        <f t="shared" si="14"/>
        <v>182.25459522878373</v>
      </c>
      <c r="BR80" s="5">
        <f t="shared" si="14"/>
        <v>216.75165562913907</v>
      </c>
      <c r="BS80" s="5">
        <f t="shared" si="14"/>
        <v>233.42604501607718</v>
      </c>
      <c r="BT80" s="5">
        <f t="shared" si="14"/>
        <v>205.35180722891567</v>
      </c>
      <c r="BU80" s="5">
        <f t="shared" si="14"/>
        <v>122.47583081570997</v>
      </c>
      <c r="BV80" s="58">
        <f>+ROUND(BV8/BV77,2)</f>
        <v>177.66</v>
      </c>
    </row>
    <row r="81" spans="1:61" s="3" customFormat="1" ht="11.25" customHeight="1">
      <c r="A81" s="4"/>
      <c r="B81" s="38"/>
      <c r="Q81" s="4"/>
      <c r="U81" s="4"/>
      <c r="AK81" s="4"/>
      <c r="AO81" s="4"/>
      <c r="BE81" s="4"/>
      <c r="BI81" s="4"/>
    </row>
    <row r="82" spans="1:61" ht="11.25" customHeight="1"/>
    <row r="83" spans="1:61" ht="11.25" customHeight="1"/>
    <row r="84" spans="1:61" ht="11.25" customHeight="1"/>
  </sheetData>
  <mergeCells count="234">
    <mergeCell ref="A80:C80"/>
    <mergeCell ref="U80:W80"/>
    <mergeCell ref="AO80:AQ80"/>
    <mergeCell ref="BI80:BK80"/>
    <mergeCell ref="A78:C78"/>
    <mergeCell ref="U78:W78"/>
    <mergeCell ref="AO78:AQ78"/>
    <mergeCell ref="BI78:BK78"/>
    <mergeCell ref="A79:C79"/>
    <mergeCell ref="U79:W79"/>
    <mergeCell ref="AO79:AQ79"/>
    <mergeCell ref="BI79:BK79"/>
    <mergeCell ref="B71:C71"/>
    <mergeCell ref="V71:W71"/>
    <mergeCell ref="AP71:AQ71"/>
    <mergeCell ref="BJ71:BK71"/>
    <mergeCell ref="A76:C76"/>
    <mergeCell ref="U76:W76"/>
    <mergeCell ref="AO76:AQ76"/>
    <mergeCell ref="BI76:BK76"/>
    <mergeCell ref="A77:C77"/>
    <mergeCell ref="U77:W77"/>
    <mergeCell ref="AO77:AQ77"/>
    <mergeCell ref="BI77:BK77"/>
    <mergeCell ref="B74:C74"/>
    <mergeCell ref="V74:W74"/>
    <mergeCell ref="AP74:AQ74"/>
    <mergeCell ref="BJ74:BK74"/>
    <mergeCell ref="A75:C75"/>
    <mergeCell ref="U75:W75"/>
    <mergeCell ref="AO75:AQ75"/>
    <mergeCell ref="BI75:BK75"/>
    <mergeCell ref="B66:C66"/>
    <mergeCell ref="V66:W66"/>
    <mergeCell ref="AP66:AQ66"/>
    <mergeCell ref="BJ66:BK66"/>
    <mergeCell ref="BI61:BI74"/>
    <mergeCell ref="BJ61:BK61"/>
    <mergeCell ref="B62:C62"/>
    <mergeCell ref="V62:W62"/>
    <mergeCell ref="AP62:AQ62"/>
    <mergeCell ref="BJ62:BK62"/>
    <mergeCell ref="B63:C63"/>
    <mergeCell ref="V63:W63"/>
    <mergeCell ref="B72:C72"/>
    <mergeCell ref="V72:W72"/>
    <mergeCell ref="AP72:AQ72"/>
    <mergeCell ref="BJ72:BK72"/>
    <mergeCell ref="B73:C73"/>
    <mergeCell ref="V73:W73"/>
    <mergeCell ref="AP73:AQ73"/>
    <mergeCell ref="BJ73:BK73"/>
    <mergeCell ref="B69:C69"/>
    <mergeCell ref="V69:W69"/>
    <mergeCell ref="AP69:AQ69"/>
    <mergeCell ref="BJ69:BK69"/>
    <mergeCell ref="AP63:AQ63"/>
    <mergeCell ref="BJ63:BK63"/>
    <mergeCell ref="A61:A74"/>
    <mergeCell ref="B61:C61"/>
    <mergeCell ref="U61:U74"/>
    <mergeCell ref="V61:W61"/>
    <mergeCell ref="AO61:AO74"/>
    <mergeCell ref="AP61:AQ61"/>
    <mergeCell ref="B64:C64"/>
    <mergeCell ref="V64:W64"/>
    <mergeCell ref="AP64:AQ64"/>
    <mergeCell ref="B67:C67"/>
    <mergeCell ref="V67:W67"/>
    <mergeCell ref="AP67:AQ67"/>
    <mergeCell ref="BJ67:BK67"/>
    <mergeCell ref="B68:C68"/>
    <mergeCell ref="V68:W68"/>
    <mergeCell ref="AP68:AQ68"/>
    <mergeCell ref="BJ68:BK68"/>
    <mergeCell ref="BJ64:BK64"/>
    <mergeCell ref="B65:C65"/>
    <mergeCell ref="V65:W65"/>
    <mergeCell ref="AP65:AQ65"/>
    <mergeCell ref="BJ65:BK65"/>
    <mergeCell ref="BI40:BI60"/>
    <mergeCell ref="BJ40:BJ53"/>
    <mergeCell ref="B54:B59"/>
    <mergeCell ref="V54:V59"/>
    <mergeCell ref="AP54:AP59"/>
    <mergeCell ref="BJ54:BJ59"/>
    <mergeCell ref="B60:C60"/>
    <mergeCell ref="V60:W60"/>
    <mergeCell ref="AP60:AQ60"/>
    <mergeCell ref="BJ60:BK60"/>
    <mergeCell ref="A40:A60"/>
    <mergeCell ref="B40:B53"/>
    <mergeCell ref="U40:U60"/>
    <mergeCell ref="V40:V53"/>
    <mergeCell ref="AO40:AO60"/>
    <mergeCell ref="AP40:AP53"/>
    <mergeCell ref="B38:C38"/>
    <mergeCell ref="V38:W38"/>
    <mergeCell ref="AP38:AQ38"/>
    <mergeCell ref="A6:A39"/>
    <mergeCell ref="B6:C6"/>
    <mergeCell ref="AP10:AQ10"/>
    <mergeCell ref="B34:C34"/>
    <mergeCell ref="V34:W34"/>
    <mergeCell ref="AP34:AQ34"/>
    <mergeCell ref="B30:C30"/>
    <mergeCell ref="V30:W30"/>
    <mergeCell ref="AP30:AQ30"/>
    <mergeCell ref="V6:W6"/>
    <mergeCell ref="V10:W10"/>
    <mergeCell ref="B22:C22"/>
    <mergeCell ref="V22:W22"/>
    <mergeCell ref="AP22:AQ22"/>
    <mergeCell ref="V29:W29"/>
    <mergeCell ref="BJ38:BK38"/>
    <mergeCell ref="B39:C39"/>
    <mergeCell ref="V39:W39"/>
    <mergeCell ref="AP39:AQ39"/>
    <mergeCell ref="BJ39:BK39"/>
    <mergeCell ref="B36:C36"/>
    <mergeCell ref="V36:W36"/>
    <mergeCell ref="AP36:AQ36"/>
    <mergeCell ref="BJ36:BK36"/>
    <mergeCell ref="B37:C37"/>
    <mergeCell ref="V37:W37"/>
    <mergeCell ref="AP37:AQ37"/>
    <mergeCell ref="BJ37:BK37"/>
    <mergeCell ref="AP29:AQ29"/>
    <mergeCell ref="BJ29:BK29"/>
    <mergeCell ref="BJ34:BK34"/>
    <mergeCell ref="B32:C32"/>
    <mergeCell ref="V32:W32"/>
    <mergeCell ref="AP32:AQ32"/>
    <mergeCell ref="BJ32:BK32"/>
    <mergeCell ref="B33:C33"/>
    <mergeCell ref="V33:W33"/>
    <mergeCell ref="AP33:AQ33"/>
    <mergeCell ref="BJ33:BK33"/>
    <mergeCell ref="V24:W24"/>
    <mergeCell ref="AP24:AQ24"/>
    <mergeCell ref="BJ24:BK24"/>
    <mergeCell ref="B25:C25"/>
    <mergeCell ref="V25:W25"/>
    <mergeCell ref="AP25:AQ25"/>
    <mergeCell ref="BJ25:BK25"/>
    <mergeCell ref="AO6:AO39"/>
    <mergeCell ref="AP6:AQ6"/>
    <mergeCell ref="B9:C9"/>
    <mergeCell ref="V9:W9"/>
    <mergeCell ref="AP9:AQ9"/>
    <mergeCell ref="BJ9:BK9"/>
    <mergeCell ref="B10:C10"/>
    <mergeCell ref="BJ30:BK30"/>
    <mergeCell ref="B31:C31"/>
    <mergeCell ref="V31:W31"/>
    <mergeCell ref="AP31:AQ31"/>
    <mergeCell ref="BJ31:BK31"/>
    <mergeCell ref="B28:C28"/>
    <mergeCell ref="V28:W28"/>
    <mergeCell ref="AP28:AQ28"/>
    <mergeCell ref="BJ28:BK28"/>
    <mergeCell ref="B29:C29"/>
    <mergeCell ref="BJ8:BK8"/>
    <mergeCell ref="U6:U39"/>
    <mergeCell ref="BJ22:BK22"/>
    <mergeCell ref="B23:C23"/>
    <mergeCell ref="V23:W23"/>
    <mergeCell ref="AP23:AQ23"/>
    <mergeCell ref="BJ23:BK23"/>
    <mergeCell ref="B20:C20"/>
    <mergeCell ref="V20:W20"/>
    <mergeCell ref="AP20:AQ20"/>
    <mergeCell ref="BJ20:BK20"/>
    <mergeCell ref="B21:C21"/>
    <mergeCell ref="V21:W21"/>
    <mergeCell ref="AP21:AQ21"/>
    <mergeCell ref="BJ21:BK21"/>
    <mergeCell ref="B26:C26"/>
    <mergeCell ref="V26:W26"/>
    <mergeCell ref="AP26:AQ26"/>
    <mergeCell ref="BJ26:BK26"/>
    <mergeCell ref="B27:C27"/>
    <mergeCell ref="V27:W27"/>
    <mergeCell ref="AP27:AQ27"/>
    <mergeCell ref="BJ27:BK27"/>
    <mergeCell ref="B24:C24"/>
    <mergeCell ref="K3:M3"/>
    <mergeCell ref="N3:T3"/>
    <mergeCell ref="BJ10:BK10"/>
    <mergeCell ref="B11:C11"/>
    <mergeCell ref="V11:W11"/>
    <mergeCell ref="AP11:AQ11"/>
    <mergeCell ref="BJ11:BK11"/>
    <mergeCell ref="BI6:BI39"/>
    <mergeCell ref="BJ6:BK6"/>
    <mergeCell ref="B7:C7"/>
    <mergeCell ref="V7:W7"/>
    <mergeCell ref="AP7:AQ7"/>
    <mergeCell ref="BJ7:BK7"/>
    <mergeCell ref="B8:C8"/>
    <mergeCell ref="V8:W8"/>
    <mergeCell ref="B18:C18"/>
    <mergeCell ref="V18:W18"/>
    <mergeCell ref="AP18:AQ18"/>
    <mergeCell ref="BJ18:BK18"/>
    <mergeCell ref="B19:C19"/>
    <mergeCell ref="V19:W19"/>
    <mergeCell ref="AP19:AQ19"/>
    <mergeCell ref="BJ19:BK19"/>
    <mergeCell ref="AP8:AQ8"/>
    <mergeCell ref="U3:W3"/>
    <mergeCell ref="BQ3:BU3"/>
    <mergeCell ref="BV3:BV5"/>
    <mergeCell ref="AJ3:AN3"/>
    <mergeCell ref="AO3:AQ3"/>
    <mergeCell ref="AT3:AW3"/>
    <mergeCell ref="AX3:AZ3"/>
    <mergeCell ref="A4:C4"/>
    <mergeCell ref="U4:W4"/>
    <mergeCell ref="AO4:AQ4"/>
    <mergeCell ref="BI4:BK4"/>
    <mergeCell ref="A5:C5"/>
    <mergeCell ref="U5:W5"/>
    <mergeCell ref="AO5:AQ5"/>
    <mergeCell ref="BI5:BK5"/>
    <mergeCell ref="BA3:BD3"/>
    <mergeCell ref="BI3:BK3"/>
    <mergeCell ref="BE3:BH3"/>
    <mergeCell ref="BL3:BP3"/>
    <mergeCell ref="X3:AA3"/>
    <mergeCell ref="AB3:AC3"/>
    <mergeCell ref="AD3:AI3"/>
    <mergeCell ref="A3:C3"/>
    <mergeCell ref="D3:I3"/>
  </mergeCells>
  <phoneticPr fontId="4"/>
  <pageMargins left="0.74" right="0.17" top="0.19685039370078741" bottom="0.39370078740157483" header="0.51181102362204722" footer="0.4"/>
  <pageSetup paperSize="9" scale="91" pageOrder="overThenDown" orientation="portrait" r:id="rId1"/>
  <headerFooter alignWithMargins="0"/>
  <colBreaks count="7" manualBreakCount="7">
    <brk id="9" max="79" man="1"/>
    <brk id="20" max="1048575" man="1"/>
    <brk id="29" max="78" man="1"/>
    <brk id="40" max="1048575" man="1"/>
    <brk id="49" max="79" man="1"/>
    <brk id="60" max="1048575" man="1"/>
    <brk id="68" max="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30</vt:lpstr>
      <vt:lpstr>'30'!Export</vt:lpstr>
      <vt:lpstr>'30'!Export_5</vt:lpstr>
      <vt:lpstr>'30'!Export_6</vt:lpstr>
      <vt:lpstr>'30'!Export_7</vt:lpstr>
      <vt:lpstr>'30'!Print_Area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2020-06-10T07:46:17Z</cp:lastPrinted>
  <dcterms:created xsi:type="dcterms:W3CDTF">2017-03-07T10:39:23Z</dcterms:created>
  <dcterms:modified xsi:type="dcterms:W3CDTF">2020-06-15T11:17:56Z</dcterms:modified>
</cp:coreProperties>
</file>