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★重要★過去データ（削除するときは係要相談）\04調査・照会\01　国依頼調査\01水道統計\03　長野県の水道\H29(29.4.1～H30.3.31)\最終確認終了(過程入り)\"/>
    </mc:Choice>
  </mc:AlternateContent>
  <bookViews>
    <workbookView xWindow="0" yWindow="0" windowWidth="20490" windowHeight="7650"/>
  </bookViews>
  <sheets>
    <sheet name="29" sheetId="1" r:id="rId1"/>
  </sheets>
  <definedNames>
    <definedName name="_xlnm.Print_Area" localSheetId="0">'29'!$A$1:$AK$89</definedName>
    <definedName name="_xlnm.Print_Titles" localSheetId="0">'29'!$1:$7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51" i="1" l="1"/>
  <c r="G47" i="1" l="1"/>
  <c r="G48" i="1"/>
  <c r="G49" i="1"/>
  <c r="E47" i="1"/>
  <c r="E48" i="1"/>
  <c r="E49" i="1"/>
  <c r="AK47" i="1" l="1"/>
  <c r="AK48" i="1"/>
  <c r="AK49" i="1"/>
  <c r="AI47" i="1"/>
  <c r="AI48" i="1"/>
  <c r="AI49" i="1"/>
  <c r="AI50" i="1"/>
  <c r="AG47" i="1"/>
  <c r="AG48" i="1"/>
  <c r="AG49" i="1"/>
  <c r="AE47" i="1"/>
  <c r="AE48" i="1"/>
  <c r="AE49" i="1"/>
  <c r="AC47" i="1"/>
  <c r="AC48" i="1"/>
  <c r="AC49" i="1"/>
  <c r="AA47" i="1"/>
  <c r="AA48" i="1"/>
  <c r="AA49" i="1"/>
  <c r="X47" i="1"/>
  <c r="Y47" i="1" s="1"/>
  <c r="X48" i="1"/>
  <c r="Y48" i="1" s="1"/>
  <c r="X49" i="1"/>
  <c r="Y49" i="1" s="1"/>
  <c r="V47" i="1"/>
  <c r="W47" i="1" s="1"/>
  <c r="V48" i="1"/>
  <c r="W48" i="1" s="1"/>
  <c r="V49" i="1"/>
  <c r="W49" i="1" s="1"/>
  <c r="T47" i="1"/>
  <c r="T48" i="1"/>
  <c r="T49" i="1"/>
  <c r="T50" i="1"/>
  <c r="R47" i="1"/>
  <c r="R48" i="1"/>
  <c r="R49" i="1"/>
  <c r="P47" i="1"/>
  <c r="P48" i="1"/>
  <c r="P49" i="1"/>
  <c r="N47" i="1"/>
  <c r="N48" i="1"/>
  <c r="N49" i="1"/>
  <c r="L47" i="1"/>
  <c r="L48" i="1"/>
  <c r="L49" i="1"/>
  <c r="L50" i="1"/>
  <c r="J47" i="1"/>
  <c r="J48" i="1"/>
  <c r="J49" i="1"/>
  <c r="H47" i="1"/>
  <c r="H48" i="1"/>
  <c r="H49" i="1"/>
  <c r="F47" i="1"/>
  <c r="F48" i="1"/>
  <c r="F49" i="1"/>
  <c r="AG53" i="1" l="1"/>
  <c r="V17" i="1"/>
  <c r="V19" i="1"/>
  <c r="V18" i="1"/>
  <c r="E71" i="1" l="1"/>
  <c r="E72" i="1"/>
  <c r="E73" i="1"/>
  <c r="E74" i="1"/>
  <c r="E75" i="1"/>
  <c r="E76" i="1"/>
  <c r="E77" i="1"/>
  <c r="E78" i="1"/>
  <c r="E79" i="1"/>
  <c r="E65" i="1"/>
  <c r="E66" i="1"/>
  <c r="E67" i="1"/>
  <c r="E68" i="1"/>
  <c r="D15" i="1"/>
  <c r="D20" i="1"/>
  <c r="D33" i="1"/>
  <c r="D43" i="1"/>
  <c r="D51" i="1"/>
  <c r="D54" i="1"/>
  <c r="D63" i="1"/>
  <c r="D69" i="1"/>
  <c r="D80" i="1"/>
  <c r="E8" i="1" l="1"/>
  <c r="F8" i="1" s="1"/>
  <c r="G8" i="1"/>
  <c r="H8" i="1" s="1"/>
  <c r="J8" i="1"/>
  <c r="L8" i="1"/>
  <c r="N8" i="1"/>
  <c r="P8" i="1"/>
  <c r="R8" i="1"/>
  <c r="T8" i="1"/>
  <c r="V8" i="1"/>
  <c r="W8" i="1" s="1"/>
  <c r="X8" i="1"/>
  <c r="Y8" i="1" s="1"/>
  <c r="AA8" i="1"/>
  <c r="AC8" i="1"/>
  <c r="AE8" i="1"/>
  <c r="AG8" i="1"/>
  <c r="AI8" i="1"/>
  <c r="AK8" i="1"/>
  <c r="E9" i="1"/>
  <c r="F9" i="1" s="1"/>
  <c r="G9" i="1"/>
  <c r="J9" i="1"/>
  <c r="L9" i="1"/>
  <c r="N9" i="1"/>
  <c r="P9" i="1"/>
  <c r="R9" i="1"/>
  <c r="T9" i="1"/>
  <c r="V9" i="1"/>
  <c r="W9" i="1" s="1"/>
  <c r="X9" i="1"/>
  <c r="Y9" i="1" s="1"/>
  <c r="AA9" i="1"/>
  <c r="AC9" i="1"/>
  <c r="AE9" i="1"/>
  <c r="AG9" i="1"/>
  <c r="AI9" i="1"/>
  <c r="AK9" i="1"/>
  <c r="E10" i="1"/>
  <c r="F10" i="1" s="1"/>
  <c r="G10" i="1"/>
  <c r="H10" i="1" s="1"/>
  <c r="J10" i="1"/>
  <c r="L10" i="1"/>
  <c r="N10" i="1"/>
  <c r="P10" i="1"/>
  <c r="R10" i="1"/>
  <c r="T10" i="1"/>
  <c r="V10" i="1"/>
  <c r="W10" i="1" s="1"/>
  <c r="X10" i="1"/>
  <c r="Y10" i="1" s="1"/>
  <c r="AA10" i="1"/>
  <c r="AC10" i="1"/>
  <c r="AE10" i="1"/>
  <c r="AG10" i="1"/>
  <c r="AI10" i="1"/>
  <c r="AK10" i="1"/>
  <c r="E11" i="1"/>
  <c r="F11" i="1" s="1"/>
  <c r="G11" i="1"/>
  <c r="H11" i="1" s="1"/>
  <c r="J11" i="1"/>
  <c r="L11" i="1"/>
  <c r="N11" i="1"/>
  <c r="P11" i="1"/>
  <c r="R11" i="1"/>
  <c r="T11" i="1"/>
  <c r="V11" i="1"/>
  <c r="W11" i="1" s="1"/>
  <c r="X11" i="1"/>
  <c r="Y11" i="1" s="1"/>
  <c r="AA11" i="1"/>
  <c r="AC11" i="1"/>
  <c r="AE11" i="1"/>
  <c r="AG11" i="1"/>
  <c r="AI11" i="1"/>
  <c r="AK11" i="1"/>
  <c r="E12" i="1"/>
  <c r="F12" i="1" s="1"/>
  <c r="G12" i="1"/>
  <c r="H12" i="1" s="1"/>
  <c r="J12" i="1"/>
  <c r="L12" i="1"/>
  <c r="N12" i="1"/>
  <c r="P12" i="1"/>
  <c r="R12" i="1"/>
  <c r="T12" i="1"/>
  <c r="V12" i="1"/>
  <c r="W12" i="1" s="1"/>
  <c r="X12" i="1"/>
  <c r="Y12" i="1" s="1"/>
  <c r="AA12" i="1"/>
  <c r="AC12" i="1"/>
  <c r="AE12" i="1"/>
  <c r="AG12" i="1"/>
  <c r="AI12" i="1"/>
  <c r="AK12" i="1"/>
  <c r="E13" i="1"/>
  <c r="F13" i="1" s="1"/>
  <c r="G13" i="1"/>
  <c r="H13" i="1" s="1"/>
  <c r="J13" i="1"/>
  <c r="L13" i="1"/>
  <c r="N13" i="1"/>
  <c r="P13" i="1"/>
  <c r="R13" i="1"/>
  <c r="T13" i="1"/>
  <c r="V13" i="1"/>
  <c r="W13" i="1" s="1"/>
  <c r="X13" i="1"/>
  <c r="Y13" i="1" s="1"/>
  <c r="AA13" i="1"/>
  <c r="AC13" i="1"/>
  <c r="AE13" i="1"/>
  <c r="AG13" i="1"/>
  <c r="AI13" i="1"/>
  <c r="AK13" i="1"/>
  <c r="E14" i="1"/>
  <c r="F14" i="1" s="1"/>
  <c r="G14" i="1"/>
  <c r="H14" i="1" s="1"/>
  <c r="J14" i="1"/>
  <c r="L14" i="1"/>
  <c r="N14" i="1"/>
  <c r="P14" i="1"/>
  <c r="R14" i="1"/>
  <c r="T14" i="1"/>
  <c r="V14" i="1"/>
  <c r="W14" i="1" s="1"/>
  <c r="X14" i="1"/>
  <c r="Y14" i="1" s="1"/>
  <c r="AA14" i="1"/>
  <c r="AC14" i="1"/>
  <c r="AE14" i="1"/>
  <c r="AG14" i="1"/>
  <c r="AI14" i="1"/>
  <c r="AK14" i="1"/>
  <c r="I15" i="1"/>
  <c r="J15" i="1" s="1"/>
  <c r="K15" i="1"/>
  <c r="L15" i="1" s="1"/>
  <c r="M15" i="1"/>
  <c r="N15" i="1" s="1"/>
  <c r="O15" i="1"/>
  <c r="P15" i="1" s="1"/>
  <c r="Q15" i="1"/>
  <c r="R15" i="1" s="1"/>
  <c r="S15" i="1"/>
  <c r="T15" i="1" s="1"/>
  <c r="U15" i="1"/>
  <c r="Z15" i="1"/>
  <c r="AB15" i="1"/>
  <c r="AD15" i="1"/>
  <c r="AF15" i="1"/>
  <c r="AH15" i="1"/>
  <c r="AJ15" i="1"/>
  <c r="E17" i="1"/>
  <c r="G17" i="1"/>
  <c r="H17" i="1" s="1"/>
  <c r="J17" i="1"/>
  <c r="L17" i="1"/>
  <c r="N17" i="1"/>
  <c r="P17" i="1"/>
  <c r="R17" i="1"/>
  <c r="T17" i="1"/>
  <c r="W17" i="1"/>
  <c r="X17" i="1"/>
  <c r="Y17" i="1" s="1"/>
  <c r="AA17" i="1"/>
  <c r="AC17" i="1"/>
  <c r="AE17" i="1"/>
  <c r="AG17" i="1"/>
  <c r="AI17" i="1"/>
  <c r="AK17" i="1"/>
  <c r="E19" i="1"/>
  <c r="F19" i="1" s="1"/>
  <c r="G19" i="1"/>
  <c r="H19" i="1" s="1"/>
  <c r="J19" i="1"/>
  <c r="L19" i="1"/>
  <c r="N19" i="1"/>
  <c r="P19" i="1"/>
  <c r="R19" i="1"/>
  <c r="T19" i="1"/>
  <c r="W19" i="1"/>
  <c r="X19" i="1"/>
  <c r="AA19" i="1"/>
  <c r="AC19" i="1"/>
  <c r="AE19" i="1"/>
  <c r="AG19" i="1"/>
  <c r="AI19" i="1"/>
  <c r="AK19" i="1"/>
  <c r="E18" i="1"/>
  <c r="F18" i="1" s="1"/>
  <c r="G18" i="1"/>
  <c r="H18" i="1" s="1"/>
  <c r="J18" i="1"/>
  <c r="L18" i="1"/>
  <c r="N18" i="1"/>
  <c r="P18" i="1"/>
  <c r="R18" i="1"/>
  <c r="T18" i="1"/>
  <c r="W18" i="1"/>
  <c r="X18" i="1"/>
  <c r="Y18" i="1" s="1"/>
  <c r="AA18" i="1"/>
  <c r="AC18" i="1"/>
  <c r="AE18" i="1"/>
  <c r="AG18" i="1"/>
  <c r="AI18" i="1"/>
  <c r="AK18" i="1"/>
  <c r="I20" i="1"/>
  <c r="K20" i="1"/>
  <c r="L20" i="1" s="1"/>
  <c r="M20" i="1"/>
  <c r="O20" i="1"/>
  <c r="Q20" i="1"/>
  <c r="S20" i="1"/>
  <c r="T20" i="1" s="1"/>
  <c r="U20" i="1"/>
  <c r="Z20" i="1"/>
  <c r="AB20" i="1"/>
  <c r="AD20" i="1"/>
  <c r="AF20" i="1"/>
  <c r="AH20" i="1"/>
  <c r="AJ20" i="1"/>
  <c r="E22" i="1"/>
  <c r="F22" i="1" s="1"/>
  <c r="G22" i="1"/>
  <c r="H22" i="1" s="1"/>
  <c r="J22" i="1"/>
  <c r="L22" i="1"/>
  <c r="N22" i="1"/>
  <c r="P22" i="1"/>
  <c r="R22" i="1"/>
  <c r="T22" i="1"/>
  <c r="V22" i="1"/>
  <c r="W22" i="1" s="1"/>
  <c r="X22" i="1"/>
  <c r="Y22" i="1" s="1"/>
  <c r="AA22" i="1"/>
  <c r="AC22" i="1"/>
  <c r="AE22" i="1"/>
  <c r="AG22" i="1"/>
  <c r="AI22" i="1"/>
  <c r="AK22" i="1"/>
  <c r="E23" i="1"/>
  <c r="F23" i="1" s="1"/>
  <c r="G23" i="1"/>
  <c r="J23" i="1"/>
  <c r="L23" i="1"/>
  <c r="N23" i="1"/>
  <c r="P23" i="1"/>
  <c r="R23" i="1"/>
  <c r="T23" i="1"/>
  <c r="V23" i="1"/>
  <c r="W23" i="1" s="1"/>
  <c r="X23" i="1"/>
  <c r="Y23" i="1" s="1"/>
  <c r="AA23" i="1"/>
  <c r="AC23" i="1"/>
  <c r="AE23" i="1"/>
  <c r="AG23" i="1"/>
  <c r="AI23" i="1"/>
  <c r="AK23" i="1"/>
  <c r="E24" i="1"/>
  <c r="F24" i="1" s="1"/>
  <c r="G24" i="1"/>
  <c r="H24" i="1" s="1"/>
  <c r="J24" i="1"/>
  <c r="L24" i="1"/>
  <c r="N24" i="1"/>
  <c r="P24" i="1"/>
  <c r="R24" i="1"/>
  <c r="T24" i="1"/>
  <c r="V24" i="1"/>
  <c r="W24" i="1" s="1"/>
  <c r="X24" i="1"/>
  <c r="Y24" i="1" s="1"/>
  <c r="AA24" i="1"/>
  <c r="AC24" i="1"/>
  <c r="AE24" i="1"/>
  <c r="AG24" i="1"/>
  <c r="AI24" i="1"/>
  <c r="AK24" i="1"/>
  <c r="E25" i="1"/>
  <c r="F25" i="1" s="1"/>
  <c r="G25" i="1"/>
  <c r="H25" i="1" s="1"/>
  <c r="J25" i="1"/>
  <c r="L25" i="1"/>
  <c r="N25" i="1"/>
  <c r="P25" i="1"/>
  <c r="R25" i="1"/>
  <c r="T25" i="1"/>
  <c r="V25" i="1"/>
  <c r="W25" i="1" s="1"/>
  <c r="X25" i="1"/>
  <c r="Y25" i="1" s="1"/>
  <c r="AA25" i="1"/>
  <c r="AC25" i="1"/>
  <c r="AE25" i="1"/>
  <c r="AG25" i="1"/>
  <c r="AI25" i="1"/>
  <c r="AK25" i="1"/>
  <c r="E26" i="1"/>
  <c r="F26" i="1" s="1"/>
  <c r="G26" i="1"/>
  <c r="H26" i="1" s="1"/>
  <c r="J26" i="1"/>
  <c r="L26" i="1"/>
  <c r="N26" i="1"/>
  <c r="P26" i="1"/>
  <c r="R26" i="1"/>
  <c r="T26" i="1"/>
  <c r="V26" i="1"/>
  <c r="W26" i="1" s="1"/>
  <c r="X26" i="1"/>
  <c r="Y26" i="1" s="1"/>
  <c r="AA26" i="1"/>
  <c r="AC26" i="1"/>
  <c r="AE26" i="1"/>
  <c r="AG26" i="1"/>
  <c r="AI26" i="1"/>
  <c r="AK26" i="1"/>
  <c r="E27" i="1"/>
  <c r="F27" i="1" s="1"/>
  <c r="G27" i="1"/>
  <c r="H27" i="1" s="1"/>
  <c r="J27" i="1"/>
  <c r="L27" i="1"/>
  <c r="N27" i="1"/>
  <c r="P27" i="1"/>
  <c r="R27" i="1"/>
  <c r="T27" i="1"/>
  <c r="V27" i="1"/>
  <c r="W27" i="1" s="1"/>
  <c r="X27" i="1"/>
  <c r="Y27" i="1" s="1"/>
  <c r="AA27" i="1"/>
  <c r="AC27" i="1"/>
  <c r="AE27" i="1"/>
  <c r="AG27" i="1"/>
  <c r="AI27" i="1"/>
  <c r="AK27" i="1"/>
  <c r="E28" i="1"/>
  <c r="F28" i="1" s="1"/>
  <c r="G28" i="1"/>
  <c r="H28" i="1" s="1"/>
  <c r="J28" i="1"/>
  <c r="L28" i="1"/>
  <c r="N28" i="1"/>
  <c r="P28" i="1"/>
  <c r="R28" i="1"/>
  <c r="T28" i="1"/>
  <c r="V28" i="1"/>
  <c r="W28" i="1" s="1"/>
  <c r="X28" i="1"/>
  <c r="Y28" i="1" s="1"/>
  <c r="AA28" i="1"/>
  <c r="AC28" i="1"/>
  <c r="AE28" i="1"/>
  <c r="AG28" i="1"/>
  <c r="AI28" i="1"/>
  <c r="AK28" i="1"/>
  <c r="E29" i="1"/>
  <c r="F29" i="1" s="1"/>
  <c r="G29" i="1"/>
  <c r="H29" i="1" s="1"/>
  <c r="J29" i="1"/>
  <c r="L29" i="1"/>
  <c r="N29" i="1"/>
  <c r="P29" i="1"/>
  <c r="R29" i="1"/>
  <c r="T29" i="1"/>
  <c r="V29" i="1"/>
  <c r="W29" i="1" s="1"/>
  <c r="X29" i="1"/>
  <c r="Y29" i="1" s="1"/>
  <c r="AA29" i="1"/>
  <c r="AC29" i="1"/>
  <c r="AE29" i="1"/>
  <c r="AG29" i="1"/>
  <c r="AI29" i="1"/>
  <c r="AK29" i="1"/>
  <c r="E30" i="1"/>
  <c r="F30" i="1" s="1"/>
  <c r="G30" i="1"/>
  <c r="H30" i="1" s="1"/>
  <c r="J30" i="1"/>
  <c r="L30" i="1"/>
  <c r="N30" i="1"/>
  <c r="P30" i="1"/>
  <c r="R30" i="1"/>
  <c r="T30" i="1"/>
  <c r="V30" i="1"/>
  <c r="W30" i="1" s="1"/>
  <c r="X30" i="1"/>
  <c r="Y30" i="1" s="1"/>
  <c r="AA30" i="1"/>
  <c r="AC30" i="1"/>
  <c r="AE30" i="1"/>
  <c r="AG30" i="1"/>
  <c r="AI30" i="1"/>
  <c r="AK30" i="1"/>
  <c r="E31" i="1"/>
  <c r="F31" i="1" s="1"/>
  <c r="G31" i="1"/>
  <c r="H31" i="1" s="1"/>
  <c r="J31" i="1"/>
  <c r="L31" i="1"/>
  <c r="N31" i="1"/>
  <c r="P31" i="1"/>
  <c r="R31" i="1"/>
  <c r="T31" i="1"/>
  <c r="V31" i="1"/>
  <c r="W31" i="1" s="1"/>
  <c r="X31" i="1"/>
  <c r="Y31" i="1" s="1"/>
  <c r="AA31" i="1"/>
  <c r="AC31" i="1"/>
  <c r="AE31" i="1"/>
  <c r="AG31" i="1"/>
  <c r="AI31" i="1"/>
  <c r="AK31" i="1"/>
  <c r="E32" i="1"/>
  <c r="F32" i="1" s="1"/>
  <c r="G32" i="1"/>
  <c r="H32" i="1" s="1"/>
  <c r="J32" i="1"/>
  <c r="L32" i="1"/>
  <c r="N32" i="1"/>
  <c r="P32" i="1"/>
  <c r="R32" i="1"/>
  <c r="T32" i="1"/>
  <c r="V32" i="1"/>
  <c r="W32" i="1" s="1"/>
  <c r="X32" i="1"/>
  <c r="Y32" i="1" s="1"/>
  <c r="AA32" i="1"/>
  <c r="AC32" i="1"/>
  <c r="AE32" i="1"/>
  <c r="AG32" i="1"/>
  <c r="AI32" i="1"/>
  <c r="AK32" i="1"/>
  <c r="I33" i="1"/>
  <c r="J33" i="1" s="1"/>
  <c r="K33" i="1"/>
  <c r="L33" i="1" s="1"/>
  <c r="M33" i="1"/>
  <c r="N33" i="1" s="1"/>
  <c r="O33" i="1"/>
  <c r="P33" i="1" s="1"/>
  <c r="Q33" i="1"/>
  <c r="R33" i="1" s="1"/>
  <c r="S33" i="1"/>
  <c r="T33" i="1" s="1"/>
  <c r="U33" i="1"/>
  <c r="Z33" i="1"/>
  <c r="AB33" i="1"/>
  <c r="AD33" i="1"/>
  <c r="AF33" i="1"/>
  <c r="AH33" i="1"/>
  <c r="AJ33" i="1"/>
  <c r="E35" i="1"/>
  <c r="G35" i="1"/>
  <c r="H35" i="1" s="1"/>
  <c r="J35" i="1"/>
  <c r="L35" i="1"/>
  <c r="N35" i="1"/>
  <c r="P35" i="1"/>
  <c r="R35" i="1"/>
  <c r="T35" i="1"/>
  <c r="V35" i="1"/>
  <c r="W35" i="1" s="1"/>
  <c r="X35" i="1"/>
  <c r="Y35" i="1" s="1"/>
  <c r="AA35" i="1"/>
  <c r="AC35" i="1"/>
  <c r="AE35" i="1"/>
  <c r="AG35" i="1"/>
  <c r="AI35" i="1"/>
  <c r="AK35" i="1"/>
  <c r="E36" i="1"/>
  <c r="F36" i="1" s="1"/>
  <c r="G36" i="1"/>
  <c r="H36" i="1" s="1"/>
  <c r="J36" i="1"/>
  <c r="L36" i="1"/>
  <c r="N36" i="1"/>
  <c r="P36" i="1"/>
  <c r="R36" i="1"/>
  <c r="T36" i="1"/>
  <c r="V36" i="1"/>
  <c r="W36" i="1" s="1"/>
  <c r="X36" i="1"/>
  <c r="AA36" i="1"/>
  <c r="AC36" i="1"/>
  <c r="AE36" i="1"/>
  <c r="AG36" i="1"/>
  <c r="AI36" i="1"/>
  <c r="AK36" i="1"/>
  <c r="E37" i="1"/>
  <c r="F37" i="1" s="1"/>
  <c r="G37" i="1"/>
  <c r="H37" i="1" s="1"/>
  <c r="J37" i="1"/>
  <c r="L37" i="1"/>
  <c r="N37" i="1"/>
  <c r="P37" i="1"/>
  <c r="R37" i="1"/>
  <c r="T37" i="1"/>
  <c r="V37" i="1"/>
  <c r="W37" i="1" s="1"/>
  <c r="X37" i="1"/>
  <c r="Y37" i="1" s="1"/>
  <c r="AA37" i="1"/>
  <c r="AC37" i="1"/>
  <c r="AE37" i="1"/>
  <c r="AG37" i="1"/>
  <c r="AI37" i="1"/>
  <c r="AK37" i="1"/>
  <c r="E38" i="1"/>
  <c r="F38" i="1" s="1"/>
  <c r="G38" i="1"/>
  <c r="H38" i="1" s="1"/>
  <c r="J38" i="1"/>
  <c r="L38" i="1"/>
  <c r="N38" i="1"/>
  <c r="P38" i="1"/>
  <c r="R38" i="1"/>
  <c r="T38" i="1"/>
  <c r="V38" i="1"/>
  <c r="W38" i="1" s="1"/>
  <c r="X38" i="1"/>
  <c r="Y38" i="1" s="1"/>
  <c r="AA38" i="1"/>
  <c r="AC38" i="1"/>
  <c r="AE38" i="1"/>
  <c r="AG38" i="1"/>
  <c r="AI38" i="1"/>
  <c r="AK38" i="1"/>
  <c r="E39" i="1"/>
  <c r="F39" i="1" s="1"/>
  <c r="G39" i="1"/>
  <c r="H39" i="1" s="1"/>
  <c r="J39" i="1"/>
  <c r="L39" i="1"/>
  <c r="N39" i="1"/>
  <c r="P39" i="1"/>
  <c r="R39" i="1"/>
  <c r="T39" i="1"/>
  <c r="V39" i="1"/>
  <c r="W39" i="1" s="1"/>
  <c r="X39" i="1"/>
  <c r="Y39" i="1" s="1"/>
  <c r="AA39" i="1"/>
  <c r="AC39" i="1"/>
  <c r="AE39" i="1"/>
  <c r="AG39" i="1"/>
  <c r="AI39" i="1"/>
  <c r="AK39" i="1"/>
  <c r="E40" i="1"/>
  <c r="F40" i="1" s="1"/>
  <c r="G40" i="1"/>
  <c r="H40" i="1" s="1"/>
  <c r="J40" i="1"/>
  <c r="L40" i="1"/>
  <c r="N40" i="1"/>
  <c r="P40" i="1"/>
  <c r="R40" i="1"/>
  <c r="T40" i="1"/>
  <c r="V40" i="1"/>
  <c r="X40" i="1"/>
  <c r="Y40" i="1" s="1"/>
  <c r="AA40" i="1"/>
  <c r="AC40" i="1"/>
  <c r="AE40" i="1"/>
  <c r="AG40" i="1"/>
  <c r="AI40" i="1"/>
  <c r="AK40" i="1"/>
  <c r="E41" i="1"/>
  <c r="F41" i="1" s="1"/>
  <c r="G41" i="1"/>
  <c r="H41" i="1" s="1"/>
  <c r="J41" i="1"/>
  <c r="L41" i="1"/>
  <c r="N41" i="1"/>
  <c r="P41" i="1"/>
  <c r="R41" i="1"/>
  <c r="T41" i="1"/>
  <c r="V41" i="1"/>
  <c r="W41" i="1" s="1"/>
  <c r="X41" i="1"/>
  <c r="Y41" i="1" s="1"/>
  <c r="AA41" i="1"/>
  <c r="AC41" i="1"/>
  <c r="AE41" i="1"/>
  <c r="AG41" i="1"/>
  <c r="AI41" i="1"/>
  <c r="AK41" i="1"/>
  <c r="E42" i="1"/>
  <c r="F42" i="1" s="1"/>
  <c r="G42" i="1"/>
  <c r="H42" i="1" s="1"/>
  <c r="J42" i="1"/>
  <c r="L42" i="1"/>
  <c r="N42" i="1"/>
  <c r="P42" i="1"/>
  <c r="R42" i="1"/>
  <c r="T42" i="1"/>
  <c r="V42" i="1"/>
  <c r="W42" i="1" s="1"/>
  <c r="X42" i="1"/>
  <c r="Y42" i="1" s="1"/>
  <c r="AA42" i="1"/>
  <c r="AC42" i="1"/>
  <c r="AE42" i="1"/>
  <c r="AG42" i="1"/>
  <c r="AI42" i="1"/>
  <c r="AK42" i="1"/>
  <c r="I43" i="1"/>
  <c r="K43" i="1"/>
  <c r="L43" i="1" s="1"/>
  <c r="M43" i="1"/>
  <c r="O43" i="1"/>
  <c r="Q43" i="1"/>
  <c r="R43" i="1" s="1"/>
  <c r="S43" i="1"/>
  <c r="T43" i="1" s="1"/>
  <c r="U43" i="1"/>
  <c r="Z43" i="1"/>
  <c r="AB43" i="1"/>
  <c r="AD43" i="1"/>
  <c r="AF43" i="1"/>
  <c r="AG43" i="1" s="1"/>
  <c r="AH43" i="1"/>
  <c r="AJ43" i="1"/>
  <c r="AK43" i="1" s="1"/>
  <c r="E45" i="1"/>
  <c r="F45" i="1" s="1"/>
  <c r="G45" i="1"/>
  <c r="H45" i="1" s="1"/>
  <c r="J45" i="1"/>
  <c r="L45" i="1"/>
  <c r="N45" i="1"/>
  <c r="P45" i="1"/>
  <c r="R45" i="1"/>
  <c r="T45" i="1"/>
  <c r="V45" i="1"/>
  <c r="W45" i="1" s="1"/>
  <c r="X45" i="1"/>
  <c r="Y45" i="1" s="1"/>
  <c r="AA45" i="1"/>
  <c r="AC45" i="1"/>
  <c r="AE45" i="1"/>
  <c r="AG45" i="1"/>
  <c r="AI45" i="1"/>
  <c r="AK45" i="1"/>
  <c r="E46" i="1"/>
  <c r="G46" i="1"/>
  <c r="H46" i="1" s="1"/>
  <c r="J46" i="1"/>
  <c r="L46" i="1"/>
  <c r="N46" i="1"/>
  <c r="P46" i="1"/>
  <c r="R46" i="1"/>
  <c r="T46" i="1"/>
  <c r="V46" i="1"/>
  <c r="W46" i="1" s="1"/>
  <c r="X46" i="1"/>
  <c r="Y46" i="1" s="1"/>
  <c r="AA46" i="1"/>
  <c r="AC46" i="1"/>
  <c r="AE46" i="1"/>
  <c r="AG46" i="1"/>
  <c r="AI46" i="1"/>
  <c r="AK46" i="1"/>
  <c r="E50" i="1"/>
  <c r="F50" i="1" s="1"/>
  <c r="G50" i="1"/>
  <c r="H50" i="1" s="1"/>
  <c r="J50" i="1"/>
  <c r="N50" i="1"/>
  <c r="P50" i="1"/>
  <c r="R50" i="1"/>
  <c r="V50" i="1"/>
  <c r="W50" i="1" s="1"/>
  <c r="X50" i="1"/>
  <c r="Y50" i="1" s="1"/>
  <c r="AA50" i="1"/>
  <c r="AC50" i="1"/>
  <c r="AE50" i="1"/>
  <c r="AG50" i="1"/>
  <c r="AK50" i="1"/>
  <c r="I51" i="1"/>
  <c r="K51" i="1"/>
  <c r="L51" i="1" s="1"/>
  <c r="M51" i="1"/>
  <c r="O51" i="1"/>
  <c r="P51" i="1" s="1"/>
  <c r="Q51" i="1"/>
  <c r="S51" i="1"/>
  <c r="T51" i="1" s="1"/>
  <c r="U51" i="1"/>
  <c r="Z51" i="1"/>
  <c r="AB51" i="1"/>
  <c r="AD51" i="1"/>
  <c r="AH51" i="1"/>
  <c r="AJ51" i="1"/>
  <c r="E53" i="1"/>
  <c r="F53" i="1" s="1"/>
  <c r="G53" i="1"/>
  <c r="J53" i="1"/>
  <c r="L53" i="1"/>
  <c r="N53" i="1"/>
  <c r="P53" i="1"/>
  <c r="R53" i="1"/>
  <c r="T53" i="1"/>
  <c r="V53" i="1"/>
  <c r="W53" i="1" s="1"/>
  <c r="X53" i="1"/>
  <c r="Y53" i="1" s="1"/>
  <c r="AA53" i="1"/>
  <c r="AC53" i="1"/>
  <c r="AE53" i="1"/>
  <c r="AI53" i="1"/>
  <c r="AK53" i="1"/>
  <c r="I54" i="1"/>
  <c r="J54" i="1" s="1"/>
  <c r="K54" i="1"/>
  <c r="L54" i="1" s="1"/>
  <c r="M54" i="1"/>
  <c r="N54" i="1" s="1"/>
  <c r="O54" i="1"/>
  <c r="P54" i="1" s="1"/>
  <c r="Q54" i="1"/>
  <c r="R54" i="1" s="1"/>
  <c r="S54" i="1"/>
  <c r="T54" i="1" s="1"/>
  <c r="U54" i="1"/>
  <c r="X54" i="1"/>
  <c r="Z54" i="1"/>
  <c r="AB54" i="1"/>
  <c r="AD54" i="1"/>
  <c r="AF54" i="1"/>
  <c r="AH54" i="1"/>
  <c r="AJ54" i="1"/>
  <c r="E56" i="1"/>
  <c r="G56" i="1"/>
  <c r="H56" i="1" s="1"/>
  <c r="J56" i="1"/>
  <c r="L56" i="1"/>
  <c r="N56" i="1"/>
  <c r="P56" i="1"/>
  <c r="R56" i="1"/>
  <c r="T56" i="1"/>
  <c r="V56" i="1"/>
  <c r="W56" i="1" s="1"/>
  <c r="X56" i="1"/>
  <c r="Y56" i="1" s="1"/>
  <c r="AA56" i="1"/>
  <c r="AC56" i="1"/>
  <c r="AE56" i="1"/>
  <c r="AG56" i="1"/>
  <c r="AI56" i="1"/>
  <c r="AK56" i="1"/>
  <c r="E59" i="1"/>
  <c r="F59" i="1" s="1"/>
  <c r="G59" i="1"/>
  <c r="H59" i="1" s="1"/>
  <c r="J59" i="1"/>
  <c r="L59" i="1"/>
  <c r="N59" i="1"/>
  <c r="P59" i="1"/>
  <c r="R59" i="1"/>
  <c r="T59" i="1"/>
  <c r="V59" i="1"/>
  <c r="W59" i="1" s="1"/>
  <c r="X59" i="1"/>
  <c r="Y59" i="1" s="1"/>
  <c r="AA59" i="1"/>
  <c r="AC59" i="1"/>
  <c r="AE59" i="1"/>
  <c r="AG59" i="1"/>
  <c r="AI59" i="1"/>
  <c r="AK59" i="1"/>
  <c r="E57" i="1"/>
  <c r="F57" i="1" s="1"/>
  <c r="G57" i="1"/>
  <c r="H57" i="1" s="1"/>
  <c r="J57" i="1"/>
  <c r="L57" i="1"/>
  <c r="N57" i="1"/>
  <c r="P57" i="1"/>
  <c r="R57" i="1"/>
  <c r="T57" i="1"/>
  <c r="V57" i="1"/>
  <c r="W57" i="1" s="1"/>
  <c r="X57" i="1"/>
  <c r="Y57" i="1" s="1"/>
  <c r="AA57" i="1"/>
  <c r="AC57" i="1"/>
  <c r="AE57" i="1"/>
  <c r="AG57" i="1"/>
  <c r="AI57" i="1"/>
  <c r="AK57" i="1"/>
  <c r="E60" i="1"/>
  <c r="F60" i="1" s="1"/>
  <c r="G60" i="1"/>
  <c r="H60" i="1" s="1"/>
  <c r="J60" i="1"/>
  <c r="L60" i="1"/>
  <c r="N60" i="1"/>
  <c r="P60" i="1"/>
  <c r="R60" i="1"/>
  <c r="T60" i="1"/>
  <c r="V60" i="1"/>
  <c r="W60" i="1" s="1"/>
  <c r="X60" i="1"/>
  <c r="Y60" i="1" s="1"/>
  <c r="AA60" i="1"/>
  <c r="AC60" i="1"/>
  <c r="AE60" i="1"/>
  <c r="AG60" i="1"/>
  <c r="AI60" i="1"/>
  <c r="AK60" i="1"/>
  <c r="E58" i="1"/>
  <c r="F58" i="1" s="1"/>
  <c r="G58" i="1"/>
  <c r="H58" i="1" s="1"/>
  <c r="J58" i="1"/>
  <c r="L58" i="1"/>
  <c r="N58" i="1"/>
  <c r="P58" i="1"/>
  <c r="R58" i="1"/>
  <c r="T58" i="1"/>
  <c r="V58" i="1"/>
  <c r="W58" i="1" s="1"/>
  <c r="X58" i="1"/>
  <c r="Y58" i="1" s="1"/>
  <c r="AA58" i="1"/>
  <c r="AC58" i="1"/>
  <c r="AE58" i="1"/>
  <c r="AG58" i="1"/>
  <c r="AI58" i="1"/>
  <c r="AK58" i="1"/>
  <c r="E61" i="1"/>
  <c r="F61" i="1" s="1"/>
  <c r="G61" i="1"/>
  <c r="H61" i="1" s="1"/>
  <c r="J61" i="1"/>
  <c r="L61" i="1"/>
  <c r="N61" i="1"/>
  <c r="P61" i="1"/>
  <c r="R61" i="1"/>
  <c r="T61" i="1"/>
  <c r="V61" i="1"/>
  <c r="W61" i="1" s="1"/>
  <c r="X61" i="1"/>
  <c r="Y61" i="1" s="1"/>
  <c r="AA61" i="1"/>
  <c r="AC61" i="1"/>
  <c r="AE61" i="1"/>
  <c r="AG61" i="1"/>
  <c r="AI61" i="1"/>
  <c r="AK61" i="1"/>
  <c r="E62" i="1"/>
  <c r="F62" i="1" s="1"/>
  <c r="G62" i="1"/>
  <c r="H62" i="1" s="1"/>
  <c r="J62" i="1"/>
  <c r="L62" i="1"/>
  <c r="N62" i="1"/>
  <c r="P62" i="1"/>
  <c r="R62" i="1"/>
  <c r="T62" i="1"/>
  <c r="V62" i="1"/>
  <c r="W62" i="1" s="1"/>
  <c r="X62" i="1"/>
  <c r="Y62" i="1" s="1"/>
  <c r="AA62" i="1"/>
  <c r="AC62" i="1"/>
  <c r="AE62" i="1"/>
  <c r="AG62" i="1"/>
  <c r="AI62" i="1"/>
  <c r="AK62" i="1"/>
  <c r="I63" i="1"/>
  <c r="J63" i="1" s="1"/>
  <c r="K63" i="1"/>
  <c r="L63" i="1" s="1"/>
  <c r="M63" i="1"/>
  <c r="O63" i="1"/>
  <c r="P63" i="1" s="1"/>
  <c r="Q63" i="1"/>
  <c r="S63" i="1"/>
  <c r="T63" i="1" s="1"/>
  <c r="U63" i="1"/>
  <c r="Z63" i="1"/>
  <c r="AB63" i="1"/>
  <c r="AD63" i="1"/>
  <c r="AF63" i="1"/>
  <c r="AH63" i="1"/>
  <c r="AJ63" i="1"/>
  <c r="F65" i="1"/>
  <c r="G65" i="1"/>
  <c r="H65" i="1" s="1"/>
  <c r="J65" i="1"/>
  <c r="L65" i="1"/>
  <c r="N65" i="1"/>
  <c r="P65" i="1"/>
  <c r="R65" i="1"/>
  <c r="T65" i="1"/>
  <c r="V65" i="1"/>
  <c r="W65" i="1" s="1"/>
  <c r="X65" i="1"/>
  <c r="Y65" i="1" s="1"/>
  <c r="AA65" i="1"/>
  <c r="AC65" i="1"/>
  <c r="AE65" i="1"/>
  <c r="AG65" i="1"/>
  <c r="AI65" i="1"/>
  <c r="AK65" i="1"/>
  <c r="F66" i="1"/>
  <c r="G66" i="1"/>
  <c r="H66" i="1" s="1"/>
  <c r="J66" i="1"/>
  <c r="L66" i="1"/>
  <c r="N66" i="1"/>
  <c r="P66" i="1"/>
  <c r="R66" i="1"/>
  <c r="T66" i="1"/>
  <c r="V66" i="1"/>
  <c r="W66" i="1" s="1"/>
  <c r="X66" i="1"/>
  <c r="Y66" i="1" s="1"/>
  <c r="AA66" i="1"/>
  <c r="AC66" i="1"/>
  <c r="AE66" i="1"/>
  <c r="AG66" i="1"/>
  <c r="AI66" i="1"/>
  <c r="AK66" i="1"/>
  <c r="F67" i="1"/>
  <c r="G67" i="1"/>
  <c r="H67" i="1" s="1"/>
  <c r="J67" i="1"/>
  <c r="L67" i="1"/>
  <c r="N67" i="1"/>
  <c r="P67" i="1"/>
  <c r="R67" i="1"/>
  <c r="T67" i="1"/>
  <c r="V67" i="1"/>
  <c r="W67" i="1" s="1"/>
  <c r="X67" i="1"/>
  <c r="Y67" i="1" s="1"/>
  <c r="AA67" i="1"/>
  <c r="AC67" i="1"/>
  <c r="AE67" i="1"/>
  <c r="AG67" i="1"/>
  <c r="AI67" i="1"/>
  <c r="AK67" i="1"/>
  <c r="F68" i="1"/>
  <c r="G68" i="1"/>
  <c r="H68" i="1" s="1"/>
  <c r="J68" i="1"/>
  <c r="L68" i="1"/>
  <c r="N68" i="1"/>
  <c r="P68" i="1"/>
  <c r="R68" i="1"/>
  <c r="T68" i="1"/>
  <c r="V68" i="1"/>
  <c r="W68" i="1" s="1"/>
  <c r="X68" i="1"/>
  <c r="Y68" i="1" s="1"/>
  <c r="AA68" i="1"/>
  <c r="AC68" i="1"/>
  <c r="AE68" i="1"/>
  <c r="AG68" i="1"/>
  <c r="AI68" i="1"/>
  <c r="AK68" i="1"/>
  <c r="I69" i="1"/>
  <c r="J69" i="1" s="1"/>
  <c r="K69" i="1"/>
  <c r="M69" i="1"/>
  <c r="N69" i="1" s="1"/>
  <c r="O69" i="1"/>
  <c r="Q69" i="1"/>
  <c r="R69" i="1" s="1"/>
  <c r="S69" i="1"/>
  <c r="T69" i="1" s="1"/>
  <c r="U69" i="1"/>
  <c r="Z69" i="1"/>
  <c r="AB69" i="1"/>
  <c r="AD69" i="1"/>
  <c r="AF69" i="1"/>
  <c r="AH69" i="1"/>
  <c r="AJ69" i="1"/>
  <c r="F71" i="1"/>
  <c r="G71" i="1"/>
  <c r="H71" i="1" s="1"/>
  <c r="J71" i="1"/>
  <c r="L71" i="1"/>
  <c r="N71" i="1"/>
  <c r="P71" i="1"/>
  <c r="R71" i="1"/>
  <c r="T71" i="1"/>
  <c r="V71" i="1"/>
  <c r="W71" i="1" s="1"/>
  <c r="X71" i="1"/>
  <c r="Y71" i="1" s="1"/>
  <c r="AA71" i="1"/>
  <c r="AC71" i="1"/>
  <c r="AE71" i="1"/>
  <c r="AG71" i="1"/>
  <c r="AI71" i="1"/>
  <c r="AK71" i="1"/>
  <c r="F72" i="1"/>
  <c r="G72" i="1"/>
  <c r="H72" i="1" s="1"/>
  <c r="J72" i="1"/>
  <c r="L72" i="1"/>
  <c r="N72" i="1"/>
  <c r="P72" i="1"/>
  <c r="R72" i="1"/>
  <c r="T72" i="1"/>
  <c r="V72" i="1"/>
  <c r="W72" i="1" s="1"/>
  <c r="X72" i="1"/>
  <c r="Y72" i="1" s="1"/>
  <c r="AA72" i="1"/>
  <c r="AC72" i="1"/>
  <c r="AE72" i="1"/>
  <c r="AG72" i="1"/>
  <c r="AI72" i="1"/>
  <c r="AK72" i="1"/>
  <c r="F73" i="1"/>
  <c r="G73" i="1"/>
  <c r="H73" i="1" s="1"/>
  <c r="J73" i="1"/>
  <c r="L73" i="1"/>
  <c r="N73" i="1"/>
  <c r="P73" i="1"/>
  <c r="R73" i="1"/>
  <c r="T73" i="1"/>
  <c r="V73" i="1"/>
  <c r="W73" i="1" s="1"/>
  <c r="X73" i="1"/>
  <c r="Y73" i="1" s="1"/>
  <c r="AA73" i="1"/>
  <c r="AC73" i="1"/>
  <c r="AE73" i="1"/>
  <c r="AG73" i="1"/>
  <c r="AI73" i="1"/>
  <c r="AK73" i="1"/>
  <c r="F74" i="1"/>
  <c r="G74" i="1"/>
  <c r="H74" i="1" s="1"/>
  <c r="J74" i="1"/>
  <c r="L74" i="1"/>
  <c r="N74" i="1"/>
  <c r="P74" i="1"/>
  <c r="R74" i="1"/>
  <c r="T74" i="1"/>
  <c r="V74" i="1"/>
  <c r="W74" i="1" s="1"/>
  <c r="X74" i="1"/>
  <c r="Y74" i="1" s="1"/>
  <c r="AA74" i="1"/>
  <c r="AC74" i="1"/>
  <c r="AE74" i="1"/>
  <c r="AG74" i="1"/>
  <c r="AI74" i="1"/>
  <c r="AK74" i="1"/>
  <c r="F75" i="1"/>
  <c r="G75" i="1"/>
  <c r="H75" i="1" s="1"/>
  <c r="J75" i="1"/>
  <c r="L75" i="1"/>
  <c r="N75" i="1"/>
  <c r="P75" i="1"/>
  <c r="R75" i="1"/>
  <c r="T75" i="1"/>
  <c r="V75" i="1"/>
  <c r="W75" i="1" s="1"/>
  <c r="X75" i="1"/>
  <c r="Y75" i="1" s="1"/>
  <c r="AA75" i="1"/>
  <c r="AC75" i="1"/>
  <c r="AE75" i="1"/>
  <c r="AG75" i="1"/>
  <c r="AI75" i="1"/>
  <c r="AK75" i="1"/>
  <c r="F76" i="1"/>
  <c r="G76" i="1"/>
  <c r="H76" i="1" s="1"/>
  <c r="J76" i="1"/>
  <c r="L76" i="1"/>
  <c r="N76" i="1"/>
  <c r="P76" i="1"/>
  <c r="R76" i="1"/>
  <c r="T76" i="1"/>
  <c r="V76" i="1"/>
  <c r="W76" i="1" s="1"/>
  <c r="X76" i="1"/>
  <c r="Y76" i="1" s="1"/>
  <c r="AA76" i="1"/>
  <c r="AC76" i="1"/>
  <c r="AE76" i="1"/>
  <c r="AG76" i="1"/>
  <c r="AI76" i="1"/>
  <c r="AK76" i="1"/>
  <c r="F77" i="1"/>
  <c r="G77" i="1"/>
  <c r="H77" i="1" s="1"/>
  <c r="J77" i="1"/>
  <c r="L77" i="1"/>
  <c r="N77" i="1"/>
  <c r="P77" i="1"/>
  <c r="R77" i="1"/>
  <c r="T77" i="1"/>
  <c r="V77" i="1"/>
  <c r="W77" i="1" s="1"/>
  <c r="X77" i="1"/>
  <c r="Y77" i="1" s="1"/>
  <c r="AA77" i="1"/>
  <c r="AC77" i="1"/>
  <c r="AE77" i="1"/>
  <c r="AG77" i="1"/>
  <c r="AI77" i="1"/>
  <c r="AK77" i="1"/>
  <c r="F78" i="1"/>
  <c r="G78" i="1"/>
  <c r="H78" i="1" s="1"/>
  <c r="J78" i="1"/>
  <c r="L78" i="1"/>
  <c r="N78" i="1"/>
  <c r="P78" i="1"/>
  <c r="R78" i="1"/>
  <c r="T78" i="1"/>
  <c r="V78" i="1"/>
  <c r="W78" i="1" s="1"/>
  <c r="X78" i="1"/>
  <c r="Y78" i="1" s="1"/>
  <c r="AA78" i="1"/>
  <c r="AC78" i="1"/>
  <c r="AE78" i="1"/>
  <c r="AG78" i="1"/>
  <c r="AI78" i="1"/>
  <c r="AK78" i="1"/>
  <c r="F79" i="1"/>
  <c r="G79" i="1"/>
  <c r="H79" i="1" s="1"/>
  <c r="J79" i="1"/>
  <c r="L79" i="1"/>
  <c r="N79" i="1"/>
  <c r="P79" i="1"/>
  <c r="R79" i="1"/>
  <c r="T79" i="1"/>
  <c r="V79" i="1"/>
  <c r="W79" i="1" s="1"/>
  <c r="X79" i="1"/>
  <c r="Y79" i="1" s="1"/>
  <c r="AA79" i="1"/>
  <c r="AC79" i="1"/>
  <c r="AE79" i="1"/>
  <c r="AG79" i="1"/>
  <c r="AI79" i="1"/>
  <c r="AK79" i="1"/>
  <c r="E80" i="1"/>
  <c r="F80" i="1" s="1"/>
  <c r="I80" i="1"/>
  <c r="J80" i="1" s="1"/>
  <c r="K80" i="1"/>
  <c r="L80" i="1" s="1"/>
  <c r="M80" i="1"/>
  <c r="N80" i="1" s="1"/>
  <c r="O80" i="1"/>
  <c r="P80" i="1" s="1"/>
  <c r="Q80" i="1"/>
  <c r="R80" i="1" s="1"/>
  <c r="S80" i="1"/>
  <c r="T80" i="1" s="1"/>
  <c r="U80" i="1"/>
  <c r="Z80" i="1"/>
  <c r="AB80" i="1"/>
  <c r="AD80" i="1"/>
  <c r="AF80" i="1"/>
  <c r="AH80" i="1"/>
  <c r="AJ80" i="1"/>
  <c r="E82" i="1"/>
  <c r="F82" i="1" s="1"/>
  <c r="G82" i="1"/>
  <c r="H82" i="1" s="1"/>
  <c r="J82" i="1"/>
  <c r="L82" i="1"/>
  <c r="N82" i="1"/>
  <c r="P82" i="1"/>
  <c r="R82" i="1"/>
  <c r="T82" i="1"/>
  <c r="V82" i="1"/>
  <c r="W82" i="1" s="1"/>
  <c r="X82" i="1"/>
  <c r="Y82" i="1" s="1"/>
  <c r="AA82" i="1"/>
  <c r="AC82" i="1"/>
  <c r="AE82" i="1"/>
  <c r="AG82" i="1"/>
  <c r="AI82" i="1"/>
  <c r="AK82" i="1"/>
  <c r="E83" i="1"/>
  <c r="F83" i="1" s="1"/>
  <c r="G83" i="1"/>
  <c r="H83" i="1" s="1"/>
  <c r="J83" i="1"/>
  <c r="L83" i="1"/>
  <c r="N83" i="1"/>
  <c r="P83" i="1"/>
  <c r="R83" i="1"/>
  <c r="T83" i="1"/>
  <c r="V83" i="1"/>
  <c r="W83" i="1" s="1"/>
  <c r="X83" i="1"/>
  <c r="Y83" i="1" s="1"/>
  <c r="AA83" i="1"/>
  <c r="AC83" i="1"/>
  <c r="AE83" i="1"/>
  <c r="AG83" i="1"/>
  <c r="AI83" i="1"/>
  <c r="AK83" i="1"/>
  <c r="E84" i="1"/>
  <c r="F84" i="1" s="1"/>
  <c r="G84" i="1"/>
  <c r="H84" i="1" s="1"/>
  <c r="J84" i="1"/>
  <c r="L84" i="1"/>
  <c r="N84" i="1"/>
  <c r="P84" i="1"/>
  <c r="R84" i="1"/>
  <c r="T84" i="1"/>
  <c r="V84" i="1"/>
  <c r="W84" i="1" s="1"/>
  <c r="X84" i="1"/>
  <c r="Y84" i="1" s="1"/>
  <c r="AA84" i="1"/>
  <c r="AC84" i="1"/>
  <c r="AE84" i="1"/>
  <c r="AG84" i="1"/>
  <c r="AI84" i="1"/>
  <c r="AK84" i="1"/>
  <c r="E85" i="1"/>
  <c r="F85" i="1" s="1"/>
  <c r="G85" i="1"/>
  <c r="H85" i="1" s="1"/>
  <c r="J85" i="1"/>
  <c r="L85" i="1"/>
  <c r="N85" i="1"/>
  <c r="P85" i="1"/>
  <c r="R85" i="1"/>
  <c r="T85" i="1"/>
  <c r="V85" i="1"/>
  <c r="W85" i="1" s="1"/>
  <c r="X85" i="1"/>
  <c r="Y85" i="1" s="1"/>
  <c r="AA85" i="1"/>
  <c r="AC85" i="1"/>
  <c r="AE85" i="1"/>
  <c r="AG85" i="1"/>
  <c r="AI85" i="1"/>
  <c r="AK85" i="1"/>
  <c r="E86" i="1"/>
  <c r="F86" i="1" s="1"/>
  <c r="G86" i="1"/>
  <c r="H86" i="1" s="1"/>
  <c r="J86" i="1"/>
  <c r="L86" i="1"/>
  <c r="N86" i="1"/>
  <c r="P86" i="1"/>
  <c r="R86" i="1"/>
  <c r="T86" i="1"/>
  <c r="V86" i="1"/>
  <c r="W86" i="1" s="1"/>
  <c r="X86" i="1"/>
  <c r="Y86" i="1" s="1"/>
  <c r="AA86" i="1"/>
  <c r="AC86" i="1"/>
  <c r="AE86" i="1"/>
  <c r="AG86" i="1"/>
  <c r="AI86" i="1"/>
  <c r="AK86" i="1"/>
  <c r="D87" i="1"/>
  <c r="G87" i="1"/>
  <c r="I87" i="1"/>
  <c r="K87" i="1"/>
  <c r="M87" i="1"/>
  <c r="O87" i="1"/>
  <c r="Q87" i="1"/>
  <c r="S87" i="1"/>
  <c r="U87" i="1"/>
  <c r="Z87" i="1"/>
  <c r="AB87" i="1"/>
  <c r="AD87" i="1"/>
  <c r="AF87" i="1"/>
  <c r="AH87" i="1"/>
  <c r="AJ87" i="1"/>
  <c r="AG80" i="1" l="1"/>
  <c r="X69" i="1"/>
  <c r="E54" i="1"/>
  <c r="F54" i="1" s="1"/>
  <c r="V69" i="1"/>
  <c r="AE87" i="1"/>
  <c r="AK80" i="1"/>
  <c r="AC69" i="1"/>
  <c r="AI69" i="1"/>
  <c r="AE33" i="1"/>
  <c r="AK87" i="1"/>
  <c r="AE80" i="1"/>
  <c r="AG69" i="1"/>
  <c r="Y69" i="1"/>
  <c r="AK69" i="1"/>
  <c r="AE69" i="1"/>
  <c r="W69" i="1"/>
  <c r="AG63" i="1"/>
  <c r="AK63" i="1"/>
  <c r="AA63" i="1"/>
  <c r="AE51" i="1"/>
  <c r="AG51" i="1" s="1"/>
  <c r="AI87" i="1"/>
  <c r="AA87" i="1"/>
  <c r="G69" i="1"/>
  <c r="H69" i="1" s="1"/>
  <c r="AK54" i="1"/>
  <c r="AE15" i="1"/>
  <c r="V87" i="1"/>
  <c r="W87" i="1" s="1"/>
  <c r="AA80" i="1"/>
  <c r="AA69" i="1"/>
  <c r="AE63" i="1"/>
  <c r="AA54" i="1"/>
  <c r="AA51" i="1"/>
  <c r="V20" i="1"/>
  <c r="W20" i="1" s="1"/>
  <c r="AK15" i="1"/>
  <c r="AI15" i="1"/>
  <c r="AA15" i="1"/>
  <c r="L87" i="1"/>
  <c r="V80" i="1"/>
  <c r="W80" i="1" s="1"/>
  <c r="AK20" i="1"/>
  <c r="AC15" i="1"/>
  <c r="X63" i="1"/>
  <c r="Y63" i="1" s="1"/>
  <c r="AI51" i="1"/>
  <c r="AC33" i="1"/>
  <c r="AA20" i="1"/>
  <c r="X87" i="1"/>
  <c r="Y87" i="1" s="1"/>
  <c r="AC80" i="1"/>
  <c r="AE43" i="1"/>
  <c r="AI33" i="1"/>
  <c r="AA33" i="1"/>
  <c r="AG20" i="1"/>
  <c r="AH89" i="1"/>
  <c r="AG54" i="1"/>
  <c r="AC51" i="1"/>
  <c r="V51" i="1"/>
  <c r="W51" i="1" s="1"/>
  <c r="AC43" i="1"/>
  <c r="AG33" i="1"/>
  <c r="X15" i="1"/>
  <c r="Y15" i="1" s="1"/>
  <c r="K89" i="1"/>
  <c r="AK33" i="1"/>
  <c r="AD89" i="1"/>
  <c r="AC87" i="1"/>
  <c r="Z89" i="1"/>
  <c r="AG87" i="1"/>
  <c r="AI80" i="1"/>
  <c r="X80" i="1"/>
  <c r="Y80" i="1" s="1"/>
  <c r="AI63" i="1"/>
  <c r="AC63" i="1"/>
  <c r="AK51" i="1"/>
  <c r="G51" i="1"/>
  <c r="H51" i="1" s="1"/>
  <c r="X33" i="1"/>
  <c r="Y33" i="1" s="1"/>
  <c r="AC20" i="1"/>
  <c r="AG15" i="1"/>
  <c r="T87" i="1"/>
  <c r="J87" i="1"/>
  <c r="N87" i="1"/>
  <c r="P87" i="1"/>
  <c r="H87" i="1"/>
  <c r="R87" i="1"/>
  <c r="P69" i="1"/>
  <c r="L69" i="1"/>
  <c r="F35" i="1"/>
  <c r="E43" i="1"/>
  <c r="F43" i="1" s="1"/>
  <c r="F17" i="1"/>
  <c r="E20" i="1"/>
  <c r="F20" i="1" s="1"/>
  <c r="H9" i="1"/>
  <c r="G15" i="1"/>
  <c r="U89" i="1"/>
  <c r="Q89" i="1"/>
  <c r="I89" i="1"/>
  <c r="G63" i="1"/>
  <c r="H63" i="1" s="1"/>
  <c r="AE54" i="1"/>
  <c r="P43" i="1"/>
  <c r="Y36" i="1"/>
  <c r="X43" i="1"/>
  <c r="Y43" i="1" s="1"/>
  <c r="Y19" i="1"/>
  <c r="X20" i="1"/>
  <c r="AJ89" i="1"/>
  <c r="AB89" i="1"/>
  <c r="D89" i="1"/>
  <c r="V63" i="1"/>
  <c r="W63" i="1" s="1"/>
  <c r="R63" i="1"/>
  <c r="N63" i="1"/>
  <c r="AI54" i="1"/>
  <c r="AC54" i="1"/>
  <c r="J51" i="1"/>
  <c r="N51" i="1"/>
  <c r="R51" i="1"/>
  <c r="F46" i="1"/>
  <c r="E51" i="1"/>
  <c r="F51" i="1" s="1"/>
  <c r="J43" i="1"/>
  <c r="W40" i="1"/>
  <c r="V43" i="1"/>
  <c r="W43" i="1" s="1"/>
  <c r="H23" i="1"/>
  <c r="G33" i="1"/>
  <c r="H33" i="1" s="1"/>
  <c r="AE20" i="1"/>
  <c r="M89" i="1"/>
  <c r="Y54" i="1"/>
  <c r="S89" i="1"/>
  <c r="O89" i="1"/>
  <c r="E87" i="1"/>
  <c r="F87" i="1" s="1"/>
  <c r="G80" i="1"/>
  <c r="H80" i="1" s="1"/>
  <c r="E69" i="1"/>
  <c r="F69" i="1" s="1"/>
  <c r="F56" i="1"/>
  <c r="E63" i="1"/>
  <c r="F63" i="1" s="1"/>
  <c r="V54" i="1"/>
  <c r="W54" i="1" s="1"/>
  <c r="H53" i="1"/>
  <c r="G54" i="1"/>
  <c r="H54" i="1" s="1"/>
  <c r="X51" i="1"/>
  <c r="Y51" i="1" s="1"/>
  <c r="AA43" i="1"/>
  <c r="N43" i="1"/>
  <c r="V33" i="1"/>
  <c r="W33" i="1" s="1"/>
  <c r="P20" i="1"/>
  <c r="J20" i="1"/>
  <c r="V15" i="1"/>
  <c r="AI43" i="1"/>
  <c r="AI20" i="1"/>
  <c r="N20" i="1"/>
  <c r="R20" i="1"/>
  <c r="G43" i="1"/>
  <c r="H43" i="1" s="1"/>
  <c r="E33" i="1"/>
  <c r="F33" i="1" s="1"/>
  <c r="G20" i="1"/>
  <c r="H20" i="1" s="1"/>
  <c r="E15" i="1"/>
  <c r="AF89" i="1" l="1"/>
  <c r="AG89" i="1" s="1"/>
  <c r="L89" i="1"/>
  <c r="AC89" i="1"/>
  <c r="AK89" i="1"/>
  <c r="AI89" i="1"/>
  <c r="P89" i="1"/>
  <c r="T89" i="1"/>
  <c r="N89" i="1"/>
  <c r="J89" i="1"/>
  <c r="AA89" i="1"/>
  <c r="H15" i="1"/>
  <c r="G89" i="1"/>
  <c r="H89" i="1" s="1"/>
  <c r="F15" i="1"/>
  <c r="E89" i="1"/>
  <c r="F89" i="1" s="1"/>
  <c r="X89" i="1"/>
  <c r="Y89" i="1" s="1"/>
  <c r="Y20" i="1"/>
  <c r="R89" i="1"/>
  <c r="AE89" i="1"/>
  <c r="W15" i="1"/>
  <c r="V89" i="1"/>
  <c r="W89" i="1" s="1"/>
</calcChain>
</file>

<file path=xl/sharedStrings.xml><?xml version="1.0" encoding="utf-8"?>
<sst xmlns="http://schemas.openxmlformats.org/spreadsheetml/2006/main" count="153" uniqueCount="127">
  <si>
    <t>計</t>
    <rPh sb="0" eb="1">
      <t>ケイ</t>
    </rPh>
    <phoneticPr fontId="4"/>
  </si>
  <si>
    <t>全県</t>
    <rPh sb="0" eb="1">
      <t>ゼン</t>
    </rPh>
    <rPh sb="1" eb="2">
      <t>ケン</t>
    </rPh>
    <phoneticPr fontId="4"/>
  </si>
  <si>
    <t>野沢温泉村</t>
    <rPh sb="0" eb="5">
      <t>ノザワオンセンムラ</t>
    </rPh>
    <phoneticPr fontId="4"/>
  </si>
  <si>
    <t>木島平村</t>
    <rPh sb="0" eb="4">
      <t>キジマダイラムラ</t>
    </rPh>
    <phoneticPr fontId="4"/>
  </si>
  <si>
    <t>山ノ内町</t>
    <rPh sb="0" eb="1">
      <t>ヤマ</t>
    </rPh>
    <rPh sb="2" eb="4">
      <t>ウチマチ</t>
    </rPh>
    <phoneticPr fontId="4"/>
  </si>
  <si>
    <t>飯山市</t>
    <rPh sb="0" eb="3">
      <t>イイヤマシ</t>
    </rPh>
    <phoneticPr fontId="4"/>
  </si>
  <si>
    <t>中野市</t>
    <rPh sb="0" eb="2">
      <t>ナカノ</t>
    </rPh>
    <rPh sb="2" eb="3">
      <t>シ</t>
    </rPh>
    <phoneticPr fontId="4"/>
  </si>
  <si>
    <t>北信</t>
    <rPh sb="0" eb="2">
      <t>ホクシン</t>
    </rPh>
    <phoneticPr fontId="4"/>
  </si>
  <si>
    <t>飯綱町（三水地区）</t>
    <rPh sb="0" eb="1">
      <t>イイ</t>
    </rPh>
    <rPh sb="1" eb="2">
      <t>ツナ</t>
    </rPh>
    <rPh sb="2" eb="3">
      <t>マチ</t>
    </rPh>
    <rPh sb="4" eb="6">
      <t>サミズ</t>
    </rPh>
    <rPh sb="6" eb="8">
      <t>チク</t>
    </rPh>
    <phoneticPr fontId="4"/>
  </si>
  <si>
    <t>飯綱町（牟礼地区）</t>
    <rPh sb="0" eb="3">
      <t>イイヅナチョウ</t>
    </rPh>
    <rPh sb="4" eb="6">
      <t>ムレイ</t>
    </rPh>
    <rPh sb="6" eb="8">
      <t>チク</t>
    </rPh>
    <phoneticPr fontId="4"/>
  </si>
  <si>
    <t>信濃町</t>
    <rPh sb="0" eb="3">
      <t>シナノマチ</t>
    </rPh>
    <phoneticPr fontId="4"/>
  </si>
  <si>
    <t>高山村</t>
    <rPh sb="0" eb="3">
      <t>タカヤマムラ</t>
    </rPh>
    <phoneticPr fontId="4"/>
  </si>
  <si>
    <t>小布施町</t>
    <rPh sb="0" eb="4">
      <t>オブセマチ</t>
    </rPh>
    <phoneticPr fontId="4"/>
  </si>
  <si>
    <t>千曲市</t>
    <rPh sb="0" eb="2">
      <t>チクマ</t>
    </rPh>
    <rPh sb="2" eb="3">
      <t>シ</t>
    </rPh>
    <phoneticPr fontId="4"/>
  </si>
  <si>
    <t>須坂市</t>
    <rPh sb="0" eb="3">
      <t>スザカシ</t>
    </rPh>
    <phoneticPr fontId="4"/>
  </si>
  <si>
    <t>長野市</t>
    <rPh sb="0" eb="3">
      <t>ナガノシ</t>
    </rPh>
    <phoneticPr fontId="4"/>
  </si>
  <si>
    <t>長野県</t>
    <rPh sb="0" eb="3">
      <t>ナガノケン</t>
    </rPh>
    <phoneticPr fontId="4"/>
  </si>
  <si>
    <t>長野</t>
    <rPh sb="0" eb="2">
      <t>ナガノ</t>
    </rPh>
    <phoneticPr fontId="4"/>
  </si>
  <si>
    <t>白馬村</t>
    <rPh sb="0" eb="3">
      <t>ハクバムラ</t>
    </rPh>
    <phoneticPr fontId="4"/>
  </si>
  <si>
    <t>松川村</t>
    <rPh sb="0" eb="3">
      <t>マツカワムラ</t>
    </rPh>
    <phoneticPr fontId="4"/>
  </si>
  <si>
    <t>池田町</t>
    <rPh sb="0" eb="3">
      <t>イケダマチ</t>
    </rPh>
    <phoneticPr fontId="4"/>
  </si>
  <si>
    <t>大町市</t>
    <rPh sb="0" eb="3">
      <t>オオマチシ</t>
    </rPh>
    <phoneticPr fontId="4"/>
  </si>
  <si>
    <t>山形村</t>
    <rPh sb="0" eb="2">
      <t>ヤマガタ</t>
    </rPh>
    <rPh sb="2" eb="3">
      <t>ムラ</t>
    </rPh>
    <phoneticPr fontId="4"/>
  </si>
  <si>
    <t>松本市（波田地区）</t>
    <rPh sb="0" eb="3">
      <t>マツモトシ</t>
    </rPh>
    <rPh sb="4" eb="6">
      <t>ハタ</t>
    </rPh>
    <rPh sb="6" eb="8">
      <t>チク</t>
    </rPh>
    <phoneticPr fontId="4"/>
  </si>
  <si>
    <t>松本市（四賀地区）</t>
    <rPh sb="0" eb="3">
      <t>マツモトシ</t>
    </rPh>
    <rPh sb="4" eb="6">
      <t>シガ</t>
    </rPh>
    <rPh sb="6" eb="8">
      <t>チク</t>
    </rPh>
    <phoneticPr fontId="4"/>
  </si>
  <si>
    <t>松本市（梓川地区）</t>
    <rPh sb="0" eb="3">
      <t>マツモトシ</t>
    </rPh>
    <rPh sb="4" eb="6">
      <t>アズサガワ</t>
    </rPh>
    <rPh sb="6" eb="8">
      <t>チク</t>
    </rPh>
    <phoneticPr fontId="4"/>
  </si>
  <si>
    <t>松本市（松本地区）</t>
    <rPh sb="0" eb="3">
      <t>マツモトシ</t>
    </rPh>
    <rPh sb="4" eb="6">
      <t>マツモト</t>
    </rPh>
    <rPh sb="6" eb="8">
      <t>チク</t>
    </rPh>
    <phoneticPr fontId="4"/>
  </si>
  <si>
    <t>松本</t>
    <rPh sb="0" eb="2">
      <t>マツモト</t>
    </rPh>
    <phoneticPr fontId="4"/>
  </si>
  <si>
    <t>木曽町</t>
    <rPh sb="0" eb="3">
      <t>キソマチ</t>
    </rPh>
    <phoneticPr fontId="4"/>
  </si>
  <si>
    <t>木曽</t>
    <rPh sb="0" eb="2">
      <t>キソ</t>
    </rPh>
    <phoneticPr fontId="4"/>
  </si>
  <si>
    <t>高森町</t>
    <rPh sb="0" eb="3">
      <t>タカモリマチ</t>
    </rPh>
    <phoneticPr fontId="4"/>
  </si>
  <si>
    <t>松川町</t>
    <rPh sb="0" eb="3">
      <t>マツカワマチ</t>
    </rPh>
    <phoneticPr fontId="4"/>
  </si>
  <si>
    <t>飯田市</t>
    <rPh sb="0" eb="3">
      <t>イイダシ</t>
    </rPh>
    <phoneticPr fontId="4"/>
  </si>
  <si>
    <t>宮田村</t>
    <rPh sb="0" eb="3">
      <t>ミヤダムラ</t>
    </rPh>
    <phoneticPr fontId="4"/>
  </si>
  <si>
    <t>中川村</t>
    <rPh sb="0" eb="3">
      <t>ナカガワムラ</t>
    </rPh>
    <phoneticPr fontId="4"/>
  </si>
  <si>
    <t>南箕輪村</t>
    <rPh sb="0" eb="4">
      <t>ミナミミノワムラ</t>
    </rPh>
    <phoneticPr fontId="4"/>
  </si>
  <si>
    <t>飯島町</t>
    <rPh sb="0" eb="3">
      <t>イイジママチ</t>
    </rPh>
    <phoneticPr fontId="4"/>
  </si>
  <si>
    <t>箕輪町</t>
    <rPh sb="0" eb="3">
      <t>ミノワマチ</t>
    </rPh>
    <phoneticPr fontId="4"/>
  </si>
  <si>
    <t>辰野町</t>
    <rPh sb="0" eb="3">
      <t>タツノマチ</t>
    </rPh>
    <phoneticPr fontId="4"/>
  </si>
  <si>
    <t>駒ヶ根市</t>
    <rPh sb="0" eb="4">
      <t>コマガネシ</t>
    </rPh>
    <phoneticPr fontId="4"/>
  </si>
  <si>
    <t>伊那市</t>
    <rPh sb="0" eb="3">
      <t>イナシ</t>
    </rPh>
    <phoneticPr fontId="4"/>
  </si>
  <si>
    <t>上伊那</t>
    <rPh sb="0" eb="3">
      <t>カミイナ</t>
    </rPh>
    <phoneticPr fontId="4"/>
  </si>
  <si>
    <t>鹿島リゾート㈱</t>
    <rPh sb="0" eb="2">
      <t>カジマ</t>
    </rPh>
    <phoneticPr fontId="4"/>
  </si>
  <si>
    <t>東急不動産㈱</t>
    <rPh sb="0" eb="2">
      <t>トウキュウ</t>
    </rPh>
    <rPh sb="2" eb="5">
      <t>フドウサン</t>
    </rPh>
    <phoneticPr fontId="4"/>
  </si>
  <si>
    <t>㈱三井の森</t>
    <rPh sb="1" eb="3">
      <t>ミツイ</t>
    </rPh>
    <rPh sb="4" eb="5">
      <t>モリ</t>
    </rPh>
    <phoneticPr fontId="4"/>
  </si>
  <si>
    <t>㈱蓼科ビレッジ</t>
    <rPh sb="1" eb="3">
      <t>タテシナ</t>
    </rPh>
    <phoneticPr fontId="4"/>
  </si>
  <si>
    <t>東洋観光事業㈱</t>
    <rPh sb="0" eb="2">
      <t>トウヨウ</t>
    </rPh>
    <rPh sb="2" eb="4">
      <t>カンコウ</t>
    </rPh>
    <rPh sb="4" eb="6">
      <t>ジギョウ</t>
    </rPh>
    <phoneticPr fontId="4"/>
  </si>
  <si>
    <t>原村</t>
    <rPh sb="0" eb="2">
      <t>ハラムラ</t>
    </rPh>
    <phoneticPr fontId="4"/>
  </si>
  <si>
    <t>富士見町</t>
    <rPh sb="0" eb="4">
      <t>フジミマチ</t>
    </rPh>
    <phoneticPr fontId="4"/>
  </si>
  <si>
    <t>下諏訪町</t>
    <rPh sb="0" eb="4">
      <t>シモスワマチ</t>
    </rPh>
    <phoneticPr fontId="4"/>
  </si>
  <si>
    <t>茅野市</t>
    <rPh sb="0" eb="3">
      <t>チノシ</t>
    </rPh>
    <phoneticPr fontId="4"/>
  </si>
  <si>
    <t>諏訪市</t>
    <rPh sb="0" eb="3">
      <t>スワシ</t>
    </rPh>
    <phoneticPr fontId="4"/>
  </si>
  <si>
    <t>岡谷市</t>
    <rPh sb="0" eb="3">
      <t>オカヤシ</t>
    </rPh>
    <phoneticPr fontId="4"/>
  </si>
  <si>
    <t>諏訪</t>
    <rPh sb="0" eb="2">
      <t>スワ</t>
    </rPh>
    <phoneticPr fontId="4"/>
  </si>
  <si>
    <t>東御市</t>
    <rPh sb="0" eb="1">
      <t>ヒガシ</t>
    </rPh>
    <rPh sb="1" eb="2">
      <t>ゴ</t>
    </rPh>
    <rPh sb="2" eb="3">
      <t>シ</t>
    </rPh>
    <phoneticPr fontId="4"/>
  </si>
  <si>
    <t>上田市</t>
    <rPh sb="0" eb="3">
      <t>ウエダシ</t>
    </rPh>
    <phoneticPr fontId="4"/>
  </si>
  <si>
    <t>㈱八ヶ岳高原ロッジ</t>
    <rPh sb="1" eb="4">
      <t>ヤツガタケ</t>
    </rPh>
    <rPh sb="4" eb="6">
      <t>コウゲン</t>
    </rPh>
    <phoneticPr fontId="4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</si>
  <si>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4"/>
  </si>
  <si>
    <t>立科町</t>
    <rPh sb="0" eb="3">
      <t>タテシナマチ</t>
    </rPh>
    <phoneticPr fontId="4"/>
  </si>
  <si>
    <t>御代田町</t>
    <rPh sb="0" eb="4">
      <t>ミヨタマチ</t>
    </rPh>
    <phoneticPr fontId="4"/>
  </si>
  <si>
    <t>軽井沢町</t>
    <rPh sb="0" eb="4">
      <t>カルイザワマチ</t>
    </rPh>
    <phoneticPr fontId="4"/>
  </si>
  <si>
    <t>小海町</t>
    <rPh sb="0" eb="3">
      <t>コウミマチ</t>
    </rPh>
    <phoneticPr fontId="4"/>
  </si>
  <si>
    <t>小諸市</t>
    <rPh sb="0" eb="3">
      <t>コモロシ</t>
    </rPh>
    <phoneticPr fontId="4"/>
  </si>
  <si>
    <t>佐久</t>
    <rPh sb="0" eb="2">
      <t>サク</t>
    </rPh>
    <phoneticPr fontId="4"/>
  </si>
  <si>
    <t>F'/X'
(%)</t>
    <phoneticPr fontId="4"/>
  </si>
  <si>
    <t>延長
(m)</t>
    <phoneticPr fontId="4"/>
  </si>
  <si>
    <t>E'/X'
(%)</t>
    <phoneticPr fontId="4"/>
  </si>
  <si>
    <t>延長
(m)</t>
    <phoneticPr fontId="4"/>
  </si>
  <si>
    <t>D'/X'
(%)</t>
    <phoneticPr fontId="4"/>
  </si>
  <si>
    <t>延長
(m)</t>
    <phoneticPr fontId="4"/>
  </si>
  <si>
    <t>C'/X'
(%)</t>
    <phoneticPr fontId="4"/>
  </si>
  <si>
    <t>延長
(m)</t>
    <phoneticPr fontId="4"/>
  </si>
  <si>
    <t>B'/X'
(%)</t>
    <phoneticPr fontId="4"/>
  </si>
  <si>
    <t>延長
(m)</t>
    <phoneticPr fontId="4"/>
  </si>
  <si>
    <t>A'/X'
(%)</t>
    <phoneticPr fontId="4"/>
  </si>
  <si>
    <t>延長
(m)</t>
    <phoneticPr fontId="4"/>
  </si>
  <si>
    <t>Z'/X'
(%)</t>
    <phoneticPr fontId="4"/>
  </si>
  <si>
    <t>Y'/X'
(%)</t>
    <phoneticPr fontId="4"/>
  </si>
  <si>
    <t>F/X
(%)</t>
    <phoneticPr fontId="4"/>
  </si>
  <si>
    <t>E/X
(%)</t>
    <phoneticPr fontId="4"/>
  </si>
  <si>
    <t>D/X
(%)</t>
    <phoneticPr fontId="4"/>
  </si>
  <si>
    <t>C/X
(%)</t>
    <phoneticPr fontId="4"/>
  </si>
  <si>
    <t>B/X
(%)</t>
    <phoneticPr fontId="4"/>
  </si>
  <si>
    <t>A/X
(%)</t>
    <phoneticPr fontId="4"/>
  </si>
  <si>
    <t>Z/X
(%)</t>
    <phoneticPr fontId="4"/>
  </si>
  <si>
    <t>Y/X
(%)</t>
    <phoneticPr fontId="4"/>
  </si>
  <si>
    <t>耐震型継手
を有する
〔F'〕</t>
    <phoneticPr fontId="4"/>
  </si>
  <si>
    <t>耐震型継手
を有する
〔E'〕</t>
    <phoneticPr fontId="4"/>
  </si>
  <si>
    <t>ＲＲロング継手
を有する
〔D'〕</t>
    <phoneticPr fontId="4"/>
  </si>
  <si>
    <t>耐震型継手
を有する
〔C'〕</t>
    <rPh sb="0" eb="3">
      <t>タイシンガタ</t>
    </rPh>
    <rPh sb="3" eb="5">
      <t>ツギテ</t>
    </rPh>
    <rPh sb="7" eb="8">
      <t>ユウ</t>
    </rPh>
    <phoneticPr fontId="4"/>
  </si>
  <si>
    <r>
      <t>Ｋ型継手を有するもののうちよい地盤に布設されている</t>
    </r>
    <r>
      <rPr>
        <sz val="6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〔B'〕</t>
    </r>
    <phoneticPr fontId="4"/>
  </si>
  <si>
    <t>耐震型継手
を有する
〔A'〕</t>
    <phoneticPr fontId="4"/>
  </si>
  <si>
    <t>うち耐震管〔Z'〕
〔Z'=A'+C'+E'
+F'〕</t>
    <rPh sb="2" eb="4">
      <t>タイシン</t>
    </rPh>
    <rPh sb="4" eb="5">
      <t>カン</t>
    </rPh>
    <phoneticPr fontId="4"/>
  </si>
  <si>
    <t>〔Y'=A'+B'+C'
+D'+E'+F'〕</t>
    <phoneticPr fontId="4"/>
  </si>
  <si>
    <t>耐震型継手
を有する
〔F〕</t>
    <phoneticPr fontId="4"/>
  </si>
  <si>
    <t>耐震型継手
を有する
〔E〕</t>
    <phoneticPr fontId="4"/>
  </si>
  <si>
    <t>ＲＲロング継手
を有する
〔D〕</t>
    <phoneticPr fontId="4"/>
  </si>
  <si>
    <t>耐震型継手
を有する
〔C〕</t>
    <rPh sb="0" eb="3">
      <t>タイシンガタ</t>
    </rPh>
    <rPh sb="3" eb="5">
      <t>ツギテ</t>
    </rPh>
    <rPh sb="7" eb="8">
      <t>ユウ</t>
    </rPh>
    <phoneticPr fontId="4"/>
  </si>
  <si>
    <r>
      <t>Ｋ型継手を有するもののうちよい地盤に布設されている</t>
    </r>
    <r>
      <rPr>
        <sz val="6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〔B〕</t>
    </r>
    <phoneticPr fontId="4"/>
  </si>
  <si>
    <t>耐震型継手
を有する
〔A〕</t>
    <phoneticPr fontId="4"/>
  </si>
  <si>
    <t>うち耐震管〔Z〕
〔Z=A+C+E+F〕</t>
    <rPh sb="2" eb="4">
      <t>タイシン</t>
    </rPh>
    <rPh sb="4" eb="5">
      <t>カン</t>
    </rPh>
    <phoneticPr fontId="4"/>
  </si>
  <si>
    <t>〔Y=A+B+C
+D+E+F〕</t>
    <phoneticPr fontId="4"/>
  </si>
  <si>
    <t>ステンレス管</t>
    <rPh sb="5" eb="6">
      <t>カン</t>
    </rPh>
    <phoneticPr fontId="4"/>
  </si>
  <si>
    <t>ポリエチレン管
（高密度）</t>
    <rPh sb="6" eb="7">
      <t>カン</t>
    </rPh>
    <rPh sb="9" eb="10">
      <t>コウ</t>
    </rPh>
    <rPh sb="10" eb="12">
      <t>ミツド</t>
    </rPh>
    <phoneticPr fontId="4"/>
  </si>
  <si>
    <t>硬質塩化ビニル管</t>
    <rPh sb="0" eb="2">
      <t>コウシツ</t>
    </rPh>
    <rPh sb="2" eb="4">
      <t>エンカ</t>
    </rPh>
    <rPh sb="7" eb="8">
      <t>カン</t>
    </rPh>
    <phoneticPr fontId="4"/>
  </si>
  <si>
    <t>鋼管</t>
    <rPh sb="0" eb="2">
      <t>コウカン</t>
    </rPh>
    <phoneticPr fontId="4"/>
  </si>
  <si>
    <t>ダクタイル鋳鉄管</t>
    <rPh sb="5" eb="7">
      <t>チュウテツ</t>
    </rPh>
    <rPh sb="7" eb="8">
      <t>カン</t>
    </rPh>
    <phoneticPr fontId="4"/>
  </si>
  <si>
    <t>耐震適合性のある管〔Y'〕</t>
    <rPh sb="0" eb="2">
      <t>タイシン</t>
    </rPh>
    <rPh sb="2" eb="4">
      <t>テキゴウ</t>
    </rPh>
    <rPh sb="4" eb="5">
      <t>セイ</t>
    </rPh>
    <phoneticPr fontId="4"/>
  </si>
  <si>
    <t>全延長
〔X'〕
(m)</t>
    <rPh sb="0" eb="1">
      <t>ゼン</t>
    </rPh>
    <rPh sb="1" eb="3">
      <t>エンチョウ</t>
    </rPh>
    <phoneticPr fontId="4"/>
  </si>
  <si>
    <t>耐震適合性のある管〔Y〕</t>
    <rPh sb="0" eb="2">
      <t>タイシン</t>
    </rPh>
    <rPh sb="2" eb="4">
      <t>テキゴウ</t>
    </rPh>
    <rPh sb="4" eb="5">
      <t>セイ</t>
    </rPh>
    <phoneticPr fontId="4"/>
  </si>
  <si>
    <t>耐震適合性のある管路の管種別内訳</t>
    <rPh sb="0" eb="2">
      <t>タイシン</t>
    </rPh>
    <rPh sb="2" eb="5">
      <t>テキゴウセイ</t>
    </rPh>
    <rPh sb="8" eb="10">
      <t>カンロ</t>
    </rPh>
    <rPh sb="11" eb="12">
      <t>カン</t>
    </rPh>
    <rPh sb="12" eb="14">
      <t>シュベツ</t>
    </rPh>
    <rPh sb="14" eb="16">
      <t>ウチワケ</t>
    </rPh>
    <phoneticPr fontId="4"/>
  </si>
  <si>
    <t>全延長
〔X〕
(m)</t>
    <rPh sb="0" eb="1">
      <t>ゼン</t>
    </rPh>
    <rPh sb="1" eb="3">
      <t>エンチョウ</t>
    </rPh>
    <phoneticPr fontId="4"/>
  </si>
  <si>
    <t>基幹管路</t>
    <rPh sb="0" eb="2">
      <t>キカン</t>
    </rPh>
    <rPh sb="2" eb="4">
      <t>カンロ</t>
    </rPh>
    <phoneticPr fontId="4"/>
  </si>
  <si>
    <t>管路全体</t>
    <rPh sb="0" eb="2">
      <t>カンロ</t>
    </rPh>
    <rPh sb="2" eb="4">
      <t>ゼンタイ</t>
    </rPh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</si>
  <si>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</si>
  <si>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番号</t>
    <rPh sb="0" eb="2">
      <t>バンゴウ</t>
    </rPh>
    <phoneticPr fontId="4"/>
  </si>
  <si>
    <t>1７．耐震適合性のある管路延長（上水道）</t>
    <rPh sb="3" eb="5">
      <t>タイシン</t>
    </rPh>
    <rPh sb="5" eb="8">
      <t>テキゴウセイ</t>
    </rPh>
    <rPh sb="11" eb="13">
      <t>カンロ</t>
    </rPh>
    <rPh sb="13" eb="15">
      <t>エンチョウ</t>
    </rPh>
    <rPh sb="16" eb="17">
      <t>ジョウ</t>
    </rPh>
    <rPh sb="17" eb="19">
      <t>スイドウ</t>
    </rPh>
    <phoneticPr fontId="4"/>
  </si>
  <si>
    <t>安曇野市</t>
    <rPh sb="0" eb="2">
      <t>アヅミ</t>
    </rPh>
    <rPh sb="2" eb="3">
      <t>ノ</t>
    </rPh>
    <rPh sb="3" eb="4">
      <t>シ</t>
    </rPh>
    <phoneticPr fontId="4"/>
  </si>
  <si>
    <t>地域振興局</t>
    <rPh sb="0" eb="5">
      <t>チイキシンコウキョク</t>
    </rPh>
    <phoneticPr fontId="4"/>
  </si>
  <si>
    <t>上田</t>
    <rPh sb="0" eb="2">
      <t>ウエダ</t>
    </rPh>
    <phoneticPr fontId="4"/>
  </si>
  <si>
    <t>南信州</t>
    <rPh sb="0" eb="1">
      <t>ミナミ</t>
    </rPh>
    <rPh sb="1" eb="3">
      <t>シンシュウ</t>
    </rPh>
    <phoneticPr fontId="4"/>
  </si>
  <si>
    <t>長和町</t>
    <rPh sb="0" eb="3">
      <t>ナガワマチ</t>
    </rPh>
    <phoneticPr fontId="4"/>
  </si>
  <si>
    <t>阿智村</t>
    <rPh sb="0" eb="3">
      <t>アチムラ</t>
    </rPh>
    <phoneticPr fontId="3"/>
  </si>
  <si>
    <t>喬木村</t>
    <rPh sb="0" eb="3">
      <t>タカギムラ</t>
    </rPh>
    <phoneticPr fontId="3"/>
  </si>
  <si>
    <t>豊丘村</t>
    <rPh sb="0" eb="3">
      <t>トヨオカムラ</t>
    </rPh>
    <phoneticPr fontId="4"/>
  </si>
  <si>
    <t>塩尻市</t>
    <rPh sb="0" eb="2">
      <t>シオジリ</t>
    </rPh>
    <rPh sb="2" eb="3">
      <t>シ</t>
    </rPh>
    <phoneticPr fontId="4"/>
  </si>
  <si>
    <t>北アルプス</t>
    <rPh sb="0" eb="1">
      <t>キタ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</si>
</sst>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#,##0_ ;[Red]\-#,##0\ 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38" fontId="2" fillId="0" borderId="0" xfId="1" applyFont="1" applyProtection="1">
      <alignment vertical="center"/>
    </xf>
    <xf numFmtId="176" fontId="2" fillId="0" borderId="0" xfId="1" applyNumberFormat="1" applyFont="1" applyProtection="1">
      <alignment vertical="center"/>
    </xf>
    <xf numFmtId="38" fontId="2" fillId="0" borderId="0" xfId="1" applyNumberFormat="1" applyFont="1" applyProtection="1">
      <alignment vertical="center"/>
    </xf>
    <xf numFmtId="38" fontId="2" fillId="0" borderId="0" xfId="1" applyFont="1" applyBorder="1" applyProtection="1">
      <alignment vertical="center"/>
    </xf>
    <xf numFmtId="176" fontId="2" fillId="0" borderId="0" xfId="1" applyNumberFormat="1" applyFont="1" applyBorder="1" applyProtection="1">
      <alignment vertical="center"/>
    </xf>
    <xf numFmtId="38" fontId="2" fillId="0" borderId="0" xfId="1" applyNumberFormat="1" applyFont="1" applyBorder="1" applyProtection="1">
      <alignment vertical="center"/>
    </xf>
    <xf numFmtId="177" fontId="2" fillId="0" borderId="0" xfId="1" applyNumberFormat="1" applyFont="1" applyBorder="1" applyProtection="1">
      <alignment vertical="center"/>
    </xf>
    <xf numFmtId="176" fontId="2" fillId="2" borderId="1" xfId="1" applyNumberFormat="1" applyFont="1" applyFill="1" applyBorder="1" applyProtection="1">
      <alignment vertical="center"/>
    </xf>
    <xf numFmtId="38" fontId="2" fillId="2" borderId="1" xfId="1" applyFont="1" applyFill="1" applyBorder="1" applyProtection="1">
      <alignment vertical="center"/>
    </xf>
    <xf numFmtId="176" fontId="2" fillId="2" borderId="2" xfId="1" applyNumberFormat="1" applyFont="1" applyFill="1" applyBorder="1" applyProtection="1">
      <alignment vertical="center"/>
    </xf>
    <xf numFmtId="38" fontId="2" fillId="2" borderId="3" xfId="1" applyFont="1" applyFill="1" applyBorder="1" applyAlignment="1" applyProtection="1">
      <alignment vertical="center"/>
    </xf>
    <xf numFmtId="38" fontId="2" fillId="2" borderId="4" xfId="1" applyFont="1" applyFill="1" applyBorder="1" applyAlignment="1" applyProtection="1">
      <alignment vertical="center"/>
    </xf>
    <xf numFmtId="38" fontId="2" fillId="2" borderId="1" xfId="1" applyFont="1" applyFill="1" applyBorder="1" applyAlignment="1" applyProtection="1">
      <alignment horizontal="center" vertical="center"/>
    </xf>
    <xf numFmtId="176" fontId="2" fillId="3" borderId="5" xfId="1" applyNumberFormat="1" applyFont="1" applyFill="1" applyBorder="1" applyProtection="1">
      <alignment vertical="center"/>
    </xf>
    <xf numFmtId="38" fontId="2" fillId="3" borderId="5" xfId="1" applyNumberFormat="1" applyFont="1" applyFill="1" applyBorder="1" applyProtection="1">
      <alignment vertical="center"/>
    </xf>
    <xf numFmtId="38" fontId="2" fillId="3" borderId="5" xfId="1" applyFont="1" applyFill="1" applyBorder="1" applyProtection="1">
      <alignment vertical="center"/>
    </xf>
    <xf numFmtId="38" fontId="2" fillId="3" borderId="6" xfId="1" applyFont="1" applyFill="1" applyBorder="1" applyProtection="1">
      <alignment vertical="center"/>
    </xf>
    <xf numFmtId="38" fontId="2" fillId="3" borderId="7" xfId="1" applyNumberFormat="1" applyFont="1" applyFill="1" applyBorder="1" applyProtection="1">
      <alignment vertical="center"/>
    </xf>
    <xf numFmtId="38" fontId="2" fillId="3" borderId="8" xfId="1" applyFont="1" applyFill="1" applyBorder="1" applyProtection="1">
      <alignment vertical="center"/>
    </xf>
    <xf numFmtId="38" fontId="2" fillId="3" borderId="9" xfId="1" applyFont="1" applyFill="1" applyBorder="1" applyProtection="1">
      <alignment vertical="center"/>
    </xf>
    <xf numFmtId="176" fontId="2" fillId="3" borderId="10" xfId="1" applyNumberFormat="1" applyFont="1" applyFill="1" applyBorder="1" applyProtection="1">
      <alignment vertical="center"/>
    </xf>
    <xf numFmtId="38" fontId="2" fillId="3" borderId="10" xfId="1" applyFont="1" applyFill="1" applyBorder="1" applyProtection="1">
      <alignment vertical="center"/>
    </xf>
    <xf numFmtId="176" fontId="2" fillId="3" borderId="11" xfId="1" applyNumberFormat="1" applyFont="1" applyFill="1" applyBorder="1" applyProtection="1">
      <alignment vertical="center"/>
    </xf>
    <xf numFmtId="38" fontId="2" fillId="3" borderId="10" xfId="1" applyNumberFormat="1" applyFont="1" applyFill="1" applyBorder="1" applyProtection="1">
      <alignment vertical="center"/>
    </xf>
    <xf numFmtId="38" fontId="2" fillId="3" borderId="12" xfId="1" applyFont="1" applyFill="1" applyBorder="1" applyProtection="1">
      <alignment vertical="center"/>
    </xf>
    <xf numFmtId="38" fontId="2" fillId="3" borderId="13" xfId="1" applyFont="1" applyFill="1" applyBorder="1" applyProtection="1">
      <alignment vertical="center"/>
    </xf>
    <xf numFmtId="38" fontId="2" fillId="4" borderId="0" xfId="1" applyFont="1" applyFill="1" applyBorder="1" applyProtection="1">
      <alignment vertical="center"/>
    </xf>
    <xf numFmtId="176" fontId="2" fillId="4" borderId="14" xfId="1" applyNumberFormat="1" applyFont="1" applyFill="1" applyBorder="1" applyProtection="1">
      <alignment vertical="center"/>
    </xf>
    <xf numFmtId="38" fontId="2" fillId="4" borderId="14" xfId="1" applyNumberFormat="1" applyFont="1" applyFill="1" applyBorder="1" applyProtection="1">
      <alignment vertical="center"/>
    </xf>
    <xf numFmtId="38" fontId="2" fillId="4" borderId="14" xfId="1" applyFont="1" applyFill="1" applyBorder="1" applyProtection="1">
      <alignment vertical="center"/>
    </xf>
    <xf numFmtId="38" fontId="2" fillId="4" borderId="15" xfId="1" applyFont="1" applyFill="1" applyBorder="1" applyProtection="1">
      <alignment vertical="center"/>
    </xf>
    <xf numFmtId="176" fontId="2" fillId="4" borderId="16" xfId="1" applyNumberFormat="1" applyFont="1" applyFill="1" applyBorder="1" applyProtection="1">
      <alignment vertical="center"/>
    </xf>
    <xf numFmtId="176" fontId="2" fillId="4" borderId="17" xfId="1" applyNumberFormat="1" applyFont="1" applyFill="1" applyBorder="1" applyProtection="1">
      <alignment vertical="center"/>
    </xf>
    <xf numFmtId="38" fontId="2" fillId="4" borderId="17" xfId="1" applyNumberFormat="1" applyFont="1" applyFill="1" applyBorder="1" applyProtection="1">
      <alignment vertical="center"/>
    </xf>
    <xf numFmtId="38" fontId="2" fillId="4" borderId="17" xfId="1" applyFont="1" applyFill="1" applyBorder="1" applyProtection="1">
      <alignment vertical="center"/>
    </xf>
    <xf numFmtId="38" fontId="2" fillId="4" borderId="18" xfId="1" applyFont="1" applyFill="1" applyBorder="1" applyProtection="1">
      <alignment vertical="center"/>
    </xf>
    <xf numFmtId="176" fontId="2" fillId="4" borderId="19" xfId="1" applyNumberFormat="1" applyFont="1" applyFill="1" applyBorder="1" applyProtection="1">
      <alignment vertical="center"/>
    </xf>
    <xf numFmtId="176" fontId="2" fillId="4" borderId="20" xfId="1" applyNumberFormat="1" applyFont="1" applyFill="1" applyBorder="1" applyProtection="1">
      <alignment vertical="center"/>
    </xf>
    <xf numFmtId="38" fontId="2" fillId="4" borderId="20" xfId="1" applyNumberFormat="1" applyFont="1" applyFill="1" applyBorder="1" applyProtection="1">
      <alignment vertical="center"/>
    </xf>
    <xf numFmtId="38" fontId="2" fillId="4" borderId="20" xfId="1" applyFont="1" applyFill="1" applyBorder="1" applyProtection="1">
      <alignment vertical="center"/>
    </xf>
    <xf numFmtId="38" fontId="2" fillId="4" borderId="21" xfId="1" applyFont="1" applyFill="1" applyBorder="1" applyProtection="1">
      <alignment vertical="center"/>
    </xf>
    <xf numFmtId="176" fontId="2" fillId="4" borderId="22" xfId="1" applyNumberFormat="1" applyFont="1" applyFill="1" applyBorder="1" applyProtection="1">
      <alignment vertical="center"/>
    </xf>
    <xf numFmtId="38" fontId="2" fillId="4" borderId="23" xfId="1" applyNumberFormat="1" applyFont="1" applyFill="1" applyBorder="1" applyProtection="1">
      <alignment vertical="center"/>
    </xf>
    <xf numFmtId="176" fontId="2" fillId="3" borderId="7" xfId="1" applyNumberFormat="1" applyFont="1" applyFill="1" applyBorder="1" applyProtection="1">
      <alignment vertical="center"/>
    </xf>
    <xf numFmtId="38" fontId="2" fillId="0" borderId="14" xfId="1" applyFont="1" applyFill="1" applyBorder="1" applyProtection="1">
      <alignment vertical="center"/>
    </xf>
    <xf numFmtId="38" fontId="2" fillId="4" borderId="24" xfId="1" applyNumberFormat="1" applyFont="1" applyFill="1" applyBorder="1" applyProtection="1">
      <alignment vertical="center"/>
    </xf>
    <xf numFmtId="38" fontId="2" fillId="4" borderId="25" xfId="1" applyFont="1" applyFill="1" applyBorder="1" applyProtection="1">
      <alignment vertical="center"/>
    </xf>
    <xf numFmtId="38" fontId="2" fillId="4" borderId="24" xfId="1" applyFont="1" applyFill="1" applyBorder="1" applyProtection="1">
      <alignment vertical="center"/>
    </xf>
    <xf numFmtId="38" fontId="2" fillId="0" borderId="17" xfId="1" applyFont="1" applyFill="1" applyBorder="1" applyProtection="1">
      <alignment vertical="center"/>
    </xf>
    <xf numFmtId="176" fontId="2" fillId="4" borderId="26" xfId="1" applyNumberFormat="1" applyFont="1" applyFill="1" applyBorder="1" applyProtection="1">
      <alignment vertical="center"/>
    </xf>
    <xf numFmtId="38" fontId="2" fillId="4" borderId="26" xfId="1" applyNumberFormat="1" applyFont="1" applyFill="1" applyBorder="1" applyProtection="1">
      <alignment vertical="center"/>
    </xf>
    <xf numFmtId="38" fontId="2" fillId="4" borderId="26" xfId="1" applyFont="1" applyFill="1" applyBorder="1" applyProtection="1">
      <alignment vertical="center"/>
    </xf>
    <xf numFmtId="38" fontId="2" fillId="4" borderId="27" xfId="1" applyFont="1" applyFill="1" applyBorder="1" applyProtection="1">
      <alignment vertical="center"/>
    </xf>
    <xf numFmtId="176" fontId="2" fillId="4" borderId="28" xfId="1" applyNumberFormat="1" applyFont="1" applyFill="1" applyBorder="1" applyProtection="1">
      <alignment vertical="center"/>
    </xf>
    <xf numFmtId="38" fontId="2" fillId="4" borderId="29" xfId="2" applyNumberFormat="1" applyFont="1" applyFill="1" applyBorder="1">
      <alignment vertical="center"/>
    </xf>
    <xf numFmtId="38" fontId="2" fillId="4" borderId="18" xfId="2" applyNumberFormat="1" applyFont="1" applyFill="1" applyBorder="1">
      <alignment vertical="center"/>
    </xf>
    <xf numFmtId="38" fontId="2" fillId="4" borderId="23" xfId="1" applyFont="1" applyFill="1" applyBorder="1" applyProtection="1">
      <alignment vertical="center"/>
    </xf>
    <xf numFmtId="38" fontId="2" fillId="4" borderId="30" xfId="1" applyNumberFormat="1" applyFont="1" applyFill="1" applyBorder="1" applyProtection="1">
      <alignment vertical="center"/>
    </xf>
    <xf numFmtId="176" fontId="2" fillId="4" borderId="30" xfId="1" applyNumberFormat="1" applyFont="1" applyFill="1" applyBorder="1" applyProtection="1">
      <alignment vertical="center"/>
    </xf>
    <xf numFmtId="38" fontId="2" fillId="4" borderId="30" xfId="1" applyFont="1" applyFill="1" applyBorder="1" applyProtection="1">
      <alignment vertical="center"/>
    </xf>
    <xf numFmtId="38" fontId="2" fillId="4" borderId="31" xfId="3" applyNumberFormat="1" applyFont="1" applyFill="1" applyBorder="1">
      <alignment vertical="center"/>
    </xf>
    <xf numFmtId="176" fontId="2" fillId="4" borderId="23" xfId="1" applyNumberFormat="1" applyFont="1" applyFill="1" applyBorder="1" applyProtection="1">
      <alignment vertical="center"/>
    </xf>
    <xf numFmtId="38" fontId="2" fillId="4" borderId="20" xfId="3" applyNumberFormat="1" applyFont="1" applyFill="1" applyBorder="1">
      <alignment vertical="center"/>
    </xf>
    <xf numFmtId="38" fontId="6" fillId="0" borderId="0" xfId="1" applyFont="1" applyAlignment="1" applyProtection="1">
      <alignment horizontal="center" vertical="center" wrapText="1"/>
    </xf>
    <xf numFmtId="176" fontId="6" fillId="2" borderId="1" xfId="2" applyNumberFormat="1" applyFont="1" applyFill="1" applyBorder="1" applyAlignment="1" applyProtection="1">
      <alignment horizontal="center" vertical="center" wrapText="1"/>
    </xf>
    <xf numFmtId="0" fontId="6" fillId="2" borderId="1" xfId="2" applyFont="1" applyFill="1" applyBorder="1" applyAlignment="1" applyProtection="1">
      <alignment horizontal="center" vertical="center" wrapText="1"/>
    </xf>
    <xf numFmtId="38" fontId="6" fillId="2" borderId="1" xfId="2" applyNumberFormat="1" applyFont="1" applyFill="1" applyBorder="1" applyAlignment="1" applyProtection="1">
      <alignment horizontal="center" vertical="center" wrapText="1"/>
    </xf>
    <xf numFmtId="176" fontId="6" fillId="2" borderId="2" xfId="2" applyNumberFormat="1" applyFont="1" applyFill="1" applyBorder="1" applyAlignment="1" applyProtection="1">
      <alignment horizontal="center" vertical="center" wrapText="1"/>
    </xf>
    <xf numFmtId="38" fontId="2" fillId="0" borderId="0" xfId="1" applyFont="1" applyAlignment="1" applyProtection="1">
      <alignment horizontal="center" vertical="center" wrapText="1"/>
    </xf>
    <xf numFmtId="0" fontId="2" fillId="2" borderId="41" xfId="2" applyFont="1" applyFill="1" applyBorder="1" applyAlignment="1" applyProtection="1">
      <alignment horizontal="center" vertical="center" wrapText="1"/>
    </xf>
    <xf numFmtId="0" fontId="2" fillId="2" borderId="42" xfId="2" applyFont="1" applyFill="1" applyBorder="1" applyAlignment="1" applyProtection="1">
      <alignment horizontal="center" vertical="center" wrapText="1"/>
    </xf>
    <xf numFmtId="0" fontId="2" fillId="2" borderId="29" xfId="2" applyFont="1" applyFill="1" applyBorder="1" applyAlignment="1" applyProtection="1">
      <alignment horizontal="center" vertical="center" wrapText="1"/>
    </xf>
    <xf numFmtId="176" fontId="2" fillId="0" borderId="0" xfId="1" applyNumberFormat="1" applyFont="1" applyFill="1" applyProtection="1">
      <alignment vertical="center"/>
    </xf>
    <xf numFmtId="38" fontId="2" fillId="0" borderId="0" xfId="1" applyNumberFormat="1" applyFont="1" applyFill="1" applyProtection="1">
      <alignment vertical="center"/>
    </xf>
    <xf numFmtId="38" fontId="2" fillId="0" borderId="0" xfId="1" applyFont="1" applyFill="1" applyProtection="1">
      <alignment vertical="center"/>
    </xf>
    <xf numFmtId="38" fontId="8" fillId="0" borderId="0" xfId="1" applyFont="1" applyProtection="1">
      <alignment vertical="center"/>
    </xf>
    <xf numFmtId="38" fontId="2" fillId="4" borderId="25" xfId="2" applyNumberFormat="1" applyFont="1" applyFill="1" applyBorder="1">
      <alignment vertical="center"/>
    </xf>
    <xf numFmtId="38" fontId="2" fillId="4" borderId="14" xfId="3" applyNumberFormat="1" applyFont="1" applyFill="1" applyBorder="1">
      <alignment vertical="center"/>
    </xf>
    <xf numFmtId="0" fontId="6" fillId="2" borderId="33" xfId="2" applyFont="1" applyFill="1" applyBorder="1" applyAlignment="1" applyProtection="1">
      <alignment horizontal="center" vertical="center" wrapText="1"/>
    </xf>
    <xf numFmtId="0" fontId="6" fillId="2" borderId="34" xfId="2" applyFont="1" applyFill="1" applyBorder="1" applyAlignment="1" applyProtection="1">
      <alignment horizontal="center" vertical="center" wrapText="1"/>
    </xf>
    <xf numFmtId="0" fontId="2" fillId="2" borderId="35" xfId="2" applyFont="1" applyFill="1" applyBorder="1" applyAlignment="1" applyProtection="1">
      <alignment horizontal="center" vertical="center" wrapText="1"/>
    </xf>
    <xf numFmtId="0" fontId="2" fillId="2" borderId="4" xfId="2" applyFont="1" applyFill="1" applyBorder="1" applyAlignment="1" applyProtection="1">
      <alignment horizontal="center" vertical="center" wrapText="1"/>
    </xf>
    <xf numFmtId="0" fontId="2" fillId="2" borderId="40" xfId="2" applyFont="1" applyFill="1" applyBorder="1" applyAlignment="1" applyProtection="1">
      <alignment horizontal="center" vertical="center" wrapText="1"/>
    </xf>
    <xf numFmtId="0" fontId="2" fillId="2" borderId="3" xfId="2" applyFont="1" applyFill="1" applyBorder="1" applyAlignment="1" applyProtection="1">
      <alignment horizontal="center" vertical="center" wrapText="1"/>
    </xf>
    <xf numFmtId="0" fontId="2" fillId="2" borderId="37" xfId="2" applyFont="1" applyFill="1" applyBorder="1" applyAlignment="1" applyProtection="1">
      <alignment horizontal="center" vertical="center" wrapText="1"/>
    </xf>
    <xf numFmtId="0" fontId="2" fillId="2" borderId="0" xfId="2" applyFont="1" applyFill="1" applyBorder="1" applyAlignment="1" applyProtection="1">
      <alignment horizontal="center" vertical="center" wrapText="1"/>
    </xf>
    <xf numFmtId="0" fontId="2" fillId="2" borderId="39" xfId="2" applyFont="1" applyFill="1" applyBorder="1" applyAlignment="1" applyProtection="1">
      <alignment horizontal="center" vertical="center" wrapText="1"/>
    </xf>
    <xf numFmtId="0" fontId="6" fillId="2" borderId="35" xfId="2" applyFont="1" applyFill="1" applyBorder="1" applyAlignment="1" applyProtection="1">
      <alignment horizontal="center" vertical="center" wrapText="1"/>
    </xf>
    <xf numFmtId="0" fontId="6" fillId="2" borderId="4" xfId="2" applyFont="1" applyFill="1" applyBorder="1" applyAlignment="1" applyProtection="1">
      <alignment horizontal="center" vertical="center" wrapText="1"/>
    </xf>
    <xf numFmtId="0" fontId="6" fillId="2" borderId="3" xfId="2" applyFont="1" applyFill="1" applyBorder="1" applyAlignment="1" applyProtection="1">
      <alignment horizontal="center" vertical="center" wrapText="1"/>
    </xf>
    <xf numFmtId="0" fontId="6" fillId="2" borderId="38" xfId="2" applyFont="1" applyFill="1" applyBorder="1" applyAlignment="1" applyProtection="1">
      <alignment horizontal="center" vertical="center" wrapText="1"/>
    </xf>
    <xf numFmtId="0" fontId="2" fillId="2" borderId="43" xfId="2" applyFont="1" applyFill="1" applyBorder="1" applyAlignment="1" applyProtection="1">
      <alignment horizontal="center" vertical="center" wrapText="1"/>
    </xf>
    <xf numFmtId="0" fontId="2" fillId="2" borderId="42" xfId="2" applyFont="1" applyFill="1" applyBorder="1" applyAlignment="1" applyProtection="1">
      <alignment horizontal="center" vertical="center" wrapText="1"/>
    </xf>
    <xf numFmtId="0" fontId="2" fillId="2" borderId="33" xfId="2" applyFont="1" applyFill="1" applyBorder="1" applyAlignment="1" applyProtection="1">
      <alignment horizontal="center" vertical="center" wrapText="1"/>
    </xf>
    <xf numFmtId="0" fontId="6" fillId="2" borderId="33" xfId="2" applyFont="1" applyFill="1" applyBorder="1" applyAlignment="1">
      <alignment horizontal="center" vertical="center" wrapText="1"/>
    </xf>
    <xf numFmtId="0" fontId="6" fillId="2" borderId="36" xfId="2" applyFont="1" applyFill="1" applyBorder="1" applyAlignment="1">
      <alignment horizontal="center" vertical="center" wrapText="1"/>
    </xf>
    <xf numFmtId="0" fontId="2" fillId="2" borderId="34" xfId="2" applyFont="1" applyFill="1" applyBorder="1" applyAlignment="1" applyProtection="1">
      <alignment horizontal="center" vertical="center" wrapText="1"/>
    </xf>
    <xf numFmtId="0" fontId="6" fillId="2" borderId="40" xfId="2" applyFont="1" applyFill="1" applyBorder="1" applyAlignment="1" applyProtection="1">
      <alignment horizontal="center" vertical="center" wrapText="1"/>
    </xf>
    <xf numFmtId="0" fontId="7" fillId="2" borderId="33" xfId="2" applyFont="1" applyFill="1" applyBorder="1" applyAlignment="1" applyProtection="1">
      <alignment horizontal="center" vertical="center" wrapText="1"/>
    </xf>
    <xf numFmtId="0" fontId="4" fillId="2" borderId="34" xfId="2" applyFont="1" applyFill="1" applyBorder="1" applyAlignment="1" applyProtection="1">
      <alignment horizontal="center" vertical="center" wrapText="1"/>
    </xf>
    <xf numFmtId="0" fontId="6" fillId="2" borderId="34" xfId="2" applyFont="1" applyFill="1" applyBorder="1" applyAlignment="1">
      <alignment horizontal="center" vertical="center" wrapText="1"/>
    </xf>
    <xf numFmtId="0" fontId="2" fillId="2" borderId="29" xfId="2" applyFont="1" applyFill="1" applyBorder="1" applyAlignment="1" applyProtection="1">
      <alignment horizontal="center" vertical="center" wrapText="1"/>
    </xf>
    <xf numFmtId="0" fontId="2" fillId="2" borderId="32" xfId="2" applyFont="1" applyFill="1" applyBorder="1" applyAlignment="1" applyProtection="1">
      <alignment horizontal="center" vertical="center" wrapText="1"/>
    </xf>
    <xf numFmtId="38" fontId="2" fillId="0" borderId="1" xfId="1" applyFont="1" applyBorder="1" applyAlignment="1" applyProtection="1">
      <alignment horizontal="center" vertical="center"/>
    </xf>
    <xf numFmtId="0" fontId="1" fillId="0" borderId="3" xfId="2" applyBorder="1">
      <alignment vertical="center"/>
    </xf>
    <xf numFmtId="38" fontId="2" fillId="2" borderId="1" xfId="1" applyFont="1" applyFill="1" applyBorder="1" applyAlignment="1" applyProtection="1">
      <alignment horizontal="center" vertical="center" wrapText="1"/>
    </xf>
    <xf numFmtId="38" fontId="2" fillId="0" borderId="1" xfId="1" applyFont="1" applyBorder="1" applyAlignment="1" applyProtection="1">
      <alignment horizontal="center" vertical="center" shrinkToFit="1"/>
    </xf>
  </cellXfs>
  <cellStyles count="4">
    <cellStyle name="桁区切り 2" xfId="1"/>
    <cellStyle name="桁区切り 4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6"/>
  <sheetViews>
    <sheetView tabSelected="1" topLeftCell="A49" workbookViewId="0">
      <selection activeCell="M60" sqref="M60"/>
    </sheetView>
  </sheetViews>
  <sheetFormatPr defaultRowHeight="11.25"/>
  <cols>
    <col min="1" max="1" width="5.625" style="1" customWidth="1"/>
    <col min="2" max="2" width="3" style="1" customWidth="1"/>
    <col min="3" max="3" width="15.375" style="1" customWidth="1"/>
    <col min="4" max="4" width="9.125" style="1" customWidth="1"/>
    <col min="5" max="5" width="7.125" style="1" customWidth="1"/>
    <col min="6" max="6" width="4.125" style="2" customWidth="1"/>
    <col min="7" max="7" width="7.125" style="3" customWidth="1"/>
    <col min="8" max="8" width="4.125" style="2" customWidth="1"/>
    <col min="9" max="9" width="7.125" style="2" customWidth="1"/>
    <col min="10" max="10" width="4.125" style="2" customWidth="1"/>
    <col min="11" max="11" width="7.125" style="2" customWidth="1"/>
    <col min="12" max="12" width="4.125" style="2" customWidth="1"/>
    <col min="13" max="13" width="7.125" style="2" customWidth="1"/>
    <col min="14" max="14" width="4.125" style="2" customWidth="1"/>
    <col min="15" max="15" width="7.125" style="2" customWidth="1"/>
    <col min="16" max="16" width="4.125" style="2" customWidth="1"/>
    <col min="17" max="17" width="7.125" style="2" customWidth="1"/>
    <col min="18" max="18" width="4.125" style="2" customWidth="1"/>
    <col min="19" max="19" width="7.125" style="2" customWidth="1"/>
    <col min="20" max="20" width="4.125" style="2" customWidth="1"/>
    <col min="21" max="21" width="9.125" style="1" customWidth="1"/>
    <col min="22" max="22" width="7.125" style="1" customWidth="1"/>
    <col min="23" max="23" width="4.25" style="2" customWidth="1"/>
    <col min="24" max="24" width="7.125" style="3" customWidth="1"/>
    <col min="25" max="25" width="4.125" style="2" customWidth="1"/>
    <col min="26" max="26" width="7.125" style="2" customWidth="1"/>
    <col min="27" max="27" width="4.125" style="2" customWidth="1"/>
    <col min="28" max="28" width="7.125" style="2" customWidth="1"/>
    <col min="29" max="29" width="4.125" style="2" customWidth="1"/>
    <col min="30" max="30" width="7.125" style="2" customWidth="1"/>
    <col min="31" max="31" width="4.125" style="2" customWidth="1"/>
    <col min="32" max="32" width="7.125" style="2" customWidth="1"/>
    <col min="33" max="33" width="4.125" style="2" customWidth="1"/>
    <col min="34" max="34" width="7.125" style="2" customWidth="1"/>
    <col min="35" max="35" width="4.125" style="2" customWidth="1"/>
    <col min="36" max="36" width="7.125" style="2" customWidth="1"/>
    <col min="37" max="37" width="4.125" style="2" customWidth="1"/>
    <col min="38" max="256" width="9" style="1"/>
    <col min="257" max="257" width="5.625" style="1" customWidth="1"/>
    <col min="258" max="258" width="3" style="1" customWidth="1"/>
    <col min="259" max="259" width="15.375" style="1" customWidth="1"/>
    <col min="260" max="260" width="9.125" style="1" customWidth="1"/>
    <col min="261" max="261" width="7.125" style="1" customWidth="1"/>
    <col min="262" max="262" width="4.125" style="1" customWidth="1"/>
    <col min="263" max="263" width="7.125" style="1" customWidth="1"/>
    <col min="264" max="264" width="4.125" style="1" customWidth="1"/>
    <col min="265" max="265" width="7.125" style="1" customWidth="1"/>
    <col min="266" max="266" width="4.125" style="1" customWidth="1"/>
    <col min="267" max="267" width="7.125" style="1" customWidth="1"/>
    <col min="268" max="268" width="4.125" style="1" customWidth="1"/>
    <col min="269" max="269" width="7.125" style="1" customWidth="1"/>
    <col min="270" max="270" width="4.125" style="1" customWidth="1"/>
    <col min="271" max="271" width="7.125" style="1" customWidth="1"/>
    <col min="272" max="272" width="4.125" style="1" customWidth="1"/>
    <col min="273" max="273" width="7.125" style="1" customWidth="1"/>
    <col min="274" max="274" width="4.125" style="1" customWidth="1"/>
    <col min="275" max="275" width="7.125" style="1" customWidth="1"/>
    <col min="276" max="276" width="4.125" style="1" customWidth="1"/>
    <col min="277" max="277" width="9.125" style="1" customWidth="1"/>
    <col min="278" max="278" width="7.125" style="1" customWidth="1"/>
    <col min="279" max="279" width="4.25" style="1" customWidth="1"/>
    <col min="280" max="280" width="7.125" style="1" customWidth="1"/>
    <col min="281" max="281" width="4.125" style="1" customWidth="1"/>
    <col min="282" max="282" width="7.125" style="1" customWidth="1"/>
    <col min="283" max="283" width="4.125" style="1" customWidth="1"/>
    <col min="284" max="284" width="7.125" style="1" customWidth="1"/>
    <col min="285" max="285" width="4.125" style="1" customWidth="1"/>
    <col min="286" max="286" width="7.125" style="1" customWidth="1"/>
    <col min="287" max="287" width="4.125" style="1" customWidth="1"/>
    <col min="288" max="288" width="7.125" style="1" customWidth="1"/>
    <col min="289" max="289" width="4.125" style="1" customWidth="1"/>
    <col min="290" max="290" width="7.125" style="1" customWidth="1"/>
    <col min="291" max="291" width="4.125" style="1" customWidth="1"/>
    <col min="292" max="292" width="7.125" style="1" customWidth="1"/>
    <col min="293" max="293" width="4.125" style="1" customWidth="1"/>
    <col min="294" max="512" width="9" style="1"/>
    <col min="513" max="513" width="5.625" style="1" customWidth="1"/>
    <col min="514" max="514" width="3" style="1" customWidth="1"/>
    <col min="515" max="515" width="15.375" style="1" customWidth="1"/>
    <col min="516" max="516" width="9.125" style="1" customWidth="1"/>
    <col min="517" max="517" width="7.125" style="1" customWidth="1"/>
    <col min="518" max="518" width="4.125" style="1" customWidth="1"/>
    <col min="519" max="519" width="7.125" style="1" customWidth="1"/>
    <col min="520" max="520" width="4.125" style="1" customWidth="1"/>
    <col min="521" max="521" width="7.125" style="1" customWidth="1"/>
    <col min="522" max="522" width="4.125" style="1" customWidth="1"/>
    <col min="523" max="523" width="7.125" style="1" customWidth="1"/>
    <col min="524" max="524" width="4.125" style="1" customWidth="1"/>
    <col min="525" max="525" width="7.125" style="1" customWidth="1"/>
    <col min="526" max="526" width="4.125" style="1" customWidth="1"/>
    <col min="527" max="527" width="7.125" style="1" customWidth="1"/>
    <col min="528" max="528" width="4.125" style="1" customWidth="1"/>
    <col min="529" max="529" width="7.125" style="1" customWidth="1"/>
    <col min="530" max="530" width="4.125" style="1" customWidth="1"/>
    <col min="531" max="531" width="7.125" style="1" customWidth="1"/>
    <col min="532" max="532" width="4.125" style="1" customWidth="1"/>
    <col min="533" max="533" width="9.125" style="1" customWidth="1"/>
    <col min="534" max="534" width="7.125" style="1" customWidth="1"/>
    <col min="535" max="535" width="4.25" style="1" customWidth="1"/>
    <col min="536" max="536" width="7.125" style="1" customWidth="1"/>
    <col min="537" max="537" width="4.125" style="1" customWidth="1"/>
    <col min="538" max="538" width="7.125" style="1" customWidth="1"/>
    <col min="539" max="539" width="4.125" style="1" customWidth="1"/>
    <col min="540" max="540" width="7.125" style="1" customWidth="1"/>
    <col min="541" max="541" width="4.125" style="1" customWidth="1"/>
    <col min="542" max="542" width="7.125" style="1" customWidth="1"/>
    <col min="543" max="543" width="4.125" style="1" customWidth="1"/>
    <col min="544" max="544" width="7.125" style="1" customWidth="1"/>
    <col min="545" max="545" width="4.125" style="1" customWidth="1"/>
    <col min="546" max="546" width="7.125" style="1" customWidth="1"/>
    <col min="547" max="547" width="4.125" style="1" customWidth="1"/>
    <col min="548" max="548" width="7.125" style="1" customWidth="1"/>
    <col min="549" max="549" width="4.125" style="1" customWidth="1"/>
    <col min="550" max="768" width="9" style="1"/>
    <col min="769" max="769" width="5.625" style="1" customWidth="1"/>
    <col min="770" max="770" width="3" style="1" customWidth="1"/>
    <col min="771" max="771" width="15.375" style="1" customWidth="1"/>
    <col min="772" max="772" width="9.125" style="1" customWidth="1"/>
    <col min="773" max="773" width="7.125" style="1" customWidth="1"/>
    <col min="774" max="774" width="4.125" style="1" customWidth="1"/>
    <col min="775" max="775" width="7.125" style="1" customWidth="1"/>
    <col min="776" max="776" width="4.125" style="1" customWidth="1"/>
    <col min="777" max="777" width="7.125" style="1" customWidth="1"/>
    <col min="778" max="778" width="4.125" style="1" customWidth="1"/>
    <col min="779" max="779" width="7.125" style="1" customWidth="1"/>
    <col min="780" max="780" width="4.125" style="1" customWidth="1"/>
    <col min="781" max="781" width="7.125" style="1" customWidth="1"/>
    <col min="782" max="782" width="4.125" style="1" customWidth="1"/>
    <col min="783" max="783" width="7.125" style="1" customWidth="1"/>
    <col min="784" max="784" width="4.125" style="1" customWidth="1"/>
    <col min="785" max="785" width="7.125" style="1" customWidth="1"/>
    <col min="786" max="786" width="4.125" style="1" customWidth="1"/>
    <col min="787" max="787" width="7.125" style="1" customWidth="1"/>
    <col min="788" max="788" width="4.125" style="1" customWidth="1"/>
    <col min="789" max="789" width="9.125" style="1" customWidth="1"/>
    <col min="790" max="790" width="7.125" style="1" customWidth="1"/>
    <col min="791" max="791" width="4.25" style="1" customWidth="1"/>
    <col min="792" max="792" width="7.125" style="1" customWidth="1"/>
    <col min="793" max="793" width="4.125" style="1" customWidth="1"/>
    <col min="794" max="794" width="7.125" style="1" customWidth="1"/>
    <col min="795" max="795" width="4.125" style="1" customWidth="1"/>
    <col min="796" max="796" width="7.125" style="1" customWidth="1"/>
    <col min="797" max="797" width="4.125" style="1" customWidth="1"/>
    <col min="798" max="798" width="7.125" style="1" customWidth="1"/>
    <col min="799" max="799" width="4.125" style="1" customWidth="1"/>
    <col min="800" max="800" width="7.125" style="1" customWidth="1"/>
    <col min="801" max="801" width="4.125" style="1" customWidth="1"/>
    <col min="802" max="802" width="7.125" style="1" customWidth="1"/>
    <col min="803" max="803" width="4.125" style="1" customWidth="1"/>
    <col min="804" max="804" width="7.125" style="1" customWidth="1"/>
    <col min="805" max="805" width="4.125" style="1" customWidth="1"/>
    <col min="806" max="1024" width="9" style="1"/>
    <col min="1025" max="1025" width="5.625" style="1" customWidth="1"/>
    <col min="1026" max="1026" width="3" style="1" customWidth="1"/>
    <col min="1027" max="1027" width="15.375" style="1" customWidth="1"/>
    <col min="1028" max="1028" width="9.125" style="1" customWidth="1"/>
    <col min="1029" max="1029" width="7.125" style="1" customWidth="1"/>
    <col min="1030" max="1030" width="4.125" style="1" customWidth="1"/>
    <col min="1031" max="1031" width="7.125" style="1" customWidth="1"/>
    <col min="1032" max="1032" width="4.125" style="1" customWidth="1"/>
    <col min="1033" max="1033" width="7.125" style="1" customWidth="1"/>
    <col min="1034" max="1034" width="4.125" style="1" customWidth="1"/>
    <col min="1035" max="1035" width="7.125" style="1" customWidth="1"/>
    <col min="1036" max="1036" width="4.125" style="1" customWidth="1"/>
    <col min="1037" max="1037" width="7.125" style="1" customWidth="1"/>
    <col min="1038" max="1038" width="4.125" style="1" customWidth="1"/>
    <col min="1039" max="1039" width="7.125" style="1" customWidth="1"/>
    <col min="1040" max="1040" width="4.125" style="1" customWidth="1"/>
    <col min="1041" max="1041" width="7.125" style="1" customWidth="1"/>
    <col min="1042" max="1042" width="4.125" style="1" customWidth="1"/>
    <col min="1043" max="1043" width="7.125" style="1" customWidth="1"/>
    <col min="1044" max="1044" width="4.125" style="1" customWidth="1"/>
    <col min="1045" max="1045" width="9.125" style="1" customWidth="1"/>
    <col min="1046" max="1046" width="7.125" style="1" customWidth="1"/>
    <col min="1047" max="1047" width="4.25" style="1" customWidth="1"/>
    <col min="1048" max="1048" width="7.125" style="1" customWidth="1"/>
    <col min="1049" max="1049" width="4.125" style="1" customWidth="1"/>
    <col min="1050" max="1050" width="7.125" style="1" customWidth="1"/>
    <col min="1051" max="1051" width="4.125" style="1" customWidth="1"/>
    <col min="1052" max="1052" width="7.125" style="1" customWidth="1"/>
    <col min="1053" max="1053" width="4.125" style="1" customWidth="1"/>
    <col min="1054" max="1054" width="7.125" style="1" customWidth="1"/>
    <col min="1055" max="1055" width="4.125" style="1" customWidth="1"/>
    <col min="1056" max="1056" width="7.125" style="1" customWidth="1"/>
    <col min="1057" max="1057" width="4.125" style="1" customWidth="1"/>
    <col min="1058" max="1058" width="7.125" style="1" customWidth="1"/>
    <col min="1059" max="1059" width="4.125" style="1" customWidth="1"/>
    <col min="1060" max="1060" width="7.125" style="1" customWidth="1"/>
    <col min="1061" max="1061" width="4.125" style="1" customWidth="1"/>
    <col min="1062" max="1280" width="9" style="1"/>
    <col min="1281" max="1281" width="5.625" style="1" customWidth="1"/>
    <col min="1282" max="1282" width="3" style="1" customWidth="1"/>
    <col min="1283" max="1283" width="15.375" style="1" customWidth="1"/>
    <col min="1284" max="1284" width="9.125" style="1" customWidth="1"/>
    <col min="1285" max="1285" width="7.125" style="1" customWidth="1"/>
    <col min="1286" max="1286" width="4.125" style="1" customWidth="1"/>
    <col min="1287" max="1287" width="7.125" style="1" customWidth="1"/>
    <col min="1288" max="1288" width="4.125" style="1" customWidth="1"/>
    <col min="1289" max="1289" width="7.125" style="1" customWidth="1"/>
    <col min="1290" max="1290" width="4.125" style="1" customWidth="1"/>
    <col min="1291" max="1291" width="7.125" style="1" customWidth="1"/>
    <col min="1292" max="1292" width="4.125" style="1" customWidth="1"/>
    <col min="1293" max="1293" width="7.125" style="1" customWidth="1"/>
    <col min="1294" max="1294" width="4.125" style="1" customWidth="1"/>
    <col min="1295" max="1295" width="7.125" style="1" customWidth="1"/>
    <col min="1296" max="1296" width="4.125" style="1" customWidth="1"/>
    <col min="1297" max="1297" width="7.125" style="1" customWidth="1"/>
    <col min="1298" max="1298" width="4.125" style="1" customWidth="1"/>
    <col min="1299" max="1299" width="7.125" style="1" customWidth="1"/>
    <col min="1300" max="1300" width="4.125" style="1" customWidth="1"/>
    <col min="1301" max="1301" width="9.125" style="1" customWidth="1"/>
    <col min="1302" max="1302" width="7.125" style="1" customWidth="1"/>
    <col min="1303" max="1303" width="4.25" style="1" customWidth="1"/>
    <col min="1304" max="1304" width="7.125" style="1" customWidth="1"/>
    <col min="1305" max="1305" width="4.125" style="1" customWidth="1"/>
    <col min="1306" max="1306" width="7.125" style="1" customWidth="1"/>
    <col min="1307" max="1307" width="4.125" style="1" customWidth="1"/>
    <col min="1308" max="1308" width="7.125" style="1" customWidth="1"/>
    <col min="1309" max="1309" width="4.125" style="1" customWidth="1"/>
    <col min="1310" max="1310" width="7.125" style="1" customWidth="1"/>
    <col min="1311" max="1311" width="4.125" style="1" customWidth="1"/>
    <col min="1312" max="1312" width="7.125" style="1" customWidth="1"/>
    <col min="1313" max="1313" width="4.125" style="1" customWidth="1"/>
    <col min="1314" max="1314" width="7.125" style="1" customWidth="1"/>
    <col min="1315" max="1315" width="4.125" style="1" customWidth="1"/>
    <col min="1316" max="1316" width="7.125" style="1" customWidth="1"/>
    <col min="1317" max="1317" width="4.125" style="1" customWidth="1"/>
    <col min="1318" max="1536" width="9" style="1"/>
    <col min="1537" max="1537" width="5.625" style="1" customWidth="1"/>
    <col min="1538" max="1538" width="3" style="1" customWidth="1"/>
    <col min="1539" max="1539" width="15.375" style="1" customWidth="1"/>
    <col min="1540" max="1540" width="9.125" style="1" customWidth="1"/>
    <col min="1541" max="1541" width="7.125" style="1" customWidth="1"/>
    <col min="1542" max="1542" width="4.125" style="1" customWidth="1"/>
    <col min="1543" max="1543" width="7.125" style="1" customWidth="1"/>
    <col min="1544" max="1544" width="4.125" style="1" customWidth="1"/>
    <col min="1545" max="1545" width="7.125" style="1" customWidth="1"/>
    <col min="1546" max="1546" width="4.125" style="1" customWidth="1"/>
    <col min="1547" max="1547" width="7.125" style="1" customWidth="1"/>
    <col min="1548" max="1548" width="4.125" style="1" customWidth="1"/>
    <col min="1549" max="1549" width="7.125" style="1" customWidth="1"/>
    <col min="1550" max="1550" width="4.125" style="1" customWidth="1"/>
    <col min="1551" max="1551" width="7.125" style="1" customWidth="1"/>
    <col min="1552" max="1552" width="4.125" style="1" customWidth="1"/>
    <col min="1553" max="1553" width="7.125" style="1" customWidth="1"/>
    <col min="1554" max="1554" width="4.125" style="1" customWidth="1"/>
    <col min="1555" max="1555" width="7.125" style="1" customWidth="1"/>
    <col min="1556" max="1556" width="4.125" style="1" customWidth="1"/>
    <col min="1557" max="1557" width="9.125" style="1" customWidth="1"/>
    <col min="1558" max="1558" width="7.125" style="1" customWidth="1"/>
    <col min="1559" max="1559" width="4.25" style="1" customWidth="1"/>
    <col min="1560" max="1560" width="7.125" style="1" customWidth="1"/>
    <col min="1561" max="1561" width="4.125" style="1" customWidth="1"/>
    <col min="1562" max="1562" width="7.125" style="1" customWidth="1"/>
    <col min="1563" max="1563" width="4.125" style="1" customWidth="1"/>
    <col min="1564" max="1564" width="7.125" style="1" customWidth="1"/>
    <col min="1565" max="1565" width="4.125" style="1" customWidth="1"/>
    <col min="1566" max="1566" width="7.125" style="1" customWidth="1"/>
    <col min="1567" max="1567" width="4.125" style="1" customWidth="1"/>
    <col min="1568" max="1568" width="7.125" style="1" customWidth="1"/>
    <col min="1569" max="1569" width="4.125" style="1" customWidth="1"/>
    <col min="1570" max="1570" width="7.125" style="1" customWidth="1"/>
    <col min="1571" max="1571" width="4.125" style="1" customWidth="1"/>
    <col min="1572" max="1572" width="7.125" style="1" customWidth="1"/>
    <col min="1573" max="1573" width="4.125" style="1" customWidth="1"/>
    <col min="1574" max="1792" width="9" style="1"/>
    <col min="1793" max="1793" width="5.625" style="1" customWidth="1"/>
    <col min="1794" max="1794" width="3" style="1" customWidth="1"/>
    <col min="1795" max="1795" width="15.375" style="1" customWidth="1"/>
    <col min="1796" max="1796" width="9.125" style="1" customWidth="1"/>
    <col min="1797" max="1797" width="7.125" style="1" customWidth="1"/>
    <col min="1798" max="1798" width="4.125" style="1" customWidth="1"/>
    <col min="1799" max="1799" width="7.125" style="1" customWidth="1"/>
    <col min="1800" max="1800" width="4.125" style="1" customWidth="1"/>
    <col min="1801" max="1801" width="7.125" style="1" customWidth="1"/>
    <col min="1802" max="1802" width="4.125" style="1" customWidth="1"/>
    <col min="1803" max="1803" width="7.125" style="1" customWidth="1"/>
    <col min="1804" max="1804" width="4.125" style="1" customWidth="1"/>
    <col min="1805" max="1805" width="7.125" style="1" customWidth="1"/>
    <col min="1806" max="1806" width="4.125" style="1" customWidth="1"/>
    <col min="1807" max="1807" width="7.125" style="1" customWidth="1"/>
    <col min="1808" max="1808" width="4.125" style="1" customWidth="1"/>
    <col min="1809" max="1809" width="7.125" style="1" customWidth="1"/>
    <col min="1810" max="1810" width="4.125" style="1" customWidth="1"/>
    <col min="1811" max="1811" width="7.125" style="1" customWidth="1"/>
    <col min="1812" max="1812" width="4.125" style="1" customWidth="1"/>
    <col min="1813" max="1813" width="9.125" style="1" customWidth="1"/>
    <col min="1814" max="1814" width="7.125" style="1" customWidth="1"/>
    <col min="1815" max="1815" width="4.25" style="1" customWidth="1"/>
    <col min="1816" max="1816" width="7.125" style="1" customWidth="1"/>
    <col min="1817" max="1817" width="4.125" style="1" customWidth="1"/>
    <col min="1818" max="1818" width="7.125" style="1" customWidth="1"/>
    <col min="1819" max="1819" width="4.125" style="1" customWidth="1"/>
    <col min="1820" max="1820" width="7.125" style="1" customWidth="1"/>
    <col min="1821" max="1821" width="4.125" style="1" customWidth="1"/>
    <col min="1822" max="1822" width="7.125" style="1" customWidth="1"/>
    <col min="1823" max="1823" width="4.125" style="1" customWidth="1"/>
    <col min="1824" max="1824" width="7.125" style="1" customWidth="1"/>
    <col min="1825" max="1825" width="4.125" style="1" customWidth="1"/>
    <col min="1826" max="1826" width="7.125" style="1" customWidth="1"/>
    <col min="1827" max="1827" width="4.125" style="1" customWidth="1"/>
    <col min="1828" max="1828" width="7.125" style="1" customWidth="1"/>
    <col min="1829" max="1829" width="4.125" style="1" customWidth="1"/>
    <col min="1830" max="2048" width="9" style="1"/>
    <col min="2049" max="2049" width="5.625" style="1" customWidth="1"/>
    <col min="2050" max="2050" width="3" style="1" customWidth="1"/>
    <col min="2051" max="2051" width="15.375" style="1" customWidth="1"/>
    <col min="2052" max="2052" width="9.125" style="1" customWidth="1"/>
    <col min="2053" max="2053" width="7.125" style="1" customWidth="1"/>
    <col min="2054" max="2054" width="4.125" style="1" customWidth="1"/>
    <col min="2055" max="2055" width="7.125" style="1" customWidth="1"/>
    <col min="2056" max="2056" width="4.125" style="1" customWidth="1"/>
    <col min="2057" max="2057" width="7.125" style="1" customWidth="1"/>
    <col min="2058" max="2058" width="4.125" style="1" customWidth="1"/>
    <col min="2059" max="2059" width="7.125" style="1" customWidth="1"/>
    <col min="2060" max="2060" width="4.125" style="1" customWidth="1"/>
    <col min="2061" max="2061" width="7.125" style="1" customWidth="1"/>
    <col min="2062" max="2062" width="4.125" style="1" customWidth="1"/>
    <col min="2063" max="2063" width="7.125" style="1" customWidth="1"/>
    <col min="2064" max="2064" width="4.125" style="1" customWidth="1"/>
    <col min="2065" max="2065" width="7.125" style="1" customWidth="1"/>
    <col min="2066" max="2066" width="4.125" style="1" customWidth="1"/>
    <col min="2067" max="2067" width="7.125" style="1" customWidth="1"/>
    <col min="2068" max="2068" width="4.125" style="1" customWidth="1"/>
    <col min="2069" max="2069" width="9.125" style="1" customWidth="1"/>
    <col min="2070" max="2070" width="7.125" style="1" customWidth="1"/>
    <col min="2071" max="2071" width="4.25" style="1" customWidth="1"/>
    <col min="2072" max="2072" width="7.125" style="1" customWidth="1"/>
    <col min="2073" max="2073" width="4.125" style="1" customWidth="1"/>
    <col min="2074" max="2074" width="7.125" style="1" customWidth="1"/>
    <col min="2075" max="2075" width="4.125" style="1" customWidth="1"/>
    <col min="2076" max="2076" width="7.125" style="1" customWidth="1"/>
    <col min="2077" max="2077" width="4.125" style="1" customWidth="1"/>
    <col min="2078" max="2078" width="7.125" style="1" customWidth="1"/>
    <col min="2079" max="2079" width="4.125" style="1" customWidth="1"/>
    <col min="2080" max="2080" width="7.125" style="1" customWidth="1"/>
    <col min="2081" max="2081" width="4.125" style="1" customWidth="1"/>
    <col min="2082" max="2082" width="7.125" style="1" customWidth="1"/>
    <col min="2083" max="2083" width="4.125" style="1" customWidth="1"/>
    <col min="2084" max="2084" width="7.125" style="1" customWidth="1"/>
    <col min="2085" max="2085" width="4.125" style="1" customWidth="1"/>
    <col min="2086" max="2304" width="9" style="1"/>
    <col min="2305" max="2305" width="5.625" style="1" customWidth="1"/>
    <col min="2306" max="2306" width="3" style="1" customWidth="1"/>
    <col min="2307" max="2307" width="15.375" style="1" customWidth="1"/>
    <col min="2308" max="2308" width="9.125" style="1" customWidth="1"/>
    <col min="2309" max="2309" width="7.125" style="1" customWidth="1"/>
    <col min="2310" max="2310" width="4.125" style="1" customWidth="1"/>
    <col min="2311" max="2311" width="7.125" style="1" customWidth="1"/>
    <col min="2312" max="2312" width="4.125" style="1" customWidth="1"/>
    <col min="2313" max="2313" width="7.125" style="1" customWidth="1"/>
    <col min="2314" max="2314" width="4.125" style="1" customWidth="1"/>
    <col min="2315" max="2315" width="7.125" style="1" customWidth="1"/>
    <col min="2316" max="2316" width="4.125" style="1" customWidth="1"/>
    <col min="2317" max="2317" width="7.125" style="1" customWidth="1"/>
    <col min="2318" max="2318" width="4.125" style="1" customWidth="1"/>
    <col min="2319" max="2319" width="7.125" style="1" customWidth="1"/>
    <col min="2320" max="2320" width="4.125" style="1" customWidth="1"/>
    <col min="2321" max="2321" width="7.125" style="1" customWidth="1"/>
    <col min="2322" max="2322" width="4.125" style="1" customWidth="1"/>
    <col min="2323" max="2323" width="7.125" style="1" customWidth="1"/>
    <col min="2324" max="2324" width="4.125" style="1" customWidth="1"/>
    <col min="2325" max="2325" width="9.125" style="1" customWidth="1"/>
    <col min="2326" max="2326" width="7.125" style="1" customWidth="1"/>
    <col min="2327" max="2327" width="4.25" style="1" customWidth="1"/>
    <col min="2328" max="2328" width="7.125" style="1" customWidth="1"/>
    <col min="2329" max="2329" width="4.125" style="1" customWidth="1"/>
    <col min="2330" max="2330" width="7.125" style="1" customWidth="1"/>
    <col min="2331" max="2331" width="4.125" style="1" customWidth="1"/>
    <col min="2332" max="2332" width="7.125" style="1" customWidth="1"/>
    <col min="2333" max="2333" width="4.125" style="1" customWidth="1"/>
    <col min="2334" max="2334" width="7.125" style="1" customWidth="1"/>
    <col min="2335" max="2335" width="4.125" style="1" customWidth="1"/>
    <col min="2336" max="2336" width="7.125" style="1" customWidth="1"/>
    <col min="2337" max="2337" width="4.125" style="1" customWidth="1"/>
    <col min="2338" max="2338" width="7.125" style="1" customWidth="1"/>
    <col min="2339" max="2339" width="4.125" style="1" customWidth="1"/>
    <col min="2340" max="2340" width="7.125" style="1" customWidth="1"/>
    <col min="2341" max="2341" width="4.125" style="1" customWidth="1"/>
    <col min="2342" max="2560" width="9" style="1"/>
    <col min="2561" max="2561" width="5.625" style="1" customWidth="1"/>
    <col min="2562" max="2562" width="3" style="1" customWidth="1"/>
    <col min="2563" max="2563" width="15.375" style="1" customWidth="1"/>
    <col min="2564" max="2564" width="9.125" style="1" customWidth="1"/>
    <col min="2565" max="2565" width="7.125" style="1" customWidth="1"/>
    <col min="2566" max="2566" width="4.125" style="1" customWidth="1"/>
    <col min="2567" max="2567" width="7.125" style="1" customWidth="1"/>
    <col min="2568" max="2568" width="4.125" style="1" customWidth="1"/>
    <col min="2569" max="2569" width="7.125" style="1" customWidth="1"/>
    <col min="2570" max="2570" width="4.125" style="1" customWidth="1"/>
    <col min="2571" max="2571" width="7.125" style="1" customWidth="1"/>
    <col min="2572" max="2572" width="4.125" style="1" customWidth="1"/>
    <col min="2573" max="2573" width="7.125" style="1" customWidth="1"/>
    <col min="2574" max="2574" width="4.125" style="1" customWidth="1"/>
    <col min="2575" max="2575" width="7.125" style="1" customWidth="1"/>
    <col min="2576" max="2576" width="4.125" style="1" customWidth="1"/>
    <col min="2577" max="2577" width="7.125" style="1" customWidth="1"/>
    <col min="2578" max="2578" width="4.125" style="1" customWidth="1"/>
    <col min="2579" max="2579" width="7.125" style="1" customWidth="1"/>
    <col min="2580" max="2580" width="4.125" style="1" customWidth="1"/>
    <col min="2581" max="2581" width="9.125" style="1" customWidth="1"/>
    <col min="2582" max="2582" width="7.125" style="1" customWidth="1"/>
    <col min="2583" max="2583" width="4.25" style="1" customWidth="1"/>
    <col min="2584" max="2584" width="7.125" style="1" customWidth="1"/>
    <col min="2585" max="2585" width="4.125" style="1" customWidth="1"/>
    <col min="2586" max="2586" width="7.125" style="1" customWidth="1"/>
    <col min="2587" max="2587" width="4.125" style="1" customWidth="1"/>
    <col min="2588" max="2588" width="7.125" style="1" customWidth="1"/>
    <col min="2589" max="2589" width="4.125" style="1" customWidth="1"/>
    <col min="2590" max="2590" width="7.125" style="1" customWidth="1"/>
    <col min="2591" max="2591" width="4.125" style="1" customWidth="1"/>
    <col min="2592" max="2592" width="7.125" style="1" customWidth="1"/>
    <col min="2593" max="2593" width="4.125" style="1" customWidth="1"/>
    <col min="2594" max="2594" width="7.125" style="1" customWidth="1"/>
    <col min="2595" max="2595" width="4.125" style="1" customWidth="1"/>
    <col min="2596" max="2596" width="7.125" style="1" customWidth="1"/>
    <col min="2597" max="2597" width="4.125" style="1" customWidth="1"/>
    <col min="2598" max="2816" width="9" style="1"/>
    <col min="2817" max="2817" width="5.625" style="1" customWidth="1"/>
    <col min="2818" max="2818" width="3" style="1" customWidth="1"/>
    <col min="2819" max="2819" width="15.375" style="1" customWidth="1"/>
    <col min="2820" max="2820" width="9.125" style="1" customWidth="1"/>
    <col min="2821" max="2821" width="7.125" style="1" customWidth="1"/>
    <col min="2822" max="2822" width="4.125" style="1" customWidth="1"/>
    <col min="2823" max="2823" width="7.125" style="1" customWidth="1"/>
    <col min="2824" max="2824" width="4.125" style="1" customWidth="1"/>
    <col min="2825" max="2825" width="7.125" style="1" customWidth="1"/>
    <col min="2826" max="2826" width="4.125" style="1" customWidth="1"/>
    <col min="2827" max="2827" width="7.125" style="1" customWidth="1"/>
    <col min="2828" max="2828" width="4.125" style="1" customWidth="1"/>
    <col min="2829" max="2829" width="7.125" style="1" customWidth="1"/>
    <col min="2830" max="2830" width="4.125" style="1" customWidth="1"/>
    <col min="2831" max="2831" width="7.125" style="1" customWidth="1"/>
    <col min="2832" max="2832" width="4.125" style="1" customWidth="1"/>
    <col min="2833" max="2833" width="7.125" style="1" customWidth="1"/>
    <col min="2834" max="2834" width="4.125" style="1" customWidth="1"/>
    <col min="2835" max="2835" width="7.125" style="1" customWidth="1"/>
    <col min="2836" max="2836" width="4.125" style="1" customWidth="1"/>
    <col min="2837" max="2837" width="9.125" style="1" customWidth="1"/>
    <col min="2838" max="2838" width="7.125" style="1" customWidth="1"/>
    <col min="2839" max="2839" width="4.25" style="1" customWidth="1"/>
    <col min="2840" max="2840" width="7.125" style="1" customWidth="1"/>
    <col min="2841" max="2841" width="4.125" style="1" customWidth="1"/>
    <col min="2842" max="2842" width="7.125" style="1" customWidth="1"/>
    <col min="2843" max="2843" width="4.125" style="1" customWidth="1"/>
    <col min="2844" max="2844" width="7.125" style="1" customWidth="1"/>
    <col min="2845" max="2845" width="4.125" style="1" customWidth="1"/>
    <col min="2846" max="2846" width="7.125" style="1" customWidth="1"/>
    <col min="2847" max="2847" width="4.125" style="1" customWidth="1"/>
    <col min="2848" max="2848" width="7.125" style="1" customWidth="1"/>
    <col min="2849" max="2849" width="4.125" style="1" customWidth="1"/>
    <col min="2850" max="2850" width="7.125" style="1" customWidth="1"/>
    <col min="2851" max="2851" width="4.125" style="1" customWidth="1"/>
    <col min="2852" max="2852" width="7.125" style="1" customWidth="1"/>
    <col min="2853" max="2853" width="4.125" style="1" customWidth="1"/>
    <col min="2854" max="3072" width="9" style="1"/>
    <col min="3073" max="3073" width="5.625" style="1" customWidth="1"/>
    <col min="3074" max="3074" width="3" style="1" customWidth="1"/>
    <col min="3075" max="3075" width="15.375" style="1" customWidth="1"/>
    <col min="3076" max="3076" width="9.125" style="1" customWidth="1"/>
    <col min="3077" max="3077" width="7.125" style="1" customWidth="1"/>
    <col min="3078" max="3078" width="4.125" style="1" customWidth="1"/>
    <col min="3079" max="3079" width="7.125" style="1" customWidth="1"/>
    <col min="3080" max="3080" width="4.125" style="1" customWidth="1"/>
    <col min="3081" max="3081" width="7.125" style="1" customWidth="1"/>
    <col min="3082" max="3082" width="4.125" style="1" customWidth="1"/>
    <col min="3083" max="3083" width="7.125" style="1" customWidth="1"/>
    <col min="3084" max="3084" width="4.125" style="1" customWidth="1"/>
    <col min="3085" max="3085" width="7.125" style="1" customWidth="1"/>
    <col min="3086" max="3086" width="4.125" style="1" customWidth="1"/>
    <col min="3087" max="3087" width="7.125" style="1" customWidth="1"/>
    <col min="3088" max="3088" width="4.125" style="1" customWidth="1"/>
    <col min="3089" max="3089" width="7.125" style="1" customWidth="1"/>
    <col min="3090" max="3090" width="4.125" style="1" customWidth="1"/>
    <col min="3091" max="3091" width="7.125" style="1" customWidth="1"/>
    <col min="3092" max="3092" width="4.125" style="1" customWidth="1"/>
    <col min="3093" max="3093" width="9.125" style="1" customWidth="1"/>
    <col min="3094" max="3094" width="7.125" style="1" customWidth="1"/>
    <col min="3095" max="3095" width="4.25" style="1" customWidth="1"/>
    <col min="3096" max="3096" width="7.125" style="1" customWidth="1"/>
    <col min="3097" max="3097" width="4.125" style="1" customWidth="1"/>
    <col min="3098" max="3098" width="7.125" style="1" customWidth="1"/>
    <col min="3099" max="3099" width="4.125" style="1" customWidth="1"/>
    <col min="3100" max="3100" width="7.125" style="1" customWidth="1"/>
    <col min="3101" max="3101" width="4.125" style="1" customWidth="1"/>
    <col min="3102" max="3102" width="7.125" style="1" customWidth="1"/>
    <col min="3103" max="3103" width="4.125" style="1" customWidth="1"/>
    <col min="3104" max="3104" width="7.125" style="1" customWidth="1"/>
    <col min="3105" max="3105" width="4.125" style="1" customWidth="1"/>
    <col min="3106" max="3106" width="7.125" style="1" customWidth="1"/>
    <col min="3107" max="3107" width="4.125" style="1" customWidth="1"/>
    <col min="3108" max="3108" width="7.125" style="1" customWidth="1"/>
    <col min="3109" max="3109" width="4.125" style="1" customWidth="1"/>
    <col min="3110" max="3328" width="9" style="1"/>
    <col min="3329" max="3329" width="5.625" style="1" customWidth="1"/>
    <col min="3330" max="3330" width="3" style="1" customWidth="1"/>
    <col min="3331" max="3331" width="15.375" style="1" customWidth="1"/>
    <col min="3332" max="3332" width="9.125" style="1" customWidth="1"/>
    <col min="3333" max="3333" width="7.125" style="1" customWidth="1"/>
    <col min="3334" max="3334" width="4.125" style="1" customWidth="1"/>
    <col min="3335" max="3335" width="7.125" style="1" customWidth="1"/>
    <col min="3336" max="3336" width="4.125" style="1" customWidth="1"/>
    <col min="3337" max="3337" width="7.125" style="1" customWidth="1"/>
    <col min="3338" max="3338" width="4.125" style="1" customWidth="1"/>
    <col min="3339" max="3339" width="7.125" style="1" customWidth="1"/>
    <col min="3340" max="3340" width="4.125" style="1" customWidth="1"/>
    <col min="3341" max="3341" width="7.125" style="1" customWidth="1"/>
    <col min="3342" max="3342" width="4.125" style="1" customWidth="1"/>
    <col min="3343" max="3343" width="7.125" style="1" customWidth="1"/>
    <col min="3344" max="3344" width="4.125" style="1" customWidth="1"/>
    <col min="3345" max="3345" width="7.125" style="1" customWidth="1"/>
    <col min="3346" max="3346" width="4.125" style="1" customWidth="1"/>
    <col min="3347" max="3347" width="7.125" style="1" customWidth="1"/>
    <col min="3348" max="3348" width="4.125" style="1" customWidth="1"/>
    <col min="3349" max="3349" width="9.125" style="1" customWidth="1"/>
    <col min="3350" max="3350" width="7.125" style="1" customWidth="1"/>
    <col min="3351" max="3351" width="4.25" style="1" customWidth="1"/>
    <col min="3352" max="3352" width="7.125" style="1" customWidth="1"/>
    <col min="3353" max="3353" width="4.125" style="1" customWidth="1"/>
    <col min="3354" max="3354" width="7.125" style="1" customWidth="1"/>
    <col min="3355" max="3355" width="4.125" style="1" customWidth="1"/>
    <col min="3356" max="3356" width="7.125" style="1" customWidth="1"/>
    <col min="3357" max="3357" width="4.125" style="1" customWidth="1"/>
    <col min="3358" max="3358" width="7.125" style="1" customWidth="1"/>
    <col min="3359" max="3359" width="4.125" style="1" customWidth="1"/>
    <col min="3360" max="3360" width="7.125" style="1" customWidth="1"/>
    <col min="3361" max="3361" width="4.125" style="1" customWidth="1"/>
    <col min="3362" max="3362" width="7.125" style="1" customWidth="1"/>
    <col min="3363" max="3363" width="4.125" style="1" customWidth="1"/>
    <col min="3364" max="3364" width="7.125" style="1" customWidth="1"/>
    <col min="3365" max="3365" width="4.125" style="1" customWidth="1"/>
    <col min="3366" max="3584" width="9" style="1"/>
    <col min="3585" max="3585" width="5.625" style="1" customWidth="1"/>
    <col min="3586" max="3586" width="3" style="1" customWidth="1"/>
    <col min="3587" max="3587" width="15.375" style="1" customWidth="1"/>
    <col min="3588" max="3588" width="9.125" style="1" customWidth="1"/>
    <col min="3589" max="3589" width="7.125" style="1" customWidth="1"/>
    <col min="3590" max="3590" width="4.125" style="1" customWidth="1"/>
    <col min="3591" max="3591" width="7.125" style="1" customWidth="1"/>
    <col min="3592" max="3592" width="4.125" style="1" customWidth="1"/>
    <col min="3593" max="3593" width="7.125" style="1" customWidth="1"/>
    <col min="3594" max="3594" width="4.125" style="1" customWidth="1"/>
    <col min="3595" max="3595" width="7.125" style="1" customWidth="1"/>
    <col min="3596" max="3596" width="4.125" style="1" customWidth="1"/>
    <col min="3597" max="3597" width="7.125" style="1" customWidth="1"/>
    <col min="3598" max="3598" width="4.125" style="1" customWidth="1"/>
    <col min="3599" max="3599" width="7.125" style="1" customWidth="1"/>
    <col min="3600" max="3600" width="4.125" style="1" customWidth="1"/>
    <col min="3601" max="3601" width="7.125" style="1" customWidth="1"/>
    <col min="3602" max="3602" width="4.125" style="1" customWidth="1"/>
    <col min="3603" max="3603" width="7.125" style="1" customWidth="1"/>
    <col min="3604" max="3604" width="4.125" style="1" customWidth="1"/>
    <col min="3605" max="3605" width="9.125" style="1" customWidth="1"/>
    <col min="3606" max="3606" width="7.125" style="1" customWidth="1"/>
    <col min="3607" max="3607" width="4.25" style="1" customWidth="1"/>
    <col min="3608" max="3608" width="7.125" style="1" customWidth="1"/>
    <col min="3609" max="3609" width="4.125" style="1" customWidth="1"/>
    <col min="3610" max="3610" width="7.125" style="1" customWidth="1"/>
    <col min="3611" max="3611" width="4.125" style="1" customWidth="1"/>
    <col min="3612" max="3612" width="7.125" style="1" customWidth="1"/>
    <col min="3613" max="3613" width="4.125" style="1" customWidth="1"/>
    <col min="3614" max="3614" width="7.125" style="1" customWidth="1"/>
    <col min="3615" max="3615" width="4.125" style="1" customWidth="1"/>
    <col min="3616" max="3616" width="7.125" style="1" customWidth="1"/>
    <col min="3617" max="3617" width="4.125" style="1" customWidth="1"/>
    <col min="3618" max="3618" width="7.125" style="1" customWidth="1"/>
    <col min="3619" max="3619" width="4.125" style="1" customWidth="1"/>
    <col min="3620" max="3620" width="7.125" style="1" customWidth="1"/>
    <col min="3621" max="3621" width="4.125" style="1" customWidth="1"/>
    <col min="3622" max="3840" width="9" style="1"/>
    <col min="3841" max="3841" width="5.625" style="1" customWidth="1"/>
    <col min="3842" max="3842" width="3" style="1" customWidth="1"/>
    <col min="3843" max="3843" width="15.375" style="1" customWidth="1"/>
    <col min="3844" max="3844" width="9.125" style="1" customWidth="1"/>
    <col min="3845" max="3845" width="7.125" style="1" customWidth="1"/>
    <col min="3846" max="3846" width="4.125" style="1" customWidth="1"/>
    <col min="3847" max="3847" width="7.125" style="1" customWidth="1"/>
    <col min="3848" max="3848" width="4.125" style="1" customWidth="1"/>
    <col min="3849" max="3849" width="7.125" style="1" customWidth="1"/>
    <col min="3850" max="3850" width="4.125" style="1" customWidth="1"/>
    <col min="3851" max="3851" width="7.125" style="1" customWidth="1"/>
    <col min="3852" max="3852" width="4.125" style="1" customWidth="1"/>
    <col min="3853" max="3853" width="7.125" style="1" customWidth="1"/>
    <col min="3854" max="3854" width="4.125" style="1" customWidth="1"/>
    <col min="3855" max="3855" width="7.125" style="1" customWidth="1"/>
    <col min="3856" max="3856" width="4.125" style="1" customWidth="1"/>
    <col min="3857" max="3857" width="7.125" style="1" customWidth="1"/>
    <col min="3858" max="3858" width="4.125" style="1" customWidth="1"/>
    <col min="3859" max="3859" width="7.125" style="1" customWidth="1"/>
    <col min="3860" max="3860" width="4.125" style="1" customWidth="1"/>
    <col min="3861" max="3861" width="9.125" style="1" customWidth="1"/>
    <col min="3862" max="3862" width="7.125" style="1" customWidth="1"/>
    <col min="3863" max="3863" width="4.25" style="1" customWidth="1"/>
    <col min="3864" max="3864" width="7.125" style="1" customWidth="1"/>
    <col min="3865" max="3865" width="4.125" style="1" customWidth="1"/>
    <col min="3866" max="3866" width="7.125" style="1" customWidth="1"/>
    <col min="3867" max="3867" width="4.125" style="1" customWidth="1"/>
    <col min="3868" max="3868" width="7.125" style="1" customWidth="1"/>
    <col min="3869" max="3869" width="4.125" style="1" customWidth="1"/>
    <col min="3870" max="3870" width="7.125" style="1" customWidth="1"/>
    <col min="3871" max="3871" width="4.125" style="1" customWidth="1"/>
    <col min="3872" max="3872" width="7.125" style="1" customWidth="1"/>
    <col min="3873" max="3873" width="4.125" style="1" customWidth="1"/>
    <col min="3874" max="3874" width="7.125" style="1" customWidth="1"/>
    <col min="3875" max="3875" width="4.125" style="1" customWidth="1"/>
    <col min="3876" max="3876" width="7.125" style="1" customWidth="1"/>
    <col min="3877" max="3877" width="4.125" style="1" customWidth="1"/>
    <col min="3878" max="4096" width="9" style="1"/>
    <col min="4097" max="4097" width="5.625" style="1" customWidth="1"/>
    <col min="4098" max="4098" width="3" style="1" customWidth="1"/>
    <col min="4099" max="4099" width="15.375" style="1" customWidth="1"/>
    <col min="4100" max="4100" width="9.125" style="1" customWidth="1"/>
    <col min="4101" max="4101" width="7.125" style="1" customWidth="1"/>
    <col min="4102" max="4102" width="4.125" style="1" customWidth="1"/>
    <col min="4103" max="4103" width="7.125" style="1" customWidth="1"/>
    <col min="4104" max="4104" width="4.125" style="1" customWidth="1"/>
    <col min="4105" max="4105" width="7.125" style="1" customWidth="1"/>
    <col min="4106" max="4106" width="4.125" style="1" customWidth="1"/>
    <col min="4107" max="4107" width="7.125" style="1" customWidth="1"/>
    <col min="4108" max="4108" width="4.125" style="1" customWidth="1"/>
    <col min="4109" max="4109" width="7.125" style="1" customWidth="1"/>
    <col min="4110" max="4110" width="4.125" style="1" customWidth="1"/>
    <col min="4111" max="4111" width="7.125" style="1" customWidth="1"/>
    <col min="4112" max="4112" width="4.125" style="1" customWidth="1"/>
    <col min="4113" max="4113" width="7.125" style="1" customWidth="1"/>
    <col min="4114" max="4114" width="4.125" style="1" customWidth="1"/>
    <col min="4115" max="4115" width="7.125" style="1" customWidth="1"/>
    <col min="4116" max="4116" width="4.125" style="1" customWidth="1"/>
    <col min="4117" max="4117" width="9.125" style="1" customWidth="1"/>
    <col min="4118" max="4118" width="7.125" style="1" customWidth="1"/>
    <col min="4119" max="4119" width="4.25" style="1" customWidth="1"/>
    <col min="4120" max="4120" width="7.125" style="1" customWidth="1"/>
    <col min="4121" max="4121" width="4.125" style="1" customWidth="1"/>
    <col min="4122" max="4122" width="7.125" style="1" customWidth="1"/>
    <col min="4123" max="4123" width="4.125" style="1" customWidth="1"/>
    <col min="4124" max="4124" width="7.125" style="1" customWidth="1"/>
    <col min="4125" max="4125" width="4.125" style="1" customWidth="1"/>
    <col min="4126" max="4126" width="7.125" style="1" customWidth="1"/>
    <col min="4127" max="4127" width="4.125" style="1" customWidth="1"/>
    <col min="4128" max="4128" width="7.125" style="1" customWidth="1"/>
    <col min="4129" max="4129" width="4.125" style="1" customWidth="1"/>
    <col min="4130" max="4130" width="7.125" style="1" customWidth="1"/>
    <col min="4131" max="4131" width="4.125" style="1" customWidth="1"/>
    <col min="4132" max="4132" width="7.125" style="1" customWidth="1"/>
    <col min="4133" max="4133" width="4.125" style="1" customWidth="1"/>
    <col min="4134" max="4352" width="9" style="1"/>
    <col min="4353" max="4353" width="5.625" style="1" customWidth="1"/>
    <col min="4354" max="4354" width="3" style="1" customWidth="1"/>
    <col min="4355" max="4355" width="15.375" style="1" customWidth="1"/>
    <col min="4356" max="4356" width="9.125" style="1" customWidth="1"/>
    <col min="4357" max="4357" width="7.125" style="1" customWidth="1"/>
    <col min="4358" max="4358" width="4.125" style="1" customWidth="1"/>
    <col min="4359" max="4359" width="7.125" style="1" customWidth="1"/>
    <col min="4360" max="4360" width="4.125" style="1" customWidth="1"/>
    <col min="4361" max="4361" width="7.125" style="1" customWidth="1"/>
    <col min="4362" max="4362" width="4.125" style="1" customWidth="1"/>
    <col min="4363" max="4363" width="7.125" style="1" customWidth="1"/>
    <col min="4364" max="4364" width="4.125" style="1" customWidth="1"/>
    <col min="4365" max="4365" width="7.125" style="1" customWidth="1"/>
    <col min="4366" max="4366" width="4.125" style="1" customWidth="1"/>
    <col min="4367" max="4367" width="7.125" style="1" customWidth="1"/>
    <col min="4368" max="4368" width="4.125" style="1" customWidth="1"/>
    <col min="4369" max="4369" width="7.125" style="1" customWidth="1"/>
    <col min="4370" max="4370" width="4.125" style="1" customWidth="1"/>
    <col min="4371" max="4371" width="7.125" style="1" customWidth="1"/>
    <col min="4372" max="4372" width="4.125" style="1" customWidth="1"/>
    <col min="4373" max="4373" width="9.125" style="1" customWidth="1"/>
    <col min="4374" max="4374" width="7.125" style="1" customWidth="1"/>
    <col min="4375" max="4375" width="4.25" style="1" customWidth="1"/>
    <col min="4376" max="4376" width="7.125" style="1" customWidth="1"/>
    <col min="4377" max="4377" width="4.125" style="1" customWidth="1"/>
    <col min="4378" max="4378" width="7.125" style="1" customWidth="1"/>
    <col min="4379" max="4379" width="4.125" style="1" customWidth="1"/>
    <col min="4380" max="4380" width="7.125" style="1" customWidth="1"/>
    <col min="4381" max="4381" width="4.125" style="1" customWidth="1"/>
    <col min="4382" max="4382" width="7.125" style="1" customWidth="1"/>
    <col min="4383" max="4383" width="4.125" style="1" customWidth="1"/>
    <col min="4384" max="4384" width="7.125" style="1" customWidth="1"/>
    <col min="4385" max="4385" width="4.125" style="1" customWidth="1"/>
    <col min="4386" max="4386" width="7.125" style="1" customWidth="1"/>
    <col min="4387" max="4387" width="4.125" style="1" customWidth="1"/>
    <col min="4388" max="4388" width="7.125" style="1" customWidth="1"/>
    <col min="4389" max="4389" width="4.125" style="1" customWidth="1"/>
    <col min="4390" max="4608" width="9" style="1"/>
    <col min="4609" max="4609" width="5.625" style="1" customWidth="1"/>
    <col min="4610" max="4610" width="3" style="1" customWidth="1"/>
    <col min="4611" max="4611" width="15.375" style="1" customWidth="1"/>
    <col min="4612" max="4612" width="9.125" style="1" customWidth="1"/>
    <col min="4613" max="4613" width="7.125" style="1" customWidth="1"/>
    <col min="4614" max="4614" width="4.125" style="1" customWidth="1"/>
    <col min="4615" max="4615" width="7.125" style="1" customWidth="1"/>
    <col min="4616" max="4616" width="4.125" style="1" customWidth="1"/>
    <col min="4617" max="4617" width="7.125" style="1" customWidth="1"/>
    <col min="4618" max="4618" width="4.125" style="1" customWidth="1"/>
    <col min="4619" max="4619" width="7.125" style="1" customWidth="1"/>
    <col min="4620" max="4620" width="4.125" style="1" customWidth="1"/>
    <col min="4621" max="4621" width="7.125" style="1" customWidth="1"/>
    <col min="4622" max="4622" width="4.125" style="1" customWidth="1"/>
    <col min="4623" max="4623" width="7.125" style="1" customWidth="1"/>
    <col min="4624" max="4624" width="4.125" style="1" customWidth="1"/>
    <col min="4625" max="4625" width="7.125" style="1" customWidth="1"/>
    <col min="4626" max="4626" width="4.125" style="1" customWidth="1"/>
    <col min="4627" max="4627" width="7.125" style="1" customWidth="1"/>
    <col min="4628" max="4628" width="4.125" style="1" customWidth="1"/>
    <col min="4629" max="4629" width="9.125" style="1" customWidth="1"/>
    <col min="4630" max="4630" width="7.125" style="1" customWidth="1"/>
    <col min="4631" max="4631" width="4.25" style="1" customWidth="1"/>
    <col min="4632" max="4632" width="7.125" style="1" customWidth="1"/>
    <col min="4633" max="4633" width="4.125" style="1" customWidth="1"/>
    <col min="4634" max="4634" width="7.125" style="1" customWidth="1"/>
    <col min="4635" max="4635" width="4.125" style="1" customWidth="1"/>
    <col min="4636" max="4636" width="7.125" style="1" customWidth="1"/>
    <col min="4637" max="4637" width="4.125" style="1" customWidth="1"/>
    <col min="4638" max="4638" width="7.125" style="1" customWidth="1"/>
    <col min="4639" max="4639" width="4.125" style="1" customWidth="1"/>
    <col min="4640" max="4640" width="7.125" style="1" customWidth="1"/>
    <col min="4641" max="4641" width="4.125" style="1" customWidth="1"/>
    <col min="4642" max="4642" width="7.125" style="1" customWidth="1"/>
    <col min="4643" max="4643" width="4.125" style="1" customWidth="1"/>
    <col min="4644" max="4644" width="7.125" style="1" customWidth="1"/>
    <col min="4645" max="4645" width="4.125" style="1" customWidth="1"/>
    <col min="4646" max="4864" width="9" style="1"/>
    <col min="4865" max="4865" width="5.625" style="1" customWidth="1"/>
    <col min="4866" max="4866" width="3" style="1" customWidth="1"/>
    <col min="4867" max="4867" width="15.375" style="1" customWidth="1"/>
    <col min="4868" max="4868" width="9.125" style="1" customWidth="1"/>
    <col min="4869" max="4869" width="7.125" style="1" customWidth="1"/>
    <col min="4870" max="4870" width="4.125" style="1" customWidth="1"/>
    <col min="4871" max="4871" width="7.125" style="1" customWidth="1"/>
    <col min="4872" max="4872" width="4.125" style="1" customWidth="1"/>
    <col min="4873" max="4873" width="7.125" style="1" customWidth="1"/>
    <col min="4874" max="4874" width="4.125" style="1" customWidth="1"/>
    <col min="4875" max="4875" width="7.125" style="1" customWidth="1"/>
    <col min="4876" max="4876" width="4.125" style="1" customWidth="1"/>
    <col min="4877" max="4877" width="7.125" style="1" customWidth="1"/>
    <col min="4878" max="4878" width="4.125" style="1" customWidth="1"/>
    <col min="4879" max="4879" width="7.125" style="1" customWidth="1"/>
    <col min="4880" max="4880" width="4.125" style="1" customWidth="1"/>
    <col min="4881" max="4881" width="7.125" style="1" customWidth="1"/>
    <col min="4882" max="4882" width="4.125" style="1" customWidth="1"/>
    <col min="4883" max="4883" width="7.125" style="1" customWidth="1"/>
    <col min="4884" max="4884" width="4.125" style="1" customWidth="1"/>
    <col min="4885" max="4885" width="9.125" style="1" customWidth="1"/>
    <col min="4886" max="4886" width="7.125" style="1" customWidth="1"/>
    <col min="4887" max="4887" width="4.25" style="1" customWidth="1"/>
    <col min="4888" max="4888" width="7.125" style="1" customWidth="1"/>
    <col min="4889" max="4889" width="4.125" style="1" customWidth="1"/>
    <col min="4890" max="4890" width="7.125" style="1" customWidth="1"/>
    <col min="4891" max="4891" width="4.125" style="1" customWidth="1"/>
    <col min="4892" max="4892" width="7.125" style="1" customWidth="1"/>
    <col min="4893" max="4893" width="4.125" style="1" customWidth="1"/>
    <col min="4894" max="4894" width="7.125" style="1" customWidth="1"/>
    <col min="4895" max="4895" width="4.125" style="1" customWidth="1"/>
    <col min="4896" max="4896" width="7.125" style="1" customWidth="1"/>
    <col min="4897" max="4897" width="4.125" style="1" customWidth="1"/>
    <col min="4898" max="4898" width="7.125" style="1" customWidth="1"/>
    <col min="4899" max="4899" width="4.125" style="1" customWidth="1"/>
    <col min="4900" max="4900" width="7.125" style="1" customWidth="1"/>
    <col min="4901" max="4901" width="4.125" style="1" customWidth="1"/>
    <col min="4902" max="5120" width="9" style="1"/>
    <col min="5121" max="5121" width="5.625" style="1" customWidth="1"/>
    <col min="5122" max="5122" width="3" style="1" customWidth="1"/>
    <col min="5123" max="5123" width="15.375" style="1" customWidth="1"/>
    <col min="5124" max="5124" width="9.125" style="1" customWidth="1"/>
    <col min="5125" max="5125" width="7.125" style="1" customWidth="1"/>
    <col min="5126" max="5126" width="4.125" style="1" customWidth="1"/>
    <col min="5127" max="5127" width="7.125" style="1" customWidth="1"/>
    <col min="5128" max="5128" width="4.125" style="1" customWidth="1"/>
    <col min="5129" max="5129" width="7.125" style="1" customWidth="1"/>
    <col min="5130" max="5130" width="4.125" style="1" customWidth="1"/>
    <col min="5131" max="5131" width="7.125" style="1" customWidth="1"/>
    <col min="5132" max="5132" width="4.125" style="1" customWidth="1"/>
    <col min="5133" max="5133" width="7.125" style="1" customWidth="1"/>
    <col min="5134" max="5134" width="4.125" style="1" customWidth="1"/>
    <col min="5135" max="5135" width="7.125" style="1" customWidth="1"/>
    <col min="5136" max="5136" width="4.125" style="1" customWidth="1"/>
    <col min="5137" max="5137" width="7.125" style="1" customWidth="1"/>
    <col min="5138" max="5138" width="4.125" style="1" customWidth="1"/>
    <col min="5139" max="5139" width="7.125" style="1" customWidth="1"/>
    <col min="5140" max="5140" width="4.125" style="1" customWidth="1"/>
    <col min="5141" max="5141" width="9.125" style="1" customWidth="1"/>
    <col min="5142" max="5142" width="7.125" style="1" customWidth="1"/>
    <col min="5143" max="5143" width="4.25" style="1" customWidth="1"/>
    <col min="5144" max="5144" width="7.125" style="1" customWidth="1"/>
    <col min="5145" max="5145" width="4.125" style="1" customWidth="1"/>
    <col min="5146" max="5146" width="7.125" style="1" customWidth="1"/>
    <col min="5147" max="5147" width="4.125" style="1" customWidth="1"/>
    <col min="5148" max="5148" width="7.125" style="1" customWidth="1"/>
    <col min="5149" max="5149" width="4.125" style="1" customWidth="1"/>
    <col min="5150" max="5150" width="7.125" style="1" customWidth="1"/>
    <col min="5151" max="5151" width="4.125" style="1" customWidth="1"/>
    <col min="5152" max="5152" width="7.125" style="1" customWidth="1"/>
    <col min="5153" max="5153" width="4.125" style="1" customWidth="1"/>
    <col min="5154" max="5154" width="7.125" style="1" customWidth="1"/>
    <col min="5155" max="5155" width="4.125" style="1" customWidth="1"/>
    <col min="5156" max="5156" width="7.125" style="1" customWidth="1"/>
    <col min="5157" max="5157" width="4.125" style="1" customWidth="1"/>
    <col min="5158" max="5376" width="9" style="1"/>
    <col min="5377" max="5377" width="5.625" style="1" customWidth="1"/>
    <col min="5378" max="5378" width="3" style="1" customWidth="1"/>
    <col min="5379" max="5379" width="15.375" style="1" customWidth="1"/>
    <col min="5380" max="5380" width="9.125" style="1" customWidth="1"/>
    <col min="5381" max="5381" width="7.125" style="1" customWidth="1"/>
    <col min="5382" max="5382" width="4.125" style="1" customWidth="1"/>
    <col min="5383" max="5383" width="7.125" style="1" customWidth="1"/>
    <col min="5384" max="5384" width="4.125" style="1" customWidth="1"/>
    <col min="5385" max="5385" width="7.125" style="1" customWidth="1"/>
    <col min="5386" max="5386" width="4.125" style="1" customWidth="1"/>
    <col min="5387" max="5387" width="7.125" style="1" customWidth="1"/>
    <col min="5388" max="5388" width="4.125" style="1" customWidth="1"/>
    <col min="5389" max="5389" width="7.125" style="1" customWidth="1"/>
    <col min="5390" max="5390" width="4.125" style="1" customWidth="1"/>
    <col min="5391" max="5391" width="7.125" style="1" customWidth="1"/>
    <col min="5392" max="5392" width="4.125" style="1" customWidth="1"/>
    <col min="5393" max="5393" width="7.125" style="1" customWidth="1"/>
    <col min="5394" max="5394" width="4.125" style="1" customWidth="1"/>
    <col min="5395" max="5395" width="7.125" style="1" customWidth="1"/>
    <col min="5396" max="5396" width="4.125" style="1" customWidth="1"/>
    <col min="5397" max="5397" width="9.125" style="1" customWidth="1"/>
    <col min="5398" max="5398" width="7.125" style="1" customWidth="1"/>
    <col min="5399" max="5399" width="4.25" style="1" customWidth="1"/>
    <col min="5400" max="5400" width="7.125" style="1" customWidth="1"/>
    <col min="5401" max="5401" width="4.125" style="1" customWidth="1"/>
    <col min="5402" max="5402" width="7.125" style="1" customWidth="1"/>
    <col min="5403" max="5403" width="4.125" style="1" customWidth="1"/>
    <col min="5404" max="5404" width="7.125" style="1" customWidth="1"/>
    <col min="5405" max="5405" width="4.125" style="1" customWidth="1"/>
    <col min="5406" max="5406" width="7.125" style="1" customWidth="1"/>
    <col min="5407" max="5407" width="4.125" style="1" customWidth="1"/>
    <col min="5408" max="5408" width="7.125" style="1" customWidth="1"/>
    <col min="5409" max="5409" width="4.125" style="1" customWidth="1"/>
    <col min="5410" max="5410" width="7.125" style="1" customWidth="1"/>
    <col min="5411" max="5411" width="4.125" style="1" customWidth="1"/>
    <col min="5412" max="5412" width="7.125" style="1" customWidth="1"/>
    <col min="5413" max="5413" width="4.125" style="1" customWidth="1"/>
    <col min="5414" max="5632" width="9" style="1"/>
    <col min="5633" max="5633" width="5.625" style="1" customWidth="1"/>
    <col min="5634" max="5634" width="3" style="1" customWidth="1"/>
    <col min="5635" max="5635" width="15.375" style="1" customWidth="1"/>
    <col min="5636" max="5636" width="9.125" style="1" customWidth="1"/>
    <col min="5637" max="5637" width="7.125" style="1" customWidth="1"/>
    <col min="5638" max="5638" width="4.125" style="1" customWidth="1"/>
    <col min="5639" max="5639" width="7.125" style="1" customWidth="1"/>
    <col min="5640" max="5640" width="4.125" style="1" customWidth="1"/>
    <col min="5641" max="5641" width="7.125" style="1" customWidth="1"/>
    <col min="5642" max="5642" width="4.125" style="1" customWidth="1"/>
    <col min="5643" max="5643" width="7.125" style="1" customWidth="1"/>
    <col min="5644" max="5644" width="4.125" style="1" customWidth="1"/>
    <col min="5645" max="5645" width="7.125" style="1" customWidth="1"/>
    <col min="5646" max="5646" width="4.125" style="1" customWidth="1"/>
    <col min="5647" max="5647" width="7.125" style="1" customWidth="1"/>
    <col min="5648" max="5648" width="4.125" style="1" customWidth="1"/>
    <col min="5649" max="5649" width="7.125" style="1" customWidth="1"/>
    <col min="5650" max="5650" width="4.125" style="1" customWidth="1"/>
    <col min="5651" max="5651" width="7.125" style="1" customWidth="1"/>
    <col min="5652" max="5652" width="4.125" style="1" customWidth="1"/>
    <col min="5653" max="5653" width="9.125" style="1" customWidth="1"/>
    <col min="5654" max="5654" width="7.125" style="1" customWidth="1"/>
    <col min="5655" max="5655" width="4.25" style="1" customWidth="1"/>
    <col min="5656" max="5656" width="7.125" style="1" customWidth="1"/>
    <col min="5657" max="5657" width="4.125" style="1" customWidth="1"/>
    <col min="5658" max="5658" width="7.125" style="1" customWidth="1"/>
    <col min="5659" max="5659" width="4.125" style="1" customWidth="1"/>
    <col min="5660" max="5660" width="7.125" style="1" customWidth="1"/>
    <col min="5661" max="5661" width="4.125" style="1" customWidth="1"/>
    <col min="5662" max="5662" width="7.125" style="1" customWidth="1"/>
    <col min="5663" max="5663" width="4.125" style="1" customWidth="1"/>
    <col min="5664" max="5664" width="7.125" style="1" customWidth="1"/>
    <col min="5665" max="5665" width="4.125" style="1" customWidth="1"/>
    <col min="5666" max="5666" width="7.125" style="1" customWidth="1"/>
    <col min="5667" max="5667" width="4.125" style="1" customWidth="1"/>
    <col min="5668" max="5668" width="7.125" style="1" customWidth="1"/>
    <col min="5669" max="5669" width="4.125" style="1" customWidth="1"/>
    <col min="5670" max="5888" width="9" style="1"/>
    <col min="5889" max="5889" width="5.625" style="1" customWidth="1"/>
    <col min="5890" max="5890" width="3" style="1" customWidth="1"/>
    <col min="5891" max="5891" width="15.375" style="1" customWidth="1"/>
    <col min="5892" max="5892" width="9.125" style="1" customWidth="1"/>
    <col min="5893" max="5893" width="7.125" style="1" customWidth="1"/>
    <col min="5894" max="5894" width="4.125" style="1" customWidth="1"/>
    <col min="5895" max="5895" width="7.125" style="1" customWidth="1"/>
    <col min="5896" max="5896" width="4.125" style="1" customWidth="1"/>
    <col min="5897" max="5897" width="7.125" style="1" customWidth="1"/>
    <col min="5898" max="5898" width="4.125" style="1" customWidth="1"/>
    <col min="5899" max="5899" width="7.125" style="1" customWidth="1"/>
    <col min="5900" max="5900" width="4.125" style="1" customWidth="1"/>
    <col min="5901" max="5901" width="7.125" style="1" customWidth="1"/>
    <col min="5902" max="5902" width="4.125" style="1" customWidth="1"/>
    <col min="5903" max="5903" width="7.125" style="1" customWidth="1"/>
    <col min="5904" max="5904" width="4.125" style="1" customWidth="1"/>
    <col min="5905" max="5905" width="7.125" style="1" customWidth="1"/>
    <col min="5906" max="5906" width="4.125" style="1" customWidth="1"/>
    <col min="5907" max="5907" width="7.125" style="1" customWidth="1"/>
    <col min="5908" max="5908" width="4.125" style="1" customWidth="1"/>
    <col min="5909" max="5909" width="9.125" style="1" customWidth="1"/>
    <col min="5910" max="5910" width="7.125" style="1" customWidth="1"/>
    <col min="5911" max="5911" width="4.25" style="1" customWidth="1"/>
    <col min="5912" max="5912" width="7.125" style="1" customWidth="1"/>
    <col min="5913" max="5913" width="4.125" style="1" customWidth="1"/>
    <col min="5914" max="5914" width="7.125" style="1" customWidth="1"/>
    <col min="5915" max="5915" width="4.125" style="1" customWidth="1"/>
    <col min="5916" max="5916" width="7.125" style="1" customWidth="1"/>
    <col min="5917" max="5917" width="4.125" style="1" customWidth="1"/>
    <col min="5918" max="5918" width="7.125" style="1" customWidth="1"/>
    <col min="5919" max="5919" width="4.125" style="1" customWidth="1"/>
    <col min="5920" max="5920" width="7.125" style="1" customWidth="1"/>
    <col min="5921" max="5921" width="4.125" style="1" customWidth="1"/>
    <col min="5922" max="5922" width="7.125" style="1" customWidth="1"/>
    <col min="5923" max="5923" width="4.125" style="1" customWidth="1"/>
    <col min="5924" max="5924" width="7.125" style="1" customWidth="1"/>
    <col min="5925" max="5925" width="4.125" style="1" customWidth="1"/>
    <col min="5926" max="6144" width="9" style="1"/>
    <col min="6145" max="6145" width="5.625" style="1" customWidth="1"/>
    <col min="6146" max="6146" width="3" style="1" customWidth="1"/>
    <col min="6147" max="6147" width="15.375" style="1" customWidth="1"/>
    <col min="6148" max="6148" width="9.125" style="1" customWidth="1"/>
    <col min="6149" max="6149" width="7.125" style="1" customWidth="1"/>
    <col min="6150" max="6150" width="4.125" style="1" customWidth="1"/>
    <col min="6151" max="6151" width="7.125" style="1" customWidth="1"/>
    <col min="6152" max="6152" width="4.125" style="1" customWidth="1"/>
    <col min="6153" max="6153" width="7.125" style="1" customWidth="1"/>
    <col min="6154" max="6154" width="4.125" style="1" customWidth="1"/>
    <col min="6155" max="6155" width="7.125" style="1" customWidth="1"/>
    <col min="6156" max="6156" width="4.125" style="1" customWidth="1"/>
    <col min="6157" max="6157" width="7.125" style="1" customWidth="1"/>
    <col min="6158" max="6158" width="4.125" style="1" customWidth="1"/>
    <col min="6159" max="6159" width="7.125" style="1" customWidth="1"/>
    <col min="6160" max="6160" width="4.125" style="1" customWidth="1"/>
    <col min="6161" max="6161" width="7.125" style="1" customWidth="1"/>
    <col min="6162" max="6162" width="4.125" style="1" customWidth="1"/>
    <col min="6163" max="6163" width="7.125" style="1" customWidth="1"/>
    <col min="6164" max="6164" width="4.125" style="1" customWidth="1"/>
    <col min="6165" max="6165" width="9.125" style="1" customWidth="1"/>
    <col min="6166" max="6166" width="7.125" style="1" customWidth="1"/>
    <col min="6167" max="6167" width="4.25" style="1" customWidth="1"/>
    <col min="6168" max="6168" width="7.125" style="1" customWidth="1"/>
    <col min="6169" max="6169" width="4.125" style="1" customWidth="1"/>
    <col min="6170" max="6170" width="7.125" style="1" customWidth="1"/>
    <col min="6171" max="6171" width="4.125" style="1" customWidth="1"/>
    <col min="6172" max="6172" width="7.125" style="1" customWidth="1"/>
    <col min="6173" max="6173" width="4.125" style="1" customWidth="1"/>
    <col min="6174" max="6174" width="7.125" style="1" customWidth="1"/>
    <col min="6175" max="6175" width="4.125" style="1" customWidth="1"/>
    <col min="6176" max="6176" width="7.125" style="1" customWidth="1"/>
    <col min="6177" max="6177" width="4.125" style="1" customWidth="1"/>
    <col min="6178" max="6178" width="7.125" style="1" customWidth="1"/>
    <col min="6179" max="6179" width="4.125" style="1" customWidth="1"/>
    <col min="6180" max="6180" width="7.125" style="1" customWidth="1"/>
    <col min="6181" max="6181" width="4.125" style="1" customWidth="1"/>
    <col min="6182" max="6400" width="9" style="1"/>
    <col min="6401" max="6401" width="5.625" style="1" customWidth="1"/>
    <col min="6402" max="6402" width="3" style="1" customWidth="1"/>
    <col min="6403" max="6403" width="15.375" style="1" customWidth="1"/>
    <col min="6404" max="6404" width="9.125" style="1" customWidth="1"/>
    <col min="6405" max="6405" width="7.125" style="1" customWidth="1"/>
    <col min="6406" max="6406" width="4.125" style="1" customWidth="1"/>
    <col min="6407" max="6407" width="7.125" style="1" customWidth="1"/>
    <col min="6408" max="6408" width="4.125" style="1" customWidth="1"/>
    <col min="6409" max="6409" width="7.125" style="1" customWidth="1"/>
    <col min="6410" max="6410" width="4.125" style="1" customWidth="1"/>
    <col min="6411" max="6411" width="7.125" style="1" customWidth="1"/>
    <col min="6412" max="6412" width="4.125" style="1" customWidth="1"/>
    <col min="6413" max="6413" width="7.125" style="1" customWidth="1"/>
    <col min="6414" max="6414" width="4.125" style="1" customWidth="1"/>
    <col min="6415" max="6415" width="7.125" style="1" customWidth="1"/>
    <col min="6416" max="6416" width="4.125" style="1" customWidth="1"/>
    <col min="6417" max="6417" width="7.125" style="1" customWidth="1"/>
    <col min="6418" max="6418" width="4.125" style="1" customWidth="1"/>
    <col min="6419" max="6419" width="7.125" style="1" customWidth="1"/>
    <col min="6420" max="6420" width="4.125" style="1" customWidth="1"/>
    <col min="6421" max="6421" width="9.125" style="1" customWidth="1"/>
    <col min="6422" max="6422" width="7.125" style="1" customWidth="1"/>
    <col min="6423" max="6423" width="4.25" style="1" customWidth="1"/>
    <col min="6424" max="6424" width="7.125" style="1" customWidth="1"/>
    <col min="6425" max="6425" width="4.125" style="1" customWidth="1"/>
    <col min="6426" max="6426" width="7.125" style="1" customWidth="1"/>
    <col min="6427" max="6427" width="4.125" style="1" customWidth="1"/>
    <col min="6428" max="6428" width="7.125" style="1" customWidth="1"/>
    <col min="6429" max="6429" width="4.125" style="1" customWidth="1"/>
    <col min="6430" max="6430" width="7.125" style="1" customWidth="1"/>
    <col min="6431" max="6431" width="4.125" style="1" customWidth="1"/>
    <col min="6432" max="6432" width="7.125" style="1" customWidth="1"/>
    <col min="6433" max="6433" width="4.125" style="1" customWidth="1"/>
    <col min="6434" max="6434" width="7.125" style="1" customWidth="1"/>
    <col min="6435" max="6435" width="4.125" style="1" customWidth="1"/>
    <col min="6436" max="6436" width="7.125" style="1" customWidth="1"/>
    <col min="6437" max="6437" width="4.125" style="1" customWidth="1"/>
    <col min="6438" max="6656" width="9" style="1"/>
    <col min="6657" max="6657" width="5.625" style="1" customWidth="1"/>
    <col min="6658" max="6658" width="3" style="1" customWidth="1"/>
    <col min="6659" max="6659" width="15.375" style="1" customWidth="1"/>
    <col min="6660" max="6660" width="9.125" style="1" customWidth="1"/>
    <col min="6661" max="6661" width="7.125" style="1" customWidth="1"/>
    <col min="6662" max="6662" width="4.125" style="1" customWidth="1"/>
    <col min="6663" max="6663" width="7.125" style="1" customWidth="1"/>
    <col min="6664" max="6664" width="4.125" style="1" customWidth="1"/>
    <col min="6665" max="6665" width="7.125" style="1" customWidth="1"/>
    <col min="6666" max="6666" width="4.125" style="1" customWidth="1"/>
    <col min="6667" max="6667" width="7.125" style="1" customWidth="1"/>
    <col min="6668" max="6668" width="4.125" style="1" customWidth="1"/>
    <col min="6669" max="6669" width="7.125" style="1" customWidth="1"/>
    <col min="6670" max="6670" width="4.125" style="1" customWidth="1"/>
    <col min="6671" max="6671" width="7.125" style="1" customWidth="1"/>
    <col min="6672" max="6672" width="4.125" style="1" customWidth="1"/>
    <col min="6673" max="6673" width="7.125" style="1" customWidth="1"/>
    <col min="6674" max="6674" width="4.125" style="1" customWidth="1"/>
    <col min="6675" max="6675" width="7.125" style="1" customWidth="1"/>
    <col min="6676" max="6676" width="4.125" style="1" customWidth="1"/>
    <col min="6677" max="6677" width="9.125" style="1" customWidth="1"/>
    <col min="6678" max="6678" width="7.125" style="1" customWidth="1"/>
    <col min="6679" max="6679" width="4.25" style="1" customWidth="1"/>
    <col min="6680" max="6680" width="7.125" style="1" customWidth="1"/>
    <col min="6681" max="6681" width="4.125" style="1" customWidth="1"/>
    <col min="6682" max="6682" width="7.125" style="1" customWidth="1"/>
    <col min="6683" max="6683" width="4.125" style="1" customWidth="1"/>
    <col min="6684" max="6684" width="7.125" style="1" customWidth="1"/>
    <col min="6685" max="6685" width="4.125" style="1" customWidth="1"/>
    <col min="6686" max="6686" width="7.125" style="1" customWidth="1"/>
    <col min="6687" max="6687" width="4.125" style="1" customWidth="1"/>
    <col min="6688" max="6688" width="7.125" style="1" customWidth="1"/>
    <col min="6689" max="6689" width="4.125" style="1" customWidth="1"/>
    <col min="6690" max="6690" width="7.125" style="1" customWidth="1"/>
    <col min="6691" max="6691" width="4.125" style="1" customWidth="1"/>
    <col min="6692" max="6692" width="7.125" style="1" customWidth="1"/>
    <col min="6693" max="6693" width="4.125" style="1" customWidth="1"/>
    <col min="6694" max="6912" width="9" style="1"/>
    <col min="6913" max="6913" width="5.625" style="1" customWidth="1"/>
    <col min="6914" max="6914" width="3" style="1" customWidth="1"/>
    <col min="6915" max="6915" width="15.375" style="1" customWidth="1"/>
    <col min="6916" max="6916" width="9.125" style="1" customWidth="1"/>
    <col min="6917" max="6917" width="7.125" style="1" customWidth="1"/>
    <col min="6918" max="6918" width="4.125" style="1" customWidth="1"/>
    <col min="6919" max="6919" width="7.125" style="1" customWidth="1"/>
    <col min="6920" max="6920" width="4.125" style="1" customWidth="1"/>
    <col min="6921" max="6921" width="7.125" style="1" customWidth="1"/>
    <col min="6922" max="6922" width="4.125" style="1" customWidth="1"/>
    <col min="6923" max="6923" width="7.125" style="1" customWidth="1"/>
    <col min="6924" max="6924" width="4.125" style="1" customWidth="1"/>
    <col min="6925" max="6925" width="7.125" style="1" customWidth="1"/>
    <col min="6926" max="6926" width="4.125" style="1" customWidth="1"/>
    <col min="6927" max="6927" width="7.125" style="1" customWidth="1"/>
    <col min="6928" max="6928" width="4.125" style="1" customWidth="1"/>
    <col min="6929" max="6929" width="7.125" style="1" customWidth="1"/>
    <col min="6930" max="6930" width="4.125" style="1" customWidth="1"/>
    <col min="6931" max="6931" width="7.125" style="1" customWidth="1"/>
    <col min="6932" max="6932" width="4.125" style="1" customWidth="1"/>
    <col min="6933" max="6933" width="9.125" style="1" customWidth="1"/>
    <col min="6934" max="6934" width="7.125" style="1" customWidth="1"/>
    <col min="6935" max="6935" width="4.25" style="1" customWidth="1"/>
    <col min="6936" max="6936" width="7.125" style="1" customWidth="1"/>
    <col min="6937" max="6937" width="4.125" style="1" customWidth="1"/>
    <col min="6938" max="6938" width="7.125" style="1" customWidth="1"/>
    <col min="6939" max="6939" width="4.125" style="1" customWidth="1"/>
    <col min="6940" max="6940" width="7.125" style="1" customWidth="1"/>
    <col min="6941" max="6941" width="4.125" style="1" customWidth="1"/>
    <col min="6942" max="6942" width="7.125" style="1" customWidth="1"/>
    <col min="6943" max="6943" width="4.125" style="1" customWidth="1"/>
    <col min="6944" max="6944" width="7.125" style="1" customWidth="1"/>
    <col min="6945" max="6945" width="4.125" style="1" customWidth="1"/>
    <col min="6946" max="6946" width="7.125" style="1" customWidth="1"/>
    <col min="6947" max="6947" width="4.125" style="1" customWidth="1"/>
    <col min="6948" max="6948" width="7.125" style="1" customWidth="1"/>
    <col min="6949" max="6949" width="4.125" style="1" customWidth="1"/>
    <col min="6950" max="7168" width="9" style="1"/>
    <col min="7169" max="7169" width="5.625" style="1" customWidth="1"/>
    <col min="7170" max="7170" width="3" style="1" customWidth="1"/>
    <col min="7171" max="7171" width="15.375" style="1" customWidth="1"/>
    <col min="7172" max="7172" width="9.125" style="1" customWidth="1"/>
    <col min="7173" max="7173" width="7.125" style="1" customWidth="1"/>
    <col min="7174" max="7174" width="4.125" style="1" customWidth="1"/>
    <col min="7175" max="7175" width="7.125" style="1" customWidth="1"/>
    <col min="7176" max="7176" width="4.125" style="1" customWidth="1"/>
    <col min="7177" max="7177" width="7.125" style="1" customWidth="1"/>
    <col min="7178" max="7178" width="4.125" style="1" customWidth="1"/>
    <col min="7179" max="7179" width="7.125" style="1" customWidth="1"/>
    <col min="7180" max="7180" width="4.125" style="1" customWidth="1"/>
    <col min="7181" max="7181" width="7.125" style="1" customWidth="1"/>
    <col min="7182" max="7182" width="4.125" style="1" customWidth="1"/>
    <col min="7183" max="7183" width="7.125" style="1" customWidth="1"/>
    <col min="7184" max="7184" width="4.125" style="1" customWidth="1"/>
    <col min="7185" max="7185" width="7.125" style="1" customWidth="1"/>
    <col min="7186" max="7186" width="4.125" style="1" customWidth="1"/>
    <col min="7187" max="7187" width="7.125" style="1" customWidth="1"/>
    <col min="7188" max="7188" width="4.125" style="1" customWidth="1"/>
    <col min="7189" max="7189" width="9.125" style="1" customWidth="1"/>
    <col min="7190" max="7190" width="7.125" style="1" customWidth="1"/>
    <col min="7191" max="7191" width="4.25" style="1" customWidth="1"/>
    <col min="7192" max="7192" width="7.125" style="1" customWidth="1"/>
    <col min="7193" max="7193" width="4.125" style="1" customWidth="1"/>
    <col min="7194" max="7194" width="7.125" style="1" customWidth="1"/>
    <col min="7195" max="7195" width="4.125" style="1" customWidth="1"/>
    <col min="7196" max="7196" width="7.125" style="1" customWidth="1"/>
    <col min="7197" max="7197" width="4.125" style="1" customWidth="1"/>
    <col min="7198" max="7198" width="7.125" style="1" customWidth="1"/>
    <col min="7199" max="7199" width="4.125" style="1" customWidth="1"/>
    <col min="7200" max="7200" width="7.125" style="1" customWidth="1"/>
    <col min="7201" max="7201" width="4.125" style="1" customWidth="1"/>
    <col min="7202" max="7202" width="7.125" style="1" customWidth="1"/>
    <col min="7203" max="7203" width="4.125" style="1" customWidth="1"/>
    <col min="7204" max="7204" width="7.125" style="1" customWidth="1"/>
    <col min="7205" max="7205" width="4.125" style="1" customWidth="1"/>
    <col min="7206" max="7424" width="9" style="1"/>
    <col min="7425" max="7425" width="5.625" style="1" customWidth="1"/>
    <col min="7426" max="7426" width="3" style="1" customWidth="1"/>
    <col min="7427" max="7427" width="15.375" style="1" customWidth="1"/>
    <col min="7428" max="7428" width="9.125" style="1" customWidth="1"/>
    <col min="7429" max="7429" width="7.125" style="1" customWidth="1"/>
    <col min="7430" max="7430" width="4.125" style="1" customWidth="1"/>
    <col min="7431" max="7431" width="7.125" style="1" customWidth="1"/>
    <col min="7432" max="7432" width="4.125" style="1" customWidth="1"/>
    <col min="7433" max="7433" width="7.125" style="1" customWidth="1"/>
    <col min="7434" max="7434" width="4.125" style="1" customWidth="1"/>
    <col min="7435" max="7435" width="7.125" style="1" customWidth="1"/>
    <col min="7436" max="7436" width="4.125" style="1" customWidth="1"/>
    <col min="7437" max="7437" width="7.125" style="1" customWidth="1"/>
    <col min="7438" max="7438" width="4.125" style="1" customWidth="1"/>
    <col min="7439" max="7439" width="7.125" style="1" customWidth="1"/>
    <col min="7440" max="7440" width="4.125" style="1" customWidth="1"/>
    <col min="7441" max="7441" width="7.125" style="1" customWidth="1"/>
    <col min="7442" max="7442" width="4.125" style="1" customWidth="1"/>
    <col min="7443" max="7443" width="7.125" style="1" customWidth="1"/>
    <col min="7444" max="7444" width="4.125" style="1" customWidth="1"/>
    <col min="7445" max="7445" width="9.125" style="1" customWidth="1"/>
    <col min="7446" max="7446" width="7.125" style="1" customWidth="1"/>
    <col min="7447" max="7447" width="4.25" style="1" customWidth="1"/>
    <col min="7448" max="7448" width="7.125" style="1" customWidth="1"/>
    <col min="7449" max="7449" width="4.125" style="1" customWidth="1"/>
    <col min="7450" max="7450" width="7.125" style="1" customWidth="1"/>
    <col min="7451" max="7451" width="4.125" style="1" customWidth="1"/>
    <col min="7452" max="7452" width="7.125" style="1" customWidth="1"/>
    <col min="7453" max="7453" width="4.125" style="1" customWidth="1"/>
    <col min="7454" max="7454" width="7.125" style="1" customWidth="1"/>
    <col min="7455" max="7455" width="4.125" style="1" customWidth="1"/>
    <col min="7456" max="7456" width="7.125" style="1" customWidth="1"/>
    <col min="7457" max="7457" width="4.125" style="1" customWidth="1"/>
    <col min="7458" max="7458" width="7.125" style="1" customWidth="1"/>
    <col min="7459" max="7459" width="4.125" style="1" customWidth="1"/>
    <col min="7460" max="7460" width="7.125" style="1" customWidth="1"/>
    <col min="7461" max="7461" width="4.125" style="1" customWidth="1"/>
    <col min="7462" max="7680" width="9" style="1"/>
    <col min="7681" max="7681" width="5.625" style="1" customWidth="1"/>
    <col min="7682" max="7682" width="3" style="1" customWidth="1"/>
    <col min="7683" max="7683" width="15.375" style="1" customWidth="1"/>
    <col min="7684" max="7684" width="9.125" style="1" customWidth="1"/>
    <col min="7685" max="7685" width="7.125" style="1" customWidth="1"/>
    <col min="7686" max="7686" width="4.125" style="1" customWidth="1"/>
    <col min="7687" max="7687" width="7.125" style="1" customWidth="1"/>
    <col min="7688" max="7688" width="4.125" style="1" customWidth="1"/>
    <col min="7689" max="7689" width="7.125" style="1" customWidth="1"/>
    <col min="7690" max="7690" width="4.125" style="1" customWidth="1"/>
    <col min="7691" max="7691" width="7.125" style="1" customWidth="1"/>
    <col min="7692" max="7692" width="4.125" style="1" customWidth="1"/>
    <col min="7693" max="7693" width="7.125" style="1" customWidth="1"/>
    <col min="7694" max="7694" width="4.125" style="1" customWidth="1"/>
    <col min="7695" max="7695" width="7.125" style="1" customWidth="1"/>
    <col min="7696" max="7696" width="4.125" style="1" customWidth="1"/>
    <col min="7697" max="7697" width="7.125" style="1" customWidth="1"/>
    <col min="7698" max="7698" width="4.125" style="1" customWidth="1"/>
    <col min="7699" max="7699" width="7.125" style="1" customWidth="1"/>
    <col min="7700" max="7700" width="4.125" style="1" customWidth="1"/>
    <col min="7701" max="7701" width="9.125" style="1" customWidth="1"/>
    <col min="7702" max="7702" width="7.125" style="1" customWidth="1"/>
    <col min="7703" max="7703" width="4.25" style="1" customWidth="1"/>
    <col min="7704" max="7704" width="7.125" style="1" customWidth="1"/>
    <col min="7705" max="7705" width="4.125" style="1" customWidth="1"/>
    <col min="7706" max="7706" width="7.125" style="1" customWidth="1"/>
    <col min="7707" max="7707" width="4.125" style="1" customWidth="1"/>
    <col min="7708" max="7708" width="7.125" style="1" customWidth="1"/>
    <col min="7709" max="7709" width="4.125" style="1" customWidth="1"/>
    <col min="7710" max="7710" width="7.125" style="1" customWidth="1"/>
    <col min="7711" max="7711" width="4.125" style="1" customWidth="1"/>
    <col min="7712" max="7712" width="7.125" style="1" customWidth="1"/>
    <col min="7713" max="7713" width="4.125" style="1" customWidth="1"/>
    <col min="7714" max="7714" width="7.125" style="1" customWidth="1"/>
    <col min="7715" max="7715" width="4.125" style="1" customWidth="1"/>
    <col min="7716" max="7716" width="7.125" style="1" customWidth="1"/>
    <col min="7717" max="7717" width="4.125" style="1" customWidth="1"/>
    <col min="7718" max="7936" width="9" style="1"/>
    <col min="7937" max="7937" width="5.625" style="1" customWidth="1"/>
    <col min="7938" max="7938" width="3" style="1" customWidth="1"/>
    <col min="7939" max="7939" width="15.375" style="1" customWidth="1"/>
    <col min="7940" max="7940" width="9.125" style="1" customWidth="1"/>
    <col min="7941" max="7941" width="7.125" style="1" customWidth="1"/>
    <col min="7942" max="7942" width="4.125" style="1" customWidth="1"/>
    <col min="7943" max="7943" width="7.125" style="1" customWidth="1"/>
    <col min="7944" max="7944" width="4.125" style="1" customWidth="1"/>
    <col min="7945" max="7945" width="7.125" style="1" customWidth="1"/>
    <col min="7946" max="7946" width="4.125" style="1" customWidth="1"/>
    <col min="7947" max="7947" width="7.125" style="1" customWidth="1"/>
    <col min="7948" max="7948" width="4.125" style="1" customWidth="1"/>
    <col min="7949" max="7949" width="7.125" style="1" customWidth="1"/>
    <col min="7950" max="7950" width="4.125" style="1" customWidth="1"/>
    <col min="7951" max="7951" width="7.125" style="1" customWidth="1"/>
    <col min="7952" max="7952" width="4.125" style="1" customWidth="1"/>
    <col min="7953" max="7953" width="7.125" style="1" customWidth="1"/>
    <col min="7954" max="7954" width="4.125" style="1" customWidth="1"/>
    <col min="7955" max="7955" width="7.125" style="1" customWidth="1"/>
    <col min="7956" max="7956" width="4.125" style="1" customWidth="1"/>
    <col min="7957" max="7957" width="9.125" style="1" customWidth="1"/>
    <col min="7958" max="7958" width="7.125" style="1" customWidth="1"/>
    <col min="7959" max="7959" width="4.25" style="1" customWidth="1"/>
    <col min="7960" max="7960" width="7.125" style="1" customWidth="1"/>
    <col min="7961" max="7961" width="4.125" style="1" customWidth="1"/>
    <col min="7962" max="7962" width="7.125" style="1" customWidth="1"/>
    <col min="7963" max="7963" width="4.125" style="1" customWidth="1"/>
    <col min="7964" max="7964" width="7.125" style="1" customWidth="1"/>
    <col min="7965" max="7965" width="4.125" style="1" customWidth="1"/>
    <col min="7966" max="7966" width="7.125" style="1" customWidth="1"/>
    <col min="7967" max="7967" width="4.125" style="1" customWidth="1"/>
    <col min="7968" max="7968" width="7.125" style="1" customWidth="1"/>
    <col min="7969" max="7969" width="4.125" style="1" customWidth="1"/>
    <col min="7970" max="7970" width="7.125" style="1" customWidth="1"/>
    <col min="7971" max="7971" width="4.125" style="1" customWidth="1"/>
    <col min="7972" max="7972" width="7.125" style="1" customWidth="1"/>
    <col min="7973" max="7973" width="4.125" style="1" customWidth="1"/>
    <col min="7974" max="8192" width="9" style="1"/>
    <col min="8193" max="8193" width="5.625" style="1" customWidth="1"/>
    <col min="8194" max="8194" width="3" style="1" customWidth="1"/>
    <col min="8195" max="8195" width="15.375" style="1" customWidth="1"/>
    <col min="8196" max="8196" width="9.125" style="1" customWidth="1"/>
    <col min="8197" max="8197" width="7.125" style="1" customWidth="1"/>
    <col min="8198" max="8198" width="4.125" style="1" customWidth="1"/>
    <col min="8199" max="8199" width="7.125" style="1" customWidth="1"/>
    <col min="8200" max="8200" width="4.125" style="1" customWidth="1"/>
    <col min="8201" max="8201" width="7.125" style="1" customWidth="1"/>
    <col min="8202" max="8202" width="4.125" style="1" customWidth="1"/>
    <col min="8203" max="8203" width="7.125" style="1" customWidth="1"/>
    <col min="8204" max="8204" width="4.125" style="1" customWidth="1"/>
    <col min="8205" max="8205" width="7.125" style="1" customWidth="1"/>
    <col min="8206" max="8206" width="4.125" style="1" customWidth="1"/>
    <col min="8207" max="8207" width="7.125" style="1" customWidth="1"/>
    <col min="8208" max="8208" width="4.125" style="1" customWidth="1"/>
    <col min="8209" max="8209" width="7.125" style="1" customWidth="1"/>
    <col min="8210" max="8210" width="4.125" style="1" customWidth="1"/>
    <col min="8211" max="8211" width="7.125" style="1" customWidth="1"/>
    <col min="8212" max="8212" width="4.125" style="1" customWidth="1"/>
    <col min="8213" max="8213" width="9.125" style="1" customWidth="1"/>
    <col min="8214" max="8214" width="7.125" style="1" customWidth="1"/>
    <col min="8215" max="8215" width="4.25" style="1" customWidth="1"/>
    <col min="8216" max="8216" width="7.125" style="1" customWidth="1"/>
    <col min="8217" max="8217" width="4.125" style="1" customWidth="1"/>
    <col min="8218" max="8218" width="7.125" style="1" customWidth="1"/>
    <col min="8219" max="8219" width="4.125" style="1" customWidth="1"/>
    <col min="8220" max="8220" width="7.125" style="1" customWidth="1"/>
    <col min="8221" max="8221" width="4.125" style="1" customWidth="1"/>
    <col min="8222" max="8222" width="7.125" style="1" customWidth="1"/>
    <col min="8223" max="8223" width="4.125" style="1" customWidth="1"/>
    <col min="8224" max="8224" width="7.125" style="1" customWidth="1"/>
    <col min="8225" max="8225" width="4.125" style="1" customWidth="1"/>
    <col min="8226" max="8226" width="7.125" style="1" customWidth="1"/>
    <col min="8227" max="8227" width="4.125" style="1" customWidth="1"/>
    <col min="8228" max="8228" width="7.125" style="1" customWidth="1"/>
    <col min="8229" max="8229" width="4.125" style="1" customWidth="1"/>
    <col min="8230" max="8448" width="9" style="1"/>
    <col min="8449" max="8449" width="5.625" style="1" customWidth="1"/>
    <col min="8450" max="8450" width="3" style="1" customWidth="1"/>
    <col min="8451" max="8451" width="15.375" style="1" customWidth="1"/>
    <col min="8452" max="8452" width="9.125" style="1" customWidth="1"/>
    <col min="8453" max="8453" width="7.125" style="1" customWidth="1"/>
    <col min="8454" max="8454" width="4.125" style="1" customWidth="1"/>
    <col min="8455" max="8455" width="7.125" style="1" customWidth="1"/>
    <col min="8456" max="8456" width="4.125" style="1" customWidth="1"/>
    <col min="8457" max="8457" width="7.125" style="1" customWidth="1"/>
    <col min="8458" max="8458" width="4.125" style="1" customWidth="1"/>
    <col min="8459" max="8459" width="7.125" style="1" customWidth="1"/>
    <col min="8460" max="8460" width="4.125" style="1" customWidth="1"/>
    <col min="8461" max="8461" width="7.125" style="1" customWidth="1"/>
    <col min="8462" max="8462" width="4.125" style="1" customWidth="1"/>
    <col min="8463" max="8463" width="7.125" style="1" customWidth="1"/>
    <col min="8464" max="8464" width="4.125" style="1" customWidth="1"/>
    <col min="8465" max="8465" width="7.125" style="1" customWidth="1"/>
    <col min="8466" max="8466" width="4.125" style="1" customWidth="1"/>
    <col min="8467" max="8467" width="7.125" style="1" customWidth="1"/>
    <col min="8468" max="8468" width="4.125" style="1" customWidth="1"/>
    <col min="8469" max="8469" width="9.125" style="1" customWidth="1"/>
    <col min="8470" max="8470" width="7.125" style="1" customWidth="1"/>
    <col min="8471" max="8471" width="4.25" style="1" customWidth="1"/>
    <col min="8472" max="8472" width="7.125" style="1" customWidth="1"/>
    <col min="8473" max="8473" width="4.125" style="1" customWidth="1"/>
    <col min="8474" max="8474" width="7.125" style="1" customWidth="1"/>
    <col min="8475" max="8475" width="4.125" style="1" customWidth="1"/>
    <col min="8476" max="8476" width="7.125" style="1" customWidth="1"/>
    <col min="8477" max="8477" width="4.125" style="1" customWidth="1"/>
    <col min="8478" max="8478" width="7.125" style="1" customWidth="1"/>
    <col min="8479" max="8479" width="4.125" style="1" customWidth="1"/>
    <col min="8480" max="8480" width="7.125" style="1" customWidth="1"/>
    <col min="8481" max="8481" width="4.125" style="1" customWidth="1"/>
    <col min="8482" max="8482" width="7.125" style="1" customWidth="1"/>
    <col min="8483" max="8483" width="4.125" style="1" customWidth="1"/>
    <col min="8484" max="8484" width="7.125" style="1" customWidth="1"/>
    <col min="8485" max="8485" width="4.125" style="1" customWidth="1"/>
    <col min="8486" max="8704" width="9" style="1"/>
    <col min="8705" max="8705" width="5.625" style="1" customWidth="1"/>
    <col min="8706" max="8706" width="3" style="1" customWidth="1"/>
    <col min="8707" max="8707" width="15.375" style="1" customWidth="1"/>
    <col min="8708" max="8708" width="9.125" style="1" customWidth="1"/>
    <col min="8709" max="8709" width="7.125" style="1" customWidth="1"/>
    <col min="8710" max="8710" width="4.125" style="1" customWidth="1"/>
    <col min="8711" max="8711" width="7.125" style="1" customWidth="1"/>
    <col min="8712" max="8712" width="4.125" style="1" customWidth="1"/>
    <col min="8713" max="8713" width="7.125" style="1" customWidth="1"/>
    <col min="8714" max="8714" width="4.125" style="1" customWidth="1"/>
    <col min="8715" max="8715" width="7.125" style="1" customWidth="1"/>
    <col min="8716" max="8716" width="4.125" style="1" customWidth="1"/>
    <col min="8717" max="8717" width="7.125" style="1" customWidth="1"/>
    <col min="8718" max="8718" width="4.125" style="1" customWidth="1"/>
    <col min="8719" max="8719" width="7.125" style="1" customWidth="1"/>
    <col min="8720" max="8720" width="4.125" style="1" customWidth="1"/>
    <col min="8721" max="8721" width="7.125" style="1" customWidth="1"/>
    <col min="8722" max="8722" width="4.125" style="1" customWidth="1"/>
    <col min="8723" max="8723" width="7.125" style="1" customWidth="1"/>
    <col min="8724" max="8724" width="4.125" style="1" customWidth="1"/>
    <col min="8725" max="8725" width="9.125" style="1" customWidth="1"/>
    <col min="8726" max="8726" width="7.125" style="1" customWidth="1"/>
    <col min="8727" max="8727" width="4.25" style="1" customWidth="1"/>
    <col min="8728" max="8728" width="7.125" style="1" customWidth="1"/>
    <col min="8729" max="8729" width="4.125" style="1" customWidth="1"/>
    <col min="8730" max="8730" width="7.125" style="1" customWidth="1"/>
    <col min="8731" max="8731" width="4.125" style="1" customWidth="1"/>
    <col min="8732" max="8732" width="7.125" style="1" customWidth="1"/>
    <col min="8733" max="8733" width="4.125" style="1" customWidth="1"/>
    <col min="8734" max="8734" width="7.125" style="1" customWidth="1"/>
    <col min="8735" max="8735" width="4.125" style="1" customWidth="1"/>
    <col min="8736" max="8736" width="7.125" style="1" customWidth="1"/>
    <col min="8737" max="8737" width="4.125" style="1" customWidth="1"/>
    <col min="8738" max="8738" width="7.125" style="1" customWidth="1"/>
    <col min="8739" max="8739" width="4.125" style="1" customWidth="1"/>
    <col min="8740" max="8740" width="7.125" style="1" customWidth="1"/>
    <col min="8741" max="8741" width="4.125" style="1" customWidth="1"/>
    <col min="8742" max="8960" width="9" style="1"/>
    <col min="8961" max="8961" width="5.625" style="1" customWidth="1"/>
    <col min="8962" max="8962" width="3" style="1" customWidth="1"/>
    <col min="8963" max="8963" width="15.375" style="1" customWidth="1"/>
    <col min="8964" max="8964" width="9.125" style="1" customWidth="1"/>
    <col min="8965" max="8965" width="7.125" style="1" customWidth="1"/>
    <col min="8966" max="8966" width="4.125" style="1" customWidth="1"/>
    <col min="8967" max="8967" width="7.125" style="1" customWidth="1"/>
    <col min="8968" max="8968" width="4.125" style="1" customWidth="1"/>
    <col min="8969" max="8969" width="7.125" style="1" customWidth="1"/>
    <col min="8970" max="8970" width="4.125" style="1" customWidth="1"/>
    <col min="8971" max="8971" width="7.125" style="1" customWidth="1"/>
    <col min="8972" max="8972" width="4.125" style="1" customWidth="1"/>
    <col min="8973" max="8973" width="7.125" style="1" customWidth="1"/>
    <col min="8974" max="8974" width="4.125" style="1" customWidth="1"/>
    <col min="8975" max="8975" width="7.125" style="1" customWidth="1"/>
    <col min="8976" max="8976" width="4.125" style="1" customWidth="1"/>
    <col min="8977" max="8977" width="7.125" style="1" customWidth="1"/>
    <col min="8978" max="8978" width="4.125" style="1" customWidth="1"/>
    <col min="8979" max="8979" width="7.125" style="1" customWidth="1"/>
    <col min="8980" max="8980" width="4.125" style="1" customWidth="1"/>
    <col min="8981" max="8981" width="9.125" style="1" customWidth="1"/>
    <col min="8982" max="8982" width="7.125" style="1" customWidth="1"/>
    <col min="8983" max="8983" width="4.25" style="1" customWidth="1"/>
    <col min="8984" max="8984" width="7.125" style="1" customWidth="1"/>
    <col min="8985" max="8985" width="4.125" style="1" customWidth="1"/>
    <col min="8986" max="8986" width="7.125" style="1" customWidth="1"/>
    <col min="8987" max="8987" width="4.125" style="1" customWidth="1"/>
    <col min="8988" max="8988" width="7.125" style="1" customWidth="1"/>
    <col min="8989" max="8989" width="4.125" style="1" customWidth="1"/>
    <col min="8990" max="8990" width="7.125" style="1" customWidth="1"/>
    <col min="8991" max="8991" width="4.125" style="1" customWidth="1"/>
    <col min="8992" max="8992" width="7.125" style="1" customWidth="1"/>
    <col min="8993" max="8993" width="4.125" style="1" customWidth="1"/>
    <col min="8994" max="8994" width="7.125" style="1" customWidth="1"/>
    <col min="8995" max="8995" width="4.125" style="1" customWidth="1"/>
    <col min="8996" max="8996" width="7.125" style="1" customWidth="1"/>
    <col min="8997" max="8997" width="4.125" style="1" customWidth="1"/>
    <col min="8998" max="9216" width="9" style="1"/>
    <col min="9217" max="9217" width="5.625" style="1" customWidth="1"/>
    <col min="9218" max="9218" width="3" style="1" customWidth="1"/>
    <col min="9219" max="9219" width="15.375" style="1" customWidth="1"/>
    <col min="9220" max="9220" width="9.125" style="1" customWidth="1"/>
    <col min="9221" max="9221" width="7.125" style="1" customWidth="1"/>
    <col min="9222" max="9222" width="4.125" style="1" customWidth="1"/>
    <col min="9223" max="9223" width="7.125" style="1" customWidth="1"/>
    <col min="9224" max="9224" width="4.125" style="1" customWidth="1"/>
    <col min="9225" max="9225" width="7.125" style="1" customWidth="1"/>
    <col min="9226" max="9226" width="4.125" style="1" customWidth="1"/>
    <col min="9227" max="9227" width="7.125" style="1" customWidth="1"/>
    <col min="9228" max="9228" width="4.125" style="1" customWidth="1"/>
    <col min="9229" max="9229" width="7.125" style="1" customWidth="1"/>
    <col min="9230" max="9230" width="4.125" style="1" customWidth="1"/>
    <col min="9231" max="9231" width="7.125" style="1" customWidth="1"/>
    <col min="9232" max="9232" width="4.125" style="1" customWidth="1"/>
    <col min="9233" max="9233" width="7.125" style="1" customWidth="1"/>
    <col min="9234" max="9234" width="4.125" style="1" customWidth="1"/>
    <col min="9235" max="9235" width="7.125" style="1" customWidth="1"/>
    <col min="9236" max="9236" width="4.125" style="1" customWidth="1"/>
    <col min="9237" max="9237" width="9.125" style="1" customWidth="1"/>
    <col min="9238" max="9238" width="7.125" style="1" customWidth="1"/>
    <col min="9239" max="9239" width="4.25" style="1" customWidth="1"/>
    <col min="9240" max="9240" width="7.125" style="1" customWidth="1"/>
    <col min="9241" max="9241" width="4.125" style="1" customWidth="1"/>
    <col min="9242" max="9242" width="7.125" style="1" customWidth="1"/>
    <col min="9243" max="9243" width="4.125" style="1" customWidth="1"/>
    <col min="9244" max="9244" width="7.125" style="1" customWidth="1"/>
    <col min="9245" max="9245" width="4.125" style="1" customWidth="1"/>
    <col min="9246" max="9246" width="7.125" style="1" customWidth="1"/>
    <col min="9247" max="9247" width="4.125" style="1" customWidth="1"/>
    <col min="9248" max="9248" width="7.125" style="1" customWidth="1"/>
    <col min="9249" max="9249" width="4.125" style="1" customWidth="1"/>
    <col min="9250" max="9250" width="7.125" style="1" customWidth="1"/>
    <col min="9251" max="9251" width="4.125" style="1" customWidth="1"/>
    <col min="9252" max="9252" width="7.125" style="1" customWidth="1"/>
    <col min="9253" max="9253" width="4.125" style="1" customWidth="1"/>
    <col min="9254" max="9472" width="9" style="1"/>
    <col min="9473" max="9473" width="5.625" style="1" customWidth="1"/>
    <col min="9474" max="9474" width="3" style="1" customWidth="1"/>
    <col min="9475" max="9475" width="15.375" style="1" customWidth="1"/>
    <col min="9476" max="9476" width="9.125" style="1" customWidth="1"/>
    <col min="9477" max="9477" width="7.125" style="1" customWidth="1"/>
    <col min="9478" max="9478" width="4.125" style="1" customWidth="1"/>
    <col min="9479" max="9479" width="7.125" style="1" customWidth="1"/>
    <col min="9480" max="9480" width="4.125" style="1" customWidth="1"/>
    <col min="9481" max="9481" width="7.125" style="1" customWidth="1"/>
    <col min="9482" max="9482" width="4.125" style="1" customWidth="1"/>
    <col min="9483" max="9483" width="7.125" style="1" customWidth="1"/>
    <col min="9484" max="9484" width="4.125" style="1" customWidth="1"/>
    <col min="9485" max="9485" width="7.125" style="1" customWidth="1"/>
    <col min="9486" max="9486" width="4.125" style="1" customWidth="1"/>
    <col min="9487" max="9487" width="7.125" style="1" customWidth="1"/>
    <col min="9488" max="9488" width="4.125" style="1" customWidth="1"/>
    <col min="9489" max="9489" width="7.125" style="1" customWidth="1"/>
    <col min="9490" max="9490" width="4.125" style="1" customWidth="1"/>
    <col min="9491" max="9491" width="7.125" style="1" customWidth="1"/>
    <col min="9492" max="9492" width="4.125" style="1" customWidth="1"/>
    <col min="9493" max="9493" width="9.125" style="1" customWidth="1"/>
    <col min="9494" max="9494" width="7.125" style="1" customWidth="1"/>
    <col min="9495" max="9495" width="4.25" style="1" customWidth="1"/>
    <col min="9496" max="9496" width="7.125" style="1" customWidth="1"/>
    <col min="9497" max="9497" width="4.125" style="1" customWidth="1"/>
    <col min="9498" max="9498" width="7.125" style="1" customWidth="1"/>
    <col min="9499" max="9499" width="4.125" style="1" customWidth="1"/>
    <col min="9500" max="9500" width="7.125" style="1" customWidth="1"/>
    <col min="9501" max="9501" width="4.125" style="1" customWidth="1"/>
    <col min="9502" max="9502" width="7.125" style="1" customWidth="1"/>
    <col min="9503" max="9503" width="4.125" style="1" customWidth="1"/>
    <col min="9504" max="9504" width="7.125" style="1" customWidth="1"/>
    <col min="9505" max="9505" width="4.125" style="1" customWidth="1"/>
    <col min="9506" max="9506" width="7.125" style="1" customWidth="1"/>
    <col min="9507" max="9507" width="4.125" style="1" customWidth="1"/>
    <col min="9508" max="9508" width="7.125" style="1" customWidth="1"/>
    <col min="9509" max="9509" width="4.125" style="1" customWidth="1"/>
    <col min="9510" max="9728" width="9" style="1"/>
    <col min="9729" max="9729" width="5.625" style="1" customWidth="1"/>
    <col min="9730" max="9730" width="3" style="1" customWidth="1"/>
    <col min="9731" max="9731" width="15.375" style="1" customWidth="1"/>
    <col min="9732" max="9732" width="9.125" style="1" customWidth="1"/>
    <col min="9733" max="9733" width="7.125" style="1" customWidth="1"/>
    <col min="9734" max="9734" width="4.125" style="1" customWidth="1"/>
    <col min="9735" max="9735" width="7.125" style="1" customWidth="1"/>
    <col min="9736" max="9736" width="4.125" style="1" customWidth="1"/>
    <col min="9737" max="9737" width="7.125" style="1" customWidth="1"/>
    <col min="9738" max="9738" width="4.125" style="1" customWidth="1"/>
    <col min="9739" max="9739" width="7.125" style="1" customWidth="1"/>
    <col min="9740" max="9740" width="4.125" style="1" customWidth="1"/>
    <col min="9741" max="9741" width="7.125" style="1" customWidth="1"/>
    <col min="9742" max="9742" width="4.125" style="1" customWidth="1"/>
    <col min="9743" max="9743" width="7.125" style="1" customWidth="1"/>
    <col min="9744" max="9744" width="4.125" style="1" customWidth="1"/>
    <col min="9745" max="9745" width="7.125" style="1" customWidth="1"/>
    <col min="9746" max="9746" width="4.125" style="1" customWidth="1"/>
    <col min="9747" max="9747" width="7.125" style="1" customWidth="1"/>
    <col min="9748" max="9748" width="4.125" style="1" customWidth="1"/>
    <col min="9749" max="9749" width="9.125" style="1" customWidth="1"/>
    <col min="9750" max="9750" width="7.125" style="1" customWidth="1"/>
    <col min="9751" max="9751" width="4.25" style="1" customWidth="1"/>
    <col min="9752" max="9752" width="7.125" style="1" customWidth="1"/>
    <col min="9753" max="9753" width="4.125" style="1" customWidth="1"/>
    <col min="9754" max="9754" width="7.125" style="1" customWidth="1"/>
    <col min="9755" max="9755" width="4.125" style="1" customWidth="1"/>
    <col min="9756" max="9756" width="7.125" style="1" customWidth="1"/>
    <col min="9757" max="9757" width="4.125" style="1" customWidth="1"/>
    <col min="9758" max="9758" width="7.125" style="1" customWidth="1"/>
    <col min="9759" max="9759" width="4.125" style="1" customWidth="1"/>
    <col min="9760" max="9760" width="7.125" style="1" customWidth="1"/>
    <col min="9761" max="9761" width="4.125" style="1" customWidth="1"/>
    <col min="9762" max="9762" width="7.125" style="1" customWidth="1"/>
    <col min="9763" max="9763" width="4.125" style="1" customWidth="1"/>
    <col min="9764" max="9764" width="7.125" style="1" customWidth="1"/>
    <col min="9765" max="9765" width="4.125" style="1" customWidth="1"/>
    <col min="9766" max="9984" width="9" style="1"/>
    <col min="9985" max="9985" width="5.625" style="1" customWidth="1"/>
    <col min="9986" max="9986" width="3" style="1" customWidth="1"/>
    <col min="9987" max="9987" width="15.375" style="1" customWidth="1"/>
    <col min="9988" max="9988" width="9.125" style="1" customWidth="1"/>
    <col min="9989" max="9989" width="7.125" style="1" customWidth="1"/>
    <col min="9990" max="9990" width="4.125" style="1" customWidth="1"/>
    <col min="9991" max="9991" width="7.125" style="1" customWidth="1"/>
    <col min="9992" max="9992" width="4.125" style="1" customWidth="1"/>
    <col min="9993" max="9993" width="7.125" style="1" customWidth="1"/>
    <col min="9994" max="9994" width="4.125" style="1" customWidth="1"/>
    <col min="9995" max="9995" width="7.125" style="1" customWidth="1"/>
    <col min="9996" max="9996" width="4.125" style="1" customWidth="1"/>
    <col min="9997" max="9997" width="7.125" style="1" customWidth="1"/>
    <col min="9998" max="9998" width="4.125" style="1" customWidth="1"/>
    <col min="9999" max="9999" width="7.125" style="1" customWidth="1"/>
    <col min="10000" max="10000" width="4.125" style="1" customWidth="1"/>
    <col min="10001" max="10001" width="7.125" style="1" customWidth="1"/>
    <col min="10002" max="10002" width="4.125" style="1" customWidth="1"/>
    <col min="10003" max="10003" width="7.125" style="1" customWidth="1"/>
    <col min="10004" max="10004" width="4.125" style="1" customWidth="1"/>
    <col min="10005" max="10005" width="9.125" style="1" customWidth="1"/>
    <col min="10006" max="10006" width="7.125" style="1" customWidth="1"/>
    <col min="10007" max="10007" width="4.25" style="1" customWidth="1"/>
    <col min="10008" max="10008" width="7.125" style="1" customWidth="1"/>
    <col min="10009" max="10009" width="4.125" style="1" customWidth="1"/>
    <col min="10010" max="10010" width="7.125" style="1" customWidth="1"/>
    <col min="10011" max="10011" width="4.125" style="1" customWidth="1"/>
    <col min="10012" max="10012" width="7.125" style="1" customWidth="1"/>
    <col min="10013" max="10013" width="4.125" style="1" customWidth="1"/>
    <col min="10014" max="10014" width="7.125" style="1" customWidth="1"/>
    <col min="10015" max="10015" width="4.125" style="1" customWidth="1"/>
    <col min="10016" max="10016" width="7.125" style="1" customWidth="1"/>
    <col min="10017" max="10017" width="4.125" style="1" customWidth="1"/>
    <col min="10018" max="10018" width="7.125" style="1" customWidth="1"/>
    <col min="10019" max="10019" width="4.125" style="1" customWidth="1"/>
    <col min="10020" max="10020" width="7.125" style="1" customWidth="1"/>
    <col min="10021" max="10021" width="4.125" style="1" customWidth="1"/>
    <col min="10022" max="10240" width="9" style="1"/>
    <col min="10241" max="10241" width="5.625" style="1" customWidth="1"/>
    <col min="10242" max="10242" width="3" style="1" customWidth="1"/>
    <col min="10243" max="10243" width="15.375" style="1" customWidth="1"/>
    <col min="10244" max="10244" width="9.125" style="1" customWidth="1"/>
    <col min="10245" max="10245" width="7.125" style="1" customWidth="1"/>
    <col min="10246" max="10246" width="4.125" style="1" customWidth="1"/>
    <col min="10247" max="10247" width="7.125" style="1" customWidth="1"/>
    <col min="10248" max="10248" width="4.125" style="1" customWidth="1"/>
    <col min="10249" max="10249" width="7.125" style="1" customWidth="1"/>
    <col min="10250" max="10250" width="4.125" style="1" customWidth="1"/>
    <col min="10251" max="10251" width="7.125" style="1" customWidth="1"/>
    <col min="10252" max="10252" width="4.125" style="1" customWidth="1"/>
    <col min="10253" max="10253" width="7.125" style="1" customWidth="1"/>
    <col min="10254" max="10254" width="4.125" style="1" customWidth="1"/>
    <col min="10255" max="10255" width="7.125" style="1" customWidth="1"/>
    <col min="10256" max="10256" width="4.125" style="1" customWidth="1"/>
    <col min="10257" max="10257" width="7.125" style="1" customWidth="1"/>
    <col min="10258" max="10258" width="4.125" style="1" customWidth="1"/>
    <col min="10259" max="10259" width="7.125" style="1" customWidth="1"/>
    <col min="10260" max="10260" width="4.125" style="1" customWidth="1"/>
    <col min="10261" max="10261" width="9.125" style="1" customWidth="1"/>
    <col min="10262" max="10262" width="7.125" style="1" customWidth="1"/>
    <col min="10263" max="10263" width="4.25" style="1" customWidth="1"/>
    <col min="10264" max="10264" width="7.125" style="1" customWidth="1"/>
    <col min="10265" max="10265" width="4.125" style="1" customWidth="1"/>
    <col min="10266" max="10266" width="7.125" style="1" customWidth="1"/>
    <col min="10267" max="10267" width="4.125" style="1" customWidth="1"/>
    <col min="10268" max="10268" width="7.125" style="1" customWidth="1"/>
    <col min="10269" max="10269" width="4.125" style="1" customWidth="1"/>
    <col min="10270" max="10270" width="7.125" style="1" customWidth="1"/>
    <col min="10271" max="10271" width="4.125" style="1" customWidth="1"/>
    <col min="10272" max="10272" width="7.125" style="1" customWidth="1"/>
    <col min="10273" max="10273" width="4.125" style="1" customWidth="1"/>
    <col min="10274" max="10274" width="7.125" style="1" customWidth="1"/>
    <col min="10275" max="10275" width="4.125" style="1" customWidth="1"/>
    <col min="10276" max="10276" width="7.125" style="1" customWidth="1"/>
    <col min="10277" max="10277" width="4.125" style="1" customWidth="1"/>
    <col min="10278" max="10496" width="9" style="1"/>
    <col min="10497" max="10497" width="5.625" style="1" customWidth="1"/>
    <col min="10498" max="10498" width="3" style="1" customWidth="1"/>
    <col min="10499" max="10499" width="15.375" style="1" customWidth="1"/>
    <col min="10500" max="10500" width="9.125" style="1" customWidth="1"/>
    <col min="10501" max="10501" width="7.125" style="1" customWidth="1"/>
    <col min="10502" max="10502" width="4.125" style="1" customWidth="1"/>
    <col min="10503" max="10503" width="7.125" style="1" customWidth="1"/>
    <col min="10504" max="10504" width="4.125" style="1" customWidth="1"/>
    <col min="10505" max="10505" width="7.125" style="1" customWidth="1"/>
    <col min="10506" max="10506" width="4.125" style="1" customWidth="1"/>
    <col min="10507" max="10507" width="7.125" style="1" customWidth="1"/>
    <col min="10508" max="10508" width="4.125" style="1" customWidth="1"/>
    <col min="10509" max="10509" width="7.125" style="1" customWidth="1"/>
    <col min="10510" max="10510" width="4.125" style="1" customWidth="1"/>
    <col min="10511" max="10511" width="7.125" style="1" customWidth="1"/>
    <col min="10512" max="10512" width="4.125" style="1" customWidth="1"/>
    <col min="10513" max="10513" width="7.125" style="1" customWidth="1"/>
    <col min="10514" max="10514" width="4.125" style="1" customWidth="1"/>
    <col min="10515" max="10515" width="7.125" style="1" customWidth="1"/>
    <col min="10516" max="10516" width="4.125" style="1" customWidth="1"/>
    <col min="10517" max="10517" width="9.125" style="1" customWidth="1"/>
    <col min="10518" max="10518" width="7.125" style="1" customWidth="1"/>
    <col min="10519" max="10519" width="4.25" style="1" customWidth="1"/>
    <col min="10520" max="10520" width="7.125" style="1" customWidth="1"/>
    <col min="10521" max="10521" width="4.125" style="1" customWidth="1"/>
    <col min="10522" max="10522" width="7.125" style="1" customWidth="1"/>
    <col min="10523" max="10523" width="4.125" style="1" customWidth="1"/>
    <col min="10524" max="10524" width="7.125" style="1" customWidth="1"/>
    <col min="10525" max="10525" width="4.125" style="1" customWidth="1"/>
    <col min="10526" max="10526" width="7.125" style="1" customWidth="1"/>
    <col min="10527" max="10527" width="4.125" style="1" customWidth="1"/>
    <col min="10528" max="10528" width="7.125" style="1" customWidth="1"/>
    <col min="10529" max="10529" width="4.125" style="1" customWidth="1"/>
    <col min="10530" max="10530" width="7.125" style="1" customWidth="1"/>
    <col min="10531" max="10531" width="4.125" style="1" customWidth="1"/>
    <col min="10532" max="10532" width="7.125" style="1" customWidth="1"/>
    <col min="10533" max="10533" width="4.125" style="1" customWidth="1"/>
    <col min="10534" max="10752" width="9" style="1"/>
    <col min="10753" max="10753" width="5.625" style="1" customWidth="1"/>
    <col min="10754" max="10754" width="3" style="1" customWidth="1"/>
    <col min="10755" max="10755" width="15.375" style="1" customWidth="1"/>
    <col min="10756" max="10756" width="9.125" style="1" customWidth="1"/>
    <col min="10757" max="10757" width="7.125" style="1" customWidth="1"/>
    <col min="10758" max="10758" width="4.125" style="1" customWidth="1"/>
    <col min="10759" max="10759" width="7.125" style="1" customWidth="1"/>
    <col min="10760" max="10760" width="4.125" style="1" customWidth="1"/>
    <col min="10761" max="10761" width="7.125" style="1" customWidth="1"/>
    <col min="10762" max="10762" width="4.125" style="1" customWidth="1"/>
    <col min="10763" max="10763" width="7.125" style="1" customWidth="1"/>
    <col min="10764" max="10764" width="4.125" style="1" customWidth="1"/>
    <col min="10765" max="10765" width="7.125" style="1" customWidth="1"/>
    <col min="10766" max="10766" width="4.125" style="1" customWidth="1"/>
    <col min="10767" max="10767" width="7.125" style="1" customWidth="1"/>
    <col min="10768" max="10768" width="4.125" style="1" customWidth="1"/>
    <col min="10769" max="10769" width="7.125" style="1" customWidth="1"/>
    <col min="10770" max="10770" width="4.125" style="1" customWidth="1"/>
    <col min="10771" max="10771" width="7.125" style="1" customWidth="1"/>
    <col min="10772" max="10772" width="4.125" style="1" customWidth="1"/>
    <col min="10773" max="10773" width="9.125" style="1" customWidth="1"/>
    <col min="10774" max="10774" width="7.125" style="1" customWidth="1"/>
    <col min="10775" max="10775" width="4.25" style="1" customWidth="1"/>
    <col min="10776" max="10776" width="7.125" style="1" customWidth="1"/>
    <col min="10777" max="10777" width="4.125" style="1" customWidth="1"/>
    <col min="10778" max="10778" width="7.125" style="1" customWidth="1"/>
    <col min="10779" max="10779" width="4.125" style="1" customWidth="1"/>
    <col min="10780" max="10780" width="7.125" style="1" customWidth="1"/>
    <col min="10781" max="10781" width="4.125" style="1" customWidth="1"/>
    <col min="10782" max="10782" width="7.125" style="1" customWidth="1"/>
    <col min="10783" max="10783" width="4.125" style="1" customWidth="1"/>
    <col min="10784" max="10784" width="7.125" style="1" customWidth="1"/>
    <col min="10785" max="10785" width="4.125" style="1" customWidth="1"/>
    <col min="10786" max="10786" width="7.125" style="1" customWidth="1"/>
    <col min="10787" max="10787" width="4.125" style="1" customWidth="1"/>
    <col min="10788" max="10788" width="7.125" style="1" customWidth="1"/>
    <col min="10789" max="10789" width="4.125" style="1" customWidth="1"/>
    <col min="10790" max="11008" width="9" style="1"/>
    <col min="11009" max="11009" width="5.625" style="1" customWidth="1"/>
    <col min="11010" max="11010" width="3" style="1" customWidth="1"/>
    <col min="11011" max="11011" width="15.375" style="1" customWidth="1"/>
    <col min="11012" max="11012" width="9.125" style="1" customWidth="1"/>
    <col min="11013" max="11013" width="7.125" style="1" customWidth="1"/>
    <col min="11014" max="11014" width="4.125" style="1" customWidth="1"/>
    <col min="11015" max="11015" width="7.125" style="1" customWidth="1"/>
    <col min="11016" max="11016" width="4.125" style="1" customWidth="1"/>
    <col min="11017" max="11017" width="7.125" style="1" customWidth="1"/>
    <col min="11018" max="11018" width="4.125" style="1" customWidth="1"/>
    <col min="11019" max="11019" width="7.125" style="1" customWidth="1"/>
    <col min="11020" max="11020" width="4.125" style="1" customWidth="1"/>
    <col min="11021" max="11021" width="7.125" style="1" customWidth="1"/>
    <col min="11022" max="11022" width="4.125" style="1" customWidth="1"/>
    <col min="11023" max="11023" width="7.125" style="1" customWidth="1"/>
    <col min="11024" max="11024" width="4.125" style="1" customWidth="1"/>
    <col min="11025" max="11025" width="7.125" style="1" customWidth="1"/>
    <col min="11026" max="11026" width="4.125" style="1" customWidth="1"/>
    <col min="11027" max="11027" width="7.125" style="1" customWidth="1"/>
    <col min="11028" max="11028" width="4.125" style="1" customWidth="1"/>
    <col min="11029" max="11029" width="9.125" style="1" customWidth="1"/>
    <col min="11030" max="11030" width="7.125" style="1" customWidth="1"/>
    <col min="11031" max="11031" width="4.25" style="1" customWidth="1"/>
    <col min="11032" max="11032" width="7.125" style="1" customWidth="1"/>
    <col min="11033" max="11033" width="4.125" style="1" customWidth="1"/>
    <col min="11034" max="11034" width="7.125" style="1" customWidth="1"/>
    <col min="11035" max="11035" width="4.125" style="1" customWidth="1"/>
    <col min="11036" max="11036" width="7.125" style="1" customWidth="1"/>
    <col min="11037" max="11037" width="4.125" style="1" customWidth="1"/>
    <col min="11038" max="11038" width="7.125" style="1" customWidth="1"/>
    <col min="11039" max="11039" width="4.125" style="1" customWidth="1"/>
    <col min="11040" max="11040" width="7.125" style="1" customWidth="1"/>
    <col min="11041" max="11041" width="4.125" style="1" customWidth="1"/>
    <col min="11042" max="11042" width="7.125" style="1" customWidth="1"/>
    <col min="11043" max="11043" width="4.125" style="1" customWidth="1"/>
    <col min="11044" max="11044" width="7.125" style="1" customWidth="1"/>
    <col min="11045" max="11045" width="4.125" style="1" customWidth="1"/>
    <col min="11046" max="11264" width="9" style="1"/>
    <col min="11265" max="11265" width="5.625" style="1" customWidth="1"/>
    <col min="11266" max="11266" width="3" style="1" customWidth="1"/>
    <col min="11267" max="11267" width="15.375" style="1" customWidth="1"/>
    <col min="11268" max="11268" width="9.125" style="1" customWidth="1"/>
    <col min="11269" max="11269" width="7.125" style="1" customWidth="1"/>
    <col min="11270" max="11270" width="4.125" style="1" customWidth="1"/>
    <col min="11271" max="11271" width="7.125" style="1" customWidth="1"/>
    <col min="11272" max="11272" width="4.125" style="1" customWidth="1"/>
    <col min="11273" max="11273" width="7.125" style="1" customWidth="1"/>
    <col min="11274" max="11274" width="4.125" style="1" customWidth="1"/>
    <col min="11275" max="11275" width="7.125" style="1" customWidth="1"/>
    <col min="11276" max="11276" width="4.125" style="1" customWidth="1"/>
    <col min="11277" max="11277" width="7.125" style="1" customWidth="1"/>
    <col min="11278" max="11278" width="4.125" style="1" customWidth="1"/>
    <col min="11279" max="11279" width="7.125" style="1" customWidth="1"/>
    <col min="11280" max="11280" width="4.125" style="1" customWidth="1"/>
    <col min="11281" max="11281" width="7.125" style="1" customWidth="1"/>
    <col min="11282" max="11282" width="4.125" style="1" customWidth="1"/>
    <col min="11283" max="11283" width="7.125" style="1" customWidth="1"/>
    <col min="11284" max="11284" width="4.125" style="1" customWidth="1"/>
    <col min="11285" max="11285" width="9.125" style="1" customWidth="1"/>
    <col min="11286" max="11286" width="7.125" style="1" customWidth="1"/>
    <col min="11287" max="11287" width="4.25" style="1" customWidth="1"/>
    <col min="11288" max="11288" width="7.125" style="1" customWidth="1"/>
    <col min="11289" max="11289" width="4.125" style="1" customWidth="1"/>
    <col min="11290" max="11290" width="7.125" style="1" customWidth="1"/>
    <col min="11291" max="11291" width="4.125" style="1" customWidth="1"/>
    <col min="11292" max="11292" width="7.125" style="1" customWidth="1"/>
    <col min="11293" max="11293" width="4.125" style="1" customWidth="1"/>
    <col min="11294" max="11294" width="7.125" style="1" customWidth="1"/>
    <col min="11295" max="11295" width="4.125" style="1" customWidth="1"/>
    <col min="11296" max="11296" width="7.125" style="1" customWidth="1"/>
    <col min="11297" max="11297" width="4.125" style="1" customWidth="1"/>
    <col min="11298" max="11298" width="7.125" style="1" customWidth="1"/>
    <col min="11299" max="11299" width="4.125" style="1" customWidth="1"/>
    <col min="11300" max="11300" width="7.125" style="1" customWidth="1"/>
    <col min="11301" max="11301" width="4.125" style="1" customWidth="1"/>
    <col min="11302" max="11520" width="9" style="1"/>
    <col min="11521" max="11521" width="5.625" style="1" customWidth="1"/>
    <col min="11522" max="11522" width="3" style="1" customWidth="1"/>
    <col min="11523" max="11523" width="15.375" style="1" customWidth="1"/>
    <col min="11524" max="11524" width="9.125" style="1" customWidth="1"/>
    <col min="11525" max="11525" width="7.125" style="1" customWidth="1"/>
    <col min="11526" max="11526" width="4.125" style="1" customWidth="1"/>
    <col min="11527" max="11527" width="7.125" style="1" customWidth="1"/>
    <col min="11528" max="11528" width="4.125" style="1" customWidth="1"/>
    <col min="11529" max="11529" width="7.125" style="1" customWidth="1"/>
    <col min="11530" max="11530" width="4.125" style="1" customWidth="1"/>
    <col min="11531" max="11531" width="7.125" style="1" customWidth="1"/>
    <col min="11532" max="11532" width="4.125" style="1" customWidth="1"/>
    <col min="11533" max="11533" width="7.125" style="1" customWidth="1"/>
    <col min="11534" max="11534" width="4.125" style="1" customWidth="1"/>
    <col min="11535" max="11535" width="7.125" style="1" customWidth="1"/>
    <col min="11536" max="11536" width="4.125" style="1" customWidth="1"/>
    <col min="11537" max="11537" width="7.125" style="1" customWidth="1"/>
    <col min="11538" max="11538" width="4.125" style="1" customWidth="1"/>
    <col min="11539" max="11539" width="7.125" style="1" customWidth="1"/>
    <col min="11540" max="11540" width="4.125" style="1" customWidth="1"/>
    <col min="11541" max="11541" width="9.125" style="1" customWidth="1"/>
    <col min="11542" max="11542" width="7.125" style="1" customWidth="1"/>
    <col min="11543" max="11543" width="4.25" style="1" customWidth="1"/>
    <col min="11544" max="11544" width="7.125" style="1" customWidth="1"/>
    <col min="11545" max="11545" width="4.125" style="1" customWidth="1"/>
    <col min="11546" max="11546" width="7.125" style="1" customWidth="1"/>
    <col min="11547" max="11547" width="4.125" style="1" customWidth="1"/>
    <col min="11548" max="11548" width="7.125" style="1" customWidth="1"/>
    <col min="11549" max="11549" width="4.125" style="1" customWidth="1"/>
    <col min="11550" max="11550" width="7.125" style="1" customWidth="1"/>
    <col min="11551" max="11551" width="4.125" style="1" customWidth="1"/>
    <col min="11552" max="11552" width="7.125" style="1" customWidth="1"/>
    <col min="11553" max="11553" width="4.125" style="1" customWidth="1"/>
    <col min="11554" max="11554" width="7.125" style="1" customWidth="1"/>
    <col min="11555" max="11555" width="4.125" style="1" customWidth="1"/>
    <col min="11556" max="11556" width="7.125" style="1" customWidth="1"/>
    <col min="11557" max="11557" width="4.125" style="1" customWidth="1"/>
    <col min="11558" max="11776" width="9" style="1"/>
    <col min="11777" max="11777" width="5.625" style="1" customWidth="1"/>
    <col min="11778" max="11778" width="3" style="1" customWidth="1"/>
    <col min="11779" max="11779" width="15.375" style="1" customWidth="1"/>
    <col min="11780" max="11780" width="9.125" style="1" customWidth="1"/>
    <col min="11781" max="11781" width="7.125" style="1" customWidth="1"/>
    <col min="11782" max="11782" width="4.125" style="1" customWidth="1"/>
    <col min="11783" max="11783" width="7.125" style="1" customWidth="1"/>
    <col min="11784" max="11784" width="4.125" style="1" customWidth="1"/>
    <col min="11785" max="11785" width="7.125" style="1" customWidth="1"/>
    <col min="11786" max="11786" width="4.125" style="1" customWidth="1"/>
    <col min="11787" max="11787" width="7.125" style="1" customWidth="1"/>
    <col min="11788" max="11788" width="4.125" style="1" customWidth="1"/>
    <col min="11789" max="11789" width="7.125" style="1" customWidth="1"/>
    <col min="11790" max="11790" width="4.125" style="1" customWidth="1"/>
    <col min="11791" max="11791" width="7.125" style="1" customWidth="1"/>
    <col min="11792" max="11792" width="4.125" style="1" customWidth="1"/>
    <col min="11793" max="11793" width="7.125" style="1" customWidth="1"/>
    <col min="11794" max="11794" width="4.125" style="1" customWidth="1"/>
    <col min="11795" max="11795" width="7.125" style="1" customWidth="1"/>
    <col min="11796" max="11796" width="4.125" style="1" customWidth="1"/>
    <col min="11797" max="11797" width="9.125" style="1" customWidth="1"/>
    <col min="11798" max="11798" width="7.125" style="1" customWidth="1"/>
    <col min="11799" max="11799" width="4.25" style="1" customWidth="1"/>
    <col min="11800" max="11800" width="7.125" style="1" customWidth="1"/>
    <col min="11801" max="11801" width="4.125" style="1" customWidth="1"/>
    <col min="11802" max="11802" width="7.125" style="1" customWidth="1"/>
    <col min="11803" max="11803" width="4.125" style="1" customWidth="1"/>
    <col min="11804" max="11804" width="7.125" style="1" customWidth="1"/>
    <col min="11805" max="11805" width="4.125" style="1" customWidth="1"/>
    <col min="11806" max="11806" width="7.125" style="1" customWidth="1"/>
    <col min="11807" max="11807" width="4.125" style="1" customWidth="1"/>
    <col min="11808" max="11808" width="7.125" style="1" customWidth="1"/>
    <col min="11809" max="11809" width="4.125" style="1" customWidth="1"/>
    <col min="11810" max="11810" width="7.125" style="1" customWidth="1"/>
    <col min="11811" max="11811" width="4.125" style="1" customWidth="1"/>
    <col min="11812" max="11812" width="7.125" style="1" customWidth="1"/>
    <col min="11813" max="11813" width="4.125" style="1" customWidth="1"/>
    <col min="11814" max="12032" width="9" style="1"/>
    <col min="12033" max="12033" width="5.625" style="1" customWidth="1"/>
    <col min="12034" max="12034" width="3" style="1" customWidth="1"/>
    <col min="12035" max="12035" width="15.375" style="1" customWidth="1"/>
    <col min="12036" max="12036" width="9.125" style="1" customWidth="1"/>
    <col min="12037" max="12037" width="7.125" style="1" customWidth="1"/>
    <col min="12038" max="12038" width="4.125" style="1" customWidth="1"/>
    <col min="12039" max="12039" width="7.125" style="1" customWidth="1"/>
    <col min="12040" max="12040" width="4.125" style="1" customWidth="1"/>
    <col min="12041" max="12041" width="7.125" style="1" customWidth="1"/>
    <col min="12042" max="12042" width="4.125" style="1" customWidth="1"/>
    <col min="12043" max="12043" width="7.125" style="1" customWidth="1"/>
    <col min="12044" max="12044" width="4.125" style="1" customWidth="1"/>
    <col min="12045" max="12045" width="7.125" style="1" customWidth="1"/>
    <col min="12046" max="12046" width="4.125" style="1" customWidth="1"/>
    <col min="12047" max="12047" width="7.125" style="1" customWidth="1"/>
    <col min="12048" max="12048" width="4.125" style="1" customWidth="1"/>
    <col min="12049" max="12049" width="7.125" style="1" customWidth="1"/>
    <col min="12050" max="12050" width="4.125" style="1" customWidth="1"/>
    <col min="12051" max="12051" width="7.125" style="1" customWidth="1"/>
    <col min="12052" max="12052" width="4.125" style="1" customWidth="1"/>
    <col min="12053" max="12053" width="9.125" style="1" customWidth="1"/>
    <col min="12054" max="12054" width="7.125" style="1" customWidth="1"/>
    <col min="12055" max="12055" width="4.25" style="1" customWidth="1"/>
    <col min="12056" max="12056" width="7.125" style="1" customWidth="1"/>
    <col min="12057" max="12057" width="4.125" style="1" customWidth="1"/>
    <col min="12058" max="12058" width="7.125" style="1" customWidth="1"/>
    <col min="12059" max="12059" width="4.125" style="1" customWidth="1"/>
    <col min="12060" max="12060" width="7.125" style="1" customWidth="1"/>
    <col min="12061" max="12061" width="4.125" style="1" customWidth="1"/>
    <col min="12062" max="12062" width="7.125" style="1" customWidth="1"/>
    <col min="12063" max="12063" width="4.125" style="1" customWidth="1"/>
    <col min="12064" max="12064" width="7.125" style="1" customWidth="1"/>
    <col min="12065" max="12065" width="4.125" style="1" customWidth="1"/>
    <col min="12066" max="12066" width="7.125" style="1" customWidth="1"/>
    <col min="12067" max="12067" width="4.125" style="1" customWidth="1"/>
    <col min="12068" max="12068" width="7.125" style="1" customWidth="1"/>
    <col min="12069" max="12069" width="4.125" style="1" customWidth="1"/>
    <col min="12070" max="12288" width="9" style="1"/>
    <col min="12289" max="12289" width="5.625" style="1" customWidth="1"/>
    <col min="12290" max="12290" width="3" style="1" customWidth="1"/>
    <col min="12291" max="12291" width="15.375" style="1" customWidth="1"/>
    <col min="12292" max="12292" width="9.125" style="1" customWidth="1"/>
    <col min="12293" max="12293" width="7.125" style="1" customWidth="1"/>
    <col min="12294" max="12294" width="4.125" style="1" customWidth="1"/>
    <col min="12295" max="12295" width="7.125" style="1" customWidth="1"/>
    <col min="12296" max="12296" width="4.125" style="1" customWidth="1"/>
    <col min="12297" max="12297" width="7.125" style="1" customWidth="1"/>
    <col min="12298" max="12298" width="4.125" style="1" customWidth="1"/>
    <col min="12299" max="12299" width="7.125" style="1" customWidth="1"/>
    <col min="12300" max="12300" width="4.125" style="1" customWidth="1"/>
    <col min="12301" max="12301" width="7.125" style="1" customWidth="1"/>
    <col min="12302" max="12302" width="4.125" style="1" customWidth="1"/>
    <col min="12303" max="12303" width="7.125" style="1" customWidth="1"/>
    <col min="12304" max="12304" width="4.125" style="1" customWidth="1"/>
    <col min="12305" max="12305" width="7.125" style="1" customWidth="1"/>
    <col min="12306" max="12306" width="4.125" style="1" customWidth="1"/>
    <col min="12307" max="12307" width="7.125" style="1" customWidth="1"/>
    <col min="12308" max="12308" width="4.125" style="1" customWidth="1"/>
    <col min="12309" max="12309" width="9.125" style="1" customWidth="1"/>
    <col min="12310" max="12310" width="7.125" style="1" customWidth="1"/>
    <col min="12311" max="12311" width="4.25" style="1" customWidth="1"/>
    <col min="12312" max="12312" width="7.125" style="1" customWidth="1"/>
    <col min="12313" max="12313" width="4.125" style="1" customWidth="1"/>
    <col min="12314" max="12314" width="7.125" style="1" customWidth="1"/>
    <col min="12315" max="12315" width="4.125" style="1" customWidth="1"/>
    <col min="12316" max="12316" width="7.125" style="1" customWidth="1"/>
    <col min="12317" max="12317" width="4.125" style="1" customWidth="1"/>
    <col min="12318" max="12318" width="7.125" style="1" customWidth="1"/>
    <col min="12319" max="12319" width="4.125" style="1" customWidth="1"/>
    <col min="12320" max="12320" width="7.125" style="1" customWidth="1"/>
    <col min="12321" max="12321" width="4.125" style="1" customWidth="1"/>
    <col min="12322" max="12322" width="7.125" style="1" customWidth="1"/>
    <col min="12323" max="12323" width="4.125" style="1" customWidth="1"/>
    <col min="12324" max="12324" width="7.125" style="1" customWidth="1"/>
    <col min="12325" max="12325" width="4.125" style="1" customWidth="1"/>
    <col min="12326" max="12544" width="9" style="1"/>
    <col min="12545" max="12545" width="5.625" style="1" customWidth="1"/>
    <col min="12546" max="12546" width="3" style="1" customWidth="1"/>
    <col min="12547" max="12547" width="15.375" style="1" customWidth="1"/>
    <col min="12548" max="12548" width="9.125" style="1" customWidth="1"/>
    <col min="12549" max="12549" width="7.125" style="1" customWidth="1"/>
    <col min="12550" max="12550" width="4.125" style="1" customWidth="1"/>
    <col min="12551" max="12551" width="7.125" style="1" customWidth="1"/>
    <col min="12552" max="12552" width="4.125" style="1" customWidth="1"/>
    <col min="12553" max="12553" width="7.125" style="1" customWidth="1"/>
    <col min="12554" max="12554" width="4.125" style="1" customWidth="1"/>
    <col min="12555" max="12555" width="7.125" style="1" customWidth="1"/>
    <col min="12556" max="12556" width="4.125" style="1" customWidth="1"/>
    <col min="12557" max="12557" width="7.125" style="1" customWidth="1"/>
    <col min="12558" max="12558" width="4.125" style="1" customWidth="1"/>
    <col min="12559" max="12559" width="7.125" style="1" customWidth="1"/>
    <col min="12560" max="12560" width="4.125" style="1" customWidth="1"/>
    <col min="12561" max="12561" width="7.125" style="1" customWidth="1"/>
    <col min="12562" max="12562" width="4.125" style="1" customWidth="1"/>
    <col min="12563" max="12563" width="7.125" style="1" customWidth="1"/>
    <col min="12564" max="12564" width="4.125" style="1" customWidth="1"/>
    <col min="12565" max="12565" width="9.125" style="1" customWidth="1"/>
    <col min="12566" max="12566" width="7.125" style="1" customWidth="1"/>
    <col min="12567" max="12567" width="4.25" style="1" customWidth="1"/>
    <col min="12568" max="12568" width="7.125" style="1" customWidth="1"/>
    <col min="12569" max="12569" width="4.125" style="1" customWidth="1"/>
    <col min="12570" max="12570" width="7.125" style="1" customWidth="1"/>
    <col min="12571" max="12571" width="4.125" style="1" customWidth="1"/>
    <col min="12572" max="12572" width="7.125" style="1" customWidth="1"/>
    <col min="12573" max="12573" width="4.125" style="1" customWidth="1"/>
    <col min="12574" max="12574" width="7.125" style="1" customWidth="1"/>
    <col min="12575" max="12575" width="4.125" style="1" customWidth="1"/>
    <col min="12576" max="12576" width="7.125" style="1" customWidth="1"/>
    <col min="12577" max="12577" width="4.125" style="1" customWidth="1"/>
    <col min="12578" max="12578" width="7.125" style="1" customWidth="1"/>
    <col min="12579" max="12579" width="4.125" style="1" customWidth="1"/>
    <col min="12580" max="12580" width="7.125" style="1" customWidth="1"/>
    <col min="12581" max="12581" width="4.125" style="1" customWidth="1"/>
    <col min="12582" max="12800" width="9" style="1"/>
    <col min="12801" max="12801" width="5.625" style="1" customWidth="1"/>
    <col min="12802" max="12802" width="3" style="1" customWidth="1"/>
    <col min="12803" max="12803" width="15.375" style="1" customWidth="1"/>
    <col min="12804" max="12804" width="9.125" style="1" customWidth="1"/>
    <col min="12805" max="12805" width="7.125" style="1" customWidth="1"/>
    <col min="12806" max="12806" width="4.125" style="1" customWidth="1"/>
    <col min="12807" max="12807" width="7.125" style="1" customWidth="1"/>
    <col min="12808" max="12808" width="4.125" style="1" customWidth="1"/>
    <col min="12809" max="12809" width="7.125" style="1" customWidth="1"/>
    <col min="12810" max="12810" width="4.125" style="1" customWidth="1"/>
    <col min="12811" max="12811" width="7.125" style="1" customWidth="1"/>
    <col min="12812" max="12812" width="4.125" style="1" customWidth="1"/>
    <col min="12813" max="12813" width="7.125" style="1" customWidth="1"/>
    <col min="12814" max="12814" width="4.125" style="1" customWidth="1"/>
    <col min="12815" max="12815" width="7.125" style="1" customWidth="1"/>
    <col min="12816" max="12816" width="4.125" style="1" customWidth="1"/>
    <col min="12817" max="12817" width="7.125" style="1" customWidth="1"/>
    <col min="12818" max="12818" width="4.125" style="1" customWidth="1"/>
    <col min="12819" max="12819" width="7.125" style="1" customWidth="1"/>
    <col min="12820" max="12820" width="4.125" style="1" customWidth="1"/>
    <col min="12821" max="12821" width="9.125" style="1" customWidth="1"/>
    <col min="12822" max="12822" width="7.125" style="1" customWidth="1"/>
    <col min="12823" max="12823" width="4.25" style="1" customWidth="1"/>
    <col min="12824" max="12824" width="7.125" style="1" customWidth="1"/>
    <col min="12825" max="12825" width="4.125" style="1" customWidth="1"/>
    <col min="12826" max="12826" width="7.125" style="1" customWidth="1"/>
    <col min="12827" max="12827" width="4.125" style="1" customWidth="1"/>
    <col min="12828" max="12828" width="7.125" style="1" customWidth="1"/>
    <col min="12829" max="12829" width="4.125" style="1" customWidth="1"/>
    <col min="12830" max="12830" width="7.125" style="1" customWidth="1"/>
    <col min="12831" max="12831" width="4.125" style="1" customWidth="1"/>
    <col min="12832" max="12832" width="7.125" style="1" customWidth="1"/>
    <col min="12833" max="12833" width="4.125" style="1" customWidth="1"/>
    <col min="12834" max="12834" width="7.125" style="1" customWidth="1"/>
    <col min="12835" max="12835" width="4.125" style="1" customWidth="1"/>
    <col min="12836" max="12836" width="7.125" style="1" customWidth="1"/>
    <col min="12837" max="12837" width="4.125" style="1" customWidth="1"/>
    <col min="12838" max="13056" width="9" style="1"/>
    <col min="13057" max="13057" width="5.625" style="1" customWidth="1"/>
    <col min="13058" max="13058" width="3" style="1" customWidth="1"/>
    <col min="13059" max="13059" width="15.375" style="1" customWidth="1"/>
    <col min="13060" max="13060" width="9.125" style="1" customWidth="1"/>
    <col min="13061" max="13061" width="7.125" style="1" customWidth="1"/>
    <col min="13062" max="13062" width="4.125" style="1" customWidth="1"/>
    <col min="13063" max="13063" width="7.125" style="1" customWidth="1"/>
    <col min="13064" max="13064" width="4.125" style="1" customWidth="1"/>
    <col min="13065" max="13065" width="7.125" style="1" customWidth="1"/>
    <col min="13066" max="13066" width="4.125" style="1" customWidth="1"/>
    <col min="13067" max="13067" width="7.125" style="1" customWidth="1"/>
    <col min="13068" max="13068" width="4.125" style="1" customWidth="1"/>
    <col min="13069" max="13069" width="7.125" style="1" customWidth="1"/>
    <col min="13070" max="13070" width="4.125" style="1" customWidth="1"/>
    <col min="13071" max="13071" width="7.125" style="1" customWidth="1"/>
    <col min="13072" max="13072" width="4.125" style="1" customWidth="1"/>
    <col min="13073" max="13073" width="7.125" style="1" customWidth="1"/>
    <col min="13074" max="13074" width="4.125" style="1" customWidth="1"/>
    <col min="13075" max="13075" width="7.125" style="1" customWidth="1"/>
    <col min="13076" max="13076" width="4.125" style="1" customWidth="1"/>
    <col min="13077" max="13077" width="9.125" style="1" customWidth="1"/>
    <col min="13078" max="13078" width="7.125" style="1" customWidth="1"/>
    <col min="13079" max="13079" width="4.25" style="1" customWidth="1"/>
    <col min="13080" max="13080" width="7.125" style="1" customWidth="1"/>
    <col min="13081" max="13081" width="4.125" style="1" customWidth="1"/>
    <col min="13082" max="13082" width="7.125" style="1" customWidth="1"/>
    <col min="13083" max="13083" width="4.125" style="1" customWidth="1"/>
    <col min="13084" max="13084" width="7.125" style="1" customWidth="1"/>
    <col min="13085" max="13085" width="4.125" style="1" customWidth="1"/>
    <col min="13086" max="13086" width="7.125" style="1" customWidth="1"/>
    <col min="13087" max="13087" width="4.125" style="1" customWidth="1"/>
    <col min="13088" max="13088" width="7.125" style="1" customWidth="1"/>
    <col min="13089" max="13089" width="4.125" style="1" customWidth="1"/>
    <col min="13090" max="13090" width="7.125" style="1" customWidth="1"/>
    <col min="13091" max="13091" width="4.125" style="1" customWidth="1"/>
    <col min="13092" max="13092" width="7.125" style="1" customWidth="1"/>
    <col min="13093" max="13093" width="4.125" style="1" customWidth="1"/>
    <col min="13094" max="13312" width="9" style="1"/>
    <col min="13313" max="13313" width="5.625" style="1" customWidth="1"/>
    <col min="13314" max="13314" width="3" style="1" customWidth="1"/>
    <col min="13315" max="13315" width="15.375" style="1" customWidth="1"/>
    <col min="13316" max="13316" width="9.125" style="1" customWidth="1"/>
    <col min="13317" max="13317" width="7.125" style="1" customWidth="1"/>
    <col min="13318" max="13318" width="4.125" style="1" customWidth="1"/>
    <col min="13319" max="13319" width="7.125" style="1" customWidth="1"/>
    <col min="13320" max="13320" width="4.125" style="1" customWidth="1"/>
    <col min="13321" max="13321" width="7.125" style="1" customWidth="1"/>
    <col min="13322" max="13322" width="4.125" style="1" customWidth="1"/>
    <col min="13323" max="13323" width="7.125" style="1" customWidth="1"/>
    <col min="13324" max="13324" width="4.125" style="1" customWidth="1"/>
    <col min="13325" max="13325" width="7.125" style="1" customWidth="1"/>
    <col min="13326" max="13326" width="4.125" style="1" customWidth="1"/>
    <col min="13327" max="13327" width="7.125" style="1" customWidth="1"/>
    <col min="13328" max="13328" width="4.125" style="1" customWidth="1"/>
    <col min="13329" max="13329" width="7.125" style="1" customWidth="1"/>
    <col min="13330" max="13330" width="4.125" style="1" customWidth="1"/>
    <col min="13331" max="13331" width="7.125" style="1" customWidth="1"/>
    <col min="13332" max="13332" width="4.125" style="1" customWidth="1"/>
    <col min="13333" max="13333" width="9.125" style="1" customWidth="1"/>
    <col min="13334" max="13334" width="7.125" style="1" customWidth="1"/>
    <col min="13335" max="13335" width="4.25" style="1" customWidth="1"/>
    <col min="13336" max="13336" width="7.125" style="1" customWidth="1"/>
    <col min="13337" max="13337" width="4.125" style="1" customWidth="1"/>
    <col min="13338" max="13338" width="7.125" style="1" customWidth="1"/>
    <col min="13339" max="13339" width="4.125" style="1" customWidth="1"/>
    <col min="13340" max="13340" width="7.125" style="1" customWidth="1"/>
    <col min="13341" max="13341" width="4.125" style="1" customWidth="1"/>
    <col min="13342" max="13342" width="7.125" style="1" customWidth="1"/>
    <col min="13343" max="13343" width="4.125" style="1" customWidth="1"/>
    <col min="13344" max="13344" width="7.125" style="1" customWidth="1"/>
    <col min="13345" max="13345" width="4.125" style="1" customWidth="1"/>
    <col min="13346" max="13346" width="7.125" style="1" customWidth="1"/>
    <col min="13347" max="13347" width="4.125" style="1" customWidth="1"/>
    <col min="13348" max="13348" width="7.125" style="1" customWidth="1"/>
    <col min="13349" max="13349" width="4.125" style="1" customWidth="1"/>
    <col min="13350" max="13568" width="9" style="1"/>
    <col min="13569" max="13569" width="5.625" style="1" customWidth="1"/>
    <col min="13570" max="13570" width="3" style="1" customWidth="1"/>
    <col min="13571" max="13571" width="15.375" style="1" customWidth="1"/>
    <col min="13572" max="13572" width="9.125" style="1" customWidth="1"/>
    <col min="13573" max="13573" width="7.125" style="1" customWidth="1"/>
    <col min="13574" max="13574" width="4.125" style="1" customWidth="1"/>
    <col min="13575" max="13575" width="7.125" style="1" customWidth="1"/>
    <col min="13576" max="13576" width="4.125" style="1" customWidth="1"/>
    <col min="13577" max="13577" width="7.125" style="1" customWidth="1"/>
    <col min="13578" max="13578" width="4.125" style="1" customWidth="1"/>
    <col min="13579" max="13579" width="7.125" style="1" customWidth="1"/>
    <col min="13580" max="13580" width="4.125" style="1" customWidth="1"/>
    <col min="13581" max="13581" width="7.125" style="1" customWidth="1"/>
    <col min="13582" max="13582" width="4.125" style="1" customWidth="1"/>
    <col min="13583" max="13583" width="7.125" style="1" customWidth="1"/>
    <col min="13584" max="13584" width="4.125" style="1" customWidth="1"/>
    <col min="13585" max="13585" width="7.125" style="1" customWidth="1"/>
    <col min="13586" max="13586" width="4.125" style="1" customWidth="1"/>
    <col min="13587" max="13587" width="7.125" style="1" customWidth="1"/>
    <col min="13588" max="13588" width="4.125" style="1" customWidth="1"/>
    <col min="13589" max="13589" width="9.125" style="1" customWidth="1"/>
    <col min="13590" max="13590" width="7.125" style="1" customWidth="1"/>
    <col min="13591" max="13591" width="4.25" style="1" customWidth="1"/>
    <col min="13592" max="13592" width="7.125" style="1" customWidth="1"/>
    <col min="13593" max="13593" width="4.125" style="1" customWidth="1"/>
    <col min="13594" max="13594" width="7.125" style="1" customWidth="1"/>
    <col min="13595" max="13595" width="4.125" style="1" customWidth="1"/>
    <col min="13596" max="13596" width="7.125" style="1" customWidth="1"/>
    <col min="13597" max="13597" width="4.125" style="1" customWidth="1"/>
    <col min="13598" max="13598" width="7.125" style="1" customWidth="1"/>
    <col min="13599" max="13599" width="4.125" style="1" customWidth="1"/>
    <col min="13600" max="13600" width="7.125" style="1" customWidth="1"/>
    <col min="13601" max="13601" width="4.125" style="1" customWidth="1"/>
    <col min="13602" max="13602" width="7.125" style="1" customWidth="1"/>
    <col min="13603" max="13603" width="4.125" style="1" customWidth="1"/>
    <col min="13604" max="13604" width="7.125" style="1" customWidth="1"/>
    <col min="13605" max="13605" width="4.125" style="1" customWidth="1"/>
    <col min="13606" max="13824" width="9" style="1"/>
    <col min="13825" max="13825" width="5.625" style="1" customWidth="1"/>
    <col min="13826" max="13826" width="3" style="1" customWidth="1"/>
    <col min="13827" max="13827" width="15.375" style="1" customWidth="1"/>
    <col min="13828" max="13828" width="9.125" style="1" customWidth="1"/>
    <col min="13829" max="13829" width="7.125" style="1" customWidth="1"/>
    <col min="13830" max="13830" width="4.125" style="1" customWidth="1"/>
    <col min="13831" max="13831" width="7.125" style="1" customWidth="1"/>
    <col min="13832" max="13832" width="4.125" style="1" customWidth="1"/>
    <col min="13833" max="13833" width="7.125" style="1" customWidth="1"/>
    <col min="13834" max="13834" width="4.125" style="1" customWidth="1"/>
    <col min="13835" max="13835" width="7.125" style="1" customWidth="1"/>
    <col min="13836" max="13836" width="4.125" style="1" customWidth="1"/>
    <col min="13837" max="13837" width="7.125" style="1" customWidth="1"/>
    <col min="13838" max="13838" width="4.125" style="1" customWidth="1"/>
    <col min="13839" max="13839" width="7.125" style="1" customWidth="1"/>
    <col min="13840" max="13840" width="4.125" style="1" customWidth="1"/>
    <col min="13841" max="13841" width="7.125" style="1" customWidth="1"/>
    <col min="13842" max="13842" width="4.125" style="1" customWidth="1"/>
    <col min="13843" max="13843" width="7.125" style="1" customWidth="1"/>
    <col min="13844" max="13844" width="4.125" style="1" customWidth="1"/>
    <col min="13845" max="13845" width="9.125" style="1" customWidth="1"/>
    <col min="13846" max="13846" width="7.125" style="1" customWidth="1"/>
    <col min="13847" max="13847" width="4.25" style="1" customWidth="1"/>
    <col min="13848" max="13848" width="7.125" style="1" customWidth="1"/>
    <col min="13849" max="13849" width="4.125" style="1" customWidth="1"/>
    <col min="13850" max="13850" width="7.125" style="1" customWidth="1"/>
    <col min="13851" max="13851" width="4.125" style="1" customWidth="1"/>
    <col min="13852" max="13852" width="7.125" style="1" customWidth="1"/>
    <col min="13853" max="13853" width="4.125" style="1" customWidth="1"/>
    <col min="13854" max="13854" width="7.125" style="1" customWidth="1"/>
    <col min="13855" max="13855" width="4.125" style="1" customWidth="1"/>
    <col min="13856" max="13856" width="7.125" style="1" customWidth="1"/>
    <col min="13857" max="13857" width="4.125" style="1" customWidth="1"/>
    <col min="13858" max="13858" width="7.125" style="1" customWidth="1"/>
    <col min="13859" max="13859" width="4.125" style="1" customWidth="1"/>
    <col min="13860" max="13860" width="7.125" style="1" customWidth="1"/>
    <col min="13861" max="13861" width="4.125" style="1" customWidth="1"/>
    <col min="13862" max="14080" width="9" style="1"/>
    <col min="14081" max="14081" width="5.625" style="1" customWidth="1"/>
    <col min="14082" max="14082" width="3" style="1" customWidth="1"/>
    <col min="14083" max="14083" width="15.375" style="1" customWidth="1"/>
    <col min="14084" max="14084" width="9.125" style="1" customWidth="1"/>
    <col min="14085" max="14085" width="7.125" style="1" customWidth="1"/>
    <col min="14086" max="14086" width="4.125" style="1" customWidth="1"/>
    <col min="14087" max="14087" width="7.125" style="1" customWidth="1"/>
    <col min="14088" max="14088" width="4.125" style="1" customWidth="1"/>
    <col min="14089" max="14089" width="7.125" style="1" customWidth="1"/>
    <col min="14090" max="14090" width="4.125" style="1" customWidth="1"/>
    <col min="14091" max="14091" width="7.125" style="1" customWidth="1"/>
    <col min="14092" max="14092" width="4.125" style="1" customWidth="1"/>
    <col min="14093" max="14093" width="7.125" style="1" customWidth="1"/>
    <col min="14094" max="14094" width="4.125" style="1" customWidth="1"/>
    <col min="14095" max="14095" width="7.125" style="1" customWidth="1"/>
    <col min="14096" max="14096" width="4.125" style="1" customWidth="1"/>
    <col min="14097" max="14097" width="7.125" style="1" customWidth="1"/>
    <col min="14098" max="14098" width="4.125" style="1" customWidth="1"/>
    <col min="14099" max="14099" width="7.125" style="1" customWidth="1"/>
    <col min="14100" max="14100" width="4.125" style="1" customWidth="1"/>
    <col min="14101" max="14101" width="9.125" style="1" customWidth="1"/>
    <col min="14102" max="14102" width="7.125" style="1" customWidth="1"/>
    <col min="14103" max="14103" width="4.25" style="1" customWidth="1"/>
    <col min="14104" max="14104" width="7.125" style="1" customWidth="1"/>
    <col min="14105" max="14105" width="4.125" style="1" customWidth="1"/>
    <col min="14106" max="14106" width="7.125" style="1" customWidth="1"/>
    <col min="14107" max="14107" width="4.125" style="1" customWidth="1"/>
    <col min="14108" max="14108" width="7.125" style="1" customWidth="1"/>
    <col min="14109" max="14109" width="4.125" style="1" customWidth="1"/>
    <col min="14110" max="14110" width="7.125" style="1" customWidth="1"/>
    <col min="14111" max="14111" width="4.125" style="1" customWidth="1"/>
    <col min="14112" max="14112" width="7.125" style="1" customWidth="1"/>
    <col min="14113" max="14113" width="4.125" style="1" customWidth="1"/>
    <col min="14114" max="14114" width="7.125" style="1" customWidth="1"/>
    <col min="14115" max="14115" width="4.125" style="1" customWidth="1"/>
    <col min="14116" max="14116" width="7.125" style="1" customWidth="1"/>
    <col min="14117" max="14117" width="4.125" style="1" customWidth="1"/>
    <col min="14118" max="14336" width="9" style="1"/>
    <col min="14337" max="14337" width="5.625" style="1" customWidth="1"/>
    <col min="14338" max="14338" width="3" style="1" customWidth="1"/>
    <col min="14339" max="14339" width="15.375" style="1" customWidth="1"/>
    <col min="14340" max="14340" width="9.125" style="1" customWidth="1"/>
    <col min="14341" max="14341" width="7.125" style="1" customWidth="1"/>
    <col min="14342" max="14342" width="4.125" style="1" customWidth="1"/>
    <col min="14343" max="14343" width="7.125" style="1" customWidth="1"/>
    <col min="14344" max="14344" width="4.125" style="1" customWidth="1"/>
    <col min="14345" max="14345" width="7.125" style="1" customWidth="1"/>
    <col min="14346" max="14346" width="4.125" style="1" customWidth="1"/>
    <col min="14347" max="14347" width="7.125" style="1" customWidth="1"/>
    <col min="14348" max="14348" width="4.125" style="1" customWidth="1"/>
    <col min="14349" max="14349" width="7.125" style="1" customWidth="1"/>
    <col min="14350" max="14350" width="4.125" style="1" customWidth="1"/>
    <col min="14351" max="14351" width="7.125" style="1" customWidth="1"/>
    <col min="14352" max="14352" width="4.125" style="1" customWidth="1"/>
    <col min="14353" max="14353" width="7.125" style="1" customWidth="1"/>
    <col min="14354" max="14354" width="4.125" style="1" customWidth="1"/>
    <col min="14355" max="14355" width="7.125" style="1" customWidth="1"/>
    <col min="14356" max="14356" width="4.125" style="1" customWidth="1"/>
    <col min="14357" max="14357" width="9.125" style="1" customWidth="1"/>
    <col min="14358" max="14358" width="7.125" style="1" customWidth="1"/>
    <col min="14359" max="14359" width="4.25" style="1" customWidth="1"/>
    <col min="14360" max="14360" width="7.125" style="1" customWidth="1"/>
    <col min="14361" max="14361" width="4.125" style="1" customWidth="1"/>
    <col min="14362" max="14362" width="7.125" style="1" customWidth="1"/>
    <col min="14363" max="14363" width="4.125" style="1" customWidth="1"/>
    <col min="14364" max="14364" width="7.125" style="1" customWidth="1"/>
    <col min="14365" max="14365" width="4.125" style="1" customWidth="1"/>
    <col min="14366" max="14366" width="7.125" style="1" customWidth="1"/>
    <col min="14367" max="14367" width="4.125" style="1" customWidth="1"/>
    <col min="14368" max="14368" width="7.125" style="1" customWidth="1"/>
    <col min="14369" max="14369" width="4.125" style="1" customWidth="1"/>
    <col min="14370" max="14370" width="7.125" style="1" customWidth="1"/>
    <col min="14371" max="14371" width="4.125" style="1" customWidth="1"/>
    <col min="14372" max="14372" width="7.125" style="1" customWidth="1"/>
    <col min="14373" max="14373" width="4.125" style="1" customWidth="1"/>
    <col min="14374" max="14592" width="9" style="1"/>
    <col min="14593" max="14593" width="5.625" style="1" customWidth="1"/>
    <col min="14594" max="14594" width="3" style="1" customWidth="1"/>
    <col min="14595" max="14595" width="15.375" style="1" customWidth="1"/>
    <col min="14596" max="14596" width="9.125" style="1" customWidth="1"/>
    <col min="14597" max="14597" width="7.125" style="1" customWidth="1"/>
    <col min="14598" max="14598" width="4.125" style="1" customWidth="1"/>
    <col min="14599" max="14599" width="7.125" style="1" customWidth="1"/>
    <col min="14600" max="14600" width="4.125" style="1" customWidth="1"/>
    <col min="14601" max="14601" width="7.125" style="1" customWidth="1"/>
    <col min="14602" max="14602" width="4.125" style="1" customWidth="1"/>
    <col min="14603" max="14603" width="7.125" style="1" customWidth="1"/>
    <col min="14604" max="14604" width="4.125" style="1" customWidth="1"/>
    <col min="14605" max="14605" width="7.125" style="1" customWidth="1"/>
    <col min="14606" max="14606" width="4.125" style="1" customWidth="1"/>
    <col min="14607" max="14607" width="7.125" style="1" customWidth="1"/>
    <col min="14608" max="14608" width="4.125" style="1" customWidth="1"/>
    <col min="14609" max="14609" width="7.125" style="1" customWidth="1"/>
    <col min="14610" max="14610" width="4.125" style="1" customWidth="1"/>
    <col min="14611" max="14611" width="7.125" style="1" customWidth="1"/>
    <col min="14612" max="14612" width="4.125" style="1" customWidth="1"/>
    <col min="14613" max="14613" width="9.125" style="1" customWidth="1"/>
    <col min="14614" max="14614" width="7.125" style="1" customWidth="1"/>
    <col min="14615" max="14615" width="4.25" style="1" customWidth="1"/>
    <col min="14616" max="14616" width="7.125" style="1" customWidth="1"/>
    <col min="14617" max="14617" width="4.125" style="1" customWidth="1"/>
    <col min="14618" max="14618" width="7.125" style="1" customWidth="1"/>
    <col min="14619" max="14619" width="4.125" style="1" customWidth="1"/>
    <col min="14620" max="14620" width="7.125" style="1" customWidth="1"/>
    <col min="14621" max="14621" width="4.125" style="1" customWidth="1"/>
    <col min="14622" max="14622" width="7.125" style="1" customWidth="1"/>
    <col min="14623" max="14623" width="4.125" style="1" customWidth="1"/>
    <col min="14624" max="14624" width="7.125" style="1" customWidth="1"/>
    <col min="14625" max="14625" width="4.125" style="1" customWidth="1"/>
    <col min="14626" max="14626" width="7.125" style="1" customWidth="1"/>
    <col min="14627" max="14627" width="4.125" style="1" customWidth="1"/>
    <col min="14628" max="14628" width="7.125" style="1" customWidth="1"/>
    <col min="14629" max="14629" width="4.125" style="1" customWidth="1"/>
    <col min="14630" max="14848" width="9" style="1"/>
    <col min="14849" max="14849" width="5.625" style="1" customWidth="1"/>
    <col min="14850" max="14850" width="3" style="1" customWidth="1"/>
    <col min="14851" max="14851" width="15.375" style="1" customWidth="1"/>
    <col min="14852" max="14852" width="9.125" style="1" customWidth="1"/>
    <col min="14853" max="14853" width="7.125" style="1" customWidth="1"/>
    <col min="14854" max="14854" width="4.125" style="1" customWidth="1"/>
    <col min="14855" max="14855" width="7.125" style="1" customWidth="1"/>
    <col min="14856" max="14856" width="4.125" style="1" customWidth="1"/>
    <col min="14857" max="14857" width="7.125" style="1" customWidth="1"/>
    <col min="14858" max="14858" width="4.125" style="1" customWidth="1"/>
    <col min="14859" max="14859" width="7.125" style="1" customWidth="1"/>
    <col min="14860" max="14860" width="4.125" style="1" customWidth="1"/>
    <col min="14861" max="14861" width="7.125" style="1" customWidth="1"/>
    <col min="14862" max="14862" width="4.125" style="1" customWidth="1"/>
    <col min="14863" max="14863" width="7.125" style="1" customWidth="1"/>
    <col min="14864" max="14864" width="4.125" style="1" customWidth="1"/>
    <col min="14865" max="14865" width="7.125" style="1" customWidth="1"/>
    <col min="14866" max="14866" width="4.125" style="1" customWidth="1"/>
    <col min="14867" max="14867" width="7.125" style="1" customWidth="1"/>
    <col min="14868" max="14868" width="4.125" style="1" customWidth="1"/>
    <col min="14869" max="14869" width="9.125" style="1" customWidth="1"/>
    <col min="14870" max="14870" width="7.125" style="1" customWidth="1"/>
    <col min="14871" max="14871" width="4.25" style="1" customWidth="1"/>
    <col min="14872" max="14872" width="7.125" style="1" customWidth="1"/>
    <col min="14873" max="14873" width="4.125" style="1" customWidth="1"/>
    <col min="14874" max="14874" width="7.125" style="1" customWidth="1"/>
    <col min="14875" max="14875" width="4.125" style="1" customWidth="1"/>
    <col min="14876" max="14876" width="7.125" style="1" customWidth="1"/>
    <col min="14877" max="14877" width="4.125" style="1" customWidth="1"/>
    <col min="14878" max="14878" width="7.125" style="1" customWidth="1"/>
    <col min="14879" max="14879" width="4.125" style="1" customWidth="1"/>
    <col min="14880" max="14880" width="7.125" style="1" customWidth="1"/>
    <col min="14881" max="14881" width="4.125" style="1" customWidth="1"/>
    <col min="14882" max="14882" width="7.125" style="1" customWidth="1"/>
    <col min="14883" max="14883" width="4.125" style="1" customWidth="1"/>
    <col min="14884" max="14884" width="7.125" style="1" customWidth="1"/>
    <col min="14885" max="14885" width="4.125" style="1" customWidth="1"/>
    <col min="14886" max="15104" width="9" style="1"/>
    <col min="15105" max="15105" width="5.625" style="1" customWidth="1"/>
    <col min="15106" max="15106" width="3" style="1" customWidth="1"/>
    <col min="15107" max="15107" width="15.375" style="1" customWidth="1"/>
    <col min="15108" max="15108" width="9.125" style="1" customWidth="1"/>
    <col min="15109" max="15109" width="7.125" style="1" customWidth="1"/>
    <col min="15110" max="15110" width="4.125" style="1" customWidth="1"/>
    <col min="15111" max="15111" width="7.125" style="1" customWidth="1"/>
    <col min="15112" max="15112" width="4.125" style="1" customWidth="1"/>
    <col min="15113" max="15113" width="7.125" style="1" customWidth="1"/>
    <col min="15114" max="15114" width="4.125" style="1" customWidth="1"/>
    <col min="15115" max="15115" width="7.125" style="1" customWidth="1"/>
    <col min="15116" max="15116" width="4.125" style="1" customWidth="1"/>
    <col min="15117" max="15117" width="7.125" style="1" customWidth="1"/>
    <col min="15118" max="15118" width="4.125" style="1" customWidth="1"/>
    <col min="15119" max="15119" width="7.125" style="1" customWidth="1"/>
    <col min="15120" max="15120" width="4.125" style="1" customWidth="1"/>
    <col min="15121" max="15121" width="7.125" style="1" customWidth="1"/>
    <col min="15122" max="15122" width="4.125" style="1" customWidth="1"/>
    <col min="15123" max="15123" width="7.125" style="1" customWidth="1"/>
    <col min="15124" max="15124" width="4.125" style="1" customWidth="1"/>
    <col min="15125" max="15125" width="9.125" style="1" customWidth="1"/>
    <col min="15126" max="15126" width="7.125" style="1" customWidth="1"/>
    <col min="15127" max="15127" width="4.25" style="1" customWidth="1"/>
    <col min="15128" max="15128" width="7.125" style="1" customWidth="1"/>
    <col min="15129" max="15129" width="4.125" style="1" customWidth="1"/>
    <col min="15130" max="15130" width="7.125" style="1" customWidth="1"/>
    <col min="15131" max="15131" width="4.125" style="1" customWidth="1"/>
    <col min="15132" max="15132" width="7.125" style="1" customWidth="1"/>
    <col min="15133" max="15133" width="4.125" style="1" customWidth="1"/>
    <col min="15134" max="15134" width="7.125" style="1" customWidth="1"/>
    <col min="15135" max="15135" width="4.125" style="1" customWidth="1"/>
    <col min="15136" max="15136" width="7.125" style="1" customWidth="1"/>
    <col min="15137" max="15137" width="4.125" style="1" customWidth="1"/>
    <col min="15138" max="15138" width="7.125" style="1" customWidth="1"/>
    <col min="15139" max="15139" width="4.125" style="1" customWidth="1"/>
    <col min="15140" max="15140" width="7.125" style="1" customWidth="1"/>
    <col min="15141" max="15141" width="4.125" style="1" customWidth="1"/>
    <col min="15142" max="15360" width="9" style="1"/>
    <col min="15361" max="15361" width="5.625" style="1" customWidth="1"/>
    <col min="15362" max="15362" width="3" style="1" customWidth="1"/>
    <col min="15363" max="15363" width="15.375" style="1" customWidth="1"/>
    <col min="15364" max="15364" width="9.125" style="1" customWidth="1"/>
    <col min="15365" max="15365" width="7.125" style="1" customWidth="1"/>
    <col min="15366" max="15366" width="4.125" style="1" customWidth="1"/>
    <col min="15367" max="15367" width="7.125" style="1" customWidth="1"/>
    <col min="15368" max="15368" width="4.125" style="1" customWidth="1"/>
    <col min="15369" max="15369" width="7.125" style="1" customWidth="1"/>
    <col min="15370" max="15370" width="4.125" style="1" customWidth="1"/>
    <col min="15371" max="15371" width="7.125" style="1" customWidth="1"/>
    <col min="15372" max="15372" width="4.125" style="1" customWidth="1"/>
    <col min="15373" max="15373" width="7.125" style="1" customWidth="1"/>
    <col min="15374" max="15374" width="4.125" style="1" customWidth="1"/>
    <col min="15375" max="15375" width="7.125" style="1" customWidth="1"/>
    <col min="15376" max="15376" width="4.125" style="1" customWidth="1"/>
    <col min="15377" max="15377" width="7.125" style="1" customWidth="1"/>
    <col min="15378" max="15378" width="4.125" style="1" customWidth="1"/>
    <col min="15379" max="15379" width="7.125" style="1" customWidth="1"/>
    <col min="15380" max="15380" width="4.125" style="1" customWidth="1"/>
    <col min="15381" max="15381" width="9.125" style="1" customWidth="1"/>
    <col min="15382" max="15382" width="7.125" style="1" customWidth="1"/>
    <col min="15383" max="15383" width="4.25" style="1" customWidth="1"/>
    <col min="15384" max="15384" width="7.125" style="1" customWidth="1"/>
    <col min="15385" max="15385" width="4.125" style="1" customWidth="1"/>
    <col min="15386" max="15386" width="7.125" style="1" customWidth="1"/>
    <col min="15387" max="15387" width="4.125" style="1" customWidth="1"/>
    <col min="15388" max="15388" width="7.125" style="1" customWidth="1"/>
    <col min="15389" max="15389" width="4.125" style="1" customWidth="1"/>
    <col min="15390" max="15390" width="7.125" style="1" customWidth="1"/>
    <col min="15391" max="15391" width="4.125" style="1" customWidth="1"/>
    <col min="15392" max="15392" width="7.125" style="1" customWidth="1"/>
    <col min="15393" max="15393" width="4.125" style="1" customWidth="1"/>
    <col min="15394" max="15394" width="7.125" style="1" customWidth="1"/>
    <col min="15395" max="15395" width="4.125" style="1" customWidth="1"/>
    <col min="15396" max="15396" width="7.125" style="1" customWidth="1"/>
    <col min="15397" max="15397" width="4.125" style="1" customWidth="1"/>
    <col min="15398" max="15616" width="9" style="1"/>
    <col min="15617" max="15617" width="5.625" style="1" customWidth="1"/>
    <col min="15618" max="15618" width="3" style="1" customWidth="1"/>
    <col min="15619" max="15619" width="15.375" style="1" customWidth="1"/>
    <col min="15620" max="15620" width="9.125" style="1" customWidth="1"/>
    <col min="15621" max="15621" width="7.125" style="1" customWidth="1"/>
    <col min="15622" max="15622" width="4.125" style="1" customWidth="1"/>
    <col min="15623" max="15623" width="7.125" style="1" customWidth="1"/>
    <col min="15624" max="15624" width="4.125" style="1" customWidth="1"/>
    <col min="15625" max="15625" width="7.125" style="1" customWidth="1"/>
    <col min="15626" max="15626" width="4.125" style="1" customWidth="1"/>
    <col min="15627" max="15627" width="7.125" style="1" customWidth="1"/>
    <col min="15628" max="15628" width="4.125" style="1" customWidth="1"/>
    <col min="15629" max="15629" width="7.125" style="1" customWidth="1"/>
    <col min="15630" max="15630" width="4.125" style="1" customWidth="1"/>
    <col min="15631" max="15631" width="7.125" style="1" customWidth="1"/>
    <col min="15632" max="15632" width="4.125" style="1" customWidth="1"/>
    <col min="15633" max="15633" width="7.125" style="1" customWidth="1"/>
    <col min="15634" max="15634" width="4.125" style="1" customWidth="1"/>
    <col min="15635" max="15635" width="7.125" style="1" customWidth="1"/>
    <col min="15636" max="15636" width="4.125" style="1" customWidth="1"/>
    <col min="15637" max="15637" width="9.125" style="1" customWidth="1"/>
    <col min="15638" max="15638" width="7.125" style="1" customWidth="1"/>
    <col min="15639" max="15639" width="4.25" style="1" customWidth="1"/>
    <col min="15640" max="15640" width="7.125" style="1" customWidth="1"/>
    <col min="15641" max="15641" width="4.125" style="1" customWidth="1"/>
    <col min="15642" max="15642" width="7.125" style="1" customWidth="1"/>
    <col min="15643" max="15643" width="4.125" style="1" customWidth="1"/>
    <col min="15644" max="15644" width="7.125" style="1" customWidth="1"/>
    <col min="15645" max="15645" width="4.125" style="1" customWidth="1"/>
    <col min="15646" max="15646" width="7.125" style="1" customWidth="1"/>
    <col min="15647" max="15647" width="4.125" style="1" customWidth="1"/>
    <col min="15648" max="15648" width="7.125" style="1" customWidth="1"/>
    <col min="15649" max="15649" width="4.125" style="1" customWidth="1"/>
    <col min="15650" max="15650" width="7.125" style="1" customWidth="1"/>
    <col min="15651" max="15651" width="4.125" style="1" customWidth="1"/>
    <col min="15652" max="15652" width="7.125" style="1" customWidth="1"/>
    <col min="15653" max="15653" width="4.125" style="1" customWidth="1"/>
    <col min="15654" max="15872" width="9" style="1"/>
    <col min="15873" max="15873" width="5.625" style="1" customWidth="1"/>
    <col min="15874" max="15874" width="3" style="1" customWidth="1"/>
    <col min="15875" max="15875" width="15.375" style="1" customWidth="1"/>
    <col min="15876" max="15876" width="9.125" style="1" customWidth="1"/>
    <col min="15877" max="15877" width="7.125" style="1" customWidth="1"/>
    <col min="15878" max="15878" width="4.125" style="1" customWidth="1"/>
    <col min="15879" max="15879" width="7.125" style="1" customWidth="1"/>
    <col min="15880" max="15880" width="4.125" style="1" customWidth="1"/>
    <col min="15881" max="15881" width="7.125" style="1" customWidth="1"/>
    <col min="15882" max="15882" width="4.125" style="1" customWidth="1"/>
    <col min="15883" max="15883" width="7.125" style="1" customWidth="1"/>
    <col min="15884" max="15884" width="4.125" style="1" customWidth="1"/>
    <col min="15885" max="15885" width="7.125" style="1" customWidth="1"/>
    <col min="15886" max="15886" width="4.125" style="1" customWidth="1"/>
    <col min="15887" max="15887" width="7.125" style="1" customWidth="1"/>
    <col min="15888" max="15888" width="4.125" style="1" customWidth="1"/>
    <col min="15889" max="15889" width="7.125" style="1" customWidth="1"/>
    <col min="15890" max="15890" width="4.125" style="1" customWidth="1"/>
    <col min="15891" max="15891" width="7.125" style="1" customWidth="1"/>
    <col min="15892" max="15892" width="4.125" style="1" customWidth="1"/>
    <col min="15893" max="15893" width="9.125" style="1" customWidth="1"/>
    <col min="15894" max="15894" width="7.125" style="1" customWidth="1"/>
    <col min="15895" max="15895" width="4.25" style="1" customWidth="1"/>
    <col min="15896" max="15896" width="7.125" style="1" customWidth="1"/>
    <col min="15897" max="15897" width="4.125" style="1" customWidth="1"/>
    <col min="15898" max="15898" width="7.125" style="1" customWidth="1"/>
    <col min="15899" max="15899" width="4.125" style="1" customWidth="1"/>
    <col min="15900" max="15900" width="7.125" style="1" customWidth="1"/>
    <col min="15901" max="15901" width="4.125" style="1" customWidth="1"/>
    <col min="15902" max="15902" width="7.125" style="1" customWidth="1"/>
    <col min="15903" max="15903" width="4.125" style="1" customWidth="1"/>
    <col min="15904" max="15904" width="7.125" style="1" customWidth="1"/>
    <col min="15905" max="15905" width="4.125" style="1" customWidth="1"/>
    <col min="15906" max="15906" width="7.125" style="1" customWidth="1"/>
    <col min="15907" max="15907" width="4.125" style="1" customWidth="1"/>
    <col min="15908" max="15908" width="7.125" style="1" customWidth="1"/>
    <col min="15909" max="15909" width="4.125" style="1" customWidth="1"/>
    <col min="15910" max="16128" width="9" style="1"/>
    <col min="16129" max="16129" width="5.625" style="1" customWidth="1"/>
    <col min="16130" max="16130" width="3" style="1" customWidth="1"/>
    <col min="16131" max="16131" width="15.375" style="1" customWidth="1"/>
    <col min="16132" max="16132" width="9.125" style="1" customWidth="1"/>
    <col min="16133" max="16133" width="7.125" style="1" customWidth="1"/>
    <col min="16134" max="16134" width="4.125" style="1" customWidth="1"/>
    <col min="16135" max="16135" width="7.125" style="1" customWidth="1"/>
    <col min="16136" max="16136" width="4.125" style="1" customWidth="1"/>
    <col min="16137" max="16137" width="7.125" style="1" customWidth="1"/>
    <col min="16138" max="16138" width="4.125" style="1" customWidth="1"/>
    <col min="16139" max="16139" width="7.125" style="1" customWidth="1"/>
    <col min="16140" max="16140" width="4.125" style="1" customWidth="1"/>
    <col min="16141" max="16141" width="7.125" style="1" customWidth="1"/>
    <col min="16142" max="16142" width="4.125" style="1" customWidth="1"/>
    <col min="16143" max="16143" width="7.125" style="1" customWidth="1"/>
    <col min="16144" max="16144" width="4.125" style="1" customWidth="1"/>
    <col min="16145" max="16145" width="7.125" style="1" customWidth="1"/>
    <col min="16146" max="16146" width="4.125" style="1" customWidth="1"/>
    <col min="16147" max="16147" width="7.125" style="1" customWidth="1"/>
    <col min="16148" max="16148" width="4.125" style="1" customWidth="1"/>
    <col min="16149" max="16149" width="9.125" style="1" customWidth="1"/>
    <col min="16150" max="16150" width="7.125" style="1" customWidth="1"/>
    <col min="16151" max="16151" width="4.25" style="1" customWidth="1"/>
    <col min="16152" max="16152" width="7.125" style="1" customWidth="1"/>
    <col min="16153" max="16153" width="4.125" style="1" customWidth="1"/>
    <col min="16154" max="16154" width="7.125" style="1" customWidth="1"/>
    <col min="16155" max="16155" width="4.125" style="1" customWidth="1"/>
    <col min="16156" max="16156" width="7.125" style="1" customWidth="1"/>
    <col min="16157" max="16157" width="4.125" style="1" customWidth="1"/>
    <col min="16158" max="16158" width="7.125" style="1" customWidth="1"/>
    <col min="16159" max="16159" width="4.125" style="1" customWidth="1"/>
    <col min="16160" max="16160" width="7.125" style="1" customWidth="1"/>
    <col min="16161" max="16161" width="4.125" style="1" customWidth="1"/>
    <col min="16162" max="16162" width="7.125" style="1" customWidth="1"/>
    <col min="16163" max="16163" width="4.125" style="1" customWidth="1"/>
    <col min="16164" max="16164" width="7.125" style="1" customWidth="1"/>
    <col min="16165" max="16165" width="4.125" style="1" customWidth="1"/>
    <col min="16166" max="16384" width="9" style="1"/>
  </cols>
  <sheetData>
    <row r="1" spans="1:37" ht="17.100000000000001" customHeight="1">
      <c r="A1" s="76" t="s">
        <v>116</v>
      </c>
      <c r="D1" s="75"/>
      <c r="E1" s="75"/>
      <c r="F1" s="73"/>
      <c r="G1" s="74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37" ht="14.1" customHeight="1">
      <c r="D2" s="75"/>
      <c r="E2" s="75"/>
      <c r="F2" s="73"/>
      <c r="G2" s="74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37" s="69" customFormat="1" ht="17.100000000000001" customHeight="1">
      <c r="A3" s="106" t="s">
        <v>118</v>
      </c>
      <c r="B3" s="106" t="s">
        <v>115</v>
      </c>
      <c r="C3" s="106" t="s">
        <v>114</v>
      </c>
      <c r="D3" s="81" t="s">
        <v>113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3"/>
      <c r="U3" s="92" t="s">
        <v>112</v>
      </c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4"/>
    </row>
    <row r="4" spans="1:37" s="69" customFormat="1" ht="17.100000000000001" customHeight="1">
      <c r="A4" s="106"/>
      <c r="B4" s="106"/>
      <c r="C4" s="106"/>
      <c r="D4" s="93" t="s">
        <v>111</v>
      </c>
      <c r="E4" s="71"/>
      <c r="F4" s="70"/>
      <c r="G4" s="70"/>
      <c r="H4" s="70"/>
      <c r="I4" s="81" t="s">
        <v>110</v>
      </c>
      <c r="J4" s="82"/>
      <c r="K4" s="82"/>
      <c r="L4" s="82"/>
      <c r="M4" s="82"/>
      <c r="N4" s="82"/>
      <c r="O4" s="82"/>
      <c r="P4" s="82"/>
      <c r="Q4" s="82"/>
      <c r="R4" s="82"/>
      <c r="S4" s="82"/>
      <c r="T4" s="83"/>
      <c r="U4" s="72"/>
      <c r="V4" s="71"/>
      <c r="W4" s="70"/>
      <c r="X4" s="70"/>
      <c r="Y4" s="70"/>
      <c r="Z4" s="81" t="s">
        <v>110</v>
      </c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4"/>
    </row>
    <row r="5" spans="1:37" s="69" customFormat="1" ht="26.25" customHeight="1">
      <c r="A5" s="106"/>
      <c r="B5" s="106"/>
      <c r="C5" s="106"/>
      <c r="D5" s="85"/>
      <c r="E5" s="85" t="s">
        <v>109</v>
      </c>
      <c r="F5" s="86"/>
      <c r="G5" s="86"/>
      <c r="H5" s="87"/>
      <c r="I5" s="88" t="s">
        <v>106</v>
      </c>
      <c r="J5" s="89"/>
      <c r="K5" s="89"/>
      <c r="L5" s="90"/>
      <c r="M5" s="88" t="s">
        <v>105</v>
      </c>
      <c r="N5" s="90"/>
      <c r="O5" s="88" t="s">
        <v>104</v>
      </c>
      <c r="P5" s="90"/>
      <c r="Q5" s="88" t="s">
        <v>103</v>
      </c>
      <c r="R5" s="90"/>
      <c r="S5" s="88" t="s">
        <v>102</v>
      </c>
      <c r="T5" s="98"/>
      <c r="U5" s="102" t="s">
        <v>108</v>
      </c>
      <c r="V5" s="85" t="s">
        <v>107</v>
      </c>
      <c r="W5" s="86"/>
      <c r="X5" s="86"/>
      <c r="Y5" s="87"/>
      <c r="Z5" s="79" t="s">
        <v>106</v>
      </c>
      <c r="AA5" s="91"/>
      <c r="AB5" s="91"/>
      <c r="AC5" s="80"/>
      <c r="AD5" s="79" t="s">
        <v>105</v>
      </c>
      <c r="AE5" s="80"/>
      <c r="AF5" s="79" t="s">
        <v>104</v>
      </c>
      <c r="AG5" s="80"/>
      <c r="AH5" s="79" t="s">
        <v>103</v>
      </c>
      <c r="AI5" s="80"/>
      <c r="AJ5" s="79" t="s">
        <v>102</v>
      </c>
      <c r="AK5" s="80"/>
    </row>
    <row r="6" spans="1:37" s="69" customFormat="1" ht="41.25" customHeight="1">
      <c r="A6" s="106"/>
      <c r="B6" s="106"/>
      <c r="C6" s="106"/>
      <c r="D6" s="85"/>
      <c r="E6" s="94" t="s">
        <v>101</v>
      </c>
      <c r="F6" s="97"/>
      <c r="G6" s="81" t="s">
        <v>100</v>
      </c>
      <c r="H6" s="105"/>
      <c r="I6" s="79" t="s">
        <v>99</v>
      </c>
      <c r="J6" s="80"/>
      <c r="K6" s="99" t="s">
        <v>98</v>
      </c>
      <c r="L6" s="100"/>
      <c r="M6" s="88" t="s">
        <v>97</v>
      </c>
      <c r="N6" s="90"/>
      <c r="O6" s="79" t="s">
        <v>96</v>
      </c>
      <c r="P6" s="80"/>
      <c r="Q6" s="79" t="s">
        <v>95</v>
      </c>
      <c r="R6" s="80"/>
      <c r="S6" s="95" t="s">
        <v>94</v>
      </c>
      <c r="T6" s="96"/>
      <c r="U6" s="102"/>
      <c r="V6" s="94" t="s">
        <v>93</v>
      </c>
      <c r="W6" s="97"/>
      <c r="X6" s="81" t="s">
        <v>92</v>
      </c>
      <c r="Y6" s="84"/>
      <c r="Z6" s="79" t="s">
        <v>91</v>
      </c>
      <c r="AA6" s="80"/>
      <c r="AB6" s="99" t="s">
        <v>90</v>
      </c>
      <c r="AC6" s="100"/>
      <c r="AD6" s="88" t="s">
        <v>89</v>
      </c>
      <c r="AE6" s="90"/>
      <c r="AF6" s="79" t="s">
        <v>88</v>
      </c>
      <c r="AG6" s="80"/>
      <c r="AH6" s="79" t="s">
        <v>87</v>
      </c>
      <c r="AI6" s="80"/>
      <c r="AJ6" s="95" t="s">
        <v>86</v>
      </c>
      <c r="AK6" s="101"/>
    </row>
    <row r="7" spans="1:37" s="64" customFormat="1" ht="32.25" customHeight="1">
      <c r="A7" s="106"/>
      <c r="B7" s="106"/>
      <c r="C7" s="106"/>
      <c r="D7" s="94"/>
      <c r="E7" s="66" t="s">
        <v>71</v>
      </c>
      <c r="F7" s="65" t="s">
        <v>85</v>
      </c>
      <c r="G7" s="67" t="s">
        <v>69</v>
      </c>
      <c r="H7" s="65" t="s">
        <v>84</v>
      </c>
      <c r="I7" s="66" t="s">
        <v>73</v>
      </c>
      <c r="J7" s="65" t="s">
        <v>83</v>
      </c>
      <c r="K7" s="66" t="s">
        <v>73</v>
      </c>
      <c r="L7" s="65" t="s">
        <v>82</v>
      </c>
      <c r="M7" s="66" t="s">
        <v>69</v>
      </c>
      <c r="N7" s="65" t="s">
        <v>81</v>
      </c>
      <c r="O7" s="66" t="s">
        <v>73</v>
      </c>
      <c r="P7" s="65" t="s">
        <v>80</v>
      </c>
      <c r="Q7" s="66" t="s">
        <v>71</v>
      </c>
      <c r="R7" s="65" t="s">
        <v>79</v>
      </c>
      <c r="S7" s="66" t="s">
        <v>69</v>
      </c>
      <c r="T7" s="68" t="s">
        <v>78</v>
      </c>
      <c r="U7" s="103"/>
      <c r="V7" s="66" t="s">
        <v>71</v>
      </c>
      <c r="W7" s="65" t="s">
        <v>77</v>
      </c>
      <c r="X7" s="67" t="s">
        <v>73</v>
      </c>
      <c r="Y7" s="65" t="s">
        <v>76</v>
      </c>
      <c r="Z7" s="66" t="s">
        <v>75</v>
      </c>
      <c r="AA7" s="65" t="s">
        <v>74</v>
      </c>
      <c r="AB7" s="66" t="s">
        <v>73</v>
      </c>
      <c r="AC7" s="65" t="s">
        <v>72</v>
      </c>
      <c r="AD7" s="66" t="s">
        <v>71</v>
      </c>
      <c r="AE7" s="65" t="s">
        <v>70</v>
      </c>
      <c r="AF7" s="66" t="s">
        <v>69</v>
      </c>
      <c r="AG7" s="65" t="s">
        <v>68</v>
      </c>
      <c r="AH7" s="66" t="s">
        <v>67</v>
      </c>
      <c r="AI7" s="65" t="s">
        <v>66</v>
      </c>
      <c r="AJ7" s="66" t="s">
        <v>65</v>
      </c>
      <c r="AK7" s="65" t="s">
        <v>64</v>
      </c>
    </row>
    <row r="8" spans="1:37" s="27" customFormat="1" ht="14.1" customHeight="1">
      <c r="A8" s="104" t="s">
        <v>63</v>
      </c>
      <c r="B8" s="40">
        <v>6</v>
      </c>
      <c r="C8" s="40" t="s">
        <v>62</v>
      </c>
      <c r="D8" s="40">
        <v>546602</v>
      </c>
      <c r="E8" s="57">
        <f t="shared" ref="E8:E14" si="0">I8+K8+M8+O8+Q8+S8</f>
        <v>104339</v>
      </c>
      <c r="F8" s="38">
        <f t="shared" ref="F8:F14" si="1">E8/$D8*100</f>
        <v>19.088660487886983</v>
      </c>
      <c r="G8" s="39">
        <f t="shared" ref="G8:G14" si="2">I8+M8+Q8+S8</f>
        <v>47420</v>
      </c>
      <c r="H8" s="38">
        <f t="shared" ref="H8:H14" si="3">G8/$D8*100</f>
        <v>8.6754164821936257</v>
      </c>
      <c r="I8" s="39">
        <v>4480</v>
      </c>
      <c r="J8" s="38">
        <f t="shared" ref="J8:J14" si="4">I8/$D8*100</f>
        <v>0.81960914888712444</v>
      </c>
      <c r="K8" s="39">
        <v>56919</v>
      </c>
      <c r="L8" s="38">
        <f t="shared" ref="L8:L14" si="5">K8/$D8*100</f>
        <v>10.413244005693356</v>
      </c>
      <c r="M8" s="39">
        <v>0</v>
      </c>
      <c r="N8" s="38">
        <f t="shared" ref="N8:N14" si="6">M8/$D8*100</f>
        <v>0</v>
      </c>
      <c r="O8" s="39">
        <v>0</v>
      </c>
      <c r="P8" s="38">
        <f t="shared" ref="P8:P14" si="7">O8/$D8*100</f>
        <v>0</v>
      </c>
      <c r="Q8" s="39">
        <v>42937</v>
      </c>
      <c r="R8" s="38">
        <f t="shared" ref="R8:R14" si="8">Q8/$D8*100</f>
        <v>7.8552584878942993</v>
      </c>
      <c r="S8" s="39">
        <v>3</v>
      </c>
      <c r="T8" s="42">
        <f t="shared" ref="T8:T14" si="9">S8/$D8*100</f>
        <v>5.4884541220119945E-4</v>
      </c>
      <c r="U8" s="41">
        <v>46908</v>
      </c>
      <c r="V8" s="40">
        <f t="shared" ref="V8:V14" si="10">Z8+AB8+AD8+AF8+AH8+AJ8</f>
        <v>8220</v>
      </c>
      <c r="W8" s="38">
        <f t="shared" ref="W8:W14" si="11">V8/$U8*100</f>
        <v>17.523663341007932</v>
      </c>
      <c r="X8" s="43">
        <f t="shared" ref="X8:X14" si="12">Z8+AD8+AH8+AJ8</f>
        <v>4853</v>
      </c>
      <c r="Y8" s="38">
        <f t="shared" ref="Y8:Y14" si="13">X8/$U8*100</f>
        <v>10.345783235269037</v>
      </c>
      <c r="Z8" s="39">
        <v>2251</v>
      </c>
      <c r="AA8" s="38">
        <f t="shared" ref="AA8:AA14" si="14">Z8/$U8*100</f>
        <v>4.7987550098064293</v>
      </c>
      <c r="AB8" s="39">
        <v>3367</v>
      </c>
      <c r="AC8" s="38">
        <f t="shared" ref="AC8:AC14" si="15">AB8/$U8*100</f>
        <v>7.1778801057388932</v>
      </c>
      <c r="AD8" s="39">
        <v>0</v>
      </c>
      <c r="AE8" s="38">
        <f t="shared" ref="AE8:AE14" si="16">AD8/$U8*100</f>
        <v>0</v>
      </c>
      <c r="AF8" s="39">
        <v>0</v>
      </c>
      <c r="AG8" s="38">
        <f t="shared" ref="AG8:AG14" si="17">AF8/$U8*100</f>
        <v>0</v>
      </c>
      <c r="AH8" s="39">
        <v>2599</v>
      </c>
      <c r="AI8" s="38">
        <f t="shared" ref="AI8:AI14" si="18">AH8/$U8*100</f>
        <v>5.5406327278928966</v>
      </c>
      <c r="AJ8" s="39">
        <v>3</v>
      </c>
      <c r="AK8" s="38">
        <f t="shared" ref="AK8:AK14" si="19">AJ8/$U8*100</f>
        <v>6.3954975697109243E-3</v>
      </c>
    </row>
    <row r="9" spans="1:37" s="27" customFormat="1" ht="14.1" customHeight="1">
      <c r="A9" s="104"/>
      <c r="B9" s="35">
        <v>42</v>
      </c>
      <c r="C9" s="35" t="s">
        <v>61</v>
      </c>
      <c r="D9" s="35">
        <v>81139</v>
      </c>
      <c r="E9" s="35">
        <f t="shared" si="0"/>
        <v>0</v>
      </c>
      <c r="F9" s="33">
        <f t="shared" si="1"/>
        <v>0</v>
      </c>
      <c r="G9" s="34">
        <f t="shared" si="2"/>
        <v>0</v>
      </c>
      <c r="H9" s="33">
        <f t="shared" si="3"/>
        <v>0</v>
      </c>
      <c r="I9" s="34">
        <v>0</v>
      </c>
      <c r="J9" s="33">
        <f t="shared" si="4"/>
        <v>0</v>
      </c>
      <c r="K9" s="34">
        <v>0</v>
      </c>
      <c r="L9" s="33">
        <f t="shared" si="5"/>
        <v>0</v>
      </c>
      <c r="M9" s="34">
        <v>0</v>
      </c>
      <c r="N9" s="33">
        <f t="shared" si="6"/>
        <v>0</v>
      </c>
      <c r="O9" s="34">
        <v>0</v>
      </c>
      <c r="P9" s="33">
        <f t="shared" si="7"/>
        <v>0</v>
      </c>
      <c r="Q9" s="34">
        <v>0</v>
      </c>
      <c r="R9" s="33">
        <f t="shared" si="8"/>
        <v>0</v>
      </c>
      <c r="S9" s="34">
        <v>0</v>
      </c>
      <c r="T9" s="37">
        <f t="shared" si="9"/>
        <v>0</v>
      </c>
      <c r="U9" s="36">
        <v>81139</v>
      </c>
      <c r="V9" s="35">
        <f t="shared" si="10"/>
        <v>0</v>
      </c>
      <c r="W9" s="33">
        <f t="shared" si="11"/>
        <v>0</v>
      </c>
      <c r="X9" s="34">
        <f t="shared" si="12"/>
        <v>0</v>
      </c>
      <c r="Y9" s="33">
        <f t="shared" si="13"/>
        <v>0</v>
      </c>
      <c r="Z9" s="34">
        <v>0</v>
      </c>
      <c r="AA9" s="33">
        <f t="shared" si="14"/>
        <v>0</v>
      </c>
      <c r="AB9" s="34">
        <v>0</v>
      </c>
      <c r="AC9" s="33">
        <f t="shared" si="15"/>
        <v>0</v>
      </c>
      <c r="AD9" s="34">
        <v>0</v>
      </c>
      <c r="AE9" s="33">
        <f t="shared" si="16"/>
        <v>0</v>
      </c>
      <c r="AF9" s="34">
        <v>0</v>
      </c>
      <c r="AG9" s="33">
        <f t="shared" si="17"/>
        <v>0</v>
      </c>
      <c r="AH9" s="34">
        <v>0</v>
      </c>
      <c r="AI9" s="33">
        <f t="shared" si="18"/>
        <v>0</v>
      </c>
      <c r="AJ9" s="34">
        <v>0</v>
      </c>
      <c r="AK9" s="33">
        <f t="shared" si="19"/>
        <v>0</v>
      </c>
    </row>
    <row r="10" spans="1:37" s="27" customFormat="1" ht="14.1" customHeight="1">
      <c r="A10" s="104"/>
      <c r="B10" s="35">
        <v>13</v>
      </c>
      <c r="C10" s="35" t="s">
        <v>60</v>
      </c>
      <c r="D10" s="35">
        <v>292640</v>
      </c>
      <c r="E10" s="35">
        <f t="shared" si="0"/>
        <v>71868</v>
      </c>
      <c r="F10" s="33">
        <f t="shared" si="1"/>
        <v>24.558501913613998</v>
      </c>
      <c r="G10" s="34">
        <f t="shared" si="2"/>
        <v>0</v>
      </c>
      <c r="H10" s="33">
        <f t="shared" si="3"/>
        <v>0</v>
      </c>
      <c r="I10" s="34">
        <v>0</v>
      </c>
      <c r="J10" s="33">
        <f t="shared" si="4"/>
        <v>0</v>
      </c>
      <c r="K10" s="34">
        <v>38976</v>
      </c>
      <c r="L10" s="33">
        <f t="shared" si="5"/>
        <v>13.31875341716785</v>
      </c>
      <c r="M10" s="34">
        <v>0</v>
      </c>
      <c r="N10" s="33">
        <f t="shared" si="6"/>
        <v>0</v>
      </c>
      <c r="O10" s="34">
        <v>32892</v>
      </c>
      <c r="P10" s="33">
        <f t="shared" si="7"/>
        <v>11.239748496446147</v>
      </c>
      <c r="Q10" s="34">
        <v>0</v>
      </c>
      <c r="R10" s="33">
        <f t="shared" si="8"/>
        <v>0</v>
      </c>
      <c r="S10" s="34">
        <v>0</v>
      </c>
      <c r="T10" s="37">
        <f t="shared" si="9"/>
        <v>0</v>
      </c>
      <c r="U10" s="36">
        <v>17265</v>
      </c>
      <c r="V10" s="35">
        <f t="shared" si="10"/>
        <v>9493</v>
      </c>
      <c r="W10" s="33">
        <f t="shared" si="11"/>
        <v>54.984071821604395</v>
      </c>
      <c r="X10" s="34">
        <f t="shared" si="12"/>
        <v>0</v>
      </c>
      <c r="Y10" s="33">
        <f t="shared" si="13"/>
        <v>0</v>
      </c>
      <c r="Z10" s="34">
        <v>0</v>
      </c>
      <c r="AA10" s="33">
        <f t="shared" si="14"/>
        <v>0</v>
      </c>
      <c r="AB10" s="34">
        <v>9493</v>
      </c>
      <c r="AC10" s="33">
        <f t="shared" si="15"/>
        <v>54.984071821604395</v>
      </c>
      <c r="AD10" s="34">
        <v>0</v>
      </c>
      <c r="AE10" s="33">
        <f t="shared" si="16"/>
        <v>0</v>
      </c>
      <c r="AF10" s="34">
        <v>0</v>
      </c>
      <c r="AG10" s="33">
        <f t="shared" si="17"/>
        <v>0</v>
      </c>
      <c r="AH10" s="34">
        <v>0</v>
      </c>
      <c r="AI10" s="33">
        <f t="shared" si="18"/>
        <v>0</v>
      </c>
      <c r="AJ10" s="34">
        <v>0</v>
      </c>
      <c r="AK10" s="33">
        <f t="shared" si="19"/>
        <v>0</v>
      </c>
    </row>
    <row r="11" spans="1:37" s="27" customFormat="1" ht="14.1" customHeight="1">
      <c r="A11" s="104"/>
      <c r="B11" s="35">
        <v>50</v>
      </c>
      <c r="C11" s="35" t="s">
        <v>58</v>
      </c>
      <c r="D11" s="35">
        <v>93636</v>
      </c>
      <c r="E11" s="35">
        <f t="shared" si="0"/>
        <v>17311</v>
      </c>
      <c r="F11" s="33">
        <f t="shared" si="1"/>
        <v>18.487547524456403</v>
      </c>
      <c r="G11" s="34">
        <f t="shared" si="2"/>
        <v>629</v>
      </c>
      <c r="H11" s="33">
        <f t="shared" si="3"/>
        <v>0.67175018155410315</v>
      </c>
      <c r="I11" s="34">
        <v>93</v>
      </c>
      <c r="J11" s="33">
        <f t="shared" si="4"/>
        <v>9.9320774061258499E-2</v>
      </c>
      <c r="K11" s="34">
        <v>16682</v>
      </c>
      <c r="L11" s="33">
        <f t="shared" si="5"/>
        <v>17.815797342902304</v>
      </c>
      <c r="M11" s="34">
        <v>125</v>
      </c>
      <c r="N11" s="33">
        <f t="shared" si="6"/>
        <v>0.13349566406083133</v>
      </c>
      <c r="O11" s="34">
        <v>0</v>
      </c>
      <c r="P11" s="33">
        <f t="shared" si="7"/>
        <v>0</v>
      </c>
      <c r="Q11" s="34">
        <v>411</v>
      </c>
      <c r="R11" s="33">
        <f t="shared" si="8"/>
        <v>0.4389337434320133</v>
      </c>
      <c r="S11" s="34">
        <v>0</v>
      </c>
      <c r="T11" s="37">
        <f t="shared" si="9"/>
        <v>0</v>
      </c>
      <c r="U11" s="36">
        <v>34194</v>
      </c>
      <c r="V11" s="35">
        <f t="shared" si="10"/>
        <v>11326</v>
      </c>
      <c r="W11" s="33">
        <f t="shared" si="11"/>
        <v>33.122770076621627</v>
      </c>
      <c r="X11" s="34">
        <f t="shared" si="12"/>
        <v>147</v>
      </c>
      <c r="Y11" s="33">
        <f t="shared" si="13"/>
        <v>0.42989998245306194</v>
      </c>
      <c r="Z11" s="34">
        <v>93</v>
      </c>
      <c r="AA11" s="33">
        <f t="shared" si="14"/>
        <v>0.27197753991928408</v>
      </c>
      <c r="AB11" s="34">
        <v>11179</v>
      </c>
      <c r="AC11" s="33">
        <f t="shared" si="15"/>
        <v>32.692870094168569</v>
      </c>
      <c r="AD11" s="34">
        <v>54</v>
      </c>
      <c r="AE11" s="33">
        <f t="shared" si="16"/>
        <v>0.15792244253377785</v>
      </c>
      <c r="AF11" s="34">
        <v>0</v>
      </c>
      <c r="AG11" s="33">
        <f t="shared" si="17"/>
        <v>0</v>
      </c>
      <c r="AH11" s="34">
        <v>0</v>
      </c>
      <c r="AI11" s="33">
        <f t="shared" si="18"/>
        <v>0</v>
      </c>
      <c r="AJ11" s="34">
        <v>0</v>
      </c>
      <c r="AK11" s="33">
        <f t="shared" si="19"/>
        <v>0</v>
      </c>
    </row>
    <row r="12" spans="1:37" s="27" customFormat="1" ht="14.1" customHeight="1">
      <c r="A12" s="104"/>
      <c r="B12" s="35">
        <v>90</v>
      </c>
      <c r="C12" s="35" t="s">
        <v>59</v>
      </c>
      <c r="D12" s="35">
        <v>82354</v>
      </c>
      <c r="E12" s="35">
        <f t="shared" si="0"/>
        <v>5306</v>
      </c>
      <c r="F12" s="33">
        <f t="shared" si="1"/>
        <v>6.4429171624936252</v>
      </c>
      <c r="G12" s="34">
        <f t="shared" si="2"/>
        <v>5306</v>
      </c>
      <c r="H12" s="33">
        <f t="shared" si="3"/>
        <v>6.4429171624936252</v>
      </c>
      <c r="I12" s="34">
        <v>0</v>
      </c>
      <c r="J12" s="33">
        <f t="shared" si="4"/>
        <v>0</v>
      </c>
      <c r="K12" s="34">
        <v>0</v>
      </c>
      <c r="L12" s="33">
        <f t="shared" si="5"/>
        <v>0</v>
      </c>
      <c r="M12" s="34">
        <v>0</v>
      </c>
      <c r="N12" s="33">
        <f t="shared" si="6"/>
        <v>0</v>
      </c>
      <c r="O12" s="34">
        <v>0</v>
      </c>
      <c r="P12" s="33">
        <f t="shared" si="7"/>
        <v>0</v>
      </c>
      <c r="Q12" s="34">
        <v>5306</v>
      </c>
      <c r="R12" s="33">
        <f t="shared" si="8"/>
        <v>6.4429171624936252</v>
      </c>
      <c r="S12" s="34">
        <v>0</v>
      </c>
      <c r="T12" s="37">
        <f t="shared" si="9"/>
        <v>0</v>
      </c>
      <c r="U12" s="36">
        <v>6396</v>
      </c>
      <c r="V12" s="35">
        <f t="shared" si="10"/>
        <v>863</v>
      </c>
      <c r="W12" s="33">
        <f t="shared" si="11"/>
        <v>13.492808005003127</v>
      </c>
      <c r="X12" s="34">
        <f t="shared" si="12"/>
        <v>863</v>
      </c>
      <c r="Y12" s="33">
        <f t="shared" si="13"/>
        <v>13.492808005003127</v>
      </c>
      <c r="Z12" s="34">
        <v>0</v>
      </c>
      <c r="AA12" s="33">
        <f t="shared" si="14"/>
        <v>0</v>
      </c>
      <c r="AB12" s="34">
        <v>0</v>
      </c>
      <c r="AC12" s="33">
        <f t="shared" si="15"/>
        <v>0</v>
      </c>
      <c r="AD12" s="34">
        <v>0</v>
      </c>
      <c r="AE12" s="33">
        <f t="shared" si="16"/>
        <v>0</v>
      </c>
      <c r="AF12" s="34">
        <v>0</v>
      </c>
      <c r="AG12" s="33">
        <f t="shared" si="17"/>
        <v>0</v>
      </c>
      <c r="AH12" s="34">
        <v>863</v>
      </c>
      <c r="AI12" s="33">
        <f t="shared" si="18"/>
        <v>13.492808005003127</v>
      </c>
      <c r="AJ12" s="34">
        <v>0</v>
      </c>
      <c r="AK12" s="33">
        <f t="shared" si="19"/>
        <v>0</v>
      </c>
    </row>
    <row r="13" spans="1:37" s="27" customFormat="1" ht="14.1" customHeight="1">
      <c r="A13" s="104"/>
      <c r="B13" s="35">
        <v>37</v>
      </c>
      <c r="C13" s="35" t="s">
        <v>57</v>
      </c>
      <c r="D13" s="35">
        <v>1066044</v>
      </c>
      <c r="E13" s="35">
        <f t="shared" si="0"/>
        <v>291010</v>
      </c>
      <c r="F13" s="33">
        <f t="shared" si="1"/>
        <v>27.298122779172338</v>
      </c>
      <c r="G13" s="34">
        <f t="shared" si="2"/>
        <v>62479</v>
      </c>
      <c r="H13" s="33">
        <f t="shared" si="3"/>
        <v>5.8608275080578291</v>
      </c>
      <c r="I13" s="34">
        <v>32478</v>
      </c>
      <c r="J13" s="33">
        <f t="shared" si="4"/>
        <v>3.046590947465583</v>
      </c>
      <c r="K13" s="34">
        <v>228531</v>
      </c>
      <c r="L13" s="33">
        <f t="shared" si="5"/>
        <v>21.437295271114511</v>
      </c>
      <c r="M13" s="34">
        <v>18270</v>
      </c>
      <c r="N13" s="33">
        <f t="shared" si="6"/>
        <v>1.7138129383027341</v>
      </c>
      <c r="O13" s="34">
        <v>0</v>
      </c>
      <c r="P13" s="33">
        <f t="shared" si="7"/>
        <v>0</v>
      </c>
      <c r="Q13" s="34">
        <v>8069</v>
      </c>
      <c r="R13" s="33">
        <f t="shared" si="8"/>
        <v>0.75691059656074233</v>
      </c>
      <c r="S13" s="34">
        <v>3662</v>
      </c>
      <c r="T13" s="37">
        <f t="shared" si="9"/>
        <v>0.34351302572876918</v>
      </c>
      <c r="U13" s="36">
        <v>146341</v>
      </c>
      <c r="V13" s="35">
        <f t="shared" si="10"/>
        <v>43686</v>
      </c>
      <c r="W13" s="33">
        <f t="shared" si="11"/>
        <v>29.852194531949351</v>
      </c>
      <c r="X13" s="34">
        <f t="shared" si="12"/>
        <v>12630</v>
      </c>
      <c r="Y13" s="33">
        <f t="shared" si="13"/>
        <v>8.6305273300032113</v>
      </c>
      <c r="Z13" s="34">
        <v>4216</v>
      </c>
      <c r="AA13" s="33">
        <f t="shared" si="14"/>
        <v>2.8809424563177783</v>
      </c>
      <c r="AB13" s="34">
        <v>31056</v>
      </c>
      <c r="AC13" s="33">
        <f t="shared" si="15"/>
        <v>21.22166720194614</v>
      </c>
      <c r="AD13" s="34">
        <v>3926</v>
      </c>
      <c r="AE13" s="33">
        <f t="shared" si="16"/>
        <v>2.6827751621213465</v>
      </c>
      <c r="AF13" s="34">
        <v>0</v>
      </c>
      <c r="AG13" s="33">
        <f t="shared" si="17"/>
        <v>0</v>
      </c>
      <c r="AH13" s="34">
        <v>4423</v>
      </c>
      <c r="AI13" s="33">
        <f t="shared" si="18"/>
        <v>3.0223929042441968</v>
      </c>
      <c r="AJ13" s="34">
        <v>65</v>
      </c>
      <c r="AK13" s="33">
        <f t="shared" si="19"/>
        <v>4.4416807319889846E-2</v>
      </c>
    </row>
    <row r="14" spans="1:37" s="27" customFormat="1" ht="14.1" customHeight="1" thickBot="1">
      <c r="A14" s="104"/>
      <c r="B14" s="30">
        <v>86</v>
      </c>
      <c r="C14" s="30" t="s">
        <v>56</v>
      </c>
      <c r="D14" s="30">
        <v>40644</v>
      </c>
      <c r="E14" s="35">
        <f t="shared" si="0"/>
        <v>4724</v>
      </c>
      <c r="F14" s="28">
        <f t="shared" si="1"/>
        <v>11.6228717645901</v>
      </c>
      <c r="G14" s="29">
        <f t="shared" si="2"/>
        <v>4352</v>
      </c>
      <c r="H14" s="28">
        <f t="shared" si="3"/>
        <v>10.707607518944986</v>
      </c>
      <c r="I14" s="29">
        <v>1543</v>
      </c>
      <c r="J14" s="28">
        <f t="shared" si="4"/>
        <v>3.7963783092215335</v>
      </c>
      <c r="K14" s="29">
        <v>372</v>
      </c>
      <c r="L14" s="28">
        <f t="shared" si="5"/>
        <v>0.91526424564511366</v>
      </c>
      <c r="M14" s="29">
        <v>0</v>
      </c>
      <c r="N14" s="28">
        <f t="shared" si="6"/>
        <v>0</v>
      </c>
      <c r="O14" s="29">
        <v>0</v>
      </c>
      <c r="P14" s="28">
        <f t="shared" si="7"/>
        <v>0</v>
      </c>
      <c r="Q14" s="29">
        <v>2809</v>
      </c>
      <c r="R14" s="28">
        <f t="shared" si="8"/>
        <v>6.9112292097234516</v>
      </c>
      <c r="S14" s="29">
        <v>0</v>
      </c>
      <c r="T14" s="32">
        <f t="shared" si="9"/>
        <v>0</v>
      </c>
      <c r="U14" s="31">
        <v>3165</v>
      </c>
      <c r="V14" s="30">
        <f t="shared" si="10"/>
        <v>1052</v>
      </c>
      <c r="W14" s="28">
        <f t="shared" si="11"/>
        <v>33.238546603475513</v>
      </c>
      <c r="X14" s="58">
        <f t="shared" si="12"/>
        <v>680</v>
      </c>
      <c r="Y14" s="28">
        <f t="shared" si="13"/>
        <v>21.484992101105846</v>
      </c>
      <c r="Z14" s="29">
        <v>0</v>
      </c>
      <c r="AA14" s="28">
        <f t="shared" si="14"/>
        <v>0</v>
      </c>
      <c r="AB14" s="29">
        <v>372</v>
      </c>
      <c r="AC14" s="28">
        <f t="shared" si="15"/>
        <v>11.753554502369669</v>
      </c>
      <c r="AD14" s="29">
        <v>0</v>
      </c>
      <c r="AE14" s="28">
        <f t="shared" si="16"/>
        <v>0</v>
      </c>
      <c r="AF14" s="29">
        <v>0</v>
      </c>
      <c r="AG14" s="28">
        <f t="shared" si="17"/>
        <v>0</v>
      </c>
      <c r="AH14" s="29">
        <v>680</v>
      </c>
      <c r="AI14" s="28">
        <f t="shared" si="18"/>
        <v>21.484992101105846</v>
      </c>
      <c r="AJ14" s="29">
        <v>0</v>
      </c>
      <c r="AK14" s="28">
        <f t="shared" si="19"/>
        <v>0</v>
      </c>
    </row>
    <row r="15" spans="1:37" s="4" customFormat="1" ht="14.1" customHeight="1" thickTop="1">
      <c r="A15" s="104"/>
      <c r="B15" s="26"/>
      <c r="C15" s="25" t="s">
        <v>0</v>
      </c>
      <c r="D15" s="22">
        <f>SUM(D8:D14)</f>
        <v>2203059</v>
      </c>
      <c r="E15" s="22">
        <f>SUM(E8:E14)</f>
        <v>494558</v>
      </c>
      <c r="F15" s="21">
        <f>+ROUND(E15/$D15*100,1)</f>
        <v>22.4</v>
      </c>
      <c r="G15" s="24">
        <f>SUM(G8:G14)</f>
        <v>120186</v>
      </c>
      <c r="H15" s="21">
        <f>+ROUND(G15/$D15*100,1)</f>
        <v>5.5</v>
      </c>
      <c r="I15" s="24">
        <f>SUM(I8:I14)</f>
        <v>38594</v>
      </c>
      <c r="J15" s="21">
        <f>+ROUND(I15/$D15*100,1)</f>
        <v>1.8</v>
      </c>
      <c r="K15" s="24">
        <f>SUM(K8:K14)</f>
        <v>341480</v>
      </c>
      <c r="L15" s="21">
        <f>+ROUND(K15/$D15*100,1)</f>
        <v>15.5</v>
      </c>
      <c r="M15" s="24">
        <f>SUM(M8:M14)</f>
        <v>18395</v>
      </c>
      <c r="N15" s="21">
        <f>+ROUND(M15/$D15*100,1)</f>
        <v>0.8</v>
      </c>
      <c r="O15" s="24">
        <f>SUM(O8:O14)</f>
        <v>32892</v>
      </c>
      <c r="P15" s="21">
        <f>+ROUND(O15/$D15*100,1)</f>
        <v>1.5</v>
      </c>
      <c r="Q15" s="24">
        <f>SUM(Q8:Q14)</f>
        <v>59532</v>
      </c>
      <c r="R15" s="21">
        <f>+ROUND(Q15/$D15*100,1)</f>
        <v>2.7</v>
      </c>
      <c r="S15" s="24">
        <f>SUM(S8:S14)</f>
        <v>3665</v>
      </c>
      <c r="T15" s="23">
        <f>+ROUND(S15/$D15*100,1)</f>
        <v>0.2</v>
      </c>
      <c r="U15" s="22">
        <f>SUM(U8:U14)</f>
        <v>335408</v>
      </c>
      <c r="V15" s="22">
        <f>SUM(V8:V14)</f>
        <v>74640</v>
      </c>
      <c r="W15" s="21">
        <f>+ROUND(V15/$U15*100,1)</f>
        <v>22.3</v>
      </c>
      <c r="X15" s="22">
        <f>SUM(X8:X14)</f>
        <v>19173</v>
      </c>
      <c r="Y15" s="21">
        <f>+ROUND(X15/$U15*100,1)</f>
        <v>5.7</v>
      </c>
      <c r="Z15" s="22">
        <f>SUM(Z8:Z14)</f>
        <v>6560</v>
      </c>
      <c r="AA15" s="21">
        <f>+ROUND(Z15/$U15*100,1)</f>
        <v>2</v>
      </c>
      <c r="AB15" s="22">
        <f>SUM(AB8:AB14)</f>
        <v>55467</v>
      </c>
      <c r="AC15" s="21">
        <f>+ROUND(AB15/$U15*100,1)</f>
        <v>16.5</v>
      </c>
      <c r="AD15" s="22">
        <f>SUM(AD8:AD14)</f>
        <v>3980</v>
      </c>
      <c r="AE15" s="21">
        <f>+ROUND(AD15/$U15*100,1)</f>
        <v>1.2</v>
      </c>
      <c r="AF15" s="22">
        <f>SUM(AF8:AF14)</f>
        <v>0</v>
      </c>
      <c r="AG15" s="21">
        <f>+ROUND(AF15/$U15*100,1)</f>
        <v>0</v>
      </c>
      <c r="AH15" s="22">
        <f>SUM(AH8:AH14)</f>
        <v>8565</v>
      </c>
      <c r="AI15" s="21">
        <f>+ROUND(AH15/$U15*100,1)</f>
        <v>2.6</v>
      </c>
      <c r="AJ15" s="22">
        <f>SUM(AJ8:AJ14)</f>
        <v>68</v>
      </c>
      <c r="AK15" s="21">
        <f>+ROUND(AJ15/$U15*100,1)</f>
        <v>0</v>
      </c>
    </row>
    <row r="16" spans="1:37" s="4" customFormat="1" ht="14.1" customHeight="1">
      <c r="A16" s="104"/>
      <c r="B16" s="20"/>
      <c r="C16" s="19"/>
      <c r="D16" s="16"/>
      <c r="E16" s="16"/>
      <c r="F16" s="14"/>
      <c r="G16" s="15"/>
      <c r="H16" s="14"/>
      <c r="I16" s="15"/>
      <c r="J16" s="14"/>
      <c r="K16" s="15"/>
      <c r="L16" s="14"/>
      <c r="M16" s="15"/>
      <c r="N16" s="14"/>
      <c r="O16" s="15"/>
      <c r="P16" s="14"/>
      <c r="Q16" s="15"/>
      <c r="R16" s="14"/>
      <c r="S16" s="15"/>
      <c r="T16" s="44"/>
      <c r="U16" s="17"/>
      <c r="V16" s="16"/>
      <c r="W16" s="14"/>
      <c r="X16" s="15"/>
      <c r="Y16" s="14"/>
      <c r="Z16" s="15"/>
      <c r="AA16" s="14"/>
      <c r="AB16" s="15"/>
      <c r="AC16" s="14"/>
      <c r="AD16" s="15"/>
      <c r="AE16" s="14"/>
      <c r="AF16" s="15"/>
      <c r="AG16" s="14"/>
      <c r="AH16" s="15"/>
      <c r="AI16" s="14"/>
      <c r="AJ16" s="15"/>
      <c r="AK16" s="14"/>
    </row>
    <row r="17" spans="1:37" s="27" customFormat="1" ht="14.1" customHeight="1">
      <c r="A17" s="104" t="s">
        <v>119</v>
      </c>
      <c r="B17" s="40">
        <v>3</v>
      </c>
      <c r="C17" s="40" t="s">
        <v>55</v>
      </c>
      <c r="D17" s="63">
        <v>957456</v>
      </c>
      <c r="E17" s="40">
        <f>I17+K17+M17+O17+Q17+S17</f>
        <v>322090</v>
      </c>
      <c r="F17" s="38">
        <f>E17/$D17*100</f>
        <v>33.640188165304721</v>
      </c>
      <c r="G17" s="39">
        <f>I17+M17+Q17+S17</f>
        <v>84033</v>
      </c>
      <c r="H17" s="38">
        <f>G17/$D17*100</f>
        <v>8.776695743720861</v>
      </c>
      <c r="I17" s="39">
        <v>32963</v>
      </c>
      <c r="J17" s="38">
        <f>I17/$D17*100</f>
        <v>3.4427691716381741</v>
      </c>
      <c r="K17" s="39">
        <v>238057</v>
      </c>
      <c r="L17" s="38">
        <f>K17/$D17*100</f>
        <v>24.863492421583864</v>
      </c>
      <c r="M17" s="39">
        <v>12784</v>
      </c>
      <c r="N17" s="38">
        <f>M17/$D17*100</f>
        <v>1.3352049598101636</v>
      </c>
      <c r="O17" s="39">
        <v>0</v>
      </c>
      <c r="P17" s="38">
        <f>O17/$D17*100</f>
        <v>0</v>
      </c>
      <c r="Q17" s="39">
        <v>37630</v>
      </c>
      <c r="R17" s="38">
        <f>Q17/$D17*100</f>
        <v>3.9302067144599855</v>
      </c>
      <c r="S17" s="39">
        <v>656</v>
      </c>
      <c r="T17" s="42">
        <f>S17/$D17*100</f>
        <v>6.8514897812536557E-2</v>
      </c>
      <c r="U17" s="41">
        <v>100950</v>
      </c>
      <c r="V17" s="57">
        <f>Z17+AB17+AD17+AF17+AH17+AJ17</f>
        <v>40347</v>
      </c>
      <c r="W17" s="62">
        <f>V17/$U17*100</f>
        <v>39.967310549777118</v>
      </c>
      <c r="X17" s="43">
        <f>Z17+AD17+AH17+AJ17</f>
        <v>30127</v>
      </c>
      <c r="Y17" s="38">
        <f>X17/$U17*100</f>
        <v>29.843486874690438</v>
      </c>
      <c r="Z17" s="39">
        <v>6416</v>
      </c>
      <c r="AA17" s="38">
        <f>Z17/$U17*100</f>
        <v>6.3556215948489356</v>
      </c>
      <c r="AB17" s="39">
        <v>10220</v>
      </c>
      <c r="AC17" s="38">
        <f>AB17/$U17*100</f>
        <v>10.123823675086676</v>
      </c>
      <c r="AD17" s="39">
        <v>12784</v>
      </c>
      <c r="AE17" s="38">
        <f>AD17/$U17*100</f>
        <v>12.663694898464586</v>
      </c>
      <c r="AF17" s="39">
        <v>0</v>
      </c>
      <c r="AG17" s="38">
        <f>AF17/$U17*100</f>
        <v>0</v>
      </c>
      <c r="AH17" s="39">
        <v>10914</v>
      </c>
      <c r="AI17" s="38">
        <f>AH17/$U17*100</f>
        <v>10.811292719167904</v>
      </c>
      <c r="AJ17" s="39">
        <v>13</v>
      </c>
      <c r="AK17" s="38">
        <f>AJ17/$U17*100</f>
        <v>1.2877662209014363E-2</v>
      </c>
    </row>
    <row r="18" spans="1:37" s="27" customFormat="1" ht="14.1" customHeight="1">
      <c r="A18" s="104"/>
      <c r="B18" s="35">
        <v>53</v>
      </c>
      <c r="C18" s="35" t="s">
        <v>54</v>
      </c>
      <c r="D18" s="61">
        <v>353997</v>
      </c>
      <c r="E18" s="35">
        <f>I18+K18+M18+O18+Q18+S18</f>
        <v>40270</v>
      </c>
      <c r="F18" s="33">
        <f>E18/$D18*100</f>
        <v>11.375802619796213</v>
      </c>
      <c r="G18" s="34">
        <f>I18+M18+Q18+S18</f>
        <v>172</v>
      </c>
      <c r="H18" s="33">
        <f>G18/$D18*100</f>
        <v>4.8587982384031503E-2</v>
      </c>
      <c r="I18" s="34">
        <v>172</v>
      </c>
      <c r="J18" s="33">
        <f>I18/$D18*100</f>
        <v>4.8587982384031503E-2</v>
      </c>
      <c r="K18" s="34">
        <v>40098</v>
      </c>
      <c r="L18" s="33">
        <f>K18/$D18*100</f>
        <v>11.327214637412181</v>
      </c>
      <c r="M18" s="34">
        <v>0</v>
      </c>
      <c r="N18" s="33">
        <f>M18/$D18*100</f>
        <v>0</v>
      </c>
      <c r="O18" s="34">
        <v>0</v>
      </c>
      <c r="P18" s="33">
        <f>O18/$D18*100</f>
        <v>0</v>
      </c>
      <c r="Q18" s="34">
        <v>0</v>
      </c>
      <c r="R18" s="33">
        <f>Q18/$D18*100</f>
        <v>0</v>
      </c>
      <c r="S18" s="34">
        <v>0</v>
      </c>
      <c r="T18" s="37">
        <f>S18/$D18*100</f>
        <v>0</v>
      </c>
      <c r="U18" s="36">
        <v>55262</v>
      </c>
      <c r="V18" s="35">
        <f>Z18+AB18+AD18+AF18+AH18+AJ18</f>
        <v>12039</v>
      </c>
      <c r="W18" s="33">
        <f>V18/$U18*100</f>
        <v>21.785313597046795</v>
      </c>
      <c r="X18" s="34">
        <f>Z18+AD18+AH18+AJ18</f>
        <v>172</v>
      </c>
      <c r="Y18" s="33">
        <f>X18/$U18*100</f>
        <v>0.31124461655387065</v>
      </c>
      <c r="Z18" s="34">
        <v>172</v>
      </c>
      <c r="AA18" s="33">
        <f>Z18/$U18*100</f>
        <v>0.31124461655387065</v>
      </c>
      <c r="AB18" s="34">
        <v>11867</v>
      </c>
      <c r="AC18" s="33">
        <f>AB18/$U18*100</f>
        <v>21.474068980492923</v>
      </c>
      <c r="AD18" s="34">
        <v>0</v>
      </c>
      <c r="AE18" s="33">
        <f>AD18/$U18*100</f>
        <v>0</v>
      </c>
      <c r="AF18" s="34">
        <v>0</v>
      </c>
      <c r="AG18" s="33">
        <f>AF18/$U18*100</f>
        <v>0</v>
      </c>
      <c r="AH18" s="34">
        <v>0</v>
      </c>
      <c r="AI18" s="33">
        <f>AH18/$U18*100</f>
        <v>0</v>
      </c>
      <c r="AJ18" s="34">
        <v>0</v>
      </c>
      <c r="AK18" s="33">
        <f>AJ18/$U18*100</f>
        <v>0</v>
      </c>
    </row>
    <row r="19" spans="1:37" s="27" customFormat="1" ht="14.1" customHeight="1" thickBot="1">
      <c r="A19" s="104"/>
      <c r="B19" s="30">
        <v>92</v>
      </c>
      <c r="C19" s="30" t="s">
        <v>121</v>
      </c>
      <c r="D19" s="78">
        <v>203457</v>
      </c>
      <c r="E19" s="30">
        <f>I19+K19+M19+O19+Q19+S19</f>
        <v>26584</v>
      </c>
      <c r="F19" s="28">
        <f>E19/$D19*100</f>
        <v>13.066151570110637</v>
      </c>
      <c r="G19" s="29">
        <f>I19+M19+Q19+S19</f>
        <v>26584</v>
      </c>
      <c r="H19" s="28">
        <f>G19/$D19*100</f>
        <v>13.066151570110637</v>
      </c>
      <c r="I19" s="29">
        <v>0</v>
      </c>
      <c r="J19" s="28">
        <f>I19/$D19*100</f>
        <v>0</v>
      </c>
      <c r="K19" s="29">
        <v>0</v>
      </c>
      <c r="L19" s="28">
        <f>K19/$D19*100</f>
        <v>0</v>
      </c>
      <c r="M19" s="29">
        <v>0</v>
      </c>
      <c r="N19" s="28">
        <f>M19/$D19*100</f>
        <v>0</v>
      </c>
      <c r="O19" s="29">
        <v>0</v>
      </c>
      <c r="P19" s="28">
        <f>O19/$D19*100</f>
        <v>0</v>
      </c>
      <c r="Q19" s="29">
        <v>26584</v>
      </c>
      <c r="R19" s="28">
        <f>Q19/$D19*100</f>
        <v>13.066151570110637</v>
      </c>
      <c r="S19" s="29">
        <v>0</v>
      </c>
      <c r="T19" s="32">
        <f>S19/$D19*100</f>
        <v>0</v>
      </c>
      <c r="U19" s="31">
        <v>203457</v>
      </c>
      <c r="V19" s="60">
        <f>Z19+AB19+AD19+AF19+AH19+AJ19</f>
        <v>26584</v>
      </c>
      <c r="W19" s="59">
        <f>V19/$U19*100</f>
        <v>13.066151570110637</v>
      </c>
      <c r="X19" s="58">
        <f>Z19+AD19+AH19+AJ19</f>
        <v>26584</v>
      </c>
      <c r="Y19" s="28">
        <f>X19/$U19*100</f>
        <v>13.066151570110637</v>
      </c>
      <c r="Z19" s="29">
        <v>0</v>
      </c>
      <c r="AA19" s="28">
        <f>Z19/$U19*100</f>
        <v>0</v>
      </c>
      <c r="AB19" s="29">
        <v>0</v>
      </c>
      <c r="AC19" s="28">
        <f>AB19/$U19*100</f>
        <v>0</v>
      </c>
      <c r="AD19" s="29">
        <v>0</v>
      </c>
      <c r="AE19" s="28">
        <f>AD19/$U19*100</f>
        <v>0</v>
      </c>
      <c r="AF19" s="29">
        <v>0</v>
      </c>
      <c r="AG19" s="28">
        <f>AF19/$U19*100</f>
        <v>0</v>
      </c>
      <c r="AH19" s="29">
        <v>26584</v>
      </c>
      <c r="AI19" s="28">
        <f>AH19/$U19*100</f>
        <v>13.066151570110637</v>
      </c>
      <c r="AJ19" s="29">
        <v>0</v>
      </c>
      <c r="AK19" s="28">
        <f>AJ19/$U19*100</f>
        <v>0</v>
      </c>
    </row>
    <row r="20" spans="1:37" s="4" customFormat="1" ht="14.1" customHeight="1" thickTop="1">
      <c r="A20" s="104"/>
      <c r="B20" s="26"/>
      <c r="C20" s="25" t="s">
        <v>0</v>
      </c>
      <c r="D20" s="22">
        <f>SUM(D17:D19)</f>
        <v>1514910</v>
      </c>
      <c r="E20" s="22">
        <f>SUM(E17:E19)</f>
        <v>388944</v>
      </c>
      <c r="F20" s="21">
        <f>+ROUND(E20/$D20*100,1)</f>
        <v>25.7</v>
      </c>
      <c r="G20" s="24">
        <f>SUM(G17:G19)</f>
        <v>110789</v>
      </c>
      <c r="H20" s="21">
        <f>+ROUND(G20/$D20*100,1)</f>
        <v>7.3</v>
      </c>
      <c r="I20" s="24">
        <f>SUM(I17:I19)</f>
        <v>33135</v>
      </c>
      <c r="J20" s="21">
        <f>+ROUND(I20/$D20*100,1)</f>
        <v>2.2000000000000002</v>
      </c>
      <c r="K20" s="24">
        <f>SUM(K17:K19)</f>
        <v>278155</v>
      </c>
      <c r="L20" s="21">
        <f>+ROUND(K20/$D20*100,1)</f>
        <v>18.399999999999999</v>
      </c>
      <c r="M20" s="24">
        <f>SUM(M17:M19)</f>
        <v>12784</v>
      </c>
      <c r="N20" s="21">
        <f>+ROUND(M20/$D20*100,1)</f>
        <v>0.8</v>
      </c>
      <c r="O20" s="24">
        <f>SUM(O17:O19)</f>
        <v>0</v>
      </c>
      <c r="P20" s="21">
        <f>+ROUND(O20/$D20*100,1)</f>
        <v>0</v>
      </c>
      <c r="Q20" s="24">
        <f>SUM(Q17:Q19)</f>
        <v>64214</v>
      </c>
      <c r="R20" s="21">
        <f>+ROUND(Q20/$D20*100,1)</f>
        <v>4.2</v>
      </c>
      <c r="S20" s="24">
        <f>SUM(S17:S19)</f>
        <v>656</v>
      </c>
      <c r="T20" s="23">
        <f>+ROUND(S20/$D20*100,1)</f>
        <v>0</v>
      </c>
      <c r="U20" s="22">
        <f>SUM(U17:U19)</f>
        <v>359669</v>
      </c>
      <c r="V20" s="22">
        <f>SUM(V17:V19)</f>
        <v>78970</v>
      </c>
      <c r="W20" s="21">
        <f>+ROUND(V20/$U20*100,1)</f>
        <v>22</v>
      </c>
      <c r="X20" s="22">
        <f>+SUM(X17:X19)</f>
        <v>56883</v>
      </c>
      <c r="Y20" s="21">
        <f>+ROUND(X20/$U20*100,1)</f>
        <v>15.8</v>
      </c>
      <c r="Z20" s="22">
        <f>SUM(Z17:Z19)</f>
        <v>6588</v>
      </c>
      <c r="AA20" s="21">
        <f>+ROUND(Z20/$U20*100,1)</f>
        <v>1.8</v>
      </c>
      <c r="AB20" s="22">
        <f>SUM(AB17:AB19)</f>
        <v>22087</v>
      </c>
      <c r="AC20" s="21">
        <f>+ROUND(AB20/$U20*100,1)</f>
        <v>6.1</v>
      </c>
      <c r="AD20" s="22">
        <f>SUM(AD17:AD19)</f>
        <v>12784</v>
      </c>
      <c r="AE20" s="21">
        <f>+ROUND(AD20/$U20*100,1)</f>
        <v>3.6</v>
      </c>
      <c r="AF20" s="22">
        <f>SUM(AF17:AF19)</f>
        <v>0</v>
      </c>
      <c r="AG20" s="21">
        <f>+ROUND(AF20/$U20*100,1)</f>
        <v>0</v>
      </c>
      <c r="AH20" s="22">
        <f>SUM(AH17:AH19)</f>
        <v>37498</v>
      </c>
      <c r="AI20" s="21">
        <f>+ROUND(AH20/$U20*100,1)</f>
        <v>10.4</v>
      </c>
      <c r="AJ20" s="22">
        <f>SUM(AJ17:AJ19)</f>
        <v>13</v>
      </c>
      <c r="AK20" s="21">
        <f>+ROUND(AJ20/$U20*100,1)</f>
        <v>0</v>
      </c>
    </row>
    <row r="21" spans="1:37" s="4" customFormat="1" ht="14.1" customHeight="1">
      <c r="A21" s="104"/>
      <c r="B21" s="20"/>
      <c r="C21" s="19"/>
      <c r="D21" s="16"/>
      <c r="E21" s="16"/>
      <c r="F21" s="14"/>
      <c r="G21" s="15"/>
      <c r="H21" s="14"/>
      <c r="I21" s="15"/>
      <c r="J21" s="14"/>
      <c r="K21" s="15"/>
      <c r="L21" s="14"/>
      <c r="M21" s="15"/>
      <c r="N21" s="14"/>
      <c r="O21" s="15"/>
      <c r="P21" s="14"/>
      <c r="Q21" s="15"/>
      <c r="R21" s="14"/>
      <c r="S21" s="15"/>
      <c r="T21" s="44"/>
      <c r="U21" s="17"/>
      <c r="V21" s="16"/>
      <c r="W21" s="14"/>
      <c r="X21" s="15"/>
      <c r="Y21" s="14"/>
      <c r="Z21" s="15"/>
      <c r="AA21" s="14"/>
      <c r="AB21" s="15"/>
      <c r="AC21" s="14"/>
      <c r="AD21" s="15"/>
      <c r="AE21" s="14"/>
      <c r="AF21" s="15"/>
      <c r="AG21" s="14"/>
      <c r="AH21" s="15"/>
      <c r="AI21" s="14"/>
      <c r="AJ21" s="15"/>
      <c r="AK21" s="14"/>
    </row>
    <row r="22" spans="1:37" s="27" customFormat="1" ht="14.1" customHeight="1">
      <c r="A22" s="104" t="s">
        <v>53</v>
      </c>
      <c r="B22" s="40">
        <v>14</v>
      </c>
      <c r="C22" s="40" t="s">
        <v>52</v>
      </c>
      <c r="D22" s="40">
        <v>347710</v>
      </c>
      <c r="E22" s="40">
        <f t="shared" ref="E22:E32" si="20">I22+K22+M22+O22+Q22+S22</f>
        <v>53551</v>
      </c>
      <c r="F22" s="38">
        <f t="shared" ref="F22:F32" si="21">E22/$D22*100</f>
        <v>15.401052601305686</v>
      </c>
      <c r="G22" s="39">
        <f t="shared" ref="G22:G32" si="22">I22+M22+Q22+S22</f>
        <v>32057</v>
      </c>
      <c r="H22" s="38">
        <f t="shared" ref="H22:H32" si="23">G22/$D22*100</f>
        <v>9.2194644962756325</v>
      </c>
      <c r="I22" s="39">
        <v>12062</v>
      </c>
      <c r="J22" s="38">
        <f t="shared" ref="J22:J32" si="24">I22/$D22*100</f>
        <v>3.468982773000489</v>
      </c>
      <c r="K22" s="39">
        <v>21494</v>
      </c>
      <c r="L22" s="38">
        <f t="shared" ref="L22:L32" si="25">K22/$D22*100</f>
        <v>6.1815881050300536</v>
      </c>
      <c r="M22" s="39">
        <v>793</v>
      </c>
      <c r="N22" s="38">
        <f t="shared" ref="N22:N32" si="26">M22/$D22*100</f>
        <v>0.2280636162319174</v>
      </c>
      <c r="O22" s="39">
        <v>0</v>
      </c>
      <c r="P22" s="38">
        <f t="shared" ref="P22:P32" si="27">O22/$D22*100</f>
        <v>0</v>
      </c>
      <c r="Q22" s="39">
        <v>18370</v>
      </c>
      <c r="R22" s="38">
        <f t="shared" ref="R22:R32" si="28">Q22/$D22*100</f>
        <v>5.2831382473900668</v>
      </c>
      <c r="S22" s="39">
        <v>832</v>
      </c>
      <c r="T22" s="42">
        <f t="shared" ref="T22:T32" si="29">S22/$D22*100</f>
        <v>0.23927985965315926</v>
      </c>
      <c r="U22" s="41">
        <v>20540</v>
      </c>
      <c r="V22" s="40">
        <f t="shared" ref="V22:V32" si="30">Z22+AB22+AD22+AF22+AH22+AJ22</f>
        <v>1827</v>
      </c>
      <c r="W22" s="38">
        <f t="shared" ref="W22:W32" si="31">V22/$U22*100</f>
        <v>8.894839337877313</v>
      </c>
      <c r="X22" s="39">
        <f t="shared" ref="X22:X32" si="32">Z22+AD22+AH22+AJ22</f>
        <v>705</v>
      </c>
      <c r="Y22" s="38">
        <f t="shared" ref="Y22:Y32" si="33">X22/$U22*100</f>
        <v>3.4323271665043813</v>
      </c>
      <c r="Z22" s="39">
        <v>634</v>
      </c>
      <c r="AA22" s="38">
        <f t="shared" ref="AA22:AA32" si="34">Z22/$U22*100</f>
        <v>3.0866601752677703</v>
      </c>
      <c r="AB22" s="39">
        <v>1122</v>
      </c>
      <c r="AC22" s="38">
        <f t="shared" ref="AC22:AC32" si="35">AB22/$U22*100</f>
        <v>5.4625121713729312</v>
      </c>
      <c r="AD22" s="39">
        <v>24</v>
      </c>
      <c r="AE22" s="38">
        <f t="shared" ref="AE22:AE32" si="36">AD22/$U22*100</f>
        <v>0.11684518013631937</v>
      </c>
      <c r="AF22" s="39">
        <v>0</v>
      </c>
      <c r="AG22" s="38">
        <f t="shared" ref="AG22:AG32" si="37">AF22/$U22*100</f>
        <v>0</v>
      </c>
      <c r="AH22" s="39">
        <v>0</v>
      </c>
      <c r="AI22" s="38">
        <f t="shared" ref="AI22:AI32" si="38">AH22/$U22*100</f>
        <v>0</v>
      </c>
      <c r="AJ22" s="39">
        <v>47</v>
      </c>
      <c r="AK22" s="38">
        <f t="shared" ref="AK22:AK32" si="39">AJ22/$U22*100</f>
        <v>0.22882181110029212</v>
      </c>
    </row>
    <row r="23" spans="1:37" s="27" customFormat="1" ht="14.1" customHeight="1">
      <c r="A23" s="104"/>
      <c r="B23" s="35">
        <v>5</v>
      </c>
      <c r="C23" s="35" t="s">
        <v>51</v>
      </c>
      <c r="D23" s="35">
        <v>377082</v>
      </c>
      <c r="E23" s="35">
        <f t="shared" si="20"/>
        <v>74819</v>
      </c>
      <c r="F23" s="33">
        <f t="shared" si="21"/>
        <v>19.841572920478832</v>
      </c>
      <c r="G23" s="34">
        <f t="shared" si="22"/>
        <v>28434</v>
      </c>
      <c r="H23" s="33">
        <f t="shared" si="23"/>
        <v>7.5405349499578351</v>
      </c>
      <c r="I23" s="34">
        <v>7215</v>
      </c>
      <c r="J23" s="33">
        <f t="shared" si="24"/>
        <v>1.913376931277547</v>
      </c>
      <c r="K23" s="34">
        <v>46385</v>
      </c>
      <c r="L23" s="33">
        <f t="shared" si="25"/>
        <v>12.301037970521001</v>
      </c>
      <c r="M23" s="34">
        <v>0</v>
      </c>
      <c r="N23" s="33">
        <f t="shared" si="26"/>
        <v>0</v>
      </c>
      <c r="O23" s="34">
        <v>0</v>
      </c>
      <c r="P23" s="33">
        <f t="shared" si="27"/>
        <v>0</v>
      </c>
      <c r="Q23" s="34">
        <v>21219</v>
      </c>
      <c r="R23" s="33">
        <f t="shared" si="28"/>
        <v>5.6271580186802872</v>
      </c>
      <c r="S23" s="34">
        <v>0</v>
      </c>
      <c r="T23" s="37">
        <f t="shared" si="29"/>
        <v>0</v>
      </c>
      <c r="U23" s="36">
        <v>31946</v>
      </c>
      <c r="V23" s="35">
        <f t="shared" si="30"/>
        <v>2768</v>
      </c>
      <c r="W23" s="33">
        <f t="shared" si="31"/>
        <v>8.6646215488637068</v>
      </c>
      <c r="X23" s="34">
        <f t="shared" si="32"/>
        <v>1580</v>
      </c>
      <c r="Y23" s="33">
        <f t="shared" si="33"/>
        <v>4.9458461153196023</v>
      </c>
      <c r="Z23" s="34">
        <v>70</v>
      </c>
      <c r="AA23" s="33">
        <f t="shared" si="34"/>
        <v>0.21911976460276716</v>
      </c>
      <c r="AB23" s="34">
        <v>1188</v>
      </c>
      <c r="AC23" s="33">
        <f t="shared" si="35"/>
        <v>3.7187754335441054</v>
      </c>
      <c r="AD23" s="34">
        <v>0</v>
      </c>
      <c r="AE23" s="33">
        <f t="shared" si="36"/>
        <v>0</v>
      </c>
      <c r="AF23" s="34">
        <v>0</v>
      </c>
      <c r="AG23" s="33">
        <f t="shared" si="37"/>
        <v>0</v>
      </c>
      <c r="AH23" s="34">
        <v>1510</v>
      </c>
      <c r="AI23" s="33">
        <f t="shared" si="38"/>
        <v>4.7267263507168344</v>
      </c>
      <c r="AJ23" s="34">
        <v>0</v>
      </c>
      <c r="AK23" s="33">
        <f t="shared" si="39"/>
        <v>0</v>
      </c>
    </row>
    <row r="24" spans="1:37" s="27" customFormat="1" ht="14.1" customHeight="1">
      <c r="A24" s="104"/>
      <c r="B24" s="35">
        <v>45</v>
      </c>
      <c r="C24" s="35" t="s">
        <v>50</v>
      </c>
      <c r="D24" s="35">
        <v>705776</v>
      </c>
      <c r="E24" s="35">
        <f t="shared" si="20"/>
        <v>115304</v>
      </c>
      <c r="F24" s="33">
        <f t="shared" si="21"/>
        <v>16.337194804017138</v>
      </c>
      <c r="G24" s="34">
        <f t="shared" si="22"/>
        <v>31999</v>
      </c>
      <c r="H24" s="33">
        <f t="shared" si="23"/>
        <v>4.5338747704654168</v>
      </c>
      <c r="I24" s="34">
        <v>23065</v>
      </c>
      <c r="J24" s="33">
        <f t="shared" si="24"/>
        <v>3.2680340504636032</v>
      </c>
      <c r="K24" s="34">
        <v>83305</v>
      </c>
      <c r="L24" s="33">
        <f t="shared" si="25"/>
        <v>11.803320033551721</v>
      </c>
      <c r="M24" s="34">
        <v>3613</v>
      </c>
      <c r="N24" s="33">
        <f t="shared" si="26"/>
        <v>0.51191879576522858</v>
      </c>
      <c r="O24" s="34">
        <v>0</v>
      </c>
      <c r="P24" s="33">
        <f t="shared" si="27"/>
        <v>0</v>
      </c>
      <c r="Q24" s="34">
        <v>5321</v>
      </c>
      <c r="R24" s="33">
        <f t="shared" si="28"/>
        <v>0.75392192423658488</v>
      </c>
      <c r="S24" s="34">
        <v>0</v>
      </c>
      <c r="T24" s="37">
        <f t="shared" si="29"/>
        <v>0</v>
      </c>
      <c r="U24" s="36">
        <v>115178</v>
      </c>
      <c r="V24" s="35">
        <f t="shared" si="30"/>
        <v>26226</v>
      </c>
      <c r="W24" s="33">
        <f t="shared" si="31"/>
        <v>22.769973432426333</v>
      </c>
      <c r="X24" s="34">
        <f t="shared" si="32"/>
        <v>19232</v>
      </c>
      <c r="Y24" s="33">
        <f t="shared" si="33"/>
        <v>16.697633228567955</v>
      </c>
      <c r="Z24" s="34">
        <v>15768</v>
      </c>
      <c r="AA24" s="33">
        <f t="shared" si="34"/>
        <v>13.690114431575475</v>
      </c>
      <c r="AB24" s="34">
        <v>6994</v>
      </c>
      <c r="AC24" s="33">
        <f t="shared" si="35"/>
        <v>6.072340203858376</v>
      </c>
      <c r="AD24" s="34">
        <v>285</v>
      </c>
      <c r="AE24" s="33">
        <f t="shared" si="36"/>
        <v>0.24744308808973939</v>
      </c>
      <c r="AF24" s="34">
        <v>0</v>
      </c>
      <c r="AG24" s="33">
        <f t="shared" si="37"/>
        <v>0</v>
      </c>
      <c r="AH24" s="34">
        <v>3179</v>
      </c>
      <c r="AI24" s="33">
        <f t="shared" si="38"/>
        <v>2.7600757089027419</v>
      </c>
      <c r="AJ24" s="34">
        <v>0</v>
      </c>
      <c r="AK24" s="33">
        <f t="shared" si="39"/>
        <v>0</v>
      </c>
    </row>
    <row r="25" spans="1:37" s="27" customFormat="1" ht="14.1" customHeight="1">
      <c r="A25" s="104"/>
      <c r="B25" s="35">
        <v>17</v>
      </c>
      <c r="C25" s="35" t="s">
        <v>49</v>
      </c>
      <c r="D25" s="35">
        <v>118715</v>
      </c>
      <c r="E25" s="35">
        <f t="shared" si="20"/>
        <v>14610</v>
      </c>
      <c r="F25" s="33">
        <f t="shared" si="21"/>
        <v>12.306785157730699</v>
      </c>
      <c r="G25" s="34">
        <f t="shared" si="22"/>
        <v>14610</v>
      </c>
      <c r="H25" s="33">
        <f t="shared" si="23"/>
        <v>12.306785157730699</v>
      </c>
      <c r="I25" s="34">
        <v>0</v>
      </c>
      <c r="J25" s="33">
        <f t="shared" si="24"/>
        <v>0</v>
      </c>
      <c r="K25" s="34">
        <v>0</v>
      </c>
      <c r="L25" s="33">
        <f t="shared" si="25"/>
        <v>0</v>
      </c>
      <c r="M25" s="34">
        <v>0</v>
      </c>
      <c r="N25" s="33">
        <f t="shared" si="26"/>
        <v>0</v>
      </c>
      <c r="O25" s="34">
        <v>0</v>
      </c>
      <c r="P25" s="33">
        <f t="shared" si="27"/>
        <v>0</v>
      </c>
      <c r="Q25" s="34">
        <v>14604</v>
      </c>
      <c r="R25" s="33">
        <f t="shared" si="28"/>
        <v>12.301731036516026</v>
      </c>
      <c r="S25" s="34">
        <v>6</v>
      </c>
      <c r="T25" s="37">
        <f t="shared" si="29"/>
        <v>5.0541212146737987E-3</v>
      </c>
      <c r="U25" s="36">
        <v>17563</v>
      </c>
      <c r="V25" s="35">
        <f t="shared" si="30"/>
        <v>0</v>
      </c>
      <c r="W25" s="33">
        <f t="shared" si="31"/>
        <v>0</v>
      </c>
      <c r="X25" s="34">
        <f t="shared" si="32"/>
        <v>0</v>
      </c>
      <c r="Y25" s="33">
        <f t="shared" si="33"/>
        <v>0</v>
      </c>
      <c r="Z25" s="34">
        <v>0</v>
      </c>
      <c r="AA25" s="33">
        <f t="shared" si="34"/>
        <v>0</v>
      </c>
      <c r="AB25" s="34">
        <v>0</v>
      </c>
      <c r="AC25" s="33">
        <f t="shared" si="35"/>
        <v>0</v>
      </c>
      <c r="AD25" s="34">
        <v>0</v>
      </c>
      <c r="AE25" s="33">
        <f t="shared" si="36"/>
        <v>0</v>
      </c>
      <c r="AF25" s="34">
        <v>0</v>
      </c>
      <c r="AG25" s="33">
        <f t="shared" si="37"/>
        <v>0</v>
      </c>
      <c r="AH25" s="34">
        <v>0</v>
      </c>
      <c r="AI25" s="33">
        <f t="shared" si="38"/>
        <v>0</v>
      </c>
      <c r="AJ25" s="34">
        <v>0</v>
      </c>
      <c r="AK25" s="33">
        <f t="shared" si="39"/>
        <v>0</v>
      </c>
    </row>
    <row r="26" spans="1:37" s="27" customFormat="1" ht="14.1" customHeight="1">
      <c r="A26" s="104"/>
      <c r="B26" s="35">
        <v>58</v>
      </c>
      <c r="C26" s="35" t="s">
        <v>48</v>
      </c>
      <c r="D26" s="35">
        <v>320498</v>
      </c>
      <c r="E26" s="35">
        <f t="shared" si="20"/>
        <v>74537</v>
      </c>
      <c r="F26" s="33">
        <f t="shared" si="21"/>
        <v>23.256619386080413</v>
      </c>
      <c r="G26" s="34">
        <f t="shared" si="22"/>
        <v>54560</v>
      </c>
      <c r="H26" s="33">
        <f t="shared" si="23"/>
        <v>17.023507166971399</v>
      </c>
      <c r="I26" s="34">
        <v>4044</v>
      </c>
      <c r="J26" s="33">
        <f t="shared" si="24"/>
        <v>1.2617863450005928</v>
      </c>
      <c r="K26" s="34">
        <v>19977</v>
      </c>
      <c r="L26" s="33">
        <f t="shared" si="25"/>
        <v>6.233112219109012</v>
      </c>
      <c r="M26" s="34">
        <v>17617</v>
      </c>
      <c r="N26" s="33">
        <f t="shared" si="26"/>
        <v>5.4967581700977854</v>
      </c>
      <c r="O26" s="34">
        <v>0</v>
      </c>
      <c r="P26" s="33">
        <f t="shared" si="27"/>
        <v>0</v>
      </c>
      <c r="Q26" s="34">
        <v>32565</v>
      </c>
      <c r="R26" s="33">
        <f t="shared" si="28"/>
        <v>10.160749833072282</v>
      </c>
      <c r="S26" s="34">
        <v>334</v>
      </c>
      <c r="T26" s="37">
        <f t="shared" si="29"/>
        <v>0.10421281880074135</v>
      </c>
      <c r="U26" s="36">
        <v>52411</v>
      </c>
      <c r="V26" s="35">
        <f t="shared" si="30"/>
        <v>29596</v>
      </c>
      <c r="W26" s="33">
        <f t="shared" si="31"/>
        <v>56.469061838163746</v>
      </c>
      <c r="X26" s="34">
        <f t="shared" si="32"/>
        <v>14982</v>
      </c>
      <c r="Y26" s="33">
        <f t="shared" si="33"/>
        <v>28.585602259067755</v>
      </c>
      <c r="Z26" s="34">
        <v>3305</v>
      </c>
      <c r="AA26" s="33">
        <f t="shared" si="34"/>
        <v>6.3059281448550868</v>
      </c>
      <c r="AB26" s="34">
        <v>14614</v>
      </c>
      <c r="AC26" s="33">
        <f t="shared" si="35"/>
        <v>27.883459579095991</v>
      </c>
      <c r="AD26" s="34">
        <v>8699</v>
      </c>
      <c r="AE26" s="33">
        <f t="shared" si="36"/>
        <v>16.597660796397705</v>
      </c>
      <c r="AF26" s="34">
        <v>0</v>
      </c>
      <c r="AG26" s="33">
        <f t="shared" si="37"/>
        <v>0</v>
      </c>
      <c r="AH26" s="34">
        <v>2897</v>
      </c>
      <c r="AI26" s="33">
        <f t="shared" si="38"/>
        <v>5.5274656083646558</v>
      </c>
      <c r="AJ26" s="34">
        <v>81</v>
      </c>
      <c r="AK26" s="33">
        <f t="shared" si="39"/>
        <v>0.15454770945030621</v>
      </c>
    </row>
    <row r="27" spans="1:37" s="27" customFormat="1" ht="14.1" customHeight="1">
      <c r="A27" s="104"/>
      <c r="B27" s="35">
        <v>56</v>
      </c>
      <c r="C27" s="35" t="s">
        <v>47</v>
      </c>
      <c r="D27" s="35">
        <v>150834</v>
      </c>
      <c r="E27" s="35">
        <f t="shared" si="20"/>
        <v>14076</v>
      </c>
      <c r="F27" s="33">
        <f t="shared" si="21"/>
        <v>9.332113449222323</v>
      </c>
      <c r="G27" s="34">
        <f t="shared" si="22"/>
        <v>14076</v>
      </c>
      <c r="H27" s="33">
        <f t="shared" si="23"/>
        <v>9.332113449222323</v>
      </c>
      <c r="I27" s="34">
        <v>7885</v>
      </c>
      <c r="J27" s="33">
        <f t="shared" si="24"/>
        <v>5.2276012039725792</v>
      </c>
      <c r="K27" s="34">
        <v>0</v>
      </c>
      <c r="L27" s="33">
        <f t="shared" si="25"/>
        <v>0</v>
      </c>
      <c r="M27" s="34">
        <v>0</v>
      </c>
      <c r="N27" s="33">
        <f t="shared" si="26"/>
        <v>0</v>
      </c>
      <c r="O27" s="34">
        <v>0</v>
      </c>
      <c r="P27" s="33">
        <f t="shared" si="27"/>
        <v>0</v>
      </c>
      <c r="Q27" s="34">
        <v>6191</v>
      </c>
      <c r="R27" s="33">
        <f t="shared" si="28"/>
        <v>4.1045122452497447</v>
      </c>
      <c r="S27" s="34">
        <v>0</v>
      </c>
      <c r="T27" s="37">
        <f t="shared" si="29"/>
        <v>0</v>
      </c>
      <c r="U27" s="36">
        <v>4021</v>
      </c>
      <c r="V27" s="35">
        <f t="shared" si="30"/>
        <v>526</v>
      </c>
      <c r="W27" s="33">
        <f t="shared" si="31"/>
        <v>13.081323053966676</v>
      </c>
      <c r="X27" s="34">
        <f t="shared" si="32"/>
        <v>526</v>
      </c>
      <c r="Y27" s="33">
        <f t="shared" si="33"/>
        <v>13.081323053966676</v>
      </c>
      <c r="Z27" s="34">
        <v>526</v>
      </c>
      <c r="AA27" s="33">
        <f t="shared" si="34"/>
        <v>13.081323053966676</v>
      </c>
      <c r="AB27" s="34">
        <v>0</v>
      </c>
      <c r="AC27" s="33">
        <f t="shared" si="35"/>
        <v>0</v>
      </c>
      <c r="AD27" s="34">
        <v>0</v>
      </c>
      <c r="AE27" s="33">
        <f t="shared" si="36"/>
        <v>0</v>
      </c>
      <c r="AF27" s="34">
        <v>0</v>
      </c>
      <c r="AG27" s="33">
        <f t="shared" si="37"/>
        <v>0</v>
      </c>
      <c r="AH27" s="34">
        <v>0</v>
      </c>
      <c r="AI27" s="33">
        <f t="shared" si="38"/>
        <v>0</v>
      </c>
      <c r="AJ27" s="34">
        <v>0</v>
      </c>
      <c r="AK27" s="33">
        <f t="shared" si="39"/>
        <v>0</v>
      </c>
    </row>
    <row r="28" spans="1:37" s="27" customFormat="1" ht="14.1" customHeight="1">
      <c r="A28" s="104"/>
      <c r="B28" s="35">
        <v>71</v>
      </c>
      <c r="C28" s="35" t="s">
        <v>46</v>
      </c>
      <c r="D28" s="35">
        <v>32959</v>
      </c>
      <c r="E28" s="35">
        <f t="shared" si="20"/>
        <v>10275</v>
      </c>
      <c r="F28" s="33">
        <f t="shared" si="21"/>
        <v>31.175096331806184</v>
      </c>
      <c r="G28" s="34">
        <f t="shared" si="22"/>
        <v>10275</v>
      </c>
      <c r="H28" s="33">
        <f t="shared" si="23"/>
        <v>31.175096331806184</v>
      </c>
      <c r="I28" s="34">
        <v>7572</v>
      </c>
      <c r="J28" s="33">
        <f t="shared" si="24"/>
        <v>22.973997997512061</v>
      </c>
      <c r="K28" s="34">
        <v>0</v>
      </c>
      <c r="L28" s="33">
        <f t="shared" si="25"/>
        <v>0</v>
      </c>
      <c r="M28" s="34">
        <v>0</v>
      </c>
      <c r="N28" s="33">
        <f t="shared" si="26"/>
        <v>0</v>
      </c>
      <c r="O28" s="34">
        <v>0</v>
      </c>
      <c r="P28" s="33">
        <f t="shared" si="27"/>
        <v>0</v>
      </c>
      <c r="Q28" s="34">
        <v>1078</v>
      </c>
      <c r="R28" s="33">
        <f t="shared" si="28"/>
        <v>3.2707303012834128</v>
      </c>
      <c r="S28" s="34">
        <v>1625</v>
      </c>
      <c r="T28" s="37">
        <f t="shared" si="29"/>
        <v>4.9303680330107102</v>
      </c>
      <c r="U28" s="36">
        <v>7238</v>
      </c>
      <c r="V28" s="35">
        <f t="shared" si="30"/>
        <v>5234</v>
      </c>
      <c r="W28" s="33">
        <f t="shared" si="31"/>
        <v>72.312793589389329</v>
      </c>
      <c r="X28" s="34">
        <f t="shared" si="32"/>
        <v>5234</v>
      </c>
      <c r="Y28" s="33">
        <f t="shared" si="33"/>
        <v>72.312793589389329</v>
      </c>
      <c r="Z28" s="34">
        <v>4156</v>
      </c>
      <c r="AA28" s="33">
        <f t="shared" si="34"/>
        <v>57.419176568112739</v>
      </c>
      <c r="AB28" s="34">
        <v>0</v>
      </c>
      <c r="AC28" s="33">
        <f t="shared" si="35"/>
        <v>0</v>
      </c>
      <c r="AD28" s="34">
        <v>0</v>
      </c>
      <c r="AE28" s="33">
        <f t="shared" si="36"/>
        <v>0</v>
      </c>
      <c r="AF28" s="34">
        <v>0</v>
      </c>
      <c r="AG28" s="33">
        <f t="shared" si="37"/>
        <v>0</v>
      </c>
      <c r="AH28" s="34">
        <v>1078</v>
      </c>
      <c r="AI28" s="33">
        <f t="shared" si="38"/>
        <v>14.893617021276595</v>
      </c>
      <c r="AJ28" s="34">
        <v>0</v>
      </c>
      <c r="AK28" s="33">
        <f t="shared" si="39"/>
        <v>0</v>
      </c>
    </row>
    <row r="29" spans="1:37" s="27" customFormat="1" ht="14.1" customHeight="1">
      <c r="A29" s="104"/>
      <c r="B29" s="35">
        <v>78</v>
      </c>
      <c r="C29" s="35" t="s">
        <v>45</v>
      </c>
      <c r="D29" s="35">
        <v>69607</v>
      </c>
      <c r="E29" s="35">
        <f t="shared" si="20"/>
        <v>0</v>
      </c>
      <c r="F29" s="33">
        <f t="shared" si="21"/>
        <v>0</v>
      </c>
      <c r="G29" s="34">
        <f t="shared" si="22"/>
        <v>0</v>
      </c>
      <c r="H29" s="33">
        <f t="shared" si="23"/>
        <v>0</v>
      </c>
      <c r="I29" s="34">
        <v>0</v>
      </c>
      <c r="J29" s="33">
        <f t="shared" si="24"/>
        <v>0</v>
      </c>
      <c r="K29" s="34">
        <v>0</v>
      </c>
      <c r="L29" s="33">
        <f t="shared" si="25"/>
        <v>0</v>
      </c>
      <c r="M29" s="34">
        <v>0</v>
      </c>
      <c r="N29" s="33">
        <f t="shared" si="26"/>
        <v>0</v>
      </c>
      <c r="O29" s="34">
        <v>0</v>
      </c>
      <c r="P29" s="33">
        <f t="shared" si="27"/>
        <v>0</v>
      </c>
      <c r="Q29" s="34">
        <v>0</v>
      </c>
      <c r="R29" s="33">
        <f t="shared" si="28"/>
        <v>0</v>
      </c>
      <c r="S29" s="34">
        <v>0</v>
      </c>
      <c r="T29" s="37">
        <f t="shared" si="29"/>
        <v>0</v>
      </c>
      <c r="U29" s="36">
        <v>56929</v>
      </c>
      <c r="V29" s="35">
        <f t="shared" si="30"/>
        <v>0</v>
      </c>
      <c r="W29" s="33">
        <f t="shared" si="31"/>
        <v>0</v>
      </c>
      <c r="X29" s="34">
        <f t="shared" si="32"/>
        <v>0</v>
      </c>
      <c r="Y29" s="33">
        <f t="shared" si="33"/>
        <v>0</v>
      </c>
      <c r="Z29" s="34">
        <v>0</v>
      </c>
      <c r="AA29" s="33">
        <f t="shared" si="34"/>
        <v>0</v>
      </c>
      <c r="AB29" s="34">
        <v>0</v>
      </c>
      <c r="AC29" s="33">
        <f t="shared" si="35"/>
        <v>0</v>
      </c>
      <c r="AD29" s="34">
        <v>0</v>
      </c>
      <c r="AE29" s="33">
        <f t="shared" si="36"/>
        <v>0</v>
      </c>
      <c r="AF29" s="34">
        <v>0</v>
      </c>
      <c r="AG29" s="33">
        <f t="shared" si="37"/>
        <v>0</v>
      </c>
      <c r="AH29" s="34">
        <v>0</v>
      </c>
      <c r="AI29" s="33">
        <f t="shared" si="38"/>
        <v>0</v>
      </c>
      <c r="AJ29" s="34">
        <v>0</v>
      </c>
      <c r="AK29" s="33">
        <f t="shared" si="39"/>
        <v>0</v>
      </c>
    </row>
    <row r="30" spans="1:37" s="27" customFormat="1" ht="14.1" customHeight="1">
      <c r="A30" s="104"/>
      <c r="B30" s="35">
        <v>79</v>
      </c>
      <c r="C30" s="35" t="s">
        <v>44</v>
      </c>
      <c r="D30" s="35">
        <v>51560</v>
      </c>
      <c r="E30" s="35">
        <f t="shared" si="20"/>
        <v>0</v>
      </c>
      <c r="F30" s="33">
        <f t="shared" si="21"/>
        <v>0</v>
      </c>
      <c r="G30" s="34">
        <f t="shared" si="22"/>
        <v>0</v>
      </c>
      <c r="H30" s="33">
        <f t="shared" si="23"/>
        <v>0</v>
      </c>
      <c r="I30" s="34">
        <v>0</v>
      </c>
      <c r="J30" s="33">
        <f t="shared" si="24"/>
        <v>0</v>
      </c>
      <c r="K30" s="34">
        <v>0</v>
      </c>
      <c r="L30" s="33">
        <f t="shared" si="25"/>
        <v>0</v>
      </c>
      <c r="M30" s="34">
        <v>0</v>
      </c>
      <c r="N30" s="33">
        <f t="shared" si="26"/>
        <v>0</v>
      </c>
      <c r="O30" s="34">
        <v>0</v>
      </c>
      <c r="P30" s="33">
        <f t="shared" si="27"/>
        <v>0</v>
      </c>
      <c r="Q30" s="34">
        <v>0</v>
      </c>
      <c r="R30" s="33">
        <f t="shared" si="28"/>
        <v>0</v>
      </c>
      <c r="S30" s="34">
        <v>0</v>
      </c>
      <c r="T30" s="37">
        <f t="shared" si="29"/>
        <v>0</v>
      </c>
      <c r="U30" s="36">
        <v>9201</v>
      </c>
      <c r="V30" s="35">
        <f t="shared" si="30"/>
        <v>0</v>
      </c>
      <c r="W30" s="33">
        <f t="shared" si="31"/>
        <v>0</v>
      </c>
      <c r="X30" s="34">
        <f t="shared" si="32"/>
        <v>0</v>
      </c>
      <c r="Y30" s="33">
        <f t="shared" si="33"/>
        <v>0</v>
      </c>
      <c r="Z30" s="34">
        <v>0</v>
      </c>
      <c r="AA30" s="33">
        <f t="shared" si="34"/>
        <v>0</v>
      </c>
      <c r="AB30" s="34">
        <v>0</v>
      </c>
      <c r="AC30" s="33">
        <f t="shared" si="35"/>
        <v>0</v>
      </c>
      <c r="AD30" s="34">
        <v>0</v>
      </c>
      <c r="AE30" s="33">
        <f t="shared" si="36"/>
        <v>0</v>
      </c>
      <c r="AF30" s="34">
        <v>0</v>
      </c>
      <c r="AG30" s="33">
        <f t="shared" si="37"/>
        <v>0</v>
      </c>
      <c r="AH30" s="34">
        <v>0</v>
      </c>
      <c r="AI30" s="33">
        <f t="shared" si="38"/>
        <v>0</v>
      </c>
      <c r="AJ30" s="34">
        <v>0</v>
      </c>
      <c r="AK30" s="33">
        <f t="shared" si="39"/>
        <v>0</v>
      </c>
    </row>
    <row r="31" spans="1:37" s="27" customFormat="1" ht="14.1" customHeight="1">
      <c r="A31" s="104"/>
      <c r="B31" s="35">
        <v>80</v>
      </c>
      <c r="C31" s="35" t="s">
        <v>43</v>
      </c>
      <c r="D31" s="35">
        <v>46072</v>
      </c>
      <c r="E31" s="35">
        <f t="shared" si="20"/>
        <v>3028</v>
      </c>
      <c r="F31" s="33">
        <f t="shared" si="21"/>
        <v>6.5723215836082645</v>
      </c>
      <c r="G31" s="34">
        <f t="shared" si="22"/>
        <v>2732</v>
      </c>
      <c r="H31" s="33">
        <f t="shared" si="23"/>
        <v>5.9298489321062684</v>
      </c>
      <c r="I31" s="34">
        <v>0</v>
      </c>
      <c r="J31" s="33">
        <f t="shared" si="24"/>
        <v>0</v>
      </c>
      <c r="K31" s="34">
        <v>296</v>
      </c>
      <c r="L31" s="33">
        <f t="shared" si="25"/>
        <v>0.64247265150199684</v>
      </c>
      <c r="M31" s="34">
        <v>2732</v>
      </c>
      <c r="N31" s="33">
        <f t="shared" si="26"/>
        <v>5.9298489321062684</v>
      </c>
      <c r="O31" s="34">
        <v>0</v>
      </c>
      <c r="P31" s="33">
        <f t="shared" si="27"/>
        <v>0</v>
      </c>
      <c r="Q31" s="34">
        <v>0</v>
      </c>
      <c r="R31" s="33">
        <f t="shared" si="28"/>
        <v>0</v>
      </c>
      <c r="S31" s="34">
        <v>0</v>
      </c>
      <c r="T31" s="37">
        <f t="shared" si="29"/>
        <v>0</v>
      </c>
      <c r="U31" s="36">
        <v>5547</v>
      </c>
      <c r="V31" s="35">
        <f t="shared" si="30"/>
        <v>2818</v>
      </c>
      <c r="W31" s="33">
        <f t="shared" si="31"/>
        <v>50.802235442581576</v>
      </c>
      <c r="X31" s="34">
        <f t="shared" si="32"/>
        <v>2732</v>
      </c>
      <c r="Y31" s="33">
        <f t="shared" si="33"/>
        <v>49.251847845682349</v>
      </c>
      <c r="Z31" s="34">
        <v>0</v>
      </c>
      <c r="AA31" s="33">
        <f t="shared" si="34"/>
        <v>0</v>
      </c>
      <c r="AB31" s="34">
        <v>86</v>
      </c>
      <c r="AC31" s="33">
        <f t="shared" si="35"/>
        <v>1.5503875968992249</v>
      </c>
      <c r="AD31" s="34">
        <v>2732</v>
      </c>
      <c r="AE31" s="33">
        <f t="shared" si="36"/>
        <v>49.251847845682349</v>
      </c>
      <c r="AF31" s="34">
        <v>0</v>
      </c>
      <c r="AG31" s="33">
        <f t="shared" si="37"/>
        <v>0</v>
      </c>
      <c r="AH31" s="34">
        <v>0</v>
      </c>
      <c r="AI31" s="33">
        <f t="shared" si="38"/>
        <v>0</v>
      </c>
      <c r="AJ31" s="34">
        <v>0</v>
      </c>
      <c r="AK31" s="33">
        <f t="shared" si="39"/>
        <v>0</v>
      </c>
    </row>
    <row r="32" spans="1:37" s="27" customFormat="1" ht="14.1" customHeight="1" thickBot="1">
      <c r="A32" s="104"/>
      <c r="B32" s="30">
        <v>85</v>
      </c>
      <c r="C32" s="30" t="s">
        <v>42</v>
      </c>
      <c r="D32" s="30">
        <v>45486</v>
      </c>
      <c r="E32" s="30">
        <f t="shared" si="20"/>
        <v>2330</v>
      </c>
      <c r="F32" s="28">
        <f t="shared" si="21"/>
        <v>5.1224552609594163</v>
      </c>
      <c r="G32" s="29">
        <f t="shared" si="22"/>
        <v>2330</v>
      </c>
      <c r="H32" s="28">
        <f t="shared" si="23"/>
        <v>5.1224552609594163</v>
      </c>
      <c r="I32" s="29">
        <v>0</v>
      </c>
      <c r="J32" s="28">
        <f t="shared" si="24"/>
        <v>0</v>
      </c>
      <c r="K32" s="29">
        <v>0</v>
      </c>
      <c r="L32" s="28">
        <f t="shared" si="25"/>
        <v>0</v>
      </c>
      <c r="M32" s="29">
        <v>0</v>
      </c>
      <c r="N32" s="28">
        <f t="shared" si="26"/>
        <v>0</v>
      </c>
      <c r="O32" s="29">
        <v>0</v>
      </c>
      <c r="P32" s="28">
        <f t="shared" si="27"/>
        <v>0</v>
      </c>
      <c r="Q32" s="29">
        <v>2330</v>
      </c>
      <c r="R32" s="28">
        <f t="shared" si="28"/>
        <v>5.1224552609594163</v>
      </c>
      <c r="S32" s="29">
        <v>0</v>
      </c>
      <c r="T32" s="32">
        <f t="shared" si="29"/>
        <v>0</v>
      </c>
      <c r="U32" s="31">
        <v>3029</v>
      </c>
      <c r="V32" s="30">
        <f t="shared" si="30"/>
        <v>0</v>
      </c>
      <c r="W32" s="28">
        <f t="shared" si="31"/>
        <v>0</v>
      </c>
      <c r="X32" s="29">
        <f t="shared" si="32"/>
        <v>0</v>
      </c>
      <c r="Y32" s="28">
        <f t="shared" si="33"/>
        <v>0</v>
      </c>
      <c r="Z32" s="29">
        <v>0</v>
      </c>
      <c r="AA32" s="28">
        <f t="shared" si="34"/>
        <v>0</v>
      </c>
      <c r="AB32" s="29">
        <v>0</v>
      </c>
      <c r="AC32" s="28">
        <f t="shared" si="35"/>
        <v>0</v>
      </c>
      <c r="AD32" s="29">
        <v>0</v>
      </c>
      <c r="AE32" s="28">
        <f t="shared" si="36"/>
        <v>0</v>
      </c>
      <c r="AF32" s="29">
        <v>0</v>
      </c>
      <c r="AG32" s="28">
        <f t="shared" si="37"/>
        <v>0</v>
      </c>
      <c r="AH32" s="29">
        <v>0</v>
      </c>
      <c r="AI32" s="28">
        <f t="shared" si="38"/>
        <v>0</v>
      </c>
      <c r="AJ32" s="29">
        <v>0</v>
      </c>
      <c r="AK32" s="28">
        <f t="shared" si="39"/>
        <v>0</v>
      </c>
    </row>
    <row r="33" spans="1:37" s="4" customFormat="1" ht="14.1" customHeight="1" thickTop="1">
      <c r="A33" s="104"/>
      <c r="B33" s="26"/>
      <c r="C33" s="25" t="s">
        <v>0</v>
      </c>
      <c r="D33" s="22">
        <f>SUM(D22:D32)</f>
        <v>2266299</v>
      </c>
      <c r="E33" s="22">
        <f>SUM(E22:E32)</f>
        <v>362530</v>
      </c>
      <c r="F33" s="21">
        <f>+ROUND(E33/$D33*100,1)</f>
        <v>16</v>
      </c>
      <c r="G33" s="24">
        <f>SUM(G22:G32)</f>
        <v>191073</v>
      </c>
      <c r="H33" s="21">
        <f>+ROUND(G33/$D33*100,1)</f>
        <v>8.4</v>
      </c>
      <c r="I33" s="24">
        <f>SUM(I22:I32)</f>
        <v>61843</v>
      </c>
      <c r="J33" s="21">
        <f>+ROUND(I33/$D33*100,1)</f>
        <v>2.7</v>
      </c>
      <c r="K33" s="24">
        <f>SUM(K22:K32)</f>
        <v>171457</v>
      </c>
      <c r="L33" s="21">
        <f>+ROUND(K33/$D33*100,1)</f>
        <v>7.6</v>
      </c>
      <c r="M33" s="24">
        <f>SUM(M22:M32)</f>
        <v>24755</v>
      </c>
      <c r="N33" s="21">
        <f>+ROUND(M33/$D33*100,1)</f>
        <v>1.1000000000000001</v>
      </c>
      <c r="O33" s="24">
        <f>SUM(O22:O32)</f>
        <v>0</v>
      </c>
      <c r="P33" s="21">
        <f>+ROUND(O33/$D33*100,1)</f>
        <v>0</v>
      </c>
      <c r="Q33" s="24">
        <f>SUM(Q22:Q32)</f>
        <v>101678</v>
      </c>
      <c r="R33" s="21">
        <f>+ROUND(Q33/$D33*100,1)</f>
        <v>4.5</v>
      </c>
      <c r="S33" s="24">
        <f>SUM(S22:S32)</f>
        <v>2797</v>
      </c>
      <c r="T33" s="23">
        <f>+ROUND(S33/$D33*100,1)</f>
        <v>0.1</v>
      </c>
      <c r="U33" s="22">
        <f>SUM(U22:U32)</f>
        <v>323603</v>
      </c>
      <c r="V33" s="22">
        <f>SUM(V22:V32)</f>
        <v>68995</v>
      </c>
      <c r="W33" s="21">
        <f>+ROUND(V33/$U33*100,1)</f>
        <v>21.3</v>
      </c>
      <c r="X33" s="22">
        <f>+SUM(X22:X32)</f>
        <v>44991</v>
      </c>
      <c r="Y33" s="21">
        <f>+ROUND(X33/$U33*100,1)</f>
        <v>13.9</v>
      </c>
      <c r="Z33" s="22">
        <f>SUM(Z22:Z32)</f>
        <v>24459</v>
      </c>
      <c r="AA33" s="21">
        <f>+ROUND(Z33/$U33*100,1)</f>
        <v>7.6</v>
      </c>
      <c r="AB33" s="22">
        <f>SUM(AB22:AB32)</f>
        <v>24004</v>
      </c>
      <c r="AC33" s="21">
        <f>+ROUND(AB33/$U33*100,1)</f>
        <v>7.4</v>
      </c>
      <c r="AD33" s="22">
        <f>SUM(AD22:AD32)</f>
        <v>11740</v>
      </c>
      <c r="AE33" s="21">
        <f>+ROUND(AD33/$U33*100,1)</f>
        <v>3.6</v>
      </c>
      <c r="AF33" s="22">
        <f>SUM(AF22:AF32)</f>
        <v>0</v>
      </c>
      <c r="AG33" s="21">
        <f>+ROUND(AF33/$U33*100,1)</f>
        <v>0</v>
      </c>
      <c r="AH33" s="22">
        <f>SUM(AH22:AH32)</f>
        <v>8664</v>
      </c>
      <c r="AI33" s="21">
        <f>+ROUND(AH33/$U33*100,1)</f>
        <v>2.7</v>
      </c>
      <c r="AJ33" s="22">
        <f>SUM(AJ22:AJ32)</f>
        <v>128</v>
      </c>
      <c r="AK33" s="21">
        <f>+ROUND(AJ33/$U33*100,1)</f>
        <v>0</v>
      </c>
    </row>
    <row r="34" spans="1:37" s="4" customFormat="1" ht="14.1" customHeight="1">
      <c r="A34" s="104"/>
      <c r="B34" s="20"/>
      <c r="C34" s="19"/>
      <c r="D34" s="16"/>
      <c r="E34" s="16"/>
      <c r="F34" s="14"/>
      <c r="G34" s="15"/>
      <c r="H34" s="14"/>
      <c r="I34" s="15"/>
      <c r="J34" s="14"/>
      <c r="K34" s="15"/>
      <c r="L34" s="14"/>
      <c r="M34" s="15"/>
      <c r="N34" s="14"/>
      <c r="O34" s="15"/>
      <c r="P34" s="14"/>
      <c r="Q34" s="15"/>
      <c r="R34" s="14"/>
      <c r="S34" s="15"/>
      <c r="T34" s="44"/>
      <c r="U34" s="17"/>
      <c r="V34" s="16"/>
      <c r="W34" s="14"/>
      <c r="X34" s="15"/>
      <c r="Y34" s="14"/>
      <c r="Z34" s="15"/>
      <c r="AA34" s="14"/>
      <c r="AB34" s="15"/>
      <c r="AC34" s="14"/>
      <c r="AD34" s="15"/>
      <c r="AE34" s="14"/>
      <c r="AF34" s="15"/>
      <c r="AG34" s="14"/>
      <c r="AH34" s="15"/>
      <c r="AI34" s="14"/>
      <c r="AJ34" s="15"/>
      <c r="AK34" s="14"/>
    </row>
    <row r="35" spans="1:37" s="27" customFormat="1" ht="14.1" customHeight="1">
      <c r="A35" s="104" t="s">
        <v>41</v>
      </c>
      <c r="B35" s="40">
        <v>35</v>
      </c>
      <c r="C35" s="40" t="s">
        <v>40</v>
      </c>
      <c r="D35" s="40">
        <v>617387</v>
      </c>
      <c r="E35" s="57">
        <f t="shared" ref="E35:E42" si="40">I35+K35+M35+O35+Q35+S35</f>
        <v>225584</v>
      </c>
      <c r="F35" s="38">
        <f t="shared" ref="F35:F42" si="41">E35/$D35*100</f>
        <v>36.538508261430835</v>
      </c>
      <c r="G35" s="39">
        <f t="shared" ref="G35:G42" si="42">I35+M35+Q35+S35</f>
        <v>40441</v>
      </c>
      <c r="H35" s="38">
        <f t="shared" ref="H35:H42" si="43">G35/$D35*100</f>
        <v>6.5503484848239442</v>
      </c>
      <c r="I35" s="39">
        <v>19235</v>
      </c>
      <c r="J35" s="38">
        <f t="shared" ref="J35:J42" si="44">I35/$D35*100</f>
        <v>3.1155498901013465</v>
      </c>
      <c r="K35" s="39">
        <v>185143</v>
      </c>
      <c r="L35" s="38">
        <f t="shared" ref="L35:L42" si="45">K35/$D35*100</f>
        <v>29.988159776606892</v>
      </c>
      <c r="M35" s="39">
        <v>0</v>
      </c>
      <c r="N35" s="38">
        <f t="shared" ref="N35:N42" si="46">M35/$D35*100</f>
        <v>0</v>
      </c>
      <c r="O35" s="39">
        <v>0</v>
      </c>
      <c r="P35" s="38">
        <f t="shared" ref="P35:P42" si="47">O35/$D35*100</f>
        <v>0</v>
      </c>
      <c r="Q35" s="39">
        <v>21206</v>
      </c>
      <c r="R35" s="38">
        <f t="shared" ref="R35:R42" si="48">Q35/$D35*100</f>
        <v>3.4347985947225967</v>
      </c>
      <c r="S35" s="39">
        <v>0</v>
      </c>
      <c r="T35" s="42">
        <f t="shared" ref="T35:T42" si="49">S35/$D35*100</f>
        <v>0</v>
      </c>
      <c r="U35" s="41">
        <v>67321</v>
      </c>
      <c r="V35" s="40">
        <f t="shared" ref="V35:V42" si="50">Z35+AB35+AD35+AF35+AH35+AJ35</f>
        <v>40516</v>
      </c>
      <c r="W35" s="38">
        <f t="shared" ref="W35:W42" si="51">V35/$U35*100</f>
        <v>60.183300901650306</v>
      </c>
      <c r="X35" s="39">
        <f t="shared" ref="X35:X42" si="52">Z35+AD35+AH35+AJ35</f>
        <v>7397</v>
      </c>
      <c r="Y35" s="38">
        <f t="shared" ref="Y35:Y42" si="53">X35/$U35*100</f>
        <v>10.987656154840243</v>
      </c>
      <c r="Z35" s="39">
        <v>5391</v>
      </c>
      <c r="AA35" s="38">
        <f t="shared" ref="AA35:AA42" si="54">Z35/$U35*100</f>
        <v>8.0079024375752006</v>
      </c>
      <c r="AB35" s="39">
        <v>33119</v>
      </c>
      <c r="AC35" s="38">
        <f t="shared" ref="AC35:AC42" si="55">AB35/$U35*100</f>
        <v>49.195644746810061</v>
      </c>
      <c r="AD35" s="39">
        <v>0</v>
      </c>
      <c r="AE35" s="38">
        <f t="shared" ref="AE35:AE42" si="56">AD35/$U35*100</f>
        <v>0</v>
      </c>
      <c r="AF35" s="39">
        <v>0</v>
      </c>
      <c r="AG35" s="38">
        <f t="shared" ref="AG35:AG42" si="57">AF35/$U35*100</f>
        <v>0</v>
      </c>
      <c r="AH35" s="39">
        <v>2006</v>
      </c>
      <c r="AI35" s="38">
        <f t="shared" ref="AI35:AI42" si="58">AH35/$U35*100</f>
        <v>2.9797537172650435</v>
      </c>
      <c r="AJ35" s="39">
        <v>0</v>
      </c>
      <c r="AK35" s="38">
        <f t="shared" ref="AK35:AK42" si="59">AJ35/$U35*100</f>
        <v>0</v>
      </c>
    </row>
    <row r="36" spans="1:37" s="27" customFormat="1" ht="14.1" customHeight="1">
      <c r="A36" s="104"/>
      <c r="B36" s="35">
        <v>29</v>
      </c>
      <c r="C36" s="35" t="s">
        <v>39</v>
      </c>
      <c r="D36" s="35">
        <v>360416</v>
      </c>
      <c r="E36" s="35">
        <f t="shared" si="40"/>
        <v>97937</v>
      </c>
      <c r="F36" s="33">
        <f t="shared" si="41"/>
        <v>27.173321939092602</v>
      </c>
      <c r="G36" s="34">
        <f t="shared" si="42"/>
        <v>72159</v>
      </c>
      <c r="H36" s="33">
        <f t="shared" si="43"/>
        <v>20.02103125277457</v>
      </c>
      <c r="I36" s="34">
        <v>21820</v>
      </c>
      <c r="J36" s="33">
        <f t="shared" si="44"/>
        <v>6.0541152446062325</v>
      </c>
      <c r="K36" s="34">
        <v>25778</v>
      </c>
      <c r="L36" s="33">
        <f t="shared" si="45"/>
        <v>7.1522906863180333</v>
      </c>
      <c r="M36" s="34">
        <v>112</v>
      </c>
      <c r="N36" s="33">
        <f t="shared" si="46"/>
        <v>3.1075201988812924E-2</v>
      </c>
      <c r="O36" s="34">
        <v>0</v>
      </c>
      <c r="P36" s="33">
        <f t="shared" si="47"/>
        <v>0</v>
      </c>
      <c r="Q36" s="34">
        <v>48996</v>
      </c>
      <c r="R36" s="33">
        <f t="shared" si="48"/>
        <v>13.594291041463197</v>
      </c>
      <c r="S36" s="34">
        <v>1231</v>
      </c>
      <c r="T36" s="37">
        <f t="shared" si="49"/>
        <v>0.34154976471632781</v>
      </c>
      <c r="U36" s="36">
        <v>22932</v>
      </c>
      <c r="V36" s="35">
        <f t="shared" si="50"/>
        <v>10199</v>
      </c>
      <c r="W36" s="33">
        <f t="shared" si="51"/>
        <v>44.47496947496947</v>
      </c>
      <c r="X36" s="34">
        <f t="shared" si="52"/>
        <v>5974</v>
      </c>
      <c r="Y36" s="33">
        <f t="shared" si="53"/>
        <v>26.050933193790339</v>
      </c>
      <c r="Z36" s="34">
        <v>4057</v>
      </c>
      <c r="AA36" s="33">
        <f t="shared" si="54"/>
        <v>17.691435548578404</v>
      </c>
      <c r="AB36" s="34">
        <v>4225</v>
      </c>
      <c r="AC36" s="33">
        <f t="shared" si="55"/>
        <v>18.424036281179138</v>
      </c>
      <c r="AD36" s="34">
        <v>0</v>
      </c>
      <c r="AE36" s="33">
        <f t="shared" si="56"/>
        <v>0</v>
      </c>
      <c r="AF36" s="34">
        <v>0</v>
      </c>
      <c r="AG36" s="33">
        <f t="shared" si="57"/>
        <v>0</v>
      </c>
      <c r="AH36" s="34">
        <v>1506</v>
      </c>
      <c r="AI36" s="33">
        <f t="shared" si="58"/>
        <v>6.5672422815279958</v>
      </c>
      <c r="AJ36" s="34">
        <v>411</v>
      </c>
      <c r="AK36" s="33">
        <f t="shared" si="59"/>
        <v>1.7922553636839349</v>
      </c>
    </row>
    <row r="37" spans="1:37" s="27" customFormat="1" ht="14.1" customHeight="1">
      <c r="A37" s="104"/>
      <c r="B37" s="35">
        <v>25</v>
      </c>
      <c r="C37" s="35" t="s">
        <v>38</v>
      </c>
      <c r="D37" s="35">
        <v>183951</v>
      </c>
      <c r="E37" s="35">
        <f t="shared" si="40"/>
        <v>14788</v>
      </c>
      <c r="F37" s="33">
        <f t="shared" si="41"/>
        <v>8.0390973683209115</v>
      </c>
      <c r="G37" s="34">
        <f t="shared" si="42"/>
        <v>14788</v>
      </c>
      <c r="H37" s="33">
        <f t="shared" si="43"/>
        <v>8.0390973683209115</v>
      </c>
      <c r="I37" s="34">
        <v>2860</v>
      </c>
      <c r="J37" s="33">
        <f t="shared" si="44"/>
        <v>1.5547618659316884</v>
      </c>
      <c r="K37" s="34">
        <v>0</v>
      </c>
      <c r="L37" s="33">
        <f t="shared" si="45"/>
        <v>0</v>
      </c>
      <c r="M37" s="34">
        <v>0</v>
      </c>
      <c r="N37" s="33">
        <f t="shared" si="46"/>
        <v>0</v>
      </c>
      <c r="O37" s="34">
        <v>0</v>
      </c>
      <c r="P37" s="33">
        <f t="shared" si="47"/>
        <v>0</v>
      </c>
      <c r="Q37" s="34">
        <v>11791</v>
      </c>
      <c r="R37" s="33">
        <f t="shared" si="48"/>
        <v>6.4098591472729147</v>
      </c>
      <c r="S37" s="34">
        <v>137</v>
      </c>
      <c r="T37" s="37">
        <f t="shared" si="49"/>
        <v>7.4476355116308152E-2</v>
      </c>
      <c r="U37" s="36">
        <v>23044</v>
      </c>
      <c r="V37" s="35">
        <f t="shared" si="50"/>
        <v>5097</v>
      </c>
      <c r="W37" s="33">
        <f t="shared" si="51"/>
        <v>22.118555806283631</v>
      </c>
      <c r="X37" s="34">
        <f t="shared" si="52"/>
        <v>5097</v>
      </c>
      <c r="Y37" s="33">
        <f t="shared" si="53"/>
        <v>22.118555806283631</v>
      </c>
      <c r="Z37" s="34">
        <v>2860</v>
      </c>
      <c r="AA37" s="33">
        <f t="shared" si="54"/>
        <v>12.411039750043395</v>
      </c>
      <c r="AB37" s="34">
        <v>0</v>
      </c>
      <c r="AC37" s="33">
        <f t="shared" si="55"/>
        <v>0</v>
      </c>
      <c r="AD37" s="34">
        <v>0</v>
      </c>
      <c r="AE37" s="33">
        <f t="shared" si="56"/>
        <v>0</v>
      </c>
      <c r="AF37" s="34">
        <v>0</v>
      </c>
      <c r="AG37" s="33">
        <f t="shared" si="57"/>
        <v>0</v>
      </c>
      <c r="AH37" s="34">
        <v>2100</v>
      </c>
      <c r="AI37" s="33">
        <f t="shared" si="58"/>
        <v>9.1130012150668289</v>
      </c>
      <c r="AJ37" s="34">
        <v>137</v>
      </c>
      <c r="AK37" s="33">
        <f t="shared" si="59"/>
        <v>0.59451484117340736</v>
      </c>
    </row>
    <row r="38" spans="1:37" s="27" customFormat="1" ht="14.1" customHeight="1">
      <c r="A38" s="104"/>
      <c r="B38" s="35">
        <v>59</v>
      </c>
      <c r="C38" s="35" t="s">
        <v>37</v>
      </c>
      <c r="D38" s="35">
        <v>228643</v>
      </c>
      <c r="E38" s="35">
        <f t="shared" si="40"/>
        <v>34434</v>
      </c>
      <c r="F38" s="33">
        <f t="shared" si="41"/>
        <v>15.060159287623062</v>
      </c>
      <c r="G38" s="34">
        <f t="shared" si="42"/>
        <v>32918</v>
      </c>
      <c r="H38" s="33">
        <f t="shared" si="43"/>
        <v>14.397116902769822</v>
      </c>
      <c r="I38" s="34">
        <v>2552</v>
      </c>
      <c r="J38" s="33">
        <f t="shared" si="44"/>
        <v>1.116150505373005</v>
      </c>
      <c r="K38" s="34">
        <v>0</v>
      </c>
      <c r="L38" s="33">
        <f t="shared" si="45"/>
        <v>0</v>
      </c>
      <c r="M38" s="34">
        <v>0</v>
      </c>
      <c r="N38" s="33">
        <f t="shared" si="46"/>
        <v>0</v>
      </c>
      <c r="O38" s="34">
        <v>1516</v>
      </c>
      <c r="P38" s="33">
        <f t="shared" si="47"/>
        <v>0.66304238485324285</v>
      </c>
      <c r="Q38" s="34">
        <v>30366</v>
      </c>
      <c r="R38" s="33">
        <f t="shared" si="48"/>
        <v>13.280966397396815</v>
      </c>
      <c r="S38" s="34">
        <v>0</v>
      </c>
      <c r="T38" s="37">
        <f t="shared" si="49"/>
        <v>0</v>
      </c>
      <c r="U38" s="36">
        <v>24534</v>
      </c>
      <c r="V38" s="35">
        <f t="shared" si="50"/>
        <v>9914</v>
      </c>
      <c r="W38" s="33">
        <f t="shared" si="51"/>
        <v>40.409228010108421</v>
      </c>
      <c r="X38" s="34">
        <f t="shared" si="52"/>
        <v>9578</v>
      </c>
      <c r="Y38" s="33">
        <f t="shared" si="53"/>
        <v>39.039700008151954</v>
      </c>
      <c r="Z38" s="34">
        <v>2208</v>
      </c>
      <c r="AA38" s="33">
        <f t="shared" si="54"/>
        <v>8.9997554414282224</v>
      </c>
      <c r="AB38" s="34">
        <v>0</v>
      </c>
      <c r="AC38" s="33">
        <f t="shared" si="55"/>
        <v>0</v>
      </c>
      <c r="AD38" s="34">
        <v>0</v>
      </c>
      <c r="AE38" s="33">
        <f t="shared" si="56"/>
        <v>0</v>
      </c>
      <c r="AF38" s="34">
        <v>336</v>
      </c>
      <c r="AG38" s="33">
        <f t="shared" si="57"/>
        <v>1.3695280019564686</v>
      </c>
      <c r="AH38" s="34">
        <v>7370</v>
      </c>
      <c r="AI38" s="33">
        <f t="shared" si="58"/>
        <v>30.039944566723729</v>
      </c>
      <c r="AJ38" s="34">
        <v>0</v>
      </c>
      <c r="AK38" s="33">
        <f t="shared" si="59"/>
        <v>0</v>
      </c>
    </row>
    <row r="39" spans="1:37" s="27" customFormat="1" ht="14.1" customHeight="1">
      <c r="A39" s="104"/>
      <c r="B39" s="35">
        <v>66</v>
      </c>
      <c r="C39" s="35" t="s">
        <v>36</v>
      </c>
      <c r="D39" s="35">
        <v>143965</v>
      </c>
      <c r="E39" s="35">
        <f t="shared" si="40"/>
        <v>111176</v>
      </c>
      <c r="F39" s="33">
        <f t="shared" si="41"/>
        <v>77.224325356857577</v>
      </c>
      <c r="G39" s="34">
        <f t="shared" si="42"/>
        <v>83469</v>
      </c>
      <c r="H39" s="33">
        <f t="shared" si="43"/>
        <v>57.978675372486364</v>
      </c>
      <c r="I39" s="34">
        <v>423</v>
      </c>
      <c r="J39" s="33">
        <f t="shared" si="44"/>
        <v>0.29382141492723923</v>
      </c>
      <c r="K39" s="34">
        <v>27707</v>
      </c>
      <c r="L39" s="33">
        <f t="shared" si="45"/>
        <v>19.245649984371202</v>
      </c>
      <c r="M39" s="34">
        <v>0</v>
      </c>
      <c r="N39" s="33">
        <f t="shared" si="46"/>
        <v>0</v>
      </c>
      <c r="O39" s="34">
        <v>0</v>
      </c>
      <c r="P39" s="33">
        <f t="shared" si="47"/>
        <v>0</v>
      </c>
      <c r="Q39" s="34">
        <v>83046</v>
      </c>
      <c r="R39" s="33">
        <f t="shared" si="48"/>
        <v>57.68485395755912</v>
      </c>
      <c r="S39" s="34">
        <v>0</v>
      </c>
      <c r="T39" s="37">
        <f t="shared" si="49"/>
        <v>0</v>
      </c>
      <c r="U39" s="36">
        <v>19834</v>
      </c>
      <c r="V39" s="35">
        <f t="shared" si="50"/>
        <v>18436</v>
      </c>
      <c r="W39" s="33">
        <f t="shared" si="51"/>
        <v>92.951497428657859</v>
      </c>
      <c r="X39" s="34">
        <f t="shared" si="52"/>
        <v>9925</v>
      </c>
      <c r="Y39" s="33">
        <f t="shared" si="53"/>
        <v>50.040334778662896</v>
      </c>
      <c r="Z39" s="34">
        <v>423</v>
      </c>
      <c r="AA39" s="33">
        <f t="shared" si="54"/>
        <v>2.1327014218009479</v>
      </c>
      <c r="AB39" s="34">
        <v>8511</v>
      </c>
      <c r="AC39" s="33">
        <f t="shared" si="55"/>
        <v>42.911162649994964</v>
      </c>
      <c r="AD39" s="34">
        <v>0</v>
      </c>
      <c r="AE39" s="33">
        <f t="shared" si="56"/>
        <v>0</v>
      </c>
      <c r="AF39" s="34">
        <v>0</v>
      </c>
      <c r="AG39" s="33">
        <f t="shared" si="57"/>
        <v>0</v>
      </c>
      <c r="AH39" s="34">
        <v>9502</v>
      </c>
      <c r="AI39" s="33">
        <f t="shared" si="58"/>
        <v>47.907633356861957</v>
      </c>
      <c r="AJ39" s="34">
        <v>0</v>
      </c>
      <c r="AK39" s="33">
        <f t="shared" si="59"/>
        <v>0</v>
      </c>
    </row>
    <row r="40" spans="1:37" s="27" customFormat="1" ht="14.1" customHeight="1">
      <c r="A40" s="104"/>
      <c r="B40" s="35">
        <v>64</v>
      </c>
      <c r="C40" s="35" t="s">
        <v>35</v>
      </c>
      <c r="D40" s="35">
        <v>112539</v>
      </c>
      <c r="E40" s="35">
        <f t="shared" si="40"/>
        <v>913</v>
      </c>
      <c r="F40" s="33">
        <f t="shared" si="41"/>
        <v>0.81127431379344062</v>
      </c>
      <c r="G40" s="34">
        <f t="shared" si="42"/>
        <v>913</v>
      </c>
      <c r="H40" s="33">
        <f t="shared" si="43"/>
        <v>0.81127431379344062</v>
      </c>
      <c r="I40" s="34">
        <v>0</v>
      </c>
      <c r="J40" s="33">
        <f t="shared" si="44"/>
        <v>0</v>
      </c>
      <c r="K40" s="34">
        <v>0</v>
      </c>
      <c r="L40" s="33">
        <f t="shared" si="45"/>
        <v>0</v>
      </c>
      <c r="M40" s="34">
        <v>0</v>
      </c>
      <c r="N40" s="33">
        <f t="shared" si="46"/>
        <v>0</v>
      </c>
      <c r="O40" s="34">
        <v>0</v>
      </c>
      <c r="P40" s="33">
        <f t="shared" si="47"/>
        <v>0</v>
      </c>
      <c r="Q40" s="34">
        <v>913</v>
      </c>
      <c r="R40" s="33">
        <f t="shared" si="48"/>
        <v>0.81127431379344062</v>
      </c>
      <c r="S40" s="34">
        <v>0</v>
      </c>
      <c r="T40" s="37">
        <f t="shared" si="49"/>
        <v>0</v>
      </c>
      <c r="U40" s="36">
        <v>6975</v>
      </c>
      <c r="V40" s="35">
        <f t="shared" si="50"/>
        <v>0</v>
      </c>
      <c r="W40" s="33">
        <f t="shared" si="51"/>
        <v>0</v>
      </c>
      <c r="X40" s="34">
        <f t="shared" si="52"/>
        <v>0</v>
      </c>
      <c r="Y40" s="33">
        <f t="shared" si="53"/>
        <v>0</v>
      </c>
      <c r="Z40" s="34">
        <v>0</v>
      </c>
      <c r="AA40" s="33">
        <f t="shared" si="54"/>
        <v>0</v>
      </c>
      <c r="AB40" s="34">
        <v>0</v>
      </c>
      <c r="AC40" s="33">
        <f t="shared" si="55"/>
        <v>0</v>
      </c>
      <c r="AD40" s="34">
        <v>0</v>
      </c>
      <c r="AE40" s="33">
        <f t="shared" si="56"/>
        <v>0</v>
      </c>
      <c r="AF40" s="34">
        <v>0</v>
      </c>
      <c r="AG40" s="33">
        <f t="shared" si="57"/>
        <v>0</v>
      </c>
      <c r="AH40" s="34">
        <v>0</v>
      </c>
      <c r="AI40" s="33">
        <f t="shared" si="58"/>
        <v>0</v>
      </c>
      <c r="AJ40" s="34">
        <v>0</v>
      </c>
      <c r="AK40" s="33">
        <f t="shared" si="59"/>
        <v>0</v>
      </c>
    </row>
    <row r="41" spans="1:37" s="27" customFormat="1" ht="14.1" customHeight="1">
      <c r="A41" s="104"/>
      <c r="B41" s="35">
        <v>88</v>
      </c>
      <c r="C41" s="35" t="s">
        <v>34</v>
      </c>
      <c r="D41" s="35">
        <v>87761</v>
      </c>
      <c r="E41" s="35">
        <f t="shared" si="40"/>
        <v>19733</v>
      </c>
      <c r="F41" s="33">
        <f t="shared" si="41"/>
        <v>22.484930663962352</v>
      </c>
      <c r="G41" s="34">
        <f t="shared" si="42"/>
        <v>19733</v>
      </c>
      <c r="H41" s="33">
        <f t="shared" si="43"/>
        <v>22.484930663962352</v>
      </c>
      <c r="I41" s="34">
        <v>0</v>
      </c>
      <c r="J41" s="33">
        <f t="shared" si="44"/>
        <v>0</v>
      </c>
      <c r="K41" s="34">
        <v>0</v>
      </c>
      <c r="L41" s="33">
        <f t="shared" si="45"/>
        <v>0</v>
      </c>
      <c r="M41" s="34">
        <v>0</v>
      </c>
      <c r="N41" s="33">
        <f t="shared" si="46"/>
        <v>0</v>
      </c>
      <c r="O41" s="34">
        <v>0</v>
      </c>
      <c r="P41" s="33">
        <f t="shared" si="47"/>
        <v>0</v>
      </c>
      <c r="Q41" s="34">
        <v>19733</v>
      </c>
      <c r="R41" s="33">
        <f t="shared" si="48"/>
        <v>22.484930663962352</v>
      </c>
      <c r="S41" s="34">
        <v>0</v>
      </c>
      <c r="T41" s="37">
        <f t="shared" si="49"/>
        <v>0</v>
      </c>
      <c r="U41" s="36">
        <v>11122</v>
      </c>
      <c r="V41" s="35">
        <f t="shared" si="50"/>
        <v>1332</v>
      </c>
      <c r="W41" s="33">
        <f t="shared" si="51"/>
        <v>11.976263262003236</v>
      </c>
      <c r="X41" s="34">
        <f t="shared" si="52"/>
        <v>1332</v>
      </c>
      <c r="Y41" s="33">
        <f t="shared" si="53"/>
        <v>11.976263262003236</v>
      </c>
      <c r="Z41" s="34">
        <v>0</v>
      </c>
      <c r="AA41" s="33">
        <f t="shared" si="54"/>
        <v>0</v>
      </c>
      <c r="AB41" s="34">
        <v>0</v>
      </c>
      <c r="AC41" s="33">
        <f t="shared" si="55"/>
        <v>0</v>
      </c>
      <c r="AD41" s="34">
        <v>0</v>
      </c>
      <c r="AE41" s="33">
        <f t="shared" si="56"/>
        <v>0</v>
      </c>
      <c r="AF41" s="34">
        <v>0</v>
      </c>
      <c r="AG41" s="33">
        <f t="shared" si="57"/>
        <v>0</v>
      </c>
      <c r="AH41" s="34">
        <v>1332</v>
      </c>
      <c r="AI41" s="33">
        <f t="shared" si="58"/>
        <v>11.976263262003236</v>
      </c>
      <c r="AJ41" s="34">
        <v>0</v>
      </c>
      <c r="AK41" s="33">
        <f t="shared" si="59"/>
        <v>0</v>
      </c>
    </row>
    <row r="42" spans="1:37" s="27" customFormat="1" ht="14.1" customHeight="1" thickBot="1">
      <c r="A42" s="104"/>
      <c r="B42" s="30">
        <v>52</v>
      </c>
      <c r="C42" s="30" t="s">
        <v>33</v>
      </c>
      <c r="D42" s="30">
        <v>63382</v>
      </c>
      <c r="E42" s="30">
        <f t="shared" si="40"/>
        <v>1016</v>
      </c>
      <c r="F42" s="28">
        <f t="shared" si="41"/>
        <v>1.6029787636868513</v>
      </c>
      <c r="G42" s="29">
        <f t="shared" si="42"/>
        <v>1016</v>
      </c>
      <c r="H42" s="28">
        <f t="shared" si="43"/>
        <v>1.6029787636868513</v>
      </c>
      <c r="I42" s="29">
        <v>898</v>
      </c>
      <c r="J42" s="28">
        <f t="shared" si="44"/>
        <v>1.4168060332586541</v>
      </c>
      <c r="K42" s="29">
        <v>0</v>
      </c>
      <c r="L42" s="28">
        <f t="shared" si="45"/>
        <v>0</v>
      </c>
      <c r="M42" s="29">
        <v>0</v>
      </c>
      <c r="N42" s="28">
        <f t="shared" si="46"/>
        <v>0</v>
      </c>
      <c r="O42" s="29">
        <v>0</v>
      </c>
      <c r="P42" s="28">
        <f t="shared" si="47"/>
        <v>0</v>
      </c>
      <c r="Q42" s="29">
        <v>118</v>
      </c>
      <c r="R42" s="28">
        <f t="shared" si="48"/>
        <v>0.18617273042819726</v>
      </c>
      <c r="S42" s="29">
        <v>0</v>
      </c>
      <c r="T42" s="32">
        <f t="shared" si="49"/>
        <v>0</v>
      </c>
      <c r="U42" s="31">
        <v>5699</v>
      </c>
      <c r="V42" s="30">
        <f t="shared" si="50"/>
        <v>118</v>
      </c>
      <c r="W42" s="28">
        <f t="shared" si="51"/>
        <v>2.0705386909984207</v>
      </c>
      <c r="X42" s="29">
        <f t="shared" si="52"/>
        <v>118</v>
      </c>
      <c r="Y42" s="28">
        <f t="shared" si="53"/>
        <v>2.0705386909984207</v>
      </c>
      <c r="Z42" s="29">
        <v>0</v>
      </c>
      <c r="AA42" s="28">
        <f t="shared" si="54"/>
        <v>0</v>
      </c>
      <c r="AB42" s="29">
        <v>0</v>
      </c>
      <c r="AC42" s="28">
        <f t="shared" si="55"/>
        <v>0</v>
      </c>
      <c r="AD42" s="29">
        <v>0</v>
      </c>
      <c r="AE42" s="28">
        <f t="shared" si="56"/>
        <v>0</v>
      </c>
      <c r="AF42" s="29">
        <v>0</v>
      </c>
      <c r="AG42" s="28">
        <f t="shared" si="57"/>
        <v>0</v>
      </c>
      <c r="AH42" s="29">
        <v>118</v>
      </c>
      <c r="AI42" s="28">
        <f t="shared" si="58"/>
        <v>2.0705386909984207</v>
      </c>
      <c r="AJ42" s="29">
        <v>0</v>
      </c>
      <c r="AK42" s="28">
        <f t="shared" si="59"/>
        <v>0</v>
      </c>
    </row>
    <row r="43" spans="1:37" s="4" customFormat="1" ht="14.1" customHeight="1" thickTop="1">
      <c r="A43" s="104"/>
      <c r="B43" s="26"/>
      <c r="C43" s="25" t="s">
        <v>0</v>
      </c>
      <c r="D43" s="22">
        <f>SUM(D35:D42)</f>
        <v>1798044</v>
      </c>
      <c r="E43" s="22">
        <f>SUM(E35:E42)</f>
        <v>505581</v>
      </c>
      <c r="F43" s="21">
        <f>+ROUND(E43/$D43*100,1)</f>
        <v>28.1</v>
      </c>
      <c r="G43" s="24">
        <f>SUM(G35:G42)</f>
        <v>265437</v>
      </c>
      <c r="H43" s="21">
        <f>+ROUND(G43/$D43*100,1)</f>
        <v>14.8</v>
      </c>
      <c r="I43" s="24">
        <f>SUM(I35:I42)</f>
        <v>47788</v>
      </c>
      <c r="J43" s="21">
        <f>+ROUND(I43/$D43*100,1)</f>
        <v>2.7</v>
      </c>
      <c r="K43" s="24">
        <f>SUM(K35:K42)</f>
        <v>238628</v>
      </c>
      <c r="L43" s="21">
        <f>+ROUND(K43/$D43*100,1)</f>
        <v>13.3</v>
      </c>
      <c r="M43" s="24">
        <f>SUM(M35:M42)</f>
        <v>112</v>
      </c>
      <c r="N43" s="21">
        <f>+ROUND(M43/$D43*100,1)</f>
        <v>0</v>
      </c>
      <c r="O43" s="24">
        <f>SUM(O35:O42)</f>
        <v>1516</v>
      </c>
      <c r="P43" s="21">
        <f>+ROUND(O43/$D43*100,1)</f>
        <v>0.1</v>
      </c>
      <c r="Q43" s="24">
        <f>SUM(Q35:Q42)</f>
        <v>216169</v>
      </c>
      <c r="R43" s="21">
        <f>+ROUND(Q43/$D43*100,1)</f>
        <v>12</v>
      </c>
      <c r="S43" s="24">
        <f>SUM(S35:S42)</f>
        <v>1368</v>
      </c>
      <c r="T43" s="23">
        <f>+ROUND(S43/$D43*100,1)</f>
        <v>0.1</v>
      </c>
      <c r="U43" s="22">
        <f>SUM(U35:U42)</f>
        <v>181461</v>
      </c>
      <c r="V43" s="22">
        <f>SUM(V35:V42)</f>
        <v>85612</v>
      </c>
      <c r="W43" s="21">
        <f>+ROUND(V43/$U43*100,1)</f>
        <v>47.2</v>
      </c>
      <c r="X43" s="22">
        <f>SUM(X35:X42)</f>
        <v>39421</v>
      </c>
      <c r="Y43" s="21">
        <f>+ROUND(X43/$U43*100,1)</f>
        <v>21.7</v>
      </c>
      <c r="Z43" s="22">
        <f>SUM(Z35:Z42)</f>
        <v>14939</v>
      </c>
      <c r="AA43" s="21">
        <f>+ROUND(Z43/$U43*100,1)</f>
        <v>8.1999999999999993</v>
      </c>
      <c r="AB43" s="22">
        <f>SUM(AB35:AB42)</f>
        <v>45855</v>
      </c>
      <c r="AC43" s="21">
        <f>+ROUND(AB43/$U43*100,1)</f>
        <v>25.3</v>
      </c>
      <c r="AD43" s="22">
        <f>SUM(AD35:AD42)</f>
        <v>0</v>
      </c>
      <c r="AE43" s="21">
        <f>+ROUND(AD43/$U43*100,1)</f>
        <v>0</v>
      </c>
      <c r="AF43" s="22">
        <f>SUM(AF35:AF42)</f>
        <v>336</v>
      </c>
      <c r="AG43" s="21">
        <f>+ROUND(AF43/$U43*100,1)</f>
        <v>0.2</v>
      </c>
      <c r="AH43" s="22">
        <f>SUM(AH35:AH42)</f>
        <v>23934</v>
      </c>
      <c r="AI43" s="21">
        <f>+ROUND(AH43/$U43*100,1)</f>
        <v>13.2</v>
      </c>
      <c r="AJ43" s="22">
        <f>SUM(AJ35:AJ42)</f>
        <v>548</v>
      </c>
      <c r="AK43" s="21">
        <f>+ROUND(AJ43/$U43*100,1)</f>
        <v>0.3</v>
      </c>
    </row>
    <row r="44" spans="1:37" s="4" customFormat="1" ht="14.1" customHeight="1">
      <c r="A44" s="104"/>
      <c r="B44" s="20"/>
      <c r="C44" s="19"/>
      <c r="D44" s="16"/>
      <c r="E44" s="16"/>
      <c r="F44" s="14"/>
      <c r="G44" s="15"/>
      <c r="H44" s="14"/>
      <c r="I44" s="15"/>
      <c r="J44" s="14"/>
      <c r="K44" s="15"/>
      <c r="L44" s="14"/>
      <c r="M44" s="15"/>
      <c r="N44" s="14"/>
      <c r="O44" s="15"/>
      <c r="P44" s="14"/>
      <c r="Q44" s="15"/>
      <c r="R44" s="14"/>
      <c r="S44" s="15"/>
      <c r="T44" s="44"/>
      <c r="U44" s="17"/>
      <c r="V44" s="16"/>
      <c r="W44" s="14"/>
      <c r="X44" s="15"/>
      <c r="Y44" s="14"/>
      <c r="Z44" s="15"/>
      <c r="AA44" s="14"/>
      <c r="AB44" s="15"/>
      <c r="AC44" s="14"/>
      <c r="AD44" s="15"/>
      <c r="AE44" s="14"/>
      <c r="AF44" s="15"/>
      <c r="AG44" s="14"/>
      <c r="AH44" s="15"/>
      <c r="AI44" s="14"/>
      <c r="AJ44" s="15"/>
      <c r="AK44" s="14"/>
    </row>
    <row r="45" spans="1:37" s="27" customFormat="1" ht="14.1" customHeight="1">
      <c r="A45" s="104" t="s">
        <v>120</v>
      </c>
      <c r="B45" s="40">
        <v>70</v>
      </c>
      <c r="C45" s="40" t="s">
        <v>32</v>
      </c>
      <c r="D45" s="40">
        <v>1096835</v>
      </c>
      <c r="E45" s="40">
        <f>I45+K45+M45+O45+Q45+S45</f>
        <v>265342</v>
      </c>
      <c r="F45" s="38">
        <f>E45/$D45*100</f>
        <v>24.191605847734618</v>
      </c>
      <c r="G45" s="39">
        <f>I45+M45+Q45+S45</f>
        <v>82806</v>
      </c>
      <c r="H45" s="38">
        <f>G45/$D45*100</f>
        <v>7.549540268135134</v>
      </c>
      <c r="I45" s="39">
        <v>73317</v>
      </c>
      <c r="J45" s="38">
        <f>I45/$D45*100</f>
        <v>6.6844147023025338</v>
      </c>
      <c r="K45" s="39">
        <v>182536</v>
      </c>
      <c r="L45" s="38">
        <f>K45/$D45*100</f>
        <v>16.642065579599482</v>
      </c>
      <c r="M45" s="39">
        <v>903</v>
      </c>
      <c r="N45" s="38">
        <f>M45/$D45*100</f>
        <v>8.2327788591720713E-2</v>
      </c>
      <c r="O45" s="39">
        <v>0</v>
      </c>
      <c r="P45" s="38">
        <f>O45/$D45*100</f>
        <v>0</v>
      </c>
      <c r="Q45" s="39">
        <v>5075</v>
      </c>
      <c r="R45" s="38">
        <f>Q45/$D45*100</f>
        <v>0.46269493588370175</v>
      </c>
      <c r="S45" s="39">
        <v>3511</v>
      </c>
      <c r="T45" s="42">
        <f>S45/$D45*100</f>
        <v>0.3201028413571777</v>
      </c>
      <c r="U45" s="55">
        <v>203826</v>
      </c>
      <c r="V45" s="40">
        <f>Z45+AB45+AD45+AF45+AH45+AJ45</f>
        <v>47481</v>
      </c>
      <c r="W45" s="38">
        <f>V45/$U45*100</f>
        <v>23.294869153101175</v>
      </c>
      <c r="X45" s="39">
        <f>Z45+AD45+AH45+AJ45</f>
        <v>11143</v>
      </c>
      <c r="Y45" s="38">
        <f>X45/$U45*100</f>
        <v>5.4669178613130809</v>
      </c>
      <c r="Z45" s="39">
        <v>9443</v>
      </c>
      <c r="AA45" s="38">
        <f>Z45/$U45*100</f>
        <v>4.6328731368912699</v>
      </c>
      <c r="AB45" s="39">
        <v>36338</v>
      </c>
      <c r="AC45" s="38">
        <f>AB45/$U45*100</f>
        <v>17.827951291788093</v>
      </c>
      <c r="AD45" s="39">
        <v>903</v>
      </c>
      <c r="AE45" s="38">
        <f>AD45/$U45*100</f>
        <v>0.44302493303111479</v>
      </c>
      <c r="AF45" s="39">
        <v>0</v>
      </c>
      <c r="AG45" s="38">
        <f>AF45/$U45*100</f>
        <v>0</v>
      </c>
      <c r="AH45" s="39">
        <v>4</v>
      </c>
      <c r="AI45" s="38">
        <f>AH45/$U45*100</f>
        <v>1.9624581751101432E-3</v>
      </c>
      <c r="AJ45" s="39">
        <v>793</v>
      </c>
      <c r="AK45" s="38">
        <f>AJ45/$U45*100</f>
        <v>0.38905733321558583</v>
      </c>
    </row>
    <row r="46" spans="1:37" s="27" customFormat="1" ht="14.1" customHeight="1">
      <c r="A46" s="104"/>
      <c r="B46" s="35">
        <v>83</v>
      </c>
      <c r="C46" s="35" t="s">
        <v>31</v>
      </c>
      <c r="D46" s="35">
        <v>203951</v>
      </c>
      <c r="E46" s="35">
        <f>I46+K46+M46+O46+Q46+S46</f>
        <v>68772</v>
      </c>
      <c r="F46" s="33">
        <f>E46/$D46*100</f>
        <v>33.719864085000815</v>
      </c>
      <c r="G46" s="34">
        <f>I46+M46+Q46+S46</f>
        <v>1986</v>
      </c>
      <c r="H46" s="33">
        <f>G46/$D46*100</f>
        <v>0.97376330589210147</v>
      </c>
      <c r="I46" s="34">
        <v>0</v>
      </c>
      <c r="J46" s="33">
        <f>I46/$D46*100</f>
        <v>0</v>
      </c>
      <c r="K46" s="34">
        <v>66786</v>
      </c>
      <c r="L46" s="33">
        <f>K46/$D46*100</f>
        <v>32.746100779108708</v>
      </c>
      <c r="M46" s="34">
        <v>0</v>
      </c>
      <c r="N46" s="33">
        <f>M46/$D46*100</f>
        <v>0</v>
      </c>
      <c r="O46" s="34">
        <v>0</v>
      </c>
      <c r="P46" s="33">
        <f>O46/$D46*100</f>
        <v>0</v>
      </c>
      <c r="Q46" s="34">
        <v>1986</v>
      </c>
      <c r="R46" s="33">
        <f>Q46/$D46*100</f>
        <v>0.97376330589210147</v>
      </c>
      <c r="S46" s="34">
        <v>0</v>
      </c>
      <c r="T46" s="37">
        <f>S46/$D46*100</f>
        <v>0</v>
      </c>
      <c r="U46" s="56">
        <v>20394</v>
      </c>
      <c r="V46" s="35">
        <f>Z46+AB46+AD46+AF46+AH46+AJ46</f>
        <v>0</v>
      </c>
      <c r="W46" s="33">
        <f>V46/$U46*100</f>
        <v>0</v>
      </c>
      <c r="X46" s="34">
        <f>Z46+AD46+AH46+AJ46</f>
        <v>0</v>
      </c>
      <c r="Y46" s="33">
        <f>X46/$U46*100</f>
        <v>0</v>
      </c>
      <c r="Z46" s="34">
        <v>0</v>
      </c>
      <c r="AA46" s="33">
        <f>Z46/$U46*100</f>
        <v>0</v>
      </c>
      <c r="AB46" s="34">
        <v>0</v>
      </c>
      <c r="AC46" s="33">
        <f>AB46/$U46*100</f>
        <v>0</v>
      </c>
      <c r="AD46" s="34">
        <v>0</v>
      </c>
      <c r="AE46" s="33">
        <f>AD46/$U46*100</f>
        <v>0</v>
      </c>
      <c r="AF46" s="34">
        <v>0</v>
      </c>
      <c r="AG46" s="33">
        <f>AF46/$U46*100</f>
        <v>0</v>
      </c>
      <c r="AH46" s="34">
        <v>0</v>
      </c>
      <c r="AI46" s="33">
        <f>AH46/$U46*100</f>
        <v>0</v>
      </c>
      <c r="AJ46" s="34">
        <v>0</v>
      </c>
      <c r="AK46" s="33">
        <f>AJ46/$U46*100</f>
        <v>0</v>
      </c>
    </row>
    <row r="47" spans="1:37" s="27" customFormat="1" ht="14.1" customHeight="1">
      <c r="A47" s="104"/>
      <c r="B47" s="48">
        <v>76</v>
      </c>
      <c r="C47" s="48" t="s">
        <v>30</v>
      </c>
      <c r="D47" s="48">
        <v>98212</v>
      </c>
      <c r="E47" s="35">
        <f t="shared" ref="E47:E49" si="60">I47+K47+M47+O47+Q47+S47</f>
        <v>2582</v>
      </c>
      <c r="F47" s="33">
        <f t="shared" ref="F47:F49" si="61">E47/$D47*100</f>
        <v>2.6290066386999551</v>
      </c>
      <c r="G47" s="34">
        <f t="shared" ref="G47:G49" si="62">I47+M47+Q47+S47</f>
        <v>2462</v>
      </c>
      <c r="H47" s="33">
        <f t="shared" ref="H47:H49" si="63">G47/$D47*100</f>
        <v>2.506821976947827</v>
      </c>
      <c r="I47" s="46">
        <v>455</v>
      </c>
      <c r="J47" s="33">
        <f t="shared" ref="J47:J49" si="64">I47/$D47*100</f>
        <v>0.46328350914348554</v>
      </c>
      <c r="K47" s="46">
        <v>120</v>
      </c>
      <c r="L47" s="33">
        <f t="shared" ref="L47:L50" si="65">K47/$D47*100</f>
        <v>0.12218466175212805</v>
      </c>
      <c r="M47" s="46">
        <v>0</v>
      </c>
      <c r="N47" s="33">
        <f t="shared" ref="N47:N49" si="66">M47/$D47*100</f>
        <v>0</v>
      </c>
      <c r="O47" s="46">
        <v>0</v>
      </c>
      <c r="P47" s="33">
        <f t="shared" ref="P47:P49" si="67">O47/$D47*100</f>
        <v>0</v>
      </c>
      <c r="Q47" s="46">
        <v>1939</v>
      </c>
      <c r="R47" s="33">
        <f t="shared" ref="R47:R49" si="68">Q47/$D47*100</f>
        <v>1.9743004928114691</v>
      </c>
      <c r="S47" s="46">
        <v>68</v>
      </c>
      <c r="T47" s="37">
        <f t="shared" ref="T47:T50" si="69">S47/$D47*100</f>
        <v>6.9237974992872556E-2</v>
      </c>
      <c r="U47" s="55">
        <v>9407</v>
      </c>
      <c r="V47" s="35">
        <f t="shared" ref="V47:V49" si="70">Z47+AB47+AD47+AF47+AH47+AJ47</f>
        <v>605</v>
      </c>
      <c r="W47" s="33">
        <f t="shared" ref="W47:W49" si="71">V47/$U47*100</f>
        <v>6.4313808865738284</v>
      </c>
      <c r="X47" s="34">
        <f t="shared" ref="X47:X49" si="72">Z47+AD47+AH47+AJ47</f>
        <v>605</v>
      </c>
      <c r="Y47" s="33">
        <f t="shared" ref="Y47:Y49" si="73">X47/$U47*100</f>
        <v>6.4313808865738284</v>
      </c>
      <c r="Z47" s="46">
        <v>0</v>
      </c>
      <c r="AA47" s="33">
        <f t="shared" ref="AA47:AA49" si="74">Z47/$U47*100</f>
        <v>0</v>
      </c>
      <c r="AB47" s="46">
        <v>0</v>
      </c>
      <c r="AC47" s="33">
        <f t="shared" ref="AC47:AC49" si="75">AB47/$U47*100</f>
        <v>0</v>
      </c>
      <c r="AD47" s="46">
        <v>0</v>
      </c>
      <c r="AE47" s="33">
        <f t="shared" ref="AE47:AE49" si="76">AD47/$U47*100</f>
        <v>0</v>
      </c>
      <c r="AF47" s="46">
        <v>0</v>
      </c>
      <c r="AG47" s="33">
        <f t="shared" ref="AG47:AG49" si="77">AF47/$U47*100</f>
        <v>0</v>
      </c>
      <c r="AH47" s="46">
        <v>571</v>
      </c>
      <c r="AI47" s="33">
        <f t="shared" ref="AI47:AI50" si="78">AH47/$U47*100</f>
        <v>6.0699479111300096</v>
      </c>
      <c r="AJ47" s="46">
        <v>34</v>
      </c>
      <c r="AK47" s="33">
        <f t="shared" ref="AK47:AK49" si="79">AJ47/$U47*100</f>
        <v>0.36143297544381842</v>
      </c>
    </row>
    <row r="48" spans="1:37" s="27" customFormat="1" ht="14.1" customHeight="1">
      <c r="A48" s="104"/>
      <c r="B48" s="48">
        <v>93</v>
      </c>
      <c r="C48" s="48" t="s">
        <v>122</v>
      </c>
      <c r="D48" s="48">
        <v>133549</v>
      </c>
      <c r="E48" s="35">
        <f t="shared" si="60"/>
        <v>7385</v>
      </c>
      <c r="F48" s="33">
        <f t="shared" si="61"/>
        <v>5.5298055395397938</v>
      </c>
      <c r="G48" s="34">
        <f t="shared" si="62"/>
        <v>7385</v>
      </c>
      <c r="H48" s="33">
        <f t="shared" si="63"/>
        <v>5.5298055395397938</v>
      </c>
      <c r="I48" s="46">
        <v>0</v>
      </c>
      <c r="J48" s="33">
        <f t="shared" si="64"/>
        <v>0</v>
      </c>
      <c r="K48" s="46">
        <v>0</v>
      </c>
      <c r="L48" s="33">
        <f t="shared" si="65"/>
        <v>0</v>
      </c>
      <c r="M48" s="46">
        <v>0</v>
      </c>
      <c r="N48" s="33">
        <f t="shared" si="66"/>
        <v>0</v>
      </c>
      <c r="O48" s="46">
        <v>0</v>
      </c>
      <c r="P48" s="33">
        <f t="shared" si="67"/>
        <v>0</v>
      </c>
      <c r="Q48" s="46">
        <v>7385</v>
      </c>
      <c r="R48" s="33">
        <f t="shared" si="68"/>
        <v>5.5298055395397938</v>
      </c>
      <c r="S48" s="46">
        <v>0</v>
      </c>
      <c r="T48" s="37">
        <f t="shared" si="69"/>
        <v>0</v>
      </c>
      <c r="U48" s="77">
        <v>31387</v>
      </c>
      <c r="V48" s="35">
        <f t="shared" si="70"/>
        <v>1770</v>
      </c>
      <c r="W48" s="33">
        <f t="shared" si="71"/>
        <v>5.6392774078440118</v>
      </c>
      <c r="X48" s="34">
        <f t="shared" si="72"/>
        <v>1770</v>
      </c>
      <c r="Y48" s="33">
        <f t="shared" si="73"/>
        <v>5.6392774078440118</v>
      </c>
      <c r="Z48" s="46">
        <v>0</v>
      </c>
      <c r="AA48" s="33">
        <f t="shared" si="74"/>
        <v>0</v>
      </c>
      <c r="AB48" s="46">
        <v>0</v>
      </c>
      <c r="AC48" s="33">
        <f t="shared" si="75"/>
        <v>0</v>
      </c>
      <c r="AD48" s="46">
        <v>0</v>
      </c>
      <c r="AE48" s="33">
        <f t="shared" si="76"/>
        <v>0</v>
      </c>
      <c r="AF48" s="46">
        <v>0</v>
      </c>
      <c r="AG48" s="33">
        <f t="shared" si="77"/>
        <v>0</v>
      </c>
      <c r="AH48" s="46">
        <v>1770</v>
      </c>
      <c r="AI48" s="33">
        <f t="shared" si="78"/>
        <v>5.6392774078440118</v>
      </c>
      <c r="AJ48" s="46">
        <v>0</v>
      </c>
      <c r="AK48" s="33">
        <f t="shared" si="79"/>
        <v>0</v>
      </c>
    </row>
    <row r="49" spans="1:37" s="27" customFormat="1" ht="14.1" customHeight="1">
      <c r="A49" s="104"/>
      <c r="B49" s="48">
        <v>94</v>
      </c>
      <c r="C49" s="48" t="s">
        <v>123</v>
      </c>
      <c r="D49" s="48">
        <v>110150</v>
      </c>
      <c r="E49" s="35">
        <f t="shared" si="60"/>
        <v>11610</v>
      </c>
      <c r="F49" s="33">
        <f t="shared" si="61"/>
        <v>10.540172492056286</v>
      </c>
      <c r="G49" s="34">
        <f t="shared" si="62"/>
        <v>0</v>
      </c>
      <c r="H49" s="33">
        <f t="shared" si="63"/>
        <v>0</v>
      </c>
      <c r="I49" s="46">
        <v>0</v>
      </c>
      <c r="J49" s="33">
        <f t="shared" si="64"/>
        <v>0</v>
      </c>
      <c r="K49" s="46">
        <v>0</v>
      </c>
      <c r="L49" s="33">
        <f t="shared" si="65"/>
        <v>0</v>
      </c>
      <c r="M49" s="46">
        <v>0</v>
      </c>
      <c r="N49" s="33">
        <f t="shared" si="66"/>
        <v>0</v>
      </c>
      <c r="O49" s="46">
        <v>11610</v>
      </c>
      <c r="P49" s="33">
        <f t="shared" si="67"/>
        <v>10.540172492056286</v>
      </c>
      <c r="Q49" s="46">
        <v>0</v>
      </c>
      <c r="R49" s="33">
        <f t="shared" si="68"/>
        <v>0</v>
      </c>
      <c r="S49" s="46">
        <v>0</v>
      </c>
      <c r="T49" s="37">
        <f t="shared" si="69"/>
        <v>0</v>
      </c>
      <c r="U49" s="56">
        <v>33094</v>
      </c>
      <c r="V49" s="35">
        <f t="shared" si="70"/>
        <v>11610</v>
      </c>
      <c r="W49" s="33">
        <f t="shared" si="71"/>
        <v>35.081887955520642</v>
      </c>
      <c r="X49" s="34">
        <f t="shared" si="72"/>
        <v>0</v>
      </c>
      <c r="Y49" s="33">
        <f t="shared" si="73"/>
        <v>0</v>
      </c>
      <c r="Z49" s="46">
        <v>0</v>
      </c>
      <c r="AA49" s="33">
        <f t="shared" si="74"/>
        <v>0</v>
      </c>
      <c r="AB49" s="46">
        <v>0</v>
      </c>
      <c r="AC49" s="33">
        <f t="shared" si="75"/>
        <v>0</v>
      </c>
      <c r="AD49" s="46">
        <v>0</v>
      </c>
      <c r="AE49" s="33">
        <f t="shared" si="76"/>
        <v>0</v>
      </c>
      <c r="AF49" s="46">
        <v>11610</v>
      </c>
      <c r="AG49" s="33">
        <f t="shared" si="77"/>
        <v>35.081887955520642</v>
      </c>
      <c r="AH49" s="46">
        <v>0</v>
      </c>
      <c r="AI49" s="33">
        <f t="shared" si="78"/>
        <v>0</v>
      </c>
      <c r="AJ49" s="46">
        <v>0</v>
      </c>
      <c r="AK49" s="33">
        <f t="shared" si="79"/>
        <v>0</v>
      </c>
    </row>
    <row r="50" spans="1:37" s="27" customFormat="1" ht="14.1" customHeight="1" thickBot="1">
      <c r="A50" s="104"/>
      <c r="B50" s="30">
        <v>91</v>
      </c>
      <c r="C50" s="30" t="s">
        <v>124</v>
      </c>
      <c r="D50" s="30">
        <v>125213</v>
      </c>
      <c r="E50" s="30">
        <f>I50+K50+M50+O50+Q50+S50</f>
        <v>33433</v>
      </c>
      <c r="F50" s="28">
        <f>E50/$D50*100</f>
        <v>26.700901663565286</v>
      </c>
      <c r="G50" s="29">
        <f>I50+M50+Q50+S50</f>
        <v>33433</v>
      </c>
      <c r="H50" s="28">
        <f>G50/$D50*100</f>
        <v>26.700901663565286</v>
      </c>
      <c r="I50" s="29">
        <v>0</v>
      </c>
      <c r="J50" s="28">
        <f>I50/$D50*100</f>
        <v>0</v>
      </c>
      <c r="K50" s="29">
        <v>0</v>
      </c>
      <c r="L50" s="33">
        <f t="shared" si="65"/>
        <v>0</v>
      </c>
      <c r="M50" s="29">
        <v>6840</v>
      </c>
      <c r="N50" s="28">
        <f>M50/$D50*100</f>
        <v>5.4626915735586561</v>
      </c>
      <c r="O50" s="29">
        <v>0</v>
      </c>
      <c r="P50" s="28">
        <f>O50/$D50*100</f>
        <v>0</v>
      </c>
      <c r="Q50" s="29">
        <v>26593</v>
      </c>
      <c r="R50" s="28">
        <f>Q50/$D50*100</f>
        <v>21.238210090006628</v>
      </c>
      <c r="S50" s="29">
        <v>0</v>
      </c>
      <c r="T50" s="37">
        <f t="shared" si="69"/>
        <v>0</v>
      </c>
      <c r="U50" s="55">
        <v>125213</v>
      </c>
      <c r="V50" s="30">
        <f>Z50+AB50+AD50+AF50+AH50+AJ50</f>
        <v>33433</v>
      </c>
      <c r="W50" s="28">
        <f>V50/$U50*100</f>
        <v>26.700901663565286</v>
      </c>
      <c r="X50" s="29">
        <f>Z50+AD50+AH50+AJ50</f>
        <v>33433</v>
      </c>
      <c r="Y50" s="28">
        <f>X50/$U50*100</f>
        <v>26.700901663565286</v>
      </c>
      <c r="Z50" s="29">
        <v>0</v>
      </c>
      <c r="AA50" s="28">
        <f>Z50/$U50*100</f>
        <v>0</v>
      </c>
      <c r="AB50" s="29">
        <v>0</v>
      </c>
      <c r="AC50" s="28">
        <f>AB50/$U50*100</f>
        <v>0</v>
      </c>
      <c r="AD50" s="29">
        <v>6840</v>
      </c>
      <c r="AE50" s="28">
        <f>AD50/$U50*100</f>
        <v>5.4626915735586561</v>
      </c>
      <c r="AF50" s="29">
        <v>0</v>
      </c>
      <c r="AG50" s="28">
        <f>AF50/$U50*100</f>
        <v>0</v>
      </c>
      <c r="AH50" s="29">
        <v>26593</v>
      </c>
      <c r="AI50" s="33">
        <f t="shared" si="78"/>
        <v>21.238210090006628</v>
      </c>
      <c r="AJ50" s="29">
        <v>0</v>
      </c>
      <c r="AK50" s="28">
        <f>AJ50/$U50*100</f>
        <v>0</v>
      </c>
    </row>
    <row r="51" spans="1:37" s="4" customFormat="1" ht="14.1" customHeight="1" thickTop="1">
      <c r="A51" s="104"/>
      <c r="B51" s="26"/>
      <c r="C51" s="25" t="s">
        <v>0</v>
      </c>
      <c r="D51" s="22">
        <f>SUM(D45:D50)</f>
        <v>1767910</v>
      </c>
      <c r="E51" s="22">
        <f>SUM(E45:E50)</f>
        <v>389124</v>
      </c>
      <c r="F51" s="21">
        <f>+ROUND(E51/$D51*100,1)</f>
        <v>22</v>
      </c>
      <c r="G51" s="24">
        <f>SUM(G45:G50)</f>
        <v>128072</v>
      </c>
      <c r="H51" s="21">
        <f>+ROUND(G51/$D51*100,1)</f>
        <v>7.2</v>
      </c>
      <c r="I51" s="24">
        <f>SUM(I45:I50)</f>
        <v>73772</v>
      </c>
      <c r="J51" s="21">
        <f>+ROUND(I51/$D51*100,1)</f>
        <v>4.2</v>
      </c>
      <c r="K51" s="24">
        <f>SUM(K45:K50)</f>
        <v>249442</v>
      </c>
      <c r="L51" s="21">
        <f>+ROUND(K51/$D51*100,1)</f>
        <v>14.1</v>
      </c>
      <c r="M51" s="24">
        <f>SUM(M45:M50)</f>
        <v>7743</v>
      </c>
      <c r="N51" s="21">
        <f>+ROUND(M51/$D51*100,1)</f>
        <v>0.4</v>
      </c>
      <c r="O51" s="24">
        <f>SUM(O45:O50)</f>
        <v>11610</v>
      </c>
      <c r="P51" s="21">
        <f>+ROUND(O51/$D51*100,1)</f>
        <v>0.7</v>
      </c>
      <c r="Q51" s="24">
        <f>SUM(Q45:Q50)</f>
        <v>42978</v>
      </c>
      <c r="R51" s="21">
        <f>+ROUND(Q51/$D51*100,1)</f>
        <v>2.4</v>
      </c>
      <c r="S51" s="24">
        <f>SUM(S45:S50)</f>
        <v>3579</v>
      </c>
      <c r="T51" s="23">
        <f>+ROUND(S51/$D51*100,1)</f>
        <v>0.2</v>
      </c>
      <c r="U51" s="22">
        <f>SUM(U45:U50)</f>
        <v>423321</v>
      </c>
      <c r="V51" s="22">
        <f>SUM(V45:V50)</f>
        <v>94899</v>
      </c>
      <c r="W51" s="21">
        <f>+ROUND(V51/$U51*100,1)</f>
        <v>22.4</v>
      </c>
      <c r="X51" s="22">
        <f>SUM(X45:X50)</f>
        <v>46951</v>
      </c>
      <c r="Y51" s="21">
        <f>+ROUND(X51/$U51*100,1)</f>
        <v>11.1</v>
      </c>
      <c r="Z51" s="22">
        <f>SUM(Z45:Z50)</f>
        <v>9443</v>
      </c>
      <c r="AA51" s="21">
        <f>+ROUND(Z51/$U51*100,1)</f>
        <v>2.2000000000000002</v>
      </c>
      <c r="AB51" s="22">
        <f>SUM(AB45:AB50)</f>
        <v>36338</v>
      </c>
      <c r="AC51" s="21">
        <f>+ROUND(AB51/$U51*100,1)</f>
        <v>8.6</v>
      </c>
      <c r="AD51" s="22">
        <f>SUM(AD45:AD50)</f>
        <v>7743</v>
      </c>
      <c r="AE51" s="21">
        <f>+ROUND(AD51/$U51*100,1)</f>
        <v>1.8</v>
      </c>
      <c r="AF51" s="24">
        <f>SUM(AF45:AF50)</f>
        <v>11610</v>
      </c>
      <c r="AG51" s="21">
        <f>+ROUND(AF51/$U51*100,1)</f>
        <v>2.7</v>
      </c>
      <c r="AH51" s="22">
        <f>SUM(AH45:AH50)</f>
        <v>28938</v>
      </c>
      <c r="AI51" s="21">
        <f>+ROUND(AH51/$U51*100,1)</f>
        <v>6.8</v>
      </c>
      <c r="AJ51" s="22">
        <f>SUM(AJ45:AJ50)</f>
        <v>827</v>
      </c>
      <c r="AK51" s="21">
        <f>+ROUND(AJ51/$U51*100,1)</f>
        <v>0.2</v>
      </c>
    </row>
    <row r="52" spans="1:37" s="4" customFormat="1" ht="14.1" customHeight="1">
      <c r="A52" s="104"/>
      <c r="B52" s="20"/>
      <c r="C52" s="19"/>
      <c r="D52" s="16"/>
      <c r="E52" s="16"/>
      <c r="F52" s="14"/>
      <c r="G52" s="15"/>
      <c r="H52" s="14"/>
      <c r="I52" s="15"/>
      <c r="J52" s="14"/>
      <c r="K52" s="15"/>
      <c r="L52" s="14"/>
      <c r="M52" s="15"/>
      <c r="N52" s="14"/>
      <c r="O52" s="15"/>
      <c r="P52" s="14"/>
      <c r="Q52" s="15"/>
      <c r="R52" s="14"/>
      <c r="S52" s="15"/>
      <c r="T52" s="44"/>
      <c r="U52" s="17"/>
      <c r="V52" s="16"/>
      <c r="W52" s="14"/>
      <c r="X52" s="15"/>
      <c r="Y52" s="14"/>
      <c r="Z52" s="15"/>
      <c r="AA52" s="14"/>
      <c r="AB52" s="15"/>
      <c r="AC52" s="14"/>
      <c r="AD52" s="15"/>
      <c r="AE52" s="14"/>
      <c r="AF52" s="15"/>
      <c r="AG52" s="14"/>
      <c r="AH52" s="15"/>
      <c r="AI52" s="14"/>
      <c r="AJ52" s="15"/>
      <c r="AK52" s="14"/>
    </row>
    <row r="53" spans="1:37" s="27" customFormat="1" ht="14.1" customHeight="1" thickBot="1">
      <c r="A53" s="104" t="s">
        <v>29</v>
      </c>
      <c r="B53" s="52">
        <v>20</v>
      </c>
      <c r="C53" s="52" t="s">
        <v>28</v>
      </c>
      <c r="D53" s="52">
        <v>92764</v>
      </c>
      <c r="E53" s="52">
        <f>I53+K53+M53+O53+Q53+S53</f>
        <v>2012</v>
      </c>
      <c r="F53" s="50">
        <f>E53/$D53*100</f>
        <v>2.1689448492949852</v>
      </c>
      <c r="G53" s="51">
        <f>I53+M53+Q53+S53</f>
        <v>2012</v>
      </c>
      <c r="H53" s="50">
        <f>G53/$D53*100</f>
        <v>2.1689448492949852</v>
      </c>
      <c r="I53" s="51">
        <v>2012</v>
      </c>
      <c r="J53" s="50">
        <f>I53/$D53*100</f>
        <v>2.1689448492949852</v>
      </c>
      <c r="K53" s="51">
        <v>0</v>
      </c>
      <c r="L53" s="50">
        <f>K53/$D53*100</f>
        <v>0</v>
      </c>
      <c r="M53" s="51">
        <v>0</v>
      </c>
      <c r="N53" s="50">
        <f>M53/$D53*100</f>
        <v>0</v>
      </c>
      <c r="O53" s="51">
        <v>0</v>
      </c>
      <c r="P53" s="50">
        <f>O53/$D53*100</f>
        <v>0</v>
      </c>
      <c r="Q53" s="51">
        <v>0</v>
      </c>
      <c r="R53" s="50">
        <f>Q53/$D53*100</f>
        <v>0</v>
      </c>
      <c r="S53" s="51">
        <v>0</v>
      </c>
      <c r="T53" s="54">
        <f>S53/$D53*100</f>
        <v>0</v>
      </c>
      <c r="U53" s="53">
        <v>8111</v>
      </c>
      <c r="V53" s="52">
        <f>Z53+AB53+AD53+AF53+AH53+AJ53</f>
        <v>0</v>
      </c>
      <c r="W53" s="50">
        <f>V53/$U53*100</f>
        <v>0</v>
      </c>
      <c r="X53" s="51">
        <f>Z53+AD53+AH53+AJ53</f>
        <v>0</v>
      </c>
      <c r="Y53" s="50">
        <f>X53/$U53*100</f>
        <v>0</v>
      </c>
      <c r="Z53" s="51">
        <v>0</v>
      </c>
      <c r="AA53" s="50">
        <f>Z53/$U53*100</f>
        <v>0</v>
      </c>
      <c r="AB53" s="51">
        <v>0</v>
      </c>
      <c r="AC53" s="50">
        <f>AB53/$U53*100</f>
        <v>0</v>
      </c>
      <c r="AD53" s="51">
        <v>0</v>
      </c>
      <c r="AE53" s="50">
        <f>AD53/$U53*100</f>
        <v>0</v>
      </c>
      <c r="AF53" s="51">
        <v>0</v>
      </c>
      <c r="AG53" s="50">
        <f>AF53/$U53*100</f>
        <v>0</v>
      </c>
      <c r="AH53" s="51">
        <v>0</v>
      </c>
      <c r="AI53" s="50">
        <f>AH53/$U53*100</f>
        <v>0</v>
      </c>
      <c r="AJ53" s="51">
        <v>0</v>
      </c>
      <c r="AK53" s="50">
        <f>AJ53/$U53*100</f>
        <v>0</v>
      </c>
    </row>
    <row r="54" spans="1:37" s="4" customFormat="1" ht="14.1" customHeight="1" thickTop="1">
      <c r="A54" s="104"/>
      <c r="B54" s="26"/>
      <c r="C54" s="25" t="s">
        <v>0</v>
      </c>
      <c r="D54" s="22">
        <f>SUM(D53)</f>
        <v>92764</v>
      </c>
      <c r="E54" s="22">
        <f>SUM(E53)</f>
        <v>2012</v>
      </c>
      <c r="F54" s="21">
        <f>+ROUND(E54/$D54*100,1)</f>
        <v>2.2000000000000002</v>
      </c>
      <c r="G54" s="24">
        <f>SUM(G53)</f>
        <v>2012</v>
      </c>
      <c r="H54" s="21">
        <f>+ROUND(G54/$D54*100,1)</f>
        <v>2.2000000000000002</v>
      </c>
      <c r="I54" s="24">
        <f>SUM(I53)</f>
        <v>2012</v>
      </c>
      <c r="J54" s="21">
        <f>+ROUND(I54/$D54*100,1)</f>
        <v>2.2000000000000002</v>
      </c>
      <c r="K54" s="24">
        <f>SUM(K53)</f>
        <v>0</v>
      </c>
      <c r="L54" s="21">
        <f>+ROUND(K54/$D54*100,1)</f>
        <v>0</v>
      </c>
      <c r="M54" s="24">
        <f>SUM(M53)</f>
        <v>0</v>
      </c>
      <c r="N54" s="21">
        <f>+ROUND(M54/$D54*100,1)</f>
        <v>0</v>
      </c>
      <c r="O54" s="24">
        <f>SUM(O53)</f>
        <v>0</v>
      </c>
      <c r="P54" s="21">
        <f>+ROUND(O54/$D54*100,1)</f>
        <v>0</v>
      </c>
      <c r="Q54" s="24">
        <f>SUM(Q53)</f>
        <v>0</v>
      </c>
      <c r="R54" s="21">
        <f>+ROUND(Q54/$D54*100,1)</f>
        <v>0</v>
      </c>
      <c r="S54" s="24">
        <f>SUM(S53)</f>
        <v>0</v>
      </c>
      <c r="T54" s="23">
        <f>+ROUND(S54/$D54*100,1)</f>
        <v>0</v>
      </c>
      <c r="U54" s="22">
        <f>SUM(U53)</f>
        <v>8111</v>
      </c>
      <c r="V54" s="22">
        <f>SUM(V53)</f>
        <v>0</v>
      </c>
      <c r="W54" s="21">
        <f>+ROUND(V54/$U54*100,1)</f>
        <v>0</v>
      </c>
      <c r="X54" s="22">
        <f>SUM(X53)</f>
        <v>0</v>
      </c>
      <c r="Y54" s="21">
        <f>+ROUND(X54/$U54*100,1)</f>
        <v>0</v>
      </c>
      <c r="Z54" s="22">
        <f>SUM(Z53)</f>
        <v>0</v>
      </c>
      <c r="AA54" s="21">
        <f>+ROUND(Z54/$U54*100,1)</f>
        <v>0</v>
      </c>
      <c r="AB54" s="22">
        <f>SUM(AB53)</f>
        <v>0</v>
      </c>
      <c r="AC54" s="21">
        <f>+ROUND(AB54/$U54*100,1)</f>
        <v>0</v>
      </c>
      <c r="AD54" s="22">
        <f>SUM(AD53)</f>
        <v>0</v>
      </c>
      <c r="AE54" s="21">
        <f>+ROUND(AD54/$U54*100,1)</f>
        <v>0</v>
      </c>
      <c r="AF54" s="22">
        <f>SUM(AF53)</f>
        <v>0</v>
      </c>
      <c r="AG54" s="21">
        <f>+ROUND(AF54/$U54*100,1)</f>
        <v>0</v>
      </c>
      <c r="AH54" s="22">
        <f>SUM(AH53)</f>
        <v>0</v>
      </c>
      <c r="AI54" s="21">
        <f>+ROUND(AH54/$U54*100,1)</f>
        <v>0</v>
      </c>
      <c r="AJ54" s="22">
        <f>SUM(AJ53)</f>
        <v>0</v>
      </c>
      <c r="AK54" s="21">
        <f>+ROUND(AJ54/$U54*100,1)</f>
        <v>0</v>
      </c>
    </row>
    <row r="55" spans="1:37" s="4" customFormat="1" ht="14.1" customHeight="1">
      <c r="A55" s="104"/>
      <c r="B55" s="20"/>
      <c r="C55" s="19"/>
      <c r="D55" s="16"/>
      <c r="E55" s="16"/>
      <c r="F55" s="14"/>
      <c r="G55" s="15"/>
      <c r="H55" s="14"/>
      <c r="I55" s="15"/>
      <c r="J55" s="14"/>
      <c r="K55" s="15"/>
      <c r="L55" s="14"/>
      <c r="M55" s="15"/>
      <c r="N55" s="14"/>
      <c r="O55" s="15"/>
      <c r="P55" s="14"/>
      <c r="Q55" s="15"/>
      <c r="R55" s="14"/>
      <c r="S55" s="15"/>
      <c r="T55" s="44"/>
      <c r="U55" s="17"/>
      <c r="V55" s="16"/>
      <c r="W55" s="14"/>
      <c r="X55" s="15"/>
      <c r="Y55" s="14"/>
      <c r="Z55" s="15"/>
      <c r="AA55" s="14"/>
      <c r="AB55" s="15"/>
      <c r="AC55" s="14"/>
      <c r="AD55" s="15"/>
      <c r="AE55" s="14"/>
      <c r="AF55" s="15"/>
      <c r="AG55" s="14"/>
      <c r="AH55" s="15"/>
      <c r="AI55" s="14"/>
      <c r="AJ55" s="15"/>
      <c r="AK55" s="14"/>
    </row>
    <row r="56" spans="1:37" s="27" customFormat="1" ht="14.1" customHeight="1">
      <c r="A56" s="104" t="s">
        <v>27</v>
      </c>
      <c r="B56" s="40">
        <v>4</v>
      </c>
      <c r="C56" s="40" t="s">
        <v>26</v>
      </c>
      <c r="D56" s="40">
        <v>1331467</v>
      </c>
      <c r="E56" s="40">
        <f t="shared" ref="E56:E62" si="80">I56+K56+M56+O56+Q56+S56</f>
        <v>241750</v>
      </c>
      <c r="F56" s="38">
        <f t="shared" ref="F56:F62" si="81">E56/$D56*100</f>
        <v>18.15666479154196</v>
      </c>
      <c r="G56" s="39">
        <f t="shared" ref="G56:G62" si="82">I56+M56+Q56+S56</f>
        <v>134747</v>
      </c>
      <c r="H56" s="38">
        <f t="shared" ref="H56:H62" si="83">G56/$D56*100</f>
        <v>10.120190736984092</v>
      </c>
      <c r="I56" s="39">
        <v>6144</v>
      </c>
      <c r="J56" s="38">
        <f t="shared" ref="J56:J62" si="84">I56/$D56*100</f>
        <v>0.46144590891099818</v>
      </c>
      <c r="K56" s="39">
        <v>107003</v>
      </c>
      <c r="L56" s="38">
        <f t="shared" ref="L56:L62" si="85">K56/$D56*100</f>
        <v>8.0364740545578677</v>
      </c>
      <c r="M56" s="39">
        <v>16696</v>
      </c>
      <c r="N56" s="38">
        <f t="shared" ref="N56:N62" si="86">M56/$D56*100</f>
        <v>1.2539552238245484</v>
      </c>
      <c r="O56" s="39">
        <v>0</v>
      </c>
      <c r="P56" s="38">
        <f t="shared" ref="P56:P62" si="87">O56/$D56*100</f>
        <v>0</v>
      </c>
      <c r="Q56" s="39">
        <v>108980</v>
      </c>
      <c r="R56" s="38">
        <f t="shared" ref="R56:R62" si="88">Q56/$D56*100</f>
        <v>8.1849568934115524</v>
      </c>
      <c r="S56" s="39">
        <v>2927</v>
      </c>
      <c r="T56" s="42">
        <f t="shared" ref="T56:T62" si="89">S56/$D56*100</f>
        <v>0.2198327108369941</v>
      </c>
      <c r="U56" s="41">
        <v>79564</v>
      </c>
      <c r="V56" s="40">
        <f t="shared" ref="V56:V62" si="90">Z56+AB56+AD56+AF56+AH56+AJ56</f>
        <v>16475</v>
      </c>
      <c r="W56" s="38">
        <f t="shared" ref="W56:W62" si="91">V56/$U56*100</f>
        <v>20.706600975315471</v>
      </c>
      <c r="X56" s="39">
        <f t="shared" ref="X56:X62" si="92">Z56+AD56+AH56+AJ56</f>
        <v>2889</v>
      </c>
      <c r="Y56" s="38">
        <f t="shared" ref="Y56:Y62" si="93">X56/$U56*100</f>
        <v>3.6310391634407524</v>
      </c>
      <c r="Z56" s="39">
        <v>1208</v>
      </c>
      <c r="AA56" s="38">
        <f t="shared" ref="AA56:AA62" si="94">Z56/$U56*100</f>
        <v>1.5182745965512041</v>
      </c>
      <c r="AB56" s="39">
        <v>13586</v>
      </c>
      <c r="AC56" s="38">
        <f t="shared" ref="AC56:AC62" si="95">AB56/$U56*100</f>
        <v>17.075561811874717</v>
      </c>
      <c r="AD56" s="39">
        <v>1491</v>
      </c>
      <c r="AE56" s="38">
        <f t="shared" ref="AE56:AE62" si="96">AD56/$U56*100</f>
        <v>1.8739630988889446</v>
      </c>
      <c r="AF56" s="39">
        <v>0</v>
      </c>
      <c r="AG56" s="38">
        <f t="shared" ref="AG56:AG62" si="97">AF56/$U56*100</f>
        <v>0</v>
      </c>
      <c r="AH56" s="39">
        <v>0</v>
      </c>
      <c r="AI56" s="38">
        <f t="shared" ref="AI56:AI62" si="98">AH56/$U56*100</f>
        <v>0</v>
      </c>
      <c r="AJ56" s="39">
        <v>190</v>
      </c>
      <c r="AK56" s="38">
        <f t="shared" ref="AK56:AK62" si="99">AJ56/$U56*100</f>
        <v>0.23880146800060328</v>
      </c>
    </row>
    <row r="57" spans="1:37" s="27" customFormat="1" ht="14.1" customHeight="1">
      <c r="A57" s="104"/>
      <c r="B57" s="35">
        <v>41</v>
      </c>
      <c r="C57" s="35" t="s">
        <v>25</v>
      </c>
      <c r="D57" s="35">
        <v>227952</v>
      </c>
      <c r="E57" s="35">
        <f t="shared" si="80"/>
        <v>147995</v>
      </c>
      <c r="F57" s="33">
        <f t="shared" si="81"/>
        <v>64.923755878430541</v>
      </c>
      <c r="G57" s="34">
        <f t="shared" si="82"/>
        <v>54453</v>
      </c>
      <c r="H57" s="33">
        <f t="shared" si="83"/>
        <v>23.887923773425985</v>
      </c>
      <c r="I57" s="34">
        <v>15123</v>
      </c>
      <c r="J57" s="33">
        <f t="shared" si="84"/>
        <v>6.6342914297746898</v>
      </c>
      <c r="K57" s="34">
        <v>93542</v>
      </c>
      <c r="L57" s="33">
        <f t="shared" si="85"/>
        <v>41.035832105004559</v>
      </c>
      <c r="M57" s="34">
        <v>972</v>
      </c>
      <c r="N57" s="33">
        <f t="shared" si="86"/>
        <v>0.42640555906506628</v>
      </c>
      <c r="O57" s="34">
        <v>0</v>
      </c>
      <c r="P57" s="33">
        <f t="shared" si="87"/>
        <v>0</v>
      </c>
      <c r="Q57" s="34">
        <v>37828</v>
      </c>
      <c r="R57" s="33">
        <f t="shared" si="88"/>
        <v>16.594721695795606</v>
      </c>
      <c r="S57" s="34">
        <v>530</v>
      </c>
      <c r="T57" s="37">
        <f t="shared" si="89"/>
        <v>0.23250508879062259</v>
      </c>
      <c r="U57" s="36">
        <v>44786</v>
      </c>
      <c r="V57" s="35">
        <f t="shared" si="90"/>
        <v>23775</v>
      </c>
      <c r="W57" s="33">
        <f t="shared" si="91"/>
        <v>53.08578573661412</v>
      </c>
      <c r="X57" s="34">
        <f t="shared" si="92"/>
        <v>16651</v>
      </c>
      <c r="Y57" s="33">
        <f t="shared" si="93"/>
        <v>37.179029160898494</v>
      </c>
      <c r="Z57" s="34">
        <v>14219</v>
      </c>
      <c r="AA57" s="33">
        <f t="shared" si="94"/>
        <v>31.748760773455992</v>
      </c>
      <c r="AB57" s="34">
        <v>7124</v>
      </c>
      <c r="AC57" s="33">
        <f t="shared" si="95"/>
        <v>15.906756575715624</v>
      </c>
      <c r="AD57" s="34">
        <v>203</v>
      </c>
      <c r="AE57" s="33">
        <f t="shared" si="96"/>
        <v>0.45326664582682086</v>
      </c>
      <c r="AF57" s="34">
        <v>0</v>
      </c>
      <c r="AG57" s="33">
        <f t="shared" si="97"/>
        <v>0</v>
      </c>
      <c r="AH57" s="34">
        <v>2063</v>
      </c>
      <c r="AI57" s="33">
        <f t="shared" si="98"/>
        <v>4.606350198722815</v>
      </c>
      <c r="AJ57" s="34">
        <v>166</v>
      </c>
      <c r="AK57" s="33">
        <f t="shared" si="99"/>
        <v>0.37065154289286828</v>
      </c>
    </row>
    <row r="58" spans="1:37" s="27" customFormat="1" ht="14.1" customHeight="1">
      <c r="A58" s="104"/>
      <c r="B58" s="35">
        <v>47</v>
      </c>
      <c r="C58" s="35" t="s">
        <v>24</v>
      </c>
      <c r="D58" s="35">
        <v>111644</v>
      </c>
      <c r="E58" s="35">
        <f>I58+K58+M58+O58+Q58+S58</f>
        <v>32366</v>
      </c>
      <c r="F58" s="33">
        <f>E58/$D58*100</f>
        <v>28.990362222779549</v>
      </c>
      <c r="G58" s="34">
        <f>I58+M58+Q58+S58</f>
        <v>26160</v>
      </c>
      <c r="H58" s="33">
        <f>G58/$D58*100</f>
        <v>23.431621941170146</v>
      </c>
      <c r="I58" s="34">
        <v>2531</v>
      </c>
      <c r="J58" s="33">
        <f>I58/$D58*100</f>
        <v>2.2670273368922649</v>
      </c>
      <c r="K58" s="34">
        <v>6206</v>
      </c>
      <c r="L58" s="33">
        <f>K58/$D58*100</f>
        <v>5.5587402816094009</v>
      </c>
      <c r="M58" s="34">
        <v>6685</v>
      </c>
      <c r="N58" s="33">
        <f>M58/$D58*100</f>
        <v>5.9877825946759344</v>
      </c>
      <c r="O58" s="34">
        <v>0</v>
      </c>
      <c r="P58" s="33">
        <f>O58/$D58*100</f>
        <v>0</v>
      </c>
      <c r="Q58" s="34">
        <v>16211</v>
      </c>
      <c r="R58" s="33">
        <f>Q58/$D58*100</f>
        <v>14.52026082906381</v>
      </c>
      <c r="S58" s="34">
        <v>733</v>
      </c>
      <c r="T58" s="37">
        <f>S58/$D58*100</f>
        <v>0.6565511805381391</v>
      </c>
      <c r="U58" s="36">
        <v>23838</v>
      </c>
      <c r="V58" s="35">
        <f>Z58+AB58+AD58+AF58+AH58+AJ58</f>
        <v>13577</v>
      </c>
      <c r="W58" s="33">
        <f>V58/$U58*100</f>
        <v>56.955281483345921</v>
      </c>
      <c r="X58" s="34">
        <f>Z58+AD58+AH58+AJ58</f>
        <v>12369</v>
      </c>
      <c r="Y58" s="33">
        <f>X58/$U58*100</f>
        <v>51.887742260256729</v>
      </c>
      <c r="Z58" s="34">
        <v>2201</v>
      </c>
      <c r="AA58" s="33">
        <f>Z58/$U58*100</f>
        <v>9.2331571440557099</v>
      </c>
      <c r="AB58" s="34">
        <v>1208</v>
      </c>
      <c r="AC58" s="33">
        <f>AB58/$U58*100</f>
        <v>5.0675392230891854</v>
      </c>
      <c r="AD58" s="34">
        <v>4312</v>
      </c>
      <c r="AE58" s="33">
        <f>AD58/$U58*100</f>
        <v>18.088765836060073</v>
      </c>
      <c r="AF58" s="34">
        <v>0</v>
      </c>
      <c r="AG58" s="33">
        <f>AF58/$U58*100</f>
        <v>0</v>
      </c>
      <c r="AH58" s="34">
        <v>5399</v>
      </c>
      <c r="AI58" s="33">
        <f>AH58/$U58*100</f>
        <v>22.648712140280225</v>
      </c>
      <c r="AJ58" s="34">
        <v>457</v>
      </c>
      <c r="AK58" s="33">
        <f>AJ58/$U58*100</f>
        <v>1.9171071398607267</v>
      </c>
    </row>
    <row r="59" spans="1:37" s="27" customFormat="1" ht="14.1" customHeight="1">
      <c r="A59" s="104"/>
      <c r="B59" s="35">
        <v>19</v>
      </c>
      <c r="C59" s="35" t="s">
        <v>23</v>
      </c>
      <c r="D59" s="35">
        <v>131606</v>
      </c>
      <c r="E59" s="35">
        <f>I59+K59+M59+O59+Q59+S59</f>
        <v>56429</v>
      </c>
      <c r="F59" s="33">
        <f>E59/$D59*100</f>
        <v>42.877224442654587</v>
      </c>
      <c r="G59" s="34">
        <f>I59+M59+Q59+S59</f>
        <v>13557</v>
      </c>
      <c r="H59" s="33">
        <f>G59/$D59*100</f>
        <v>10.301202072853821</v>
      </c>
      <c r="I59" s="34">
        <v>0</v>
      </c>
      <c r="J59" s="33">
        <f>I59/$D59*100</f>
        <v>0</v>
      </c>
      <c r="K59" s="34">
        <v>42872</v>
      </c>
      <c r="L59" s="33">
        <f>K59/$D59*100</f>
        <v>32.576022369800768</v>
      </c>
      <c r="M59" s="34">
        <v>5376</v>
      </c>
      <c r="N59" s="33">
        <f>M59/$D59*100</f>
        <v>4.08492014041913</v>
      </c>
      <c r="O59" s="34">
        <v>0</v>
      </c>
      <c r="P59" s="33">
        <f>O59/$D59*100</f>
        <v>0</v>
      </c>
      <c r="Q59" s="34">
        <v>8181</v>
      </c>
      <c r="R59" s="33">
        <f>Q59/$D59*100</f>
        <v>6.2162819324346907</v>
      </c>
      <c r="S59" s="34">
        <v>0</v>
      </c>
      <c r="T59" s="37">
        <f>S59/$D59*100</f>
        <v>0</v>
      </c>
      <c r="U59" s="36">
        <v>15260</v>
      </c>
      <c r="V59" s="35">
        <f>Z59+AB59+AD59+AF59+AH59+AJ59</f>
        <v>5988</v>
      </c>
      <c r="W59" s="33">
        <f>V59/$U59*100</f>
        <v>39.239842726081257</v>
      </c>
      <c r="X59" s="34">
        <f>Z59+AD59+AH59+AJ59</f>
        <v>5376</v>
      </c>
      <c r="Y59" s="33">
        <f>X59/$U59*100</f>
        <v>35.22935779816514</v>
      </c>
      <c r="Z59" s="34">
        <v>0</v>
      </c>
      <c r="AA59" s="33">
        <f>Z59/$U59*100</f>
        <v>0</v>
      </c>
      <c r="AB59" s="34">
        <v>612</v>
      </c>
      <c r="AC59" s="33">
        <f>AB59/$U59*100</f>
        <v>4.0104849279161208</v>
      </c>
      <c r="AD59" s="34">
        <v>5376</v>
      </c>
      <c r="AE59" s="33">
        <f>AD59/$U59*100</f>
        <v>35.22935779816514</v>
      </c>
      <c r="AF59" s="34">
        <v>0</v>
      </c>
      <c r="AG59" s="33">
        <f>AF59/$U59*100</f>
        <v>0</v>
      </c>
      <c r="AH59" s="34">
        <v>0</v>
      </c>
      <c r="AI59" s="33">
        <f>AH59/$U59*100</f>
        <v>0</v>
      </c>
      <c r="AJ59" s="34">
        <v>0</v>
      </c>
      <c r="AK59" s="33">
        <f>AJ59/$U59*100</f>
        <v>0</v>
      </c>
    </row>
    <row r="60" spans="1:37" s="27" customFormat="1" ht="14.1" customHeight="1">
      <c r="A60" s="104"/>
      <c r="B60" s="35">
        <v>46</v>
      </c>
      <c r="C60" s="35" t="s">
        <v>125</v>
      </c>
      <c r="D60" s="35">
        <v>632165</v>
      </c>
      <c r="E60" s="35">
        <f t="shared" si="80"/>
        <v>298368</v>
      </c>
      <c r="F60" s="33">
        <f t="shared" si="81"/>
        <v>47.197804370694357</v>
      </c>
      <c r="G60" s="34">
        <f t="shared" si="82"/>
        <v>31608</v>
      </c>
      <c r="H60" s="33">
        <f t="shared" si="83"/>
        <v>4.9999604533626503</v>
      </c>
      <c r="I60" s="34">
        <v>5572</v>
      </c>
      <c r="J60" s="33">
        <f t="shared" si="84"/>
        <v>0.88141545324401072</v>
      </c>
      <c r="K60" s="34">
        <v>266760</v>
      </c>
      <c r="L60" s="33">
        <f t="shared" si="85"/>
        <v>42.19784391733171</v>
      </c>
      <c r="M60" s="34">
        <v>0</v>
      </c>
      <c r="N60" s="33">
        <f t="shared" si="86"/>
        <v>0</v>
      </c>
      <c r="O60" s="34">
        <v>0</v>
      </c>
      <c r="P60" s="33">
        <f t="shared" si="87"/>
        <v>0</v>
      </c>
      <c r="Q60" s="34">
        <v>25795</v>
      </c>
      <c r="R60" s="33">
        <f t="shared" si="88"/>
        <v>4.0804220417137929</v>
      </c>
      <c r="S60" s="34">
        <v>241</v>
      </c>
      <c r="T60" s="37">
        <f t="shared" si="89"/>
        <v>3.8122958404846835E-2</v>
      </c>
      <c r="U60" s="36">
        <v>85425</v>
      </c>
      <c r="V60" s="35">
        <f t="shared" si="90"/>
        <v>37127</v>
      </c>
      <c r="W60" s="33">
        <f t="shared" si="91"/>
        <v>43.46151594966345</v>
      </c>
      <c r="X60" s="34">
        <f t="shared" si="92"/>
        <v>13529</v>
      </c>
      <c r="Y60" s="33">
        <f t="shared" si="93"/>
        <v>15.837284167398302</v>
      </c>
      <c r="Z60" s="34">
        <v>4837</v>
      </c>
      <c r="AA60" s="33">
        <f t="shared" si="94"/>
        <v>5.6622768510389232</v>
      </c>
      <c r="AB60" s="34">
        <v>23598</v>
      </c>
      <c r="AC60" s="33">
        <f t="shared" si="95"/>
        <v>27.624231782265145</v>
      </c>
      <c r="AD60" s="34">
        <v>0</v>
      </c>
      <c r="AE60" s="33">
        <f t="shared" si="96"/>
        <v>0</v>
      </c>
      <c r="AF60" s="34">
        <v>0</v>
      </c>
      <c r="AG60" s="33">
        <f t="shared" si="97"/>
        <v>0</v>
      </c>
      <c r="AH60" s="34">
        <v>8692</v>
      </c>
      <c r="AI60" s="33">
        <f t="shared" si="98"/>
        <v>10.17500731635938</v>
      </c>
      <c r="AJ60" s="34">
        <v>0</v>
      </c>
      <c r="AK60" s="33">
        <f t="shared" si="99"/>
        <v>0</v>
      </c>
    </row>
    <row r="61" spans="1:37" s="27" customFormat="1" ht="14.1" customHeight="1">
      <c r="A61" s="104"/>
      <c r="B61" s="49">
        <v>89</v>
      </c>
      <c r="C61" s="49" t="s">
        <v>117</v>
      </c>
      <c r="D61" s="48">
        <v>1009414</v>
      </c>
      <c r="E61" s="35">
        <f t="shared" si="80"/>
        <v>779882</v>
      </c>
      <c r="F61" s="33">
        <f t="shared" si="81"/>
        <v>77.260866205541035</v>
      </c>
      <c r="G61" s="34">
        <f t="shared" si="82"/>
        <v>98901</v>
      </c>
      <c r="H61" s="33">
        <f t="shared" si="83"/>
        <v>9.7978629184853787</v>
      </c>
      <c r="I61" s="46">
        <v>33428</v>
      </c>
      <c r="J61" s="33">
        <f t="shared" si="84"/>
        <v>3.3116243681977862</v>
      </c>
      <c r="K61" s="46">
        <v>393537</v>
      </c>
      <c r="L61" s="33">
        <f t="shared" si="85"/>
        <v>38.986679400127201</v>
      </c>
      <c r="M61" s="46">
        <v>20767</v>
      </c>
      <c r="N61" s="33">
        <f t="shared" si="86"/>
        <v>2.0573322739728201</v>
      </c>
      <c r="O61" s="46">
        <v>287444</v>
      </c>
      <c r="P61" s="33">
        <f t="shared" si="87"/>
        <v>28.476323886928455</v>
      </c>
      <c r="Q61" s="46">
        <v>43908</v>
      </c>
      <c r="R61" s="33">
        <f t="shared" si="88"/>
        <v>4.3498505073240512</v>
      </c>
      <c r="S61" s="46">
        <v>798</v>
      </c>
      <c r="T61" s="37">
        <f t="shared" si="89"/>
        <v>7.9055768990721351E-2</v>
      </c>
      <c r="U61" s="47">
        <v>96450</v>
      </c>
      <c r="V61" s="35">
        <f t="shared" si="90"/>
        <v>50186</v>
      </c>
      <c r="W61" s="33">
        <f t="shared" si="91"/>
        <v>52.033177812337996</v>
      </c>
      <c r="X61" s="34">
        <f t="shared" si="92"/>
        <v>42987</v>
      </c>
      <c r="Y61" s="33">
        <f t="shared" si="93"/>
        <v>44.569206842923791</v>
      </c>
      <c r="Z61" s="46">
        <v>23537</v>
      </c>
      <c r="AA61" s="33">
        <f t="shared" si="94"/>
        <v>24.403317781233799</v>
      </c>
      <c r="AB61" s="46">
        <v>5257</v>
      </c>
      <c r="AC61" s="33">
        <f t="shared" si="95"/>
        <v>5.4504924831518924</v>
      </c>
      <c r="AD61" s="46">
        <v>14043</v>
      </c>
      <c r="AE61" s="33">
        <f t="shared" si="96"/>
        <v>14.559875583203732</v>
      </c>
      <c r="AF61" s="46">
        <v>1942</v>
      </c>
      <c r="AG61" s="33">
        <f t="shared" si="97"/>
        <v>2.0134784862623123</v>
      </c>
      <c r="AH61" s="46">
        <v>5316</v>
      </c>
      <c r="AI61" s="33">
        <f t="shared" si="98"/>
        <v>5.5116640746500778</v>
      </c>
      <c r="AJ61" s="46">
        <v>91</v>
      </c>
      <c r="AK61" s="33">
        <f t="shared" si="99"/>
        <v>9.4349403836184551E-2</v>
      </c>
    </row>
    <row r="62" spans="1:37" s="27" customFormat="1" ht="14.1" customHeight="1" thickBot="1">
      <c r="A62" s="104"/>
      <c r="B62" s="45">
        <v>32</v>
      </c>
      <c r="C62" s="45" t="s">
        <v>22</v>
      </c>
      <c r="D62" s="30">
        <v>75620</v>
      </c>
      <c r="E62" s="35">
        <f t="shared" si="80"/>
        <v>13687</v>
      </c>
      <c r="F62" s="28">
        <f t="shared" si="81"/>
        <v>18.099709071674162</v>
      </c>
      <c r="G62" s="34">
        <f t="shared" si="82"/>
        <v>608</v>
      </c>
      <c r="H62" s="28">
        <f t="shared" si="83"/>
        <v>0.8040201005025126</v>
      </c>
      <c r="I62" s="29">
        <v>0</v>
      </c>
      <c r="J62" s="28">
        <f t="shared" si="84"/>
        <v>0</v>
      </c>
      <c r="K62" s="29">
        <v>13079</v>
      </c>
      <c r="L62" s="28">
        <f t="shared" si="85"/>
        <v>17.295688971171646</v>
      </c>
      <c r="M62" s="29">
        <v>0</v>
      </c>
      <c r="N62" s="28">
        <f t="shared" si="86"/>
        <v>0</v>
      </c>
      <c r="O62" s="29">
        <v>0</v>
      </c>
      <c r="P62" s="28">
        <f t="shared" si="87"/>
        <v>0</v>
      </c>
      <c r="Q62" s="29">
        <v>608</v>
      </c>
      <c r="R62" s="28">
        <f t="shared" si="88"/>
        <v>0.8040201005025126</v>
      </c>
      <c r="S62" s="29">
        <v>0</v>
      </c>
      <c r="T62" s="32">
        <f t="shared" si="89"/>
        <v>0</v>
      </c>
      <c r="U62" s="31">
        <v>12570</v>
      </c>
      <c r="V62" s="35">
        <f t="shared" si="90"/>
        <v>6241</v>
      </c>
      <c r="W62" s="28">
        <f t="shared" si="91"/>
        <v>49.64996022275259</v>
      </c>
      <c r="X62" s="34">
        <f t="shared" si="92"/>
        <v>0</v>
      </c>
      <c r="Y62" s="28">
        <f t="shared" si="93"/>
        <v>0</v>
      </c>
      <c r="Z62" s="29">
        <v>0</v>
      </c>
      <c r="AA62" s="28">
        <f t="shared" si="94"/>
        <v>0</v>
      </c>
      <c r="AB62" s="29">
        <v>6241</v>
      </c>
      <c r="AC62" s="28">
        <f t="shared" si="95"/>
        <v>49.64996022275259</v>
      </c>
      <c r="AD62" s="29">
        <v>0</v>
      </c>
      <c r="AE62" s="28">
        <f t="shared" si="96"/>
        <v>0</v>
      </c>
      <c r="AF62" s="29">
        <v>0</v>
      </c>
      <c r="AG62" s="28">
        <f t="shared" si="97"/>
        <v>0</v>
      </c>
      <c r="AH62" s="29">
        <v>0</v>
      </c>
      <c r="AI62" s="28">
        <f t="shared" si="98"/>
        <v>0</v>
      </c>
      <c r="AJ62" s="29">
        <v>0</v>
      </c>
      <c r="AK62" s="28">
        <f t="shared" si="99"/>
        <v>0</v>
      </c>
    </row>
    <row r="63" spans="1:37" s="4" customFormat="1" ht="14.1" customHeight="1" thickTop="1">
      <c r="A63" s="104"/>
      <c r="B63" s="26"/>
      <c r="C63" s="25" t="s">
        <v>0</v>
      </c>
      <c r="D63" s="22">
        <f>SUM(D56:D62)</f>
        <v>3519868</v>
      </c>
      <c r="E63" s="22">
        <f>SUM(E56:E62)</f>
        <v>1570477</v>
      </c>
      <c r="F63" s="21">
        <f>+ROUND(E63/$D63*100,1)</f>
        <v>44.6</v>
      </c>
      <c r="G63" s="24">
        <f>SUM(G56:G62)</f>
        <v>360034</v>
      </c>
      <c r="H63" s="21">
        <f>+ROUND(G63/$D63*100,1)</f>
        <v>10.199999999999999</v>
      </c>
      <c r="I63" s="24">
        <f>SUM(I56:I62)</f>
        <v>62798</v>
      </c>
      <c r="J63" s="21">
        <f>+ROUND(I63/$D63*100,1)</f>
        <v>1.8</v>
      </c>
      <c r="K63" s="24">
        <f>SUM(K56:K62)</f>
        <v>922999</v>
      </c>
      <c r="L63" s="21">
        <f>+ROUND(K63/$D63*100,1)</f>
        <v>26.2</v>
      </c>
      <c r="M63" s="24">
        <f>SUM(M56:M62)</f>
        <v>50496</v>
      </c>
      <c r="N63" s="21">
        <f>+ROUND(M63/$D63*100,1)</f>
        <v>1.4</v>
      </c>
      <c r="O63" s="24">
        <f>SUM(O56:O62)</f>
        <v>287444</v>
      </c>
      <c r="P63" s="21">
        <f>+ROUND(O63/$D63*100,1)</f>
        <v>8.1999999999999993</v>
      </c>
      <c r="Q63" s="24">
        <f>SUM(Q56:Q62)</f>
        <v>241511</v>
      </c>
      <c r="R63" s="21">
        <f>+ROUND(Q63/$D63*100,1)</f>
        <v>6.9</v>
      </c>
      <c r="S63" s="24">
        <f>SUM(S56:S62)</f>
        <v>5229</v>
      </c>
      <c r="T63" s="23">
        <f>+ROUND(S63/$D63*100,1)</f>
        <v>0.1</v>
      </c>
      <c r="U63" s="22">
        <f>SUM(U56:U62)</f>
        <v>357893</v>
      </c>
      <c r="V63" s="22">
        <f>SUM(V56:V62)</f>
        <v>153369</v>
      </c>
      <c r="W63" s="21">
        <f>+ROUND(V63/$U63*100,1)</f>
        <v>42.9</v>
      </c>
      <c r="X63" s="22">
        <f>SUM(X56:X62)</f>
        <v>93801</v>
      </c>
      <c r="Y63" s="21">
        <f>+ROUND(X63/$U63*100,1)</f>
        <v>26.2</v>
      </c>
      <c r="Z63" s="22">
        <f>SUM(Z56:Z62)</f>
        <v>46002</v>
      </c>
      <c r="AA63" s="21">
        <f>+ROUND(Z63/$U63*100,1)</f>
        <v>12.9</v>
      </c>
      <c r="AB63" s="22">
        <f>SUM(AB56:AB62)</f>
        <v>57626</v>
      </c>
      <c r="AC63" s="21">
        <f>+ROUND(AB63/$U63*100,1)</f>
        <v>16.100000000000001</v>
      </c>
      <c r="AD63" s="22">
        <f>SUM(AD56:AD62)</f>
        <v>25425</v>
      </c>
      <c r="AE63" s="21">
        <f>+ROUND(AD63/$U63*100,1)</f>
        <v>7.1</v>
      </c>
      <c r="AF63" s="22">
        <f>SUM(AF56:AF62)</f>
        <v>1942</v>
      </c>
      <c r="AG63" s="21">
        <f>+ROUND(AF63/$U63*100,1)</f>
        <v>0.5</v>
      </c>
      <c r="AH63" s="22">
        <f>SUM(AH56:AH62)</f>
        <v>21470</v>
      </c>
      <c r="AI63" s="21">
        <f>+ROUND(AH63/$U63*100,1)</f>
        <v>6</v>
      </c>
      <c r="AJ63" s="22">
        <f>SUM(AJ56:AJ62)</f>
        <v>904</v>
      </c>
      <c r="AK63" s="21">
        <f>+ROUND(AJ63/$U63*100,1)</f>
        <v>0.3</v>
      </c>
    </row>
    <row r="64" spans="1:37" s="4" customFormat="1" ht="14.1" customHeight="1">
      <c r="A64" s="104"/>
      <c r="B64" s="20"/>
      <c r="C64" s="19"/>
      <c r="D64" s="16"/>
      <c r="E64" s="16"/>
      <c r="F64" s="14"/>
      <c r="G64" s="15"/>
      <c r="H64" s="14"/>
      <c r="I64" s="15"/>
      <c r="J64" s="14"/>
      <c r="K64" s="15"/>
      <c r="L64" s="14"/>
      <c r="M64" s="15"/>
      <c r="N64" s="14"/>
      <c r="O64" s="15"/>
      <c r="P64" s="14"/>
      <c r="Q64" s="15"/>
      <c r="R64" s="14"/>
      <c r="S64" s="15"/>
      <c r="T64" s="44"/>
      <c r="U64" s="17"/>
      <c r="V64" s="16"/>
      <c r="W64" s="14"/>
      <c r="X64" s="15"/>
      <c r="Y64" s="14"/>
      <c r="Z64" s="15"/>
      <c r="AA64" s="14"/>
      <c r="AB64" s="15"/>
      <c r="AC64" s="14"/>
      <c r="AD64" s="15"/>
      <c r="AE64" s="14"/>
      <c r="AF64" s="15"/>
      <c r="AG64" s="14"/>
      <c r="AH64" s="15"/>
      <c r="AI64" s="14"/>
      <c r="AJ64" s="15"/>
      <c r="AK64" s="14"/>
    </row>
    <row r="65" spans="1:37" s="27" customFormat="1" ht="14.1" customHeight="1">
      <c r="A65" s="107" t="s">
        <v>126</v>
      </c>
      <c r="B65" s="40">
        <v>9</v>
      </c>
      <c r="C65" s="40" t="s">
        <v>21</v>
      </c>
      <c r="D65" s="40">
        <v>357988</v>
      </c>
      <c r="E65" s="35">
        <f>I65+K65+M65+O65+Q65+S65</f>
        <v>22564</v>
      </c>
      <c r="F65" s="38">
        <f>E65/$D65*100</f>
        <v>6.3030045699855863</v>
      </c>
      <c r="G65" s="39">
        <f>I65+M65+Q65+S65</f>
        <v>22564</v>
      </c>
      <c r="H65" s="38">
        <f>G65/$D65*100</f>
        <v>6.3030045699855863</v>
      </c>
      <c r="I65" s="39">
        <v>13965</v>
      </c>
      <c r="J65" s="38">
        <f>I65/$D65*100</f>
        <v>3.9009687475557837</v>
      </c>
      <c r="K65" s="39">
        <v>0</v>
      </c>
      <c r="L65" s="38">
        <f>K65/$D65*100</f>
        <v>0</v>
      </c>
      <c r="M65" s="39">
        <v>0</v>
      </c>
      <c r="N65" s="38">
        <f>M65/$D65*100</f>
        <v>0</v>
      </c>
      <c r="O65" s="39">
        <v>0</v>
      </c>
      <c r="P65" s="38">
        <f>O65/$D65*100</f>
        <v>0</v>
      </c>
      <c r="Q65" s="39">
        <v>8599</v>
      </c>
      <c r="R65" s="38">
        <f>Q65/$D65*100</f>
        <v>2.4020358224298022</v>
      </c>
      <c r="S65" s="39">
        <v>0</v>
      </c>
      <c r="T65" s="42">
        <f>S65/$D65*100</f>
        <v>0</v>
      </c>
      <c r="U65" s="41">
        <v>58797</v>
      </c>
      <c r="V65" s="35">
        <f>Z65+AB65+AD65+AF65+AH65+AJ65</f>
        <v>7261</v>
      </c>
      <c r="W65" s="38">
        <f>V65/$U65*100</f>
        <v>12.34926952055377</v>
      </c>
      <c r="X65" s="34">
        <f>Z65+AD65+AH65+AJ65</f>
        <v>7261</v>
      </c>
      <c r="Y65" s="38">
        <f>X65/$U65*100</f>
        <v>12.34926952055377</v>
      </c>
      <c r="Z65" s="39">
        <v>6611</v>
      </c>
      <c r="AA65" s="38">
        <f>Z65/$U65*100</f>
        <v>11.243770940694253</v>
      </c>
      <c r="AB65" s="39">
        <v>0</v>
      </c>
      <c r="AC65" s="38">
        <f>AB65/$U65*100</f>
        <v>0</v>
      </c>
      <c r="AD65" s="39">
        <v>0</v>
      </c>
      <c r="AE65" s="38">
        <f>AD65/$U65*100</f>
        <v>0</v>
      </c>
      <c r="AF65" s="39">
        <v>0</v>
      </c>
      <c r="AG65" s="38">
        <f>AF65/$U65*100</f>
        <v>0</v>
      </c>
      <c r="AH65" s="39">
        <v>650</v>
      </c>
      <c r="AI65" s="38">
        <f>AH65/$U65*100</f>
        <v>1.1054985798595167</v>
      </c>
      <c r="AJ65" s="39">
        <v>0</v>
      </c>
      <c r="AK65" s="38">
        <f>AJ65/$U65*100</f>
        <v>0</v>
      </c>
    </row>
    <row r="66" spans="1:37" s="27" customFormat="1" ht="14.1" customHeight="1">
      <c r="A66" s="107"/>
      <c r="B66" s="35">
        <v>22</v>
      </c>
      <c r="C66" s="35" t="s">
        <v>20</v>
      </c>
      <c r="D66" s="35">
        <v>93899</v>
      </c>
      <c r="E66" s="35">
        <f>I66+K66+M66+O66+Q66+S66</f>
        <v>7193</v>
      </c>
      <c r="F66" s="33">
        <f>E66/$D66*100</f>
        <v>7.6603584702712491</v>
      </c>
      <c r="G66" s="34">
        <f>I66+M66+Q66+S66</f>
        <v>7193</v>
      </c>
      <c r="H66" s="33">
        <f>G66/$D66*100</f>
        <v>7.6603584702712491</v>
      </c>
      <c r="I66" s="34">
        <v>6742</v>
      </c>
      <c r="J66" s="33">
        <f>I66/$D66*100</f>
        <v>7.1800551656567162</v>
      </c>
      <c r="K66" s="34">
        <v>0</v>
      </c>
      <c r="L66" s="33">
        <f>K66/$D66*100</f>
        <v>0</v>
      </c>
      <c r="M66" s="34">
        <v>330</v>
      </c>
      <c r="N66" s="33">
        <f>M66/$D66*100</f>
        <v>0.35144144240087755</v>
      </c>
      <c r="O66" s="34">
        <v>0</v>
      </c>
      <c r="P66" s="33">
        <f>O66/$D66*100</f>
        <v>0</v>
      </c>
      <c r="Q66" s="34">
        <v>121</v>
      </c>
      <c r="R66" s="33">
        <f>Q66/$D66*100</f>
        <v>0.12886186221365509</v>
      </c>
      <c r="S66" s="34">
        <v>0</v>
      </c>
      <c r="T66" s="37">
        <f>S66/$D66*100</f>
        <v>0</v>
      </c>
      <c r="U66" s="36">
        <v>12352</v>
      </c>
      <c r="V66" s="35">
        <f>Z66+AB66+AD66+AF66+AH66+AJ66</f>
        <v>7072</v>
      </c>
      <c r="W66" s="33">
        <f>V66/$U66*100</f>
        <v>57.253886010362699</v>
      </c>
      <c r="X66" s="34">
        <f>Z66+AD66+AH66+AJ66</f>
        <v>7072</v>
      </c>
      <c r="Y66" s="33">
        <f>X66/$U66*100</f>
        <v>57.253886010362699</v>
      </c>
      <c r="Z66" s="34">
        <v>6742</v>
      </c>
      <c r="AA66" s="33">
        <f>Z66/$U66*100</f>
        <v>54.582253886010371</v>
      </c>
      <c r="AB66" s="34">
        <v>0</v>
      </c>
      <c r="AC66" s="33">
        <f>AB66/$U66*100</f>
        <v>0</v>
      </c>
      <c r="AD66" s="34">
        <v>330</v>
      </c>
      <c r="AE66" s="33">
        <f>AD66/$U66*100</f>
        <v>2.6716321243523318</v>
      </c>
      <c r="AF66" s="34">
        <v>0</v>
      </c>
      <c r="AG66" s="33">
        <f>AF66/$U66*100</f>
        <v>0</v>
      </c>
      <c r="AH66" s="34">
        <v>0</v>
      </c>
      <c r="AI66" s="33">
        <f>AH66/$U66*100</f>
        <v>0</v>
      </c>
      <c r="AJ66" s="34">
        <v>0</v>
      </c>
      <c r="AK66" s="33">
        <f>AJ66/$U66*100</f>
        <v>0</v>
      </c>
    </row>
    <row r="67" spans="1:37" s="27" customFormat="1" ht="14.1" customHeight="1">
      <c r="A67" s="107"/>
      <c r="B67" s="35">
        <v>74</v>
      </c>
      <c r="C67" s="35" t="s">
        <v>19</v>
      </c>
      <c r="D67" s="35">
        <v>126832</v>
      </c>
      <c r="E67" s="35">
        <f>I67+K67+M67+O67+Q67+S67</f>
        <v>26402</v>
      </c>
      <c r="F67" s="33">
        <f>E67/$D67*100</f>
        <v>20.816513182792988</v>
      </c>
      <c r="G67" s="34">
        <f>I67+M67+Q67+S67</f>
        <v>2148</v>
      </c>
      <c r="H67" s="33">
        <f>G67/$D67*100</f>
        <v>1.6935789075312224</v>
      </c>
      <c r="I67" s="34">
        <v>0</v>
      </c>
      <c r="J67" s="33">
        <f>I67/$D67*100</f>
        <v>0</v>
      </c>
      <c r="K67" s="34">
        <v>24254</v>
      </c>
      <c r="L67" s="33">
        <f>K67/$D67*100</f>
        <v>19.122934275261763</v>
      </c>
      <c r="M67" s="34">
        <v>115</v>
      </c>
      <c r="N67" s="33">
        <f>M67/$D67*100</f>
        <v>9.0671124006559856E-2</v>
      </c>
      <c r="O67" s="34">
        <v>0</v>
      </c>
      <c r="P67" s="33">
        <f>O67/$D67*100</f>
        <v>0</v>
      </c>
      <c r="Q67" s="34">
        <v>2033</v>
      </c>
      <c r="R67" s="33">
        <f>Q67/$D67*100</f>
        <v>1.6029077835246626</v>
      </c>
      <c r="S67" s="34">
        <v>0</v>
      </c>
      <c r="T67" s="37">
        <f>S67/$D67*100</f>
        <v>0</v>
      </c>
      <c r="U67" s="36">
        <v>4882</v>
      </c>
      <c r="V67" s="35">
        <f>Z67+AB67+AD67+AF67+AH67+AJ67</f>
        <v>4879</v>
      </c>
      <c r="W67" s="33">
        <f>V67/$U67*100</f>
        <v>99.9385497746825</v>
      </c>
      <c r="X67" s="34">
        <f>Z67+AD67+AH67+AJ67</f>
        <v>0</v>
      </c>
      <c r="Y67" s="33">
        <f>X67/$U67*100</f>
        <v>0</v>
      </c>
      <c r="Z67" s="34">
        <v>0</v>
      </c>
      <c r="AA67" s="33">
        <f>Z67/$U67*100</f>
        <v>0</v>
      </c>
      <c r="AB67" s="34">
        <v>4879</v>
      </c>
      <c r="AC67" s="33">
        <f>AB67/$U67*100</f>
        <v>99.9385497746825</v>
      </c>
      <c r="AD67" s="34">
        <v>0</v>
      </c>
      <c r="AE67" s="33">
        <f>AD67/$U67*100</f>
        <v>0</v>
      </c>
      <c r="AF67" s="34">
        <v>0</v>
      </c>
      <c r="AG67" s="33">
        <f>AF67/$U67*100</f>
        <v>0</v>
      </c>
      <c r="AH67" s="34">
        <v>0</v>
      </c>
      <c r="AI67" s="33">
        <f>AH67/$U67*100</f>
        <v>0</v>
      </c>
      <c r="AJ67" s="34">
        <v>0</v>
      </c>
      <c r="AK67" s="33">
        <f>AJ67/$U67*100</f>
        <v>0</v>
      </c>
    </row>
    <row r="68" spans="1:37" s="27" customFormat="1" ht="14.1" customHeight="1" thickBot="1">
      <c r="A68" s="107"/>
      <c r="B68" s="30">
        <v>63</v>
      </c>
      <c r="C68" s="30" t="s">
        <v>18</v>
      </c>
      <c r="D68" s="30">
        <v>201897</v>
      </c>
      <c r="E68" s="30">
        <f>I68+K68+M68+O68+Q68+S68</f>
        <v>49142</v>
      </c>
      <c r="F68" s="28">
        <f>E68/$D68*100</f>
        <v>24.340133830616601</v>
      </c>
      <c r="G68" s="29">
        <f>I68+M68+Q68+S68</f>
        <v>49142</v>
      </c>
      <c r="H68" s="28">
        <f>G68/$D68*100</f>
        <v>24.340133830616601</v>
      </c>
      <c r="I68" s="29">
        <v>4676</v>
      </c>
      <c r="J68" s="28">
        <f>I68/$D68*100</f>
        <v>2.3160324323788863</v>
      </c>
      <c r="K68" s="29">
        <v>0</v>
      </c>
      <c r="L68" s="28">
        <f>K68/$D68*100</f>
        <v>0</v>
      </c>
      <c r="M68" s="29">
        <v>13179</v>
      </c>
      <c r="N68" s="28">
        <f>M68/$D68*100</f>
        <v>6.5275858482295428</v>
      </c>
      <c r="O68" s="29">
        <v>0</v>
      </c>
      <c r="P68" s="28">
        <f>O68/$D68*100</f>
        <v>0</v>
      </c>
      <c r="Q68" s="29">
        <v>31252</v>
      </c>
      <c r="R68" s="28">
        <f>Q68/$D68*100</f>
        <v>15.479179977909526</v>
      </c>
      <c r="S68" s="29">
        <v>35</v>
      </c>
      <c r="T68" s="32">
        <f>S68/$D68*100</f>
        <v>1.7335572098644357E-2</v>
      </c>
      <c r="U68" s="31">
        <v>23617</v>
      </c>
      <c r="V68" s="30">
        <f>Z68+AB68+AD68+AF68+AH68+AJ68</f>
        <v>13651</v>
      </c>
      <c r="W68" s="28">
        <f>V68/$U68*100</f>
        <v>57.801583605030274</v>
      </c>
      <c r="X68" s="29">
        <f>Z68+AD68+AH68+AJ68</f>
        <v>13651</v>
      </c>
      <c r="Y68" s="28">
        <f>X68/$U68*100</f>
        <v>57.801583605030274</v>
      </c>
      <c r="Z68" s="29">
        <v>0</v>
      </c>
      <c r="AA68" s="28">
        <f>Z68/$U68*100</f>
        <v>0</v>
      </c>
      <c r="AB68" s="29">
        <v>0</v>
      </c>
      <c r="AC68" s="28">
        <f>AB68/$U68*100</f>
        <v>0</v>
      </c>
      <c r="AD68" s="29">
        <v>13179</v>
      </c>
      <c r="AE68" s="28">
        <f>AD68/$U68*100</f>
        <v>55.803023245966884</v>
      </c>
      <c r="AF68" s="29">
        <v>0</v>
      </c>
      <c r="AG68" s="28">
        <f>AF68/$U68*100</f>
        <v>0</v>
      </c>
      <c r="AH68" s="29">
        <v>472</v>
      </c>
      <c r="AI68" s="28">
        <f>AH68/$U68*100</f>
        <v>1.9985603590633865</v>
      </c>
      <c r="AJ68" s="29">
        <v>0</v>
      </c>
      <c r="AK68" s="28">
        <f>AJ68/$U68*100</f>
        <v>0</v>
      </c>
    </row>
    <row r="69" spans="1:37" s="4" customFormat="1" ht="14.1" customHeight="1" thickTop="1">
      <c r="A69" s="107"/>
      <c r="B69" s="26"/>
      <c r="C69" s="25" t="s">
        <v>0</v>
      </c>
      <c r="D69" s="22">
        <f>SUM(D65:D68)</f>
        <v>780616</v>
      </c>
      <c r="E69" s="22">
        <f>SUM(E65:E68)</f>
        <v>105301</v>
      </c>
      <c r="F69" s="21">
        <f>+ROUND(E69/$D69*100,1)</f>
        <v>13.5</v>
      </c>
      <c r="G69" s="24">
        <f>SUM(G65:G68)</f>
        <v>81047</v>
      </c>
      <c r="H69" s="21">
        <f>+ROUND(G69/$D69*100,1)</f>
        <v>10.4</v>
      </c>
      <c r="I69" s="24">
        <f>SUM(I65:I68)</f>
        <v>25383</v>
      </c>
      <c r="J69" s="21">
        <f>+ROUND(I69/$D69*100,1)</f>
        <v>3.3</v>
      </c>
      <c r="K69" s="24">
        <f>SUM(K65:K68)</f>
        <v>24254</v>
      </c>
      <c r="L69" s="21">
        <f>+ROUND(K69/$D69*100,1)</f>
        <v>3.1</v>
      </c>
      <c r="M69" s="24">
        <f>SUM(M65:M68)</f>
        <v>13624</v>
      </c>
      <c r="N69" s="21">
        <f>+ROUND(M69/$D69*100,1)</f>
        <v>1.7</v>
      </c>
      <c r="O69" s="24">
        <f>SUM(O65:O68)</f>
        <v>0</v>
      </c>
      <c r="P69" s="21">
        <f>+ROUND(O69/$D69*100,1)</f>
        <v>0</v>
      </c>
      <c r="Q69" s="24">
        <f>SUM(Q65:Q68)</f>
        <v>42005</v>
      </c>
      <c r="R69" s="21">
        <f>+ROUND(Q69/$D69*100,1)</f>
        <v>5.4</v>
      </c>
      <c r="S69" s="24">
        <f>SUM(S65:S68)</f>
        <v>35</v>
      </c>
      <c r="T69" s="23">
        <f>+ROUND(S69/$D69*100,1)</f>
        <v>0</v>
      </c>
      <c r="U69" s="22">
        <f>SUM(U65:U68)</f>
        <v>99648</v>
      </c>
      <c r="V69" s="22">
        <f>SUM(V65:V68)</f>
        <v>32863</v>
      </c>
      <c r="W69" s="21">
        <f>+ROUND(V69/$U69*100,1)</f>
        <v>33</v>
      </c>
      <c r="X69" s="22">
        <f>SUM(X65:X68)</f>
        <v>27984</v>
      </c>
      <c r="Y69" s="21">
        <f>+ROUND(X69/$U69*100,1)</f>
        <v>28.1</v>
      </c>
      <c r="Z69" s="22">
        <f>SUM(Z65:Z68)</f>
        <v>13353</v>
      </c>
      <c r="AA69" s="21">
        <f>+ROUND(Z69/$U69*100,1)</f>
        <v>13.4</v>
      </c>
      <c r="AB69" s="22">
        <f>SUM(AB65:AB68)</f>
        <v>4879</v>
      </c>
      <c r="AC69" s="21">
        <f>+ROUND(AB69/$U69*100,1)</f>
        <v>4.9000000000000004</v>
      </c>
      <c r="AD69" s="22">
        <f>SUM(AD65:AD68)</f>
        <v>13509</v>
      </c>
      <c r="AE69" s="21">
        <f>+ROUND(AD69/$U69*100,1)</f>
        <v>13.6</v>
      </c>
      <c r="AF69" s="22">
        <f>SUM(AF65:AF68)</f>
        <v>0</v>
      </c>
      <c r="AG69" s="21">
        <f>+ROUND(AF69/$U69*100,1)</f>
        <v>0</v>
      </c>
      <c r="AH69" s="22">
        <f>SUM(AH65:AH68)</f>
        <v>1122</v>
      </c>
      <c r="AI69" s="21">
        <f>+ROUND(AH69/$U69*100,1)</f>
        <v>1.1000000000000001</v>
      </c>
      <c r="AJ69" s="22">
        <f>SUM(AJ65:AJ68)</f>
        <v>0</v>
      </c>
      <c r="AK69" s="21">
        <f>+ROUND(AJ69/$U69*100,1)</f>
        <v>0</v>
      </c>
    </row>
    <row r="70" spans="1:37" s="4" customFormat="1" ht="14.1" customHeight="1">
      <c r="A70" s="107"/>
      <c r="B70" s="20"/>
      <c r="C70" s="19"/>
      <c r="D70" s="16"/>
      <c r="E70" s="16"/>
      <c r="F70" s="14"/>
      <c r="G70" s="15"/>
      <c r="H70" s="14"/>
      <c r="I70" s="15"/>
      <c r="J70" s="14"/>
      <c r="K70" s="15"/>
      <c r="L70" s="14"/>
      <c r="M70" s="15"/>
      <c r="N70" s="14"/>
      <c r="O70" s="15"/>
      <c r="P70" s="14"/>
      <c r="Q70" s="15"/>
      <c r="R70" s="14"/>
      <c r="S70" s="15"/>
      <c r="T70" s="44"/>
      <c r="U70" s="17"/>
      <c r="V70" s="16"/>
      <c r="W70" s="14"/>
      <c r="X70" s="15"/>
      <c r="Y70" s="14"/>
      <c r="Z70" s="15"/>
      <c r="AA70" s="14"/>
      <c r="AB70" s="15"/>
      <c r="AC70" s="14"/>
      <c r="AD70" s="15"/>
      <c r="AE70" s="14"/>
      <c r="AF70" s="15"/>
      <c r="AG70" s="14"/>
      <c r="AH70" s="15"/>
      <c r="AI70" s="14"/>
      <c r="AJ70" s="15"/>
      <c r="AK70" s="14"/>
    </row>
    <row r="71" spans="1:37" s="27" customFormat="1" ht="14.1" customHeight="1">
      <c r="A71" s="104" t="s">
        <v>17</v>
      </c>
      <c r="B71" s="40">
        <v>57</v>
      </c>
      <c r="C71" s="40" t="s">
        <v>16</v>
      </c>
      <c r="D71" s="40">
        <v>1449386</v>
      </c>
      <c r="E71" s="40">
        <f t="shared" ref="E71:E79" si="100">I71+K71+M71+O71+Q71+S71</f>
        <v>1324360</v>
      </c>
      <c r="F71" s="38">
        <f t="shared" ref="F71:F79" si="101">E71/$D71*100</f>
        <v>91.373864519182604</v>
      </c>
      <c r="G71" s="39">
        <f t="shared" ref="G71:G79" si="102">I71+M71+Q71+S71</f>
        <v>208531</v>
      </c>
      <c r="H71" s="38">
        <f t="shared" ref="H71:H79" si="103">G71/$D71*100</f>
        <v>14.387540655146386</v>
      </c>
      <c r="I71" s="39">
        <v>42707</v>
      </c>
      <c r="J71" s="38">
        <f t="shared" ref="J71:J79" si="104">I71/$D71*100</f>
        <v>2.9465580597577179</v>
      </c>
      <c r="K71" s="39">
        <v>1115829</v>
      </c>
      <c r="L71" s="38">
        <f t="shared" ref="L71:L79" si="105">K71/$D71*100</f>
        <v>76.986323864036223</v>
      </c>
      <c r="M71" s="39">
        <v>37108</v>
      </c>
      <c r="N71" s="38">
        <f t="shared" ref="N71:N79" si="106">M71/$D71*100</f>
        <v>2.5602565500149717</v>
      </c>
      <c r="O71" s="39">
        <v>0</v>
      </c>
      <c r="P71" s="38">
        <f t="shared" ref="P71:P79" si="107">O71/$D71*100</f>
        <v>0</v>
      </c>
      <c r="Q71" s="39">
        <v>127744</v>
      </c>
      <c r="R71" s="38">
        <f t="shared" ref="R71:R79" si="108">Q71/$D71*100</f>
        <v>8.8136631649539865</v>
      </c>
      <c r="S71" s="39">
        <v>972</v>
      </c>
      <c r="T71" s="42">
        <f t="shared" ref="T71:T79" si="109">S71/$D71*100</f>
        <v>6.7062880419708759E-2</v>
      </c>
      <c r="U71" s="41">
        <v>167309</v>
      </c>
      <c r="V71" s="40">
        <f t="shared" ref="V71:V79" si="110">Z71+AB71+AD71+AF71+AH71+AJ71</f>
        <v>146145</v>
      </c>
      <c r="W71" s="38">
        <f t="shared" ref="W71:W79" si="111">V71/$U71*100</f>
        <v>87.350351744377178</v>
      </c>
      <c r="X71" s="39">
        <f t="shared" ref="X71:X79" si="112">Z71+AD71+AH71+AJ71</f>
        <v>59351</v>
      </c>
      <c r="Y71" s="38">
        <f t="shared" ref="Y71:Y79" si="113">X71/$U71*100</f>
        <v>35.473883652403636</v>
      </c>
      <c r="Z71" s="39">
        <v>23645</v>
      </c>
      <c r="AA71" s="38">
        <f t="shared" ref="AA71:AA79" si="114">Z71/$U71*100</f>
        <v>14.132533216981752</v>
      </c>
      <c r="AB71" s="39">
        <v>86794</v>
      </c>
      <c r="AC71" s="38">
        <f t="shared" ref="AC71:AC79" si="115">AB71/$U71*100</f>
        <v>51.876468091973535</v>
      </c>
      <c r="AD71" s="39">
        <v>34457</v>
      </c>
      <c r="AE71" s="38">
        <f t="shared" ref="AE71:AE79" si="116">AD71/$U71*100</f>
        <v>20.594827534681336</v>
      </c>
      <c r="AF71" s="39">
        <v>0</v>
      </c>
      <c r="AG71" s="38">
        <f t="shared" ref="AG71:AG79" si="117">AF71/$U71*100</f>
        <v>0</v>
      </c>
      <c r="AH71" s="39">
        <v>721</v>
      </c>
      <c r="AI71" s="38">
        <f t="shared" ref="AI71:AI79" si="118">AH71/$U71*100</f>
        <v>0.43093916047552727</v>
      </c>
      <c r="AJ71" s="39">
        <v>528</v>
      </c>
      <c r="AK71" s="38">
        <f t="shared" ref="AK71:AK79" si="119">AJ71/$U71*100</f>
        <v>0.31558374026501862</v>
      </c>
    </row>
    <row r="72" spans="1:37" s="27" customFormat="1" ht="14.1" customHeight="1">
      <c r="A72" s="104"/>
      <c r="B72" s="35">
        <v>1</v>
      </c>
      <c r="C72" s="35" t="s">
        <v>15</v>
      </c>
      <c r="D72" s="35">
        <v>2454118</v>
      </c>
      <c r="E72" s="35">
        <f t="shared" si="100"/>
        <v>321185</v>
      </c>
      <c r="F72" s="33">
        <f t="shared" si="101"/>
        <v>13.087593995072771</v>
      </c>
      <c r="G72" s="34">
        <f t="shared" si="102"/>
        <v>321185</v>
      </c>
      <c r="H72" s="33">
        <f t="shared" si="103"/>
        <v>13.087593995072771</v>
      </c>
      <c r="I72" s="34">
        <v>111166</v>
      </c>
      <c r="J72" s="33">
        <f t="shared" si="104"/>
        <v>4.5297740369452484</v>
      </c>
      <c r="K72" s="34">
        <v>0</v>
      </c>
      <c r="L72" s="33">
        <f t="shared" si="105"/>
        <v>0</v>
      </c>
      <c r="M72" s="34">
        <v>73653</v>
      </c>
      <c r="N72" s="33">
        <f t="shared" si="106"/>
        <v>3.0012004312751057</v>
      </c>
      <c r="O72" s="34">
        <v>0</v>
      </c>
      <c r="P72" s="33">
        <f t="shared" si="107"/>
        <v>0</v>
      </c>
      <c r="Q72" s="34">
        <v>136366</v>
      </c>
      <c r="R72" s="33">
        <f t="shared" si="108"/>
        <v>5.5566195268524163</v>
      </c>
      <c r="S72" s="34">
        <v>0</v>
      </c>
      <c r="T72" s="37">
        <f t="shared" si="109"/>
        <v>0</v>
      </c>
      <c r="U72" s="36">
        <v>347262</v>
      </c>
      <c r="V72" s="35">
        <f t="shared" si="110"/>
        <v>139982</v>
      </c>
      <c r="W72" s="33">
        <f t="shared" si="111"/>
        <v>40.310198063709826</v>
      </c>
      <c r="X72" s="34">
        <f t="shared" si="112"/>
        <v>139982</v>
      </c>
      <c r="Y72" s="33">
        <f t="shared" si="113"/>
        <v>40.310198063709826</v>
      </c>
      <c r="Z72" s="34">
        <v>42553</v>
      </c>
      <c r="AA72" s="33">
        <f t="shared" si="114"/>
        <v>12.253860197775742</v>
      </c>
      <c r="AB72" s="34">
        <v>0</v>
      </c>
      <c r="AC72" s="33">
        <f t="shared" si="115"/>
        <v>0</v>
      </c>
      <c r="AD72" s="34">
        <v>46040</v>
      </c>
      <c r="AE72" s="33">
        <f t="shared" si="116"/>
        <v>13.258001163386723</v>
      </c>
      <c r="AF72" s="34">
        <v>0</v>
      </c>
      <c r="AG72" s="33">
        <f t="shared" si="117"/>
        <v>0</v>
      </c>
      <c r="AH72" s="34">
        <v>51389</v>
      </c>
      <c r="AI72" s="33">
        <f t="shared" si="118"/>
        <v>14.798336702547358</v>
      </c>
      <c r="AJ72" s="34">
        <v>0</v>
      </c>
      <c r="AK72" s="33">
        <f t="shared" si="119"/>
        <v>0</v>
      </c>
    </row>
    <row r="73" spans="1:37" s="27" customFormat="1" ht="14.1" customHeight="1">
      <c r="A73" s="104"/>
      <c r="B73" s="35">
        <v>10</v>
      </c>
      <c r="C73" s="35" t="s">
        <v>14</v>
      </c>
      <c r="D73" s="35">
        <v>422125</v>
      </c>
      <c r="E73" s="35">
        <f t="shared" si="100"/>
        <v>22045</v>
      </c>
      <c r="F73" s="33">
        <f t="shared" si="101"/>
        <v>5.2223867337873857</v>
      </c>
      <c r="G73" s="34">
        <f t="shared" si="102"/>
        <v>7343</v>
      </c>
      <c r="H73" s="33">
        <f t="shared" si="103"/>
        <v>1.7395321291086765</v>
      </c>
      <c r="I73" s="34">
        <v>4793</v>
      </c>
      <c r="J73" s="33">
        <f t="shared" si="104"/>
        <v>1.1354456618300266</v>
      </c>
      <c r="K73" s="34">
        <v>14702</v>
      </c>
      <c r="L73" s="33">
        <f t="shared" si="105"/>
        <v>3.482854604678709</v>
      </c>
      <c r="M73" s="34">
        <v>2202</v>
      </c>
      <c r="N73" s="33">
        <f t="shared" si="106"/>
        <v>0.5216464317441516</v>
      </c>
      <c r="O73" s="34">
        <v>0</v>
      </c>
      <c r="P73" s="33">
        <f t="shared" si="107"/>
        <v>0</v>
      </c>
      <c r="Q73" s="34">
        <v>0</v>
      </c>
      <c r="R73" s="33">
        <f t="shared" si="108"/>
        <v>0</v>
      </c>
      <c r="S73" s="34">
        <v>348</v>
      </c>
      <c r="T73" s="37">
        <f t="shared" si="109"/>
        <v>8.244003553449808E-2</v>
      </c>
      <c r="U73" s="36">
        <v>62401</v>
      </c>
      <c r="V73" s="35">
        <f t="shared" si="110"/>
        <v>3796</v>
      </c>
      <c r="W73" s="33">
        <f t="shared" si="111"/>
        <v>6.0832358455793978</v>
      </c>
      <c r="X73" s="34">
        <f t="shared" si="112"/>
        <v>1730</v>
      </c>
      <c r="Y73" s="33">
        <f t="shared" si="113"/>
        <v>2.7723914680854471</v>
      </c>
      <c r="Z73" s="34">
        <v>824</v>
      </c>
      <c r="AA73" s="33">
        <f t="shared" si="114"/>
        <v>1.3204916587875193</v>
      </c>
      <c r="AB73" s="34">
        <v>2066</v>
      </c>
      <c r="AC73" s="33">
        <f t="shared" si="115"/>
        <v>3.3108443774939502</v>
      </c>
      <c r="AD73" s="34">
        <v>750</v>
      </c>
      <c r="AE73" s="33">
        <f t="shared" si="116"/>
        <v>1.2019038156439801</v>
      </c>
      <c r="AF73" s="34">
        <v>0</v>
      </c>
      <c r="AG73" s="33">
        <f t="shared" si="117"/>
        <v>0</v>
      </c>
      <c r="AH73" s="34">
        <v>0</v>
      </c>
      <c r="AI73" s="33">
        <f t="shared" si="118"/>
        <v>0</v>
      </c>
      <c r="AJ73" s="34">
        <v>156</v>
      </c>
      <c r="AK73" s="33">
        <f t="shared" si="119"/>
        <v>0.24999599365394787</v>
      </c>
    </row>
    <row r="74" spans="1:37" s="27" customFormat="1" ht="14.1" customHeight="1">
      <c r="A74" s="104"/>
      <c r="B74" s="35">
        <v>26</v>
      </c>
      <c r="C74" s="35" t="s">
        <v>13</v>
      </c>
      <c r="D74" s="35">
        <v>101038</v>
      </c>
      <c r="E74" s="35">
        <f t="shared" si="100"/>
        <v>98602</v>
      </c>
      <c r="F74" s="33">
        <f t="shared" si="101"/>
        <v>97.589025911043365</v>
      </c>
      <c r="G74" s="34">
        <f t="shared" si="102"/>
        <v>17692</v>
      </c>
      <c r="H74" s="33">
        <f t="shared" si="103"/>
        <v>17.510243670698152</v>
      </c>
      <c r="I74" s="34">
        <v>0</v>
      </c>
      <c r="J74" s="33">
        <f t="shared" si="104"/>
        <v>0</v>
      </c>
      <c r="K74" s="34">
        <v>23572</v>
      </c>
      <c r="L74" s="33">
        <f t="shared" si="105"/>
        <v>23.329836299214158</v>
      </c>
      <c r="M74" s="34">
        <v>4953</v>
      </c>
      <c r="N74" s="33">
        <f t="shared" si="106"/>
        <v>4.9021160355509812</v>
      </c>
      <c r="O74" s="34">
        <v>57338</v>
      </c>
      <c r="P74" s="33">
        <f t="shared" si="107"/>
        <v>56.748945941131055</v>
      </c>
      <c r="Q74" s="34">
        <v>12739</v>
      </c>
      <c r="R74" s="33">
        <f t="shared" si="108"/>
        <v>12.608127635147174</v>
      </c>
      <c r="S74" s="34">
        <v>0</v>
      </c>
      <c r="T74" s="37">
        <f t="shared" si="109"/>
        <v>0</v>
      </c>
      <c r="U74" s="36">
        <v>14690</v>
      </c>
      <c r="V74" s="35">
        <f t="shared" si="110"/>
        <v>12495</v>
      </c>
      <c r="W74" s="33">
        <f t="shared" si="111"/>
        <v>85.057862491490809</v>
      </c>
      <c r="X74" s="34">
        <f t="shared" si="112"/>
        <v>5601</v>
      </c>
      <c r="Y74" s="33">
        <f t="shared" si="113"/>
        <v>38.127978216473792</v>
      </c>
      <c r="Z74" s="34">
        <v>0</v>
      </c>
      <c r="AA74" s="33">
        <f t="shared" si="114"/>
        <v>0</v>
      </c>
      <c r="AB74" s="34">
        <v>1816</v>
      </c>
      <c r="AC74" s="33">
        <f t="shared" si="115"/>
        <v>12.362151123213071</v>
      </c>
      <c r="AD74" s="34">
        <v>2761</v>
      </c>
      <c r="AE74" s="33">
        <f t="shared" si="116"/>
        <v>18.795098706603131</v>
      </c>
      <c r="AF74" s="34">
        <v>5078</v>
      </c>
      <c r="AG74" s="33">
        <f t="shared" si="117"/>
        <v>34.567733151803949</v>
      </c>
      <c r="AH74" s="34">
        <v>2840</v>
      </c>
      <c r="AI74" s="33">
        <f t="shared" si="118"/>
        <v>19.332879509870658</v>
      </c>
      <c r="AJ74" s="34">
        <v>0</v>
      </c>
      <c r="AK74" s="33">
        <f t="shared" si="119"/>
        <v>0</v>
      </c>
    </row>
    <row r="75" spans="1:37" s="27" customFormat="1" ht="14.1" customHeight="1">
      <c r="A75" s="104"/>
      <c r="B75" s="35">
        <v>15</v>
      </c>
      <c r="C75" s="35" t="s">
        <v>12</v>
      </c>
      <c r="D75" s="35">
        <v>88956</v>
      </c>
      <c r="E75" s="35">
        <f t="shared" si="100"/>
        <v>4997</v>
      </c>
      <c r="F75" s="33">
        <f t="shared" si="101"/>
        <v>5.6173838751742435</v>
      </c>
      <c r="G75" s="34">
        <f t="shared" si="102"/>
        <v>4997</v>
      </c>
      <c r="H75" s="33">
        <f t="shared" si="103"/>
        <v>5.6173838751742435</v>
      </c>
      <c r="I75" s="34">
        <v>0</v>
      </c>
      <c r="J75" s="33">
        <f t="shared" si="104"/>
        <v>0</v>
      </c>
      <c r="K75" s="34">
        <v>0</v>
      </c>
      <c r="L75" s="33">
        <f t="shared" si="105"/>
        <v>0</v>
      </c>
      <c r="M75" s="34">
        <v>0</v>
      </c>
      <c r="N75" s="33">
        <f t="shared" si="106"/>
        <v>0</v>
      </c>
      <c r="O75" s="34">
        <v>0</v>
      </c>
      <c r="P75" s="33">
        <f t="shared" si="107"/>
        <v>0</v>
      </c>
      <c r="Q75" s="34">
        <v>4997</v>
      </c>
      <c r="R75" s="33">
        <f t="shared" si="108"/>
        <v>5.6173838751742435</v>
      </c>
      <c r="S75" s="34">
        <v>0</v>
      </c>
      <c r="T75" s="37">
        <f t="shared" si="109"/>
        <v>0</v>
      </c>
      <c r="U75" s="36">
        <v>12762</v>
      </c>
      <c r="V75" s="35">
        <f t="shared" si="110"/>
        <v>0</v>
      </c>
      <c r="W75" s="33">
        <f t="shared" si="111"/>
        <v>0</v>
      </c>
      <c r="X75" s="34">
        <f t="shared" si="112"/>
        <v>0</v>
      </c>
      <c r="Y75" s="33">
        <f t="shared" si="113"/>
        <v>0</v>
      </c>
      <c r="Z75" s="34">
        <v>0</v>
      </c>
      <c r="AA75" s="33">
        <f t="shared" si="114"/>
        <v>0</v>
      </c>
      <c r="AB75" s="34">
        <v>0</v>
      </c>
      <c r="AC75" s="33">
        <f t="shared" si="115"/>
        <v>0</v>
      </c>
      <c r="AD75" s="34">
        <v>0</v>
      </c>
      <c r="AE75" s="33">
        <f t="shared" si="116"/>
        <v>0</v>
      </c>
      <c r="AF75" s="34">
        <v>0</v>
      </c>
      <c r="AG75" s="33">
        <f t="shared" si="117"/>
        <v>0</v>
      </c>
      <c r="AH75" s="34">
        <v>0</v>
      </c>
      <c r="AI75" s="33">
        <f t="shared" si="118"/>
        <v>0</v>
      </c>
      <c r="AJ75" s="34">
        <v>0</v>
      </c>
      <c r="AK75" s="33">
        <f t="shared" si="119"/>
        <v>0</v>
      </c>
    </row>
    <row r="76" spans="1:37" s="27" customFormat="1" ht="14.1" customHeight="1">
      <c r="A76" s="104"/>
      <c r="B76" s="35">
        <v>87</v>
      </c>
      <c r="C76" s="35" t="s">
        <v>11</v>
      </c>
      <c r="D76" s="35">
        <v>84723</v>
      </c>
      <c r="E76" s="35">
        <f t="shared" si="100"/>
        <v>1335</v>
      </c>
      <c r="F76" s="33">
        <f t="shared" si="101"/>
        <v>1.5757232392620657</v>
      </c>
      <c r="G76" s="34">
        <f t="shared" si="102"/>
        <v>1335</v>
      </c>
      <c r="H76" s="33">
        <f t="shared" si="103"/>
        <v>1.5757232392620657</v>
      </c>
      <c r="I76" s="34">
        <v>0</v>
      </c>
      <c r="J76" s="33">
        <f t="shared" si="104"/>
        <v>0</v>
      </c>
      <c r="K76" s="34">
        <v>0</v>
      </c>
      <c r="L76" s="33">
        <f t="shared" si="105"/>
        <v>0</v>
      </c>
      <c r="M76" s="34">
        <v>0</v>
      </c>
      <c r="N76" s="33">
        <f t="shared" si="106"/>
        <v>0</v>
      </c>
      <c r="O76" s="34">
        <v>0</v>
      </c>
      <c r="P76" s="33">
        <f t="shared" si="107"/>
        <v>0</v>
      </c>
      <c r="Q76" s="34">
        <v>1335</v>
      </c>
      <c r="R76" s="33">
        <f t="shared" si="108"/>
        <v>1.5757232392620657</v>
      </c>
      <c r="S76" s="34">
        <v>0</v>
      </c>
      <c r="T76" s="37">
        <f t="shared" si="109"/>
        <v>0</v>
      </c>
      <c r="U76" s="36">
        <v>18380</v>
      </c>
      <c r="V76" s="35">
        <f t="shared" si="110"/>
        <v>654</v>
      </c>
      <c r="W76" s="33">
        <f t="shared" si="111"/>
        <v>3.5582154515778024</v>
      </c>
      <c r="X76" s="34">
        <f t="shared" si="112"/>
        <v>654</v>
      </c>
      <c r="Y76" s="33">
        <f t="shared" si="113"/>
        <v>3.5582154515778024</v>
      </c>
      <c r="Z76" s="34">
        <v>0</v>
      </c>
      <c r="AA76" s="33">
        <f t="shared" si="114"/>
        <v>0</v>
      </c>
      <c r="AB76" s="34">
        <v>0</v>
      </c>
      <c r="AC76" s="33">
        <f t="shared" si="115"/>
        <v>0</v>
      </c>
      <c r="AD76" s="34">
        <v>0</v>
      </c>
      <c r="AE76" s="33">
        <f t="shared" si="116"/>
        <v>0</v>
      </c>
      <c r="AF76" s="34">
        <v>0</v>
      </c>
      <c r="AG76" s="33">
        <f t="shared" si="117"/>
        <v>0</v>
      </c>
      <c r="AH76" s="34">
        <v>654</v>
      </c>
      <c r="AI76" s="33">
        <f t="shared" si="118"/>
        <v>3.5582154515778024</v>
      </c>
      <c r="AJ76" s="34">
        <v>0</v>
      </c>
      <c r="AK76" s="33">
        <f t="shared" si="119"/>
        <v>0</v>
      </c>
    </row>
    <row r="77" spans="1:37" s="27" customFormat="1" ht="14.1" customHeight="1">
      <c r="A77" s="104"/>
      <c r="B77" s="35">
        <v>81</v>
      </c>
      <c r="C77" s="35" t="s">
        <v>10</v>
      </c>
      <c r="D77" s="35">
        <v>237080</v>
      </c>
      <c r="E77" s="35">
        <f t="shared" si="100"/>
        <v>28006</v>
      </c>
      <c r="F77" s="33">
        <f t="shared" si="101"/>
        <v>11.812890163657837</v>
      </c>
      <c r="G77" s="34">
        <f t="shared" si="102"/>
        <v>28006</v>
      </c>
      <c r="H77" s="33">
        <f t="shared" si="103"/>
        <v>11.812890163657837</v>
      </c>
      <c r="I77" s="34">
        <v>0</v>
      </c>
      <c r="J77" s="33">
        <f t="shared" si="104"/>
        <v>0</v>
      </c>
      <c r="K77" s="34">
        <v>0</v>
      </c>
      <c r="L77" s="33">
        <f t="shared" si="105"/>
        <v>0</v>
      </c>
      <c r="M77" s="34">
        <v>5</v>
      </c>
      <c r="N77" s="33">
        <f t="shared" si="106"/>
        <v>2.1089927450649569E-3</v>
      </c>
      <c r="O77" s="34">
        <v>0</v>
      </c>
      <c r="P77" s="33">
        <f t="shared" si="107"/>
        <v>0</v>
      </c>
      <c r="Q77" s="34">
        <v>28001</v>
      </c>
      <c r="R77" s="33">
        <f t="shared" si="108"/>
        <v>11.810781170912772</v>
      </c>
      <c r="S77" s="34">
        <v>0</v>
      </c>
      <c r="T77" s="37">
        <f t="shared" si="109"/>
        <v>0</v>
      </c>
      <c r="U77" s="36">
        <v>12899</v>
      </c>
      <c r="V77" s="35">
        <f t="shared" si="110"/>
        <v>849</v>
      </c>
      <c r="W77" s="33">
        <f t="shared" si="111"/>
        <v>6.5819055740755097</v>
      </c>
      <c r="X77" s="34">
        <f t="shared" si="112"/>
        <v>849</v>
      </c>
      <c r="Y77" s="33">
        <f t="shared" si="113"/>
        <v>6.5819055740755097</v>
      </c>
      <c r="Z77" s="34">
        <v>0</v>
      </c>
      <c r="AA77" s="33">
        <f t="shared" si="114"/>
        <v>0</v>
      </c>
      <c r="AB77" s="34">
        <v>0</v>
      </c>
      <c r="AC77" s="33">
        <f t="shared" si="115"/>
        <v>0</v>
      </c>
      <c r="AD77" s="34">
        <v>5</v>
      </c>
      <c r="AE77" s="33">
        <f t="shared" si="116"/>
        <v>3.8762694782541282E-2</v>
      </c>
      <c r="AF77" s="34">
        <v>0</v>
      </c>
      <c r="AG77" s="33">
        <f t="shared" si="117"/>
        <v>0</v>
      </c>
      <c r="AH77" s="34">
        <v>844</v>
      </c>
      <c r="AI77" s="33">
        <f t="shared" si="118"/>
        <v>6.5431428792929678</v>
      </c>
      <c r="AJ77" s="34">
        <v>0</v>
      </c>
      <c r="AK77" s="33">
        <f t="shared" si="119"/>
        <v>0</v>
      </c>
    </row>
    <row r="78" spans="1:37" s="27" customFormat="1" ht="14.1" customHeight="1">
      <c r="A78" s="104"/>
      <c r="B78" s="35">
        <v>54</v>
      </c>
      <c r="C78" s="35" t="s">
        <v>9</v>
      </c>
      <c r="D78" s="35">
        <v>154598</v>
      </c>
      <c r="E78" s="35">
        <f t="shared" si="100"/>
        <v>39765</v>
      </c>
      <c r="F78" s="33">
        <f t="shared" si="101"/>
        <v>25.721548791058098</v>
      </c>
      <c r="G78" s="34">
        <f t="shared" si="102"/>
        <v>29799</v>
      </c>
      <c r="H78" s="33">
        <f t="shared" si="103"/>
        <v>19.275152330560548</v>
      </c>
      <c r="I78" s="34">
        <v>643</v>
      </c>
      <c r="J78" s="33">
        <f t="shared" si="104"/>
        <v>0.41591741160946449</v>
      </c>
      <c r="K78" s="34">
        <v>9966</v>
      </c>
      <c r="L78" s="33">
        <f t="shared" si="105"/>
        <v>6.4463964604975486</v>
      </c>
      <c r="M78" s="34">
        <v>15293</v>
      </c>
      <c r="N78" s="33">
        <f t="shared" si="106"/>
        <v>9.8921072717628942</v>
      </c>
      <c r="O78" s="34">
        <v>0</v>
      </c>
      <c r="P78" s="33">
        <f t="shared" si="107"/>
        <v>0</v>
      </c>
      <c r="Q78" s="34">
        <v>13832</v>
      </c>
      <c r="R78" s="33">
        <f t="shared" si="108"/>
        <v>8.9470756413407688</v>
      </c>
      <c r="S78" s="34">
        <v>31</v>
      </c>
      <c r="T78" s="37">
        <f t="shared" si="109"/>
        <v>2.0052005847423639E-2</v>
      </c>
      <c r="U78" s="36">
        <v>59448</v>
      </c>
      <c r="V78" s="35">
        <f t="shared" si="110"/>
        <v>26131</v>
      </c>
      <c r="W78" s="33">
        <f t="shared" si="111"/>
        <v>43.956062441125013</v>
      </c>
      <c r="X78" s="34">
        <f t="shared" si="112"/>
        <v>20895</v>
      </c>
      <c r="Y78" s="33">
        <f t="shared" si="113"/>
        <v>35.148364957610013</v>
      </c>
      <c r="Z78" s="34">
        <v>643</v>
      </c>
      <c r="AA78" s="33">
        <f t="shared" si="114"/>
        <v>1.081617548109272</v>
      </c>
      <c r="AB78" s="34">
        <v>5236</v>
      </c>
      <c r="AC78" s="33">
        <f t="shared" si="115"/>
        <v>8.807697483515005</v>
      </c>
      <c r="AD78" s="34">
        <v>14946</v>
      </c>
      <c r="AE78" s="33">
        <f t="shared" si="116"/>
        <v>25.141299959628583</v>
      </c>
      <c r="AF78" s="34">
        <v>0</v>
      </c>
      <c r="AG78" s="33">
        <f t="shared" si="117"/>
        <v>0</v>
      </c>
      <c r="AH78" s="34">
        <v>5275</v>
      </c>
      <c r="AI78" s="33">
        <f t="shared" si="118"/>
        <v>8.8733010361997042</v>
      </c>
      <c r="AJ78" s="34">
        <v>31</v>
      </c>
      <c r="AK78" s="33">
        <f t="shared" si="119"/>
        <v>5.2146413672453235E-2</v>
      </c>
    </row>
    <row r="79" spans="1:37" s="27" customFormat="1" ht="14.1" customHeight="1" thickBot="1">
      <c r="A79" s="104"/>
      <c r="B79" s="30">
        <v>75</v>
      </c>
      <c r="C79" s="30" t="s">
        <v>8</v>
      </c>
      <c r="D79" s="30">
        <v>86010</v>
      </c>
      <c r="E79" s="30">
        <f t="shared" si="100"/>
        <v>6755</v>
      </c>
      <c r="F79" s="28">
        <f t="shared" si="101"/>
        <v>7.8537379374491341</v>
      </c>
      <c r="G79" s="29">
        <f t="shared" si="102"/>
        <v>6755</v>
      </c>
      <c r="H79" s="28">
        <f t="shared" si="103"/>
        <v>7.8537379374491341</v>
      </c>
      <c r="I79" s="29">
        <v>0</v>
      </c>
      <c r="J79" s="28">
        <f t="shared" si="104"/>
        <v>0</v>
      </c>
      <c r="K79" s="29">
        <v>0</v>
      </c>
      <c r="L79" s="28">
        <f t="shared" si="105"/>
        <v>0</v>
      </c>
      <c r="M79" s="29">
        <v>0</v>
      </c>
      <c r="N79" s="28">
        <f t="shared" si="106"/>
        <v>0</v>
      </c>
      <c r="O79" s="29">
        <v>0</v>
      </c>
      <c r="P79" s="28">
        <f t="shared" si="107"/>
        <v>0</v>
      </c>
      <c r="Q79" s="29">
        <v>6755</v>
      </c>
      <c r="R79" s="28">
        <f t="shared" si="108"/>
        <v>7.8537379374491341</v>
      </c>
      <c r="S79" s="29">
        <v>0</v>
      </c>
      <c r="T79" s="32">
        <f t="shared" si="109"/>
        <v>0</v>
      </c>
      <c r="U79" s="31">
        <v>10187</v>
      </c>
      <c r="V79" s="30">
        <f t="shared" si="110"/>
        <v>1630</v>
      </c>
      <c r="W79" s="28">
        <f t="shared" si="111"/>
        <v>16.000785314616671</v>
      </c>
      <c r="X79" s="29">
        <f t="shared" si="112"/>
        <v>1630</v>
      </c>
      <c r="Y79" s="28">
        <f t="shared" si="113"/>
        <v>16.000785314616671</v>
      </c>
      <c r="Z79" s="29">
        <v>0</v>
      </c>
      <c r="AA79" s="28">
        <f t="shared" si="114"/>
        <v>0</v>
      </c>
      <c r="AB79" s="29">
        <v>0</v>
      </c>
      <c r="AC79" s="28">
        <f t="shared" si="115"/>
        <v>0</v>
      </c>
      <c r="AD79" s="29">
        <v>0</v>
      </c>
      <c r="AE79" s="28">
        <f t="shared" si="116"/>
        <v>0</v>
      </c>
      <c r="AF79" s="29">
        <v>0</v>
      </c>
      <c r="AG79" s="28">
        <f t="shared" si="117"/>
        <v>0</v>
      </c>
      <c r="AH79" s="29">
        <v>1630</v>
      </c>
      <c r="AI79" s="28">
        <f t="shared" si="118"/>
        <v>16.000785314616671</v>
      </c>
      <c r="AJ79" s="29">
        <v>0</v>
      </c>
      <c r="AK79" s="28">
        <f t="shared" si="119"/>
        <v>0</v>
      </c>
    </row>
    <row r="80" spans="1:37" s="4" customFormat="1" ht="14.1" customHeight="1" thickTop="1">
      <c r="A80" s="104"/>
      <c r="B80" s="26"/>
      <c r="C80" s="25" t="s">
        <v>0</v>
      </c>
      <c r="D80" s="22">
        <f>SUM(D71:D79)</f>
        <v>5078034</v>
      </c>
      <c r="E80" s="22">
        <f>SUM(E71:E79)</f>
        <v>1847050</v>
      </c>
      <c r="F80" s="21">
        <f>+ROUND(E80/$D80*100,1)</f>
        <v>36.4</v>
      </c>
      <c r="G80" s="24">
        <f>SUM(G71:G79)</f>
        <v>625643</v>
      </c>
      <c r="H80" s="21">
        <f>+ROUND(G80/$D80*100,1)</f>
        <v>12.3</v>
      </c>
      <c r="I80" s="24">
        <f>SUM(I71:I79)</f>
        <v>159309</v>
      </c>
      <c r="J80" s="21">
        <f>+ROUND(I80/$D80*100,1)</f>
        <v>3.1</v>
      </c>
      <c r="K80" s="24">
        <f>SUM(K71:K79)</f>
        <v>1164069</v>
      </c>
      <c r="L80" s="21">
        <f>+ROUND(K80/$D80*100,1)</f>
        <v>22.9</v>
      </c>
      <c r="M80" s="24">
        <f>SUM(M71:M79)</f>
        <v>133214</v>
      </c>
      <c r="N80" s="21">
        <f>+ROUND(M80/$D80*100,1)</f>
        <v>2.6</v>
      </c>
      <c r="O80" s="24">
        <f>SUM(O71:O79)</f>
        <v>57338</v>
      </c>
      <c r="P80" s="21">
        <f>+ROUND(O80/$D80*100,1)</f>
        <v>1.1000000000000001</v>
      </c>
      <c r="Q80" s="24">
        <f>SUM(Q71:Q79)</f>
        <v>331769</v>
      </c>
      <c r="R80" s="21">
        <f>+ROUND(Q80/$D80*100,1)</f>
        <v>6.5</v>
      </c>
      <c r="S80" s="24">
        <f>SUM(S71:S79)</f>
        <v>1351</v>
      </c>
      <c r="T80" s="23">
        <f>+ROUND(S80/$D80*100,1)</f>
        <v>0</v>
      </c>
      <c r="U80" s="22">
        <f>SUM(U71:U79)</f>
        <v>705338</v>
      </c>
      <c r="V80" s="22">
        <f>SUM(V71:V79)</f>
        <v>331682</v>
      </c>
      <c r="W80" s="21">
        <f>+ROUND(V80/$U80*100,1)</f>
        <v>47</v>
      </c>
      <c r="X80" s="22">
        <f>SUM(X71:X79)</f>
        <v>230692</v>
      </c>
      <c r="Y80" s="21">
        <f>+ROUND(X80/$U80*100,1)</f>
        <v>32.700000000000003</v>
      </c>
      <c r="Z80" s="22">
        <f>SUM(Z71:Z79)</f>
        <v>67665</v>
      </c>
      <c r="AA80" s="21">
        <f>+ROUND(Z80/$U80*100,1)</f>
        <v>9.6</v>
      </c>
      <c r="AB80" s="22">
        <f>SUM(AB71:AB79)</f>
        <v>95912</v>
      </c>
      <c r="AC80" s="21">
        <f>+ROUND(AB80/$U80*100,1)</f>
        <v>13.6</v>
      </c>
      <c r="AD80" s="22">
        <f>SUM(AD71:AD79)</f>
        <v>98959</v>
      </c>
      <c r="AE80" s="21">
        <f>+ROUND(AD80/$U80*100,1)</f>
        <v>14</v>
      </c>
      <c r="AF80" s="22">
        <f>SUM(AF71:AF79)</f>
        <v>5078</v>
      </c>
      <c r="AG80" s="21">
        <f>+ROUND(AF80/$U80*100,1)</f>
        <v>0.7</v>
      </c>
      <c r="AH80" s="22">
        <f>SUM(AH71:AH79)</f>
        <v>63353</v>
      </c>
      <c r="AI80" s="21">
        <f>+ROUND(AH80/$U80*100,1)</f>
        <v>9</v>
      </c>
      <c r="AJ80" s="22">
        <f>SUM(AJ71:AJ79)</f>
        <v>715</v>
      </c>
      <c r="AK80" s="21">
        <f>+ROUND(AJ80/$U80*100,1)</f>
        <v>0.1</v>
      </c>
    </row>
    <row r="81" spans="1:37" s="4" customFormat="1" ht="14.1" customHeight="1">
      <c r="A81" s="104"/>
      <c r="B81" s="20"/>
      <c r="C81" s="19"/>
      <c r="D81" s="16"/>
      <c r="E81" s="16"/>
      <c r="F81" s="14"/>
      <c r="G81" s="15"/>
      <c r="H81" s="14"/>
      <c r="I81" s="15"/>
      <c r="J81" s="14"/>
      <c r="K81" s="15"/>
      <c r="L81" s="14"/>
      <c r="M81" s="15"/>
      <c r="N81" s="14"/>
      <c r="O81" s="15"/>
      <c r="P81" s="14"/>
      <c r="Q81" s="15"/>
      <c r="R81" s="14"/>
      <c r="S81" s="15"/>
      <c r="T81" s="44"/>
      <c r="U81" s="17"/>
      <c r="V81" s="16"/>
      <c r="W81" s="14"/>
      <c r="X81" s="15"/>
      <c r="Y81" s="14"/>
      <c r="Z81" s="15"/>
      <c r="AA81" s="14"/>
      <c r="AB81" s="15"/>
      <c r="AC81" s="14"/>
      <c r="AD81" s="15"/>
      <c r="AE81" s="14"/>
      <c r="AF81" s="15"/>
      <c r="AG81" s="14"/>
      <c r="AH81" s="15"/>
      <c r="AI81" s="14"/>
      <c r="AJ81" s="15"/>
      <c r="AK81" s="14"/>
    </row>
    <row r="82" spans="1:37" s="27" customFormat="1" ht="14.1" customHeight="1">
      <c r="A82" s="104" t="s">
        <v>7</v>
      </c>
      <c r="B82" s="40">
        <v>2</v>
      </c>
      <c r="C82" s="40" t="s">
        <v>6</v>
      </c>
      <c r="D82" s="40">
        <v>348054</v>
      </c>
      <c r="E82" s="35">
        <f t="shared" ref="E82:E86" si="120">I82+K82+M82+O82+Q82+S82</f>
        <v>31777</v>
      </c>
      <c r="F82" s="38">
        <f t="shared" ref="F82:F86" si="121">E82/$D82*100</f>
        <v>9.1299051296637881</v>
      </c>
      <c r="G82" s="43">
        <f t="shared" ref="G82:G86" si="122">I82+M82+Q82+S82</f>
        <v>29293</v>
      </c>
      <c r="H82" s="38">
        <f t="shared" ref="H82:H86" si="123">G82/$D82*100</f>
        <v>8.4162227700299379</v>
      </c>
      <c r="I82" s="39">
        <v>843</v>
      </c>
      <c r="J82" s="38">
        <f t="shared" ref="J82:J86" si="124">I82/$D82*100</f>
        <v>0.24220379596269545</v>
      </c>
      <c r="K82" s="39">
        <v>0</v>
      </c>
      <c r="L82" s="38">
        <f t="shared" ref="L82:L86" si="125">K82/$D82*100</f>
        <v>0</v>
      </c>
      <c r="M82" s="39">
        <v>0</v>
      </c>
      <c r="N82" s="38">
        <f t="shared" ref="N82:N86" si="126">M82/$D82*100</f>
        <v>0</v>
      </c>
      <c r="O82" s="39">
        <v>2484</v>
      </c>
      <c r="P82" s="38">
        <f t="shared" ref="P82:P86" si="127">O82/$D82*100</f>
        <v>0.71368235963384985</v>
      </c>
      <c r="Q82" s="39">
        <v>28450</v>
      </c>
      <c r="R82" s="38">
        <f t="shared" ref="R82:R86" si="128">Q82/$D82*100</f>
        <v>8.1740189740672431</v>
      </c>
      <c r="S82" s="39">
        <v>0</v>
      </c>
      <c r="T82" s="42">
        <f t="shared" ref="T82:T86" si="129">S82/$D82*100</f>
        <v>0</v>
      </c>
      <c r="U82" s="41">
        <v>44846</v>
      </c>
      <c r="V82" s="40">
        <f t="shared" ref="V82:V86" si="130">Z82+AB82+AD82+AF82+AH82+AJ82</f>
        <v>4525</v>
      </c>
      <c r="W82" s="38">
        <f t="shared" ref="W82:W86" si="131">V82/$U82*100</f>
        <v>10.09008607233644</v>
      </c>
      <c r="X82" s="39">
        <f t="shared" ref="X82:X86" si="132">Z82+AD82+AH82+AJ82</f>
        <v>4525</v>
      </c>
      <c r="Y82" s="38">
        <f t="shared" ref="Y82:Y86" si="133">X82/$U82*100</f>
        <v>10.09008607233644</v>
      </c>
      <c r="Z82" s="39">
        <v>0</v>
      </c>
      <c r="AA82" s="38">
        <f t="shared" ref="AA82:AA86" si="134">Z82/$U82*100</f>
        <v>0</v>
      </c>
      <c r="AB82" s="39">
        <v>0</v>
      </c>
      <c r="AC82" s="38">
        <f t="shared" ref="AC82:AC86" si="135">AB82/$U82*100</f>
        <v>0</v>
      </c>
      <c r="AD82" s="39">
        <v>0</v>
      </c>
      <c r="AE82" s="38">
        <f t="shared" ref="AE82:AE86" si="136">AD82/$U82*100</f>
        <v>0</v>
      </c>
      <c r="AF82" s="39">
        <v>0</v>
      </c>
      <c r="AG82" s="38">
        <f t="shared" ref="AG82:AG86" si="137">AF82/$U82*100</f>
        <v>0</v>
      </c>
      <c r="AH82" s="39">
        <v>4525</v>
      </c>
      <c r="AI82" s="38">
        <f t="shared" ref="AI82:AI86" si="138">AH82/$U82*100</f>
        <v>10.09008607233644</v>
      </c>
      <c r="AJ82" s="39">
        <v>0</v>
      </c>
      <c r="AK82" s="38">
        <f t="shared" ref="AK82:AK86" si="139">AJ82/$U82*100</f>
        <v>0</v>
      </c>
    </row>
    <row r="83" spans="1:37" s="27" customFormat="1" ht="14.1" customHeight="1">
      <c r="A83" s="104"/>
      <c r="B83" s="35">
        <v>27</v>
      </c>
      <c r="C83" s="35" t="s">
        <v>5</v>
      </c>
      <c r="D83" s="35">
        <v>366400</v>
      </c>
      <c r="E83" s="35">
        <f t="shared" si="120"/>
        <v>8062</v>
      </c>
      <c r="F83" s="33">
        <f t="shared" si="121"/>
        <v>2.2003275109170306</v>
      </c>
      <c r="G83" s="34">
        <f t="shared" si="122"/>
        <v>8062</v>
      </c>
      <c r="H83" s="33">
        <f t="shared" si="123"/>
        <v>2.2003275109170306</v>
      </c>
      <c r="I83" s="34">
        <v>2962</v>
      </c>
      <c r="J83" s="33">
        <f t="shared" si="124"/>
        <v>0.808406113537118</v>
      </c>
      <c r="K83" s="34">
        <v>0</v>
      </c>
      <c r="L83" s="33">
        <f t="shared" si="125"/>
        <v>0</v>
      </c>
      <c r="M83" s="34">
        <v>0</v>
      </c>
      <c r="N83" s="33">
        <f t="shared" si="126"/>
        <v>0</v>
      </c>
      <c r="O83" s="34">
        <v>0</v>
      </c>
      <c r="P83" s="33">
        <f t="shared" si="127"/>
        <v>0</v>
      </c>
      <c r="Q83" s="34">
        <v>5100</v>
      </c>
      <c r="R83" s="33">
        <f t="shared" si="128"/>
        <v>1.3919213973799127</v>
      </c>
      <c r="S83" s="34">
        <v>0</v>
      </c>
      <c r="T83" s="37">
        <f t="shared" si="129"/>
        <v>0</v>
      </c>
      <c r="U83" s="36">
        <v>77623</v>
      </c>
      <c r="V83" s="35">
        <f t="shared" si="130"/>
        <v>8062</v>
      </c>
      <c r="W83" s="33">
        <f t="shared" si="131"/>
        <v>10.386096904268065</v>
      </c>
      <c r="X83" s="34">
        <f t="shared" si="132"/>
        <v>8062</v>
      </c>
      <c r="Y83" s="33">
        <f t="shared" si="133"/>
        <v>10.386096904268065</v>
      </c>
      <c r="Z83" s="34">
        <v>2962</v>
      </c>
      <c r="AA83" s="33">
        <f t="shared" si="134"/>
        <v>3.8158793141208145</v>
      </c>
      <c r="AB83" s="34">
        <v>0</v>
      </c>
      <c r="AC83" s="33">
        <f t="shared" si="135"/>
        <v>0</v>
      </c>
      <c r="AD83" s="34">
        <v>0</v>
      </c>
      <c r="AE83" s="33">
        <f t="shared" si="136"/>
        <v>0</v>
      </c>
      <c r="AF83" s="34">
        <v>0</v>
      </c>
      <c r="AG83" s="33">
        <f t="shared" si="137"/>
        <v>0</v>
      </c>
      <c r="AH83" s="34">
        <v>5100</v>
      </c>
      <c r="AI83" s="33">
        <f t="shared" si="138"/>
        <v>6.5702175901472497</v>
      </c>
      <c r="AJ83" s="34">
        <v>0</v>
      </c>
      <c r="AK83" s="33">
        <f t="shared" si="139"/>
        <v>0</v>
      </c>
    </row>
    <row r="84" spans="1:37" s="27" customFormat="1" ht="14.1" customHeight="1">
      <c r="A84" s="104"/>
      <c r="B84" s="35">
        <v>21</v>
      </c>
      <c r="C84" s="35" t="s">
        <v>4</v>
      </c>
      <c r="D84" s="35">
        <v>104639</v>
      </c>
      <c r="E84" s="35">
        <f t="shared" si="120"/>
        <v>146</v>
      </c>
      <c r="F84" s="33">
        <f t="shared" si="121"/>
        <v>0.13952732728714914</v>
      </c>
      <c r="G84" s="34">
        <f t="shared" si="122"/>
        <v>146</v>
      </c>
      <c r="H84" s="33">
        <f t="shared" si="123"/>
        <v>0.13952732728714914</v>
      </c>
      <c r="I84" s="34">
        <v>0</v>
      </c>
      <c r="J84" s="33">
        <f t="shared" si="124"/>
        <v>0</v>
      </c>
      <c r="K84" s="34">
        <v>0</v>
      </c>
      <c r="L84" s="33">
        <f t="shared" si="125"/>
        <v>0</v>
      </c>
      <c r="M84" s="34">
        <v>0</v>
      </c>
      <c r="N84" s="33">
        <f t="shared" si="126"/>
        <v>0</v>
      </c>
      <c r="O84" s="34">
        <v>0</v>
      </c>
      <c r="P84" s="33">
        <f t="shared" si="127"/>
        <v>0</v>
      </c>
      <c r="Q84" s="34">
        <v>0</v>
      </c>
      <c r="R84" s="33">
        <f t="shared" si="128"/>
        <v>0</v>
      </c>
      <c r="S84" s="34">
        <v>146</v>
      </c>
      <c r="T84" s="37">
        <f t="shared" si="129"/>
        <v>0.13952732728714914</v>
      </c>
      <c r="U84" s="36">
        <v>20250</v>
      </c>
      <c r="V84" s="35">
        <f t="shared" si="130"/>
        <v>26</v>
      </c>
      <c r="W84" s="33">
        <f t="shared" si="131"/>
        <v>0.12839506172839507</v>
      </c>
      <c r="X84" s="34">
        <f t="shared" si="132"/>
        <v>26</v>
      </c>
      <c r="Y84" s="33">
        <f t="shared" si="133"/>
        <v>0.12839506172839507</v>
      </c>
      <c r="Z84" s="34">
        <v>0</v>
      </c>
      <c r="AA84" s="33">
        <f t="shared" si="134"/>
        <v>0</v>
      </c>
      <c r="AB84" s="34">
        <v>0</v>
      </c>
      <c r="AC84" s="33">
        <f t="shared" si="135"/>
        <v>0</v>
      </c>
      <c r="AD84" s="34">
        <v>0</v>
      </c>
      <c r="AE84" s="33">
        <f t="shared" si="136"/>
        <v>0</v>
      </c>
      <c r="AF84" s="34">
        <v>0</v>
      </c>
      <c r="AG84" s="33">
        <f t="shared" si="137"/>
        <v>0</v>
      </c>
      <c r="AH84" s="34">
        <v>0</v>
      </c>
      <c r="AI84" s="33">
        <f t="shared" si="138"/>
        <v>0</v>
      </c>
      <c r="AJ84" s="34">
        <v>26</v>
      </c>
      <c r="AK84" s="33">
        <f t="shared" si="139"/>
        <v>0.12839506172839507</v>
      </c>
    </row>
    <row r="85" spans="1:37" s="27" customFormat="1" ht="14.1" customHeight="1">
      <c r="A85" s="104"/>
      <c r="B85" s="35">
        <v>40</v>
      </c>
      <c r="C85" s="35" t="s">
        <v>3</v>
      </c>
      <c r="D85" s="35">
        <v>55956</v>
      </c>
      <c r="E85" s="35">
        <f t="shared" si="120"/>
        <v>910</v>
      </c>
      <c r="F85" s="33">
        <f t="shared" si="121"/>
        <v>1.6262777896919007</v>
      </c>
      <c r="G85" s="34">
        <f t="shared" si="122"/>
        <v>738</v>
      </c>
      <c r="H85" s="33">
        <f t="shared" si="123"/>
        <v>1.3188934162556294</v>
      </c>
      <c r="I85" s="34">
        <v>738</v>
      </c>
      <c r="J85" s="33">
        <f t="shared" si="124"/>
        <v>1.3188934162556294</v>
      </c>
      <c r="K85" s="34">
        <v>172</v>
      </c>
      <c r="L85" s="33">
        <f t="shared" si="125"/>
        <v>0.30738437343627134</v>
      </c>
      <c r="M85" s="34">
        <v>0</v>
      </c>
      <c r="N85" s="33">
        <f t="shared" si="126"/>
        <v>0</v>
      </c>
      <c r="O85" s="34">
        <v>0</v>
      </c>
      <c r="P85" s="33">
        <f t="shared" si="127"/>
        <v>0</v>
      </c>
      <c r="Q85" s="34">
        <v>0</v>
      </c>
      <c r="R85" s="33">
        <f t="shared" si="128"/>
        <v>0</v>
      </c>
      <c r="S85" s="34">
        <v>0</v>
      </c>
      <c r="T85" s="37">
        <f t="shared" si="129"/>
        <v>0</v>
      </c>
      <c r="U85" s="36">
        <v>2185</v>
      </c>
      <c r="V85" s="35">
        <f t="shared" si="130"/>
        <v>172</v>
      </c>
      <c r="W85" s="33">
        <f t="shared" si="131"/>
        <v>7.8718535469107547</v>
      </c>
      <c r="X85" s="34">
        <f t="shared" si="132"/>
        <v>0</v>
      </c>
      <c r="Y85" s="33">
        <f t="shared" si="133"/>
        <v>0</v>
      </c>
      <c r="Z85" s="34">
        <v>0</v>
      </c>
      <c r="AA85" s="33">
        <f t="shared" si="134"/>
        <v>0</v>
      </c>
      <c r="AB85" s="34">
        <v>172</v>
      </c>
      <c r="AC85" s="33">
        <f t="shared" si="135"/>
        <v>7.8718535469107547</v>
      </c>
      <c r="AD85" s="34">
        <v>0</v>
      </c>
      <c r="AE85" s="33">
        <f t="shared" si="136"/>
        <v>0</v>
      </c>
      <c r="AF85" s="34">
        <v>0</v>
      </c>
      <c r="AG85" s="33">
        <f t="shared" si="137"/>
        <v>0</v>
      </c>
      <c r="AH85" s="34">
        <v>0</v>
      </c>
      <c r="AI85" s="33">
        <f t="shared" si="138"/>
        <v>0</v>
      </c>
      <c r="AJ85" s="34">
        <v>0</v>
      </c>
      <c r="AK85" s="33">
        <f t="shared" si="139"/>
        <v>0</v>
      </c>
    </row>
    <row r="86" spans="1:37" s="27" customFormat="1" ht="14.1" customHeight="1" thickBot="1">
      <c r="A86" s="104"/>
      <c r="B86" s="30">
        <v>23</v>
      </c>
      <c r="C86" s="30" t="s">
        <v>2</v>
      </c>
      <c r="D86" s="30">
        <v>33771</v>
      </c>
      <c r="E86" s="30">
        <f t="shared" si="120"/>
        <v>0</v>
      </c>
      <c r="F86" s="28">
        <f t="shared" si="121"/>
        <v>0</v>
      </c>
      <c r="G86" s="29">
        <f t="shared" si="122"/>
        <v>0</v>
      </c>
      <c r="H86" s="28">
        <f t="shared" si="123"/>
        <v>0</v>
      </c>
      <c r="I86" s="29">
        <v>0</v>
      </c>
      <c r="J86" s="28">
        <f t="shared" si="124"/>
        <v>0</v>
      </c>
      <c r="K86" s="29">
        <v>0</v>
      </c>
      <c r="L86" s="28">
        <f t="shared" si="125"/>
        <v>0</v>
      </c>
      <c r="M86" s="29">
        <v>0</v>
      </c>
      <c r="N86" s="28">
        <f t="shared" si="126"/>
        <v>0</v>
      </c>
      <c r="O86" s="29">
        <v>0</v>
      </c>
      <c r="P86" s="28">
        <f t="shared" si="127"/>
        <v>0</v>
      </c>
      <c r="Q86" s="29">
        <v>0</v>
      </c>
      <c r="R86" s="28">
        <f t="shared" si="128"/>
        <v>0</v>
      </c>
      <c r="S86" s="29">
        <v>0</v>
      </c>
      <c r="T86" s="32">
        <f t="shared" si="129"/>
        <v>0</v>
      </c>
      <c r="U86" s="31">
        <v>8141</v>
      </c>
      <c r="V86" s="30">
        <f t="shared" si="130"/>
        <v>0</v>
      </c>
      <c r="W86" s="28">
        <f t="shared" si="131"/>
        <v>0</v>
      </c>
      <c r="X86" s="29">
        <f t="shared" si="132"/>
        <v>0</v>
      </c>
      <c r="Y86" s="28">
        <f t="shared" si="133"/>
        <v>0</v>
      </c>
      <c r="Z86" s="29">
        <v>0</v>
      </c>
      <c r="AA86" s="28">
        <f t="shared" si="134"/>
        <v>0</v>
      </c>
      <c r="AB86" s="29">
        <v>0</v>
      </c>
      <c r="AC86" s="28">
        <f t="shared" si="135"/>
        <v>0</v>
      </c>
      <c r="AD86" s="29">
        <v>0</v>
      </c>
      <c r="AE86" s="28">
        <f t="shared" si="136"/>
        <v>0</v>
      </c>
      <c r="AF86" s="29">
        <v>0</v>
      </c>
      <c r="AG86" s="28">
        <f t="shared" si="137"/>
        <v>0</v>
      </c>
      <c r="AH86" s="29">
        <v>0</v>
      </c>
      <c r="AI86" s="28">
        <f t="shared" si="138"/>
        <v>0</v>
      </c>
      <c r="AJ86" s="29">
        <v>0</v>
      </c>
      <c r="AK86" s="28">
        <f t="shared" si="139"/>
        <v>0</v>
      </c>
    </row>
    <row r="87" spans="1:37" s="4" customFormat="1" ht="14.1" customHeight="1" thickTop="1">
      <c r="A87" s="104"/>
      <c r="B87" s="26"/>
      <c r="C87" s="25" t="s">
        <v>0</v>
      </c>
      <c r="D87" s="22">
        <f>+SUM(D82:D86)</f>
        <v>908820</v>
      </c>
      <c r="E87" s="22">
        <f>+SUM(E82:E86)</f>
        <v>40895</v>
      </c>
      <c r="F87" s="21">
        <f>+ROUND(E87/$D87*100,1)</f>
        <v>4.5</v>
      </c>
      <c r="G87" s="24">
        <f>+SUM(G82:G86)</f>
        <v>38239</v>
      </c>
      <c r="H87" s="21">
        <f>+ROUND(G87/$D87*100,1)</f>
        <v>4.2</v>
      </c>
      <c r="I87" s="24">
        <f>+SUM(I82:I86)</f>
        <v>4543</v>
      </c>
      <c r="J87" s="21">
        <f>+ROUND(I87/$D87*100,1)</f>
        <v>0.5</v>
      </c>
      <c r="K87" s="24">
        <f>+SUM(K82:K86)</f>
        <v>172</v>
      </c>
      <c r="L87" s="21">
        <f>+ROUND(K87/$D87*100,1)</f>
        <v>0</v>
      </c>
      <c r="M87" s="24">
        <f>+SUM(M82:M86)</f>
        <v>0</v>
      </c>
      <c r="N87" s="21">
        <f>+ROUND(M87/$D87*100,1)</f>
        <v>0</v>
      </c>
      <c r="O87" s="24">
        <f>+SUM(O82:O86)</f>
        <v>2484</v>
      </c>
      <c r="P87" s="21">
        <f>+ROUND(O87/$D87*100,1)</f>
        <v>0.3</v>
      </c>
      <c r="Q87" s="24">
        <f>+SUM(Q82:Q86)</f>
        <v>33550</v>
      </c>
      <c r="R87" s="21">
        <f>+ROUND(Q87/$D87*100,1)</f>
        <v>3.7</v>
      </c>
      <c r="S87" s="24">
        <f>+SUM(S82:S86)</f>
        <v>146</v>
      </c>
      <c r="T87" s="23">
        <f>+ROUND(S87/$D87*100,1)</f>
        <v>0</v>
      </c>
      <c r="U87" s="22">
        <f>+SUM(U82:U86)</f>
        <v>153045</v>
      </c>
      <c r="V87" s="22">
        <f>+SUM(V82:V86)</f>
        <v>12785</v>
      </c>
      <c r="W87" s="21">
        <f>+ROUND(V87/$U87*100,1)</f>
        <v>8.4</v>
      </c>
      <c r="X87" s="22">
        <f>+SUM(X82:X86)</f>
        <v>12613</v>
      </c>
      <c r="Y87" s="21">
        <f>+ROUND(X87/$U87*100,1)</f>
        <v>8.1999999999999993</v>
      </c>
      <c r="Z87" s="22">
        <f>SUM(Z82:Z86)</f>
        <v>2962</v>
      </c>
      <c r="AA87" s="21">
        <f>+ROUND(Z87/$U87*100,1)</f>
        <v>1.9</v>
      </c>
      <c r="AB87" s="22">
        <f>SUM(AB82:AB86)</f>
        <v>172</v>
      </c>
      <c r="AC87" s="21">
        <f>+ROUND(AB87/$U87*100,1)</f>
        <v>0.1</v>
      </c>
      <c r="AD87" s="22">
        <f>SUM(AD82:AD86)</f>
        <v>0</v>
      </c>
      <c r="AE87" s="21">
        <f>+ROUND(AD87/$U87*100,1)</f>
        <v>0</v>
      </c>
      <c r="AF87" s="22">
        <f>SUM(AF82:AF86)</f>
        <v>0</v>
      </c>
      <c r="AG87" s="21">
        <f>+ROUND(AF87/$U87*100,1)</f>
        <v>0</v>
      </c>
      <c r="AH87" s="22">
        <f>SUM(AH82:AH86)</f>
        <v>9625</v>
      </c>
      <c r="AI87" s="21">
        <f>+ROUND(AH87/$U87*100,1)</f>
        <v>6.3</v>
      </c>
      <c r="AJ87" s="22">
        <f>SUM(AJ82:AJ86)</f>
        <v>26</v>
      </c>
      <c r="AK87" s="21">
        <f>+ROUND(AJ87/$U87*100,1)</f>
        <v>0</v>
      </c>
    </row>
    <row r="88" spans="1:37" s="4" customFormat="1" ht="14.1" customHeight="1">
      <c r="A88" s="104"/>
      <c r="B88" s="20"/>
      <c r="C88" s="19"/>
      <c r="D88" s="16"/>
      <c r="E88" s="16"/>
      <c r="F88" s="14"/>
      <c r="G88" s="15"/>
      <c r="H88" s="15"/>
      <c r="I88" s="15"/>
      <c r="J88" s="15"/>
      <c r="K88" s="15"/>
      <c r="L88" s="15"/>
      <c r="M88" s="15"/>
      <c r="N88" s="14"/>
      <c r="O88" s="15"/>
      <c r="P88" s="15"/>
      <c r="Q88" s="15"/>
      <c r="R88" s="15"/>
      <c r="S88" s="15"/>
      <c r="T88" s="18"/>
      <c r="U88" s="17"/>
      <c r="V88" s="16"/>
      <c r="W88" s="14"/>
      <c r="X88" s="15"/>
      <c r="Y88" s="14"/>
      <c r="Z88" s="15"/>
      <c r="AA88" s="14"/>
      <c r="AB88" s="15"/>
      <c r="AC88" s="14"/>
      <c r="AD88" s="15"/>
      <c r="AE88" s="14"/>
      <c r="AF88" s="15"/>
      <c r="AG88" s="14"/>
      <c r="AH88" s="15"/>
      <c r="AI88" s="14"/>
      <c r="AJ88" s="15"/>
      <c r="AK88" s="14"/>
    </row>
    <row r="89" spans="1:37" s="4" customFormat="1" ht="14.1" customHeight="1">
      <c r="A89" s="13" t="s">
        <v>1</v>
      </c>
      <c r="B89" s="12"/>
      <c r="C89" s="11" t="s">
        <v>0</v>
      </c>
      <c r="D89" s="9">
        <f>+D15+D20+D33+D43+D51+D54+D63+D69+D80+D87</f>
        <v>19930324</v>
      </c>
      <c r="E89" s="9">
        <f>+E15+E20+E33+E43+E51+E54+E63+E69+E80+E87</f>
        <v>5706472</v>
      </c>
      <c r="F89" s="8">
        <f>+ROUND(E89/$D89*100,1)</f>
        <v>28.6</v>
      </c>
      <c r="G89" s="9">
        <f>+G15+G20+G33+G43+G51+G54+G63+G69+G80+G87</f>
        <v>1922532</v>
      </c>
      <c r="H89" s="8">
        <f>+ROUND(G89/$D89*100,1)</f>
        <v>9.6</v>
      </c>
      <c r="I89" s="9">
        <f>+I15+I20+I33+I43+I51+I54+I63+I69+I80+I87</f>
        <v>509177</v>
      </c>
      <c r="J89" s="8">
        <f>+ROUND(I89/$D89*100,1)</f>
        <v>2.6</v>
      </c>
      <c r="K89" s="9">
        <f>+K15+K20+K33+K43+K51+K54+K63+K69+K80+K87</f>
        <v>3390656</v>
      </c>
      <c r="L89" s="8">
        <f>+ROUND(K89/$D89*100,1)</f>
        <v>17</v>
      </c>
      <c r="M89" s="9">
        <f>+M15+M20+M33+M43+M51+M54+M63+M69+M80+M87</f>
        <v>261123</v>
      </c>
      <c r="N89" s="8">
        <f>+ROUND(M89/$D89*100,1)</f>
        <v>1.3</v>
      </c>
      <c r="O89" s="9">
        <f>+O15+O20+O33+O43+O51+O54+O63+O69+O80+O87</f>
        <v>393284</v>
      </c>
      <c r="P89" s="8">
        <f>+ROUND(O89/$D89*100,1)</f>
        <v>2</v>
      </c>
      <c r="Q89" s="9">
        <f>+Q15+Q20+Q33+Q43+Q51+Q54+Q63+Q69+Q80+Q87</f>
        <v>1133406</v>
      </c>
      <c r="R89" s="8">
        <f>+ROUND(Q89/$D89*100,1)</f>
        <v>5.7</v>
      </c>
      <c r="S89" s="9">
        <f>+S15+S20+S33+S43+S51+S54+S63+S69+S80+S87</f>
        <v>18826</v>
      </c>
      <c r="T89" s="10">
        <f>+ROUND(S89/$D89*100,1)</f>
        <v>0.1</v>
      </c>
      <c r="U89" s="9">
        <f>+U15+U20+U33+U43+U51+U54+U63+U69+U80+U87</f>
        <v>2947497</v>
      </c>
      <c r="V89" s="9">
        <f>+V15+V20+V33+V43+V51+V54+V63+V69+V80+V87</f>
        <v>933815</v>
      </c>
      <c r="W89" s="8">
        <f>+ROUND(V89/$U89*100,1)</f>
        <v>31.7</v>
      </c>
      <c r="X89" s="9">
        <f>+X15+X20+X33+X43+X51+X54+X63+X69+X80+X87</f>
        <v>572509</v>
      </c>
      <c r="Y89" s="8">
        <f>+ROUND(X89/$U89*100,1)</f>
        <v>19.399999999999999</v>
      </c>
      <c r="Z89" s="9">
        <f>+Z15+Z20+Z33+Z43+Z51+Z54+Z63+Z69+Z80+Z87</f>
        <v>191971</v>
      </c>
      <c r="AA89" s="8">
        <f>+ROUND(Z89/$U89*100,1)</f>
        <v>6.5</v>
      </c>
      <c r="AB89" s="9">
        <f>+AB15+AB20+AB33+AB43+AB51+AB54+AB63+AB69+AB80+AB87</f>
        <v>342340</v>
      </c>
      <c r="AC89" s="8">
        <f>+ROUND(AB89/$U89*100,1)</f>
        <v>11.6</v>
      </c>
      <c r="AD89" s="9">
        <f>+AD15+AD20+AD33+AD43+AD51+AD54+AD63+AD69+AD80+AD87</f>
        <v>174140</v>
      </c>
      <c r="AE89" s="8">
        <f>+ROUND(AD89/$U89*100,1)</f>
        <v>5.9</v>
      </c>
      <c r="AF89" s="9">
        <f>+AF15+AF20+AF33+AF43+AF51+AF54+AF63+AF69+AF80+AF87</f>
        <v>18966</v>
      </c>
      <c r="AG89" s="8">
        <f>+ROUND(AF89/$U89*100,1)</f>
        <v>0.6</v>
      </c>
      <c r="AH89" s="9">
        <f>+AH15+AH20+AH33+AH43+AH51+AH54+AH63+AH69+AH80+AH87</f>
        <v>203169</v>
      </c>
      <c r="AI89" s="8">
        <f>+ROUND(AH89/$U89*100,1)</f>
        <v>6.9</v>
      </c>
      <c r="AJ89" s="9">
        <f>+AJ15+AJ20+AJ33+AJ43+AJ51+AJ54+AJ63+AJ69+AJ80+AJ87</f>
        <v>3229</v>
      </c>
      <c r="AK89" s="8">
        <f>+ROUND(AJ89/$U89*100,1)</f>
        <v>0.1</v>
      </c>
    </row>
    <row r="90" spans="1:37" s="4" customFormat="1" ht="14.1" customHeight="1">
      <c r="F90" s="5"/>
      <c r="G90" s="6"/>
      <c r="H90" s="5"/>
      <c r="I90" s="7"/>
      <c r="J90" s="5"/>
      <c r="K90" s="6"/>
      <c r="L90" s="5"/>
      <c r="M90" s="6"/>
      <c r="N90" s="5"/>
      <c r="O90" s="6"/>
      <c r="P90" s="5"/>
      <c r="Q90" s="6"/>
      <c r="R90" s="5"/>
      <c r="S90" s="6"/>
      <c r="T90" s="5"/>
      <c r="W90" s="5"/>
      <c r="X90" s="6"/>
      <c r="Y90" s="5"/>
      <c r="Z90" s="6"/>
      <c r="AA90" s="5"/>
      <c r="AB90" s="6"/>
      <c r="AC90" s="5"/>
      <c r="AD90" s="6"/>
      <c r="AE90" s="5"/>
      <c r="AF90" s="6"/>
      <c r="AG90" s="5"/>
      <c r="AH90" s="6"/>
      <c r="AI90" s="5"/>
      <c r="AJ90" s="6"/>
      <c r="AK90" s="5"/>
    </row>
    <row r="91" spans="1:37" s="4" customFormat="1" ht="14.1" customHeight="1">
      <c r="F91" s="5"/>
      <c r="G91" s="6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W91" s="5"/>
      <c r="X91" s="6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</row>
    <row r="92" spans="1:37" s="4" customFormat="1" ht="14.1" customHeight="1">
      <c r="F92" s="5"/>
      <c r="G92" s="6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W92" s="5"/>
      <c r="X92" s="6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1:37" s="4" customFormat="1" ht="14.1" customHeight="1">
      <c r="F93" s="5"/>
      <c r="G93" s="6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W93" s="5"/>
      <c r="X93" s="6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</row>
    <row r="94" spans="1:37" s="4" customFormat="1" ht="14.1" customHeight="1">
      <c r="F94" s="5"/>
      <c r="G94" s="6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W94" s="5"/>
      <c r="X94" s="6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</row>
    <row r="95" spans="1:37" s="4" customFormat="1" ht="14.1" customHeight="1">
      <c r="F95" s="5"/>
      <c r="G95" s="6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W95" s="5"/>
      <c r="X95" s="6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</row>
    <row r="96" spans="1:37" s="4" customFormat="1" ht="14.1" customHeight="1">
      <c r="F96" s="5"/>
      <c r="G96" s="6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W96" s="5"/>
      <c r="X96" s="6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</row>
    <row r="97" spans="6:37" s="4" customFormat="1" ht="14.1" customHeight="1">
      <c r="F97" s="5"/>
      <c r="G97" s="6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W97" s="5"/>
      <c r="X97" s="6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</row>
    <row r="98" spans="6:37" ht="14.1" customHeight="1"/>
    <row r="99" spans="6:37" ht="14.1" customHeight="1"/>
    <row r="100" spans="6:37" ht="14.1" customHeight="1"/>
    <row r="101" spans="6:37" ht="14.1" customHeight="1"/>
    <row r="102" spans="6:37" ht="14.1" customHeight="1"/>
    <row r="103" spans="6:37" ht="14.1" customHeight="1"/>
    <row r="104" spans="6:37" ht="14.1" customHeight="1"/>
    <row r="105" spans="6:37" ht="14.1" customHeight="1"/>
    <row r="106" spans="6:37" ht="14.1" customHeight="1"/>
    <row r="107" spans="6:37" ht="14.1" customHeight="1"/>
    <row r="108" spans="6:37" ht="14.1" customHeight="1"/>
    <row r="109" spans="6:37" ht="14.1" customHeight="1"/>
    <row r="110" spans="6:37" ht="14.1" customHeight="1"/>
    <row r="111" spans="6:37" ht="14.1" customHeight="1"/>
    <row r="112" spans="6:37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</sheetData>
  <sortState ref="B17:AK19">
    <sortCondition ref="B17:B19"/>
  </sortState>
  <mergeCells count="47">
    <mergeCell ref="A53:A55"/>
    <mergeCell ref="A56:A64"/>
    <mergeCell ref="A65:A70"/>
    <mergeCell ref="A71:A81"/>
    <mergeCell ref="A82:A88"/>
    <mergeCell ref="A45:A52"/>
    <mergeCell ref="X6:Y6"/>
    <mergeCell ref="Z6:AA6"/>
    <mergeCell ref="AB6:AC6"/>
    <mergeCell ref="AD6:AE6"/>
    <mergeCell ref="E6:F6"/>
    <mergeCell ref="G6:H6"/>
    <mergeCell ref="I6:J6"/>
    <mergeCell ref="A8:A16"/>
    <mergeCell ref="A17:A21"/>
    <mergeCell ref="A22:A34"/>
    <mergeCell ref="A35:A44"/>
    <mergeCell ref="A3:A7"/>
    <mergeCell ref="B3:B7"/>
    <mergeCell ref="C3:C7"/>
    <mergeCell ref="D3:T3"/>
    <mergeCell ref="U3:AK3"/>
    <mergeCell ref="D4:D7"/>
    <mergeCell ref="O6:P6"/>
    <mergeCell ref="Q6:R6"/>
    <mergeCell ref="S6:T6"/>
    <mergeCell ref="V6:W6"/>
    <mergeCell ref="M5:N5"/>
    <mergeCell ref="O5:P5"/>
    <mergeCell ref="Q5:R5"/>
    <mergeCell ref="S5:T5"/>
    <mergeCell ref="K6:L6"/>
    <mergeCell ref="M6:N6"/>
    <mergeCell ref="AH6:AI6"/>
    <mergeCell ref="AJ6:AK6"/>
    <mergeCell ref="AJ5:AK5"/>
    <mergeCell ref="U5:U7"/>
    <mergeCell ref="AF6:AG6"/>
    <mergeCell ref="I4:T4"/>
    <mergeCell ref="Z4:AK4"/>
    <mergeCell ref="E5:H5"/>
    <mergeCell ref="I5:L5"/>
    <mergeCell ref="V5:Y5"/>
    <mergeCell ref="Z5:AC5"/>
    <mergeCell ref="AD5:AE5"/>
    <mergeCell ref="AF5:AG5"/>
    <mergeCell ref="AH5:AI5"/>
  </mergeCells>
  <phoneticPr fontId="3"/>
  <pageMargins left="0.78740157480314965" right="0.19685039370078741" top="0.59055118110236227" bottom="0.59055118110236227" header="0.51181102362204722" footer="0.55118110236220474"/>
  <pageSetup paperSize="9" scale="84" pageOrder="overThenDown" orientation="portrait" r:id="rId1"/>
  <headerFooter alignWithMargins="0"/>
  <rowBreaks count="1" manualBreakCount="1">
    <brk id="55" max="16383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29</vt:lpstr>
      <vt:lpstr>'29'!Print_Area</vt:lpstr>
      <vt:lpstr>'29'!Print_Titles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2017-02-20T09:48:02Z</dcterms:created>
  <dcterms:modified xsi:type="dcterms:W3CDTF">2019-05-05T06:04:01Z</dcterms:modified>
</cp:coreProperties>
</file>