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20" sheetId="1" r:id="rId1"/>
  </sheets>
  <definedNames>
    <definedName name="Export" localSheetId="0">'20'!#REF!</definedName>
  </definedNames>
  <calcPr fullCalcOnLoad="1"/>
</workbook>
</file>

<file path=xl/sharedStrings.xml><?xml version="1.0" encoding="utf-8"?>
<sst xmlns="http://schemas.openxmlformats.org/spreadsheetml/2006/main" count="80" uniqueCount="40">
  <si>
    <t>取水施設</t>
  </si>
  <si>
    <t>施設の概要</t>
  </si>
  <si>
    <t>浅麓水道企業団</t>
  </si>
  <si>
    <t>長野県</t>
  </si>
  <si>
    <t>高瀬広域水道企業団</t>
  </si>
  <si>
    <t>長野県上伊那広域水道用水企業団</t>
  </si>
  <si>
    <t>湖北行政事務組合</t>
  </si>
  <si>
    <t>計</t>
  </si>
  <si>
    <t>導水施設</t>
  </si>
  <si>
    <t>送水施設</t>
  </si>
  <si>
    <t>配水施設</t>
  </si>
  <si>
    <t>佐久</t>
  </si>
  <si>
    <t>松本</t>
  </si>
  <si>
    <t>諏訪</t>
  </si>
  <si>
    <t>番号</t>
  </si>
  <si>
    <t>事業体名</t>
  </si>
  <si>
    <t>上伊那</t>
  </si>
  <si>
    <t>北安曇</t>
  </si>
  <si>
    <t>導水管</t>
  </si>
  <si>
    <t>鋼管</t>
  </si>
  <si>
    <t>送水管</t>
  </si>
  <si>
    <t>ダクタイル鋳鉄管</t>
  </si>
  <si>
    <t>ポリエチレン管</t>
  </si>
  <si>
    <t>ステンレス管</t>
  </si>
  <si>
    <t>管種別延長（すべて基幹管路）</t>
  </si>
  <si>
    <t>左記以外</t>
  </si>
  <si>
    <t>１１．施設概要（用水供給）</t>
  </si>
  <si>
    <t>深井戸本数（本）</t>
  </si>
  <si>
    <t>導水管延長(m)</t>
  </si>
  <si>
    <t>導水トンネル(m)</t>
  </si>
  <si>
    <t>送水管延長(m)</t>
  </si>
  <si>
    <t>地方
事務所</t>
  </si>
  <si>
    <t>耐震型
継手
を有する</t>
  </si>
  <si>
    <t>耐震型
継手
を有する
(m)</t>
  </si>
  <si>
    <t>左記以外
(m)</t>
  </si>
  <si>
    <t>鋳鉄管
(m)</t>
  </si>
  <si>
    <t>総延長
(m)</t>
  </si>
  <si>
    <t>うち
耐震管
(m)</t>
  </si>
  <si>
    <r>
      <t>配水池有効容量（m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</si>
  <si>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耐震管の割合
(%)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</si>
</sst>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2" fillId="0" borderId="0" xfId="16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38" fontId="2" fillId="2" borderId="1" xfId="16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38" fontId="2" fillId="0" borderId="0" xfId="16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8" fontId="2" fillId="2" borderId="1" xfId="16" applyFont="1" applyFill="1" applyBorder="1" applyAlignment="1" applyProtection="1">
      <alignment vertical="center" wrapText="1"/>
      <protection/>
    </xf>
    <xf numFmtId="38" fontId="2" fillId="0" borderId="0" xfId="16" applyFont="1" applyFill="1" applyBorder="1" applyAlignment="1" applyProtection="1">
      <alignment vertical="center" wrapText="1"/>
      <protection/>
    </xf>
    <xf numFmtId="38" fontId="2" fillId="0" borderId="0" xfId="16" applyFont="1" applyFill="1" applyBorder="1" applyAlignment="1" applyProtection="1">
      <alignment horizontal="center" vertical="center" wrapText="1"/>
      <protection/>
    </xf>
    <xf numFmtId="38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76" fontId="2" fillId="2" borderId="1" xfId="16" applyNumberFormat="1" applyFont="1" applyFill="1" applyBorder="1" applyAlignment="1" applyProtection="1">
      <alignment vertical="center" wrapText="1"/>
      <protection/>
    </xf>
    <xf numFmtId="38" fontId="2" fillId="2" borderId="2" xfId="16" applyFont="1" applyFill="1" applyBorder="1" applyAlignment="1" applyProtection="1">
      <alignment horizontal="center" vertical="center" wrapText="1"/>
      <protection/>
    </xf>
    <xf numFmtId="38" fontId="2" fillId="2" borderId="3" xfId="16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38" fontId="2" fillId="0" borderId="1" xfId="16" applyFont="1" applyBorder="1" applyAlignment="1" applyProtection="1">
      <alignment vertical="center" wrapText="1"/>
      <protection/>
    </xf>
    <xf numFmtId="38" fontId="2" fillId="0" borderId="1" xfId="0" applyNumberFormat="1" applyFont="1" applyBorder="1" applyAlignment="1" applyProtection="1">
      <alignment vertical="center" wrapText="1"/>
      <protection/>
    </xf>
    <xf numFmtId="176" fontId="2" fillId="0" borderId="1" xfId="16" applyNumberFormat="1" applyFont="1" applyBorder="1" applyAlignment="1" applyProtection="1">
      <alignment vertical="center" wrapText="1"/>
      <protection/>
    </xf>
    <xf numFmtId="38" fontId="2" fillId="2" borderId="1" xfId="16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38" fontId="2" fillId="2" borderId="4" xfId="16" applyFont="1" applyFill="1" applyBorder="1" applyAlignment="1" applyProtection="1">
      <alignment horizontal="center" vertical="center" wrapText="1"/>
      <protection/>
    </xf>
    <xf numFmtId="38" fontId="2" fillId="2" borderId="5" xfId="16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5"/>
  <sheetViews>
    <sheetView tabSelected="1" view="pageBreakPreview" zoomScaleNormal="75" zoomScaleSheetLayoutView="100" workbookViewId="0" topLeftCell="B1">
      <selection activeCell="F1" sqref="F1"/>
    </sheetView>
  </sheetViews>
  <sheetFormatPr defaultColWidth="9.00390625" defaultRowHeight="13.5"/>
  <cols>
    <col min="1" max="1" width="0.875" style="4" hidden="1" customWidth="1"/>
    <col min="2" max="2" width="5.625" style="2" customWidth="1"/>
    <col min="3" max="3" width="3.375" style="2" customWidth="1"/>
    <col min="4" max="4" width="14.50390625" style="2" customWidth="1"/>
    <col min="5" max="12" width="7.50390625" style="3" customWidth="1"/>
    <col min="13" max="13" width="7.00390625" style="3" customWidth="1"/>
    <col min="14" max="16384" width="7.00390625" style="2" customWidth="1"/>
  </cols>
  <sheetData>
    <row r="1" spans="1:2" ht="24.75" customHeight="1">
      <c r="A1" s="1"/>
      <c r="B1" s="1" t="s">
        <v>26</v>
      </c>
    </row>
    <row r="2" ht="24.75" customHeight="1"/>
    <row r="3" spans="1:13" s="9" customFormat="1" ht="15" customHeight="1">
      <c r="A3" s="5"/>
      <c r="B3" s="23" t="s">
        <v>31</v>
      </c>
      <c r="C3" s="23" t="s">
        <v>14</v>
      </c>
      <c r="D3" s="23" t="s">
        <v>15</v>
      </c>
      <c r="E3" s="22" t="s">
        <v>1</v>
      </c>
      <c r="F3" s="22"/>
      <c r="G3" s="22"/>
      <c r="H3" s="22"/>
      <c r="I3" s="22"/>
      <c r="J3" s="11"/>
      <c r="K3" s="11"/>
      <c r="L3" s="11"/>
      <c r="M3" s="11"/>
    </row>
    <row r="4" spans="1:13" s="9" customFormat="1" ht="15" customHeight="1">
      <c r="A4" s="5"/>
      <c r="B4" s="23"/>
      <c r="C4" s="23"/>
      <c r="D4" s="23"/>
      <c r="E4" s="6" t="s">
        <v>0</v>
      </c>
      <c r="F4" s="22" t="s">
        <v>8</v>
      </c>
      <c r="G4" s="22"/>
      <c r="H4" s="6" t="s">
        <v>9</v>
      </c>
      <c r="I4" s="6" t="s">
        <v>10</v>
      </c>
      <c r="J4" s="11"/>
      <c r="K4" s="11"/>
      <c r="L4" s="11"/>
      <c r="M4" s="11"/>
    </row>
    <row r="5" spans="1:13" s="9" customFormat="1" ht="36" customHeight="1">
      <c r="A5" s="5"/>
      <c r="B5" s="23"/>
      <c r="C5" s="23"/>
      <c r="D5" s="23"/>
      <c r="E5" s="6" t="s">
        <v>27</v>
      </c>
      <c r="F5" s="6" t="s">
        <v>28</v>
      </c>
      <c r="G5" s="6" t="s">
        <v>29</v>
      </c>
      <c r="H5" s="6" t="s">
        <v>30</v>
      </c>
      <c r="I5" s="6" t="s">
        <v>38</v>
      </c>
      <c r="J5" s="11"/>
      <c r="K5" s="11"/>
      <c r="L5" s="11"/>
      <c r="M5" s="11"/>
    </row>
    <row r="6" spans="1:13" s="9" customFormat="1" ht="24.75" customHeight="1">
      <c r="A6" s="7">
        <v>1</v>
      </c>
      <c r="B6" s="18" t="s">
        <v>11</v>
      </c>
      <c r="C6" s="18">
        <v>501</v>
      </c>
      <c r="D6" s="18" t="s">
        <v>2</v>
      </c>
      <c r="E6" s="19">
        <v>10</v>
      </c>
      <c r="F6" s="19"/>
      <c r="G6" s="19"/>
      <c r="H6" s="19">
        <v>17504</v>
      </c>
      <c r="I6" s="19">
        <v>12500</v>
      </c>
      <c r="J6" s="11"/>
      <c r="K6" s="11"/>
      <c r="L6" s="11"/>
      <c r="M6" s="11"/>
    </row>
    <row r="7" spans="1:13" s="9" customFormat="1" ht="24.75" customHeight="1">
      <c r="A7" s="7">
        <v>3</v>
      </c>
      <c r="B7" s="18" t="s">
        <v>13</v>
      </c>
      <c r="C7" s="18">
        <v>505</v>
      </c>
      <c r="D7" s="18" t="s">
        <v>6</v>
      </c>
      <c r="E7" s="19"/>
      <c r="F7" s="19"/>
      <c r="G7" s="19"/>
      <c r="H7" s="19"/>
      <c r="I7" s="19"/>
      <c r="J7" s="11"/>
      <c r="K7" s="11"/>
      <c r="L7" s="11"/>
      <c r="M7" s="11"/>
    </row>
    <row r="8" spans="1:13" s="9" customFormat="1" ht="24.75" customHeight="1">
      <c r="A8" s="7">
        <v>4</v>
      </c>
      <c r="B8" s="18" t="s">
        <v>16</v>
      </c>
      <c r="C8" s="18">
        <v>504</v>
      </c>
      <c r="D8" s="18" t="s">
        <v>5</v>
      </c>
      <c r="E8" s="19"/>
      <c r="F8" s="19">
        <v>7980</v>
      </c>
      <c r="G8" s="19"/>
      <c r="H8" s="19">
        <v>62263</v>
      </c>
      <c r="I8" s="19">
        <v>9800</v>
      </c>
      <c r="J8" s="11"/>
      <c r="K8" s="11"/>
      <c r="L8" s="11"/>
      <c r="M8" s="11"/>
    </row>
    <row r="9" spans="1:13" s="9" customFormat="1" ht="24.75" customHeight="1">
      <c r="A9" s="7">
        <v>7</v>
      </c>
      <c r="B9" s="18" t="s">
        <v>12</v>
      </c>
      <c r="C9" s="18">
        <v>502</v>
      </c>
      <c r="D9" s="18" t="s">
        <v>3</v>
      </c>
      <c r="E9" s="19"/>
      <c r="F9" s="19">
        <v>1857</v>
      </c>
      <c r="G9" s="19">
        <v>3307</v>
      </c>
      <c r="H9" s="19">
        <v>46533</v>
      </c>
      <c r="I9" s="19"/>
      <c r="J9" s="11"/>
      <c r="K9" s="11"/>
      <c r="L9" s="11"/>
      <c r="M9" s="11"/>
    </row>
    <row r="10" spans="1:13" s="9" customFormat="1" ht="24.75" customHeight="1">
      <c r="A10" s="7">
        <v>8</v>
      </c>
      <c r="B10" s="18" t="s">
        <v>17</v>
      </c>
      <c r="C10" s="18">
        <v>503</v>
      </c>
      <c r="D10" s="18" t="s">
        <v>4</v>
      </c>
      <c r="E10" s="19"/>
      <c r="F10" s="19"/>
      <c r="G10" s="19"/>
      <c r="H10" s="19"/>
      <c r="I10" s="19"/>
      <c r="J10" s="11"/>
      <c r="K10" s="11"/>
      <c r="L10" s="11"/>
      <c r="M10" s="11"/>
    </row>
    <row r="11" spans="1:13" s="9" customFormat="1" ht="24.75" customHeight="1">
      <c r="A11" s="7"/>
      <c r="B11" s="23" t="s">
        <v>7</v>
      </c>
      <c r="C11" s="23"/>
      <c r="D11" s="23"/>
      <c r="E11" s="10">
        <f>+SUM(E6:E10)</f>
        <v>10</v>
      </c>
      <c r="F11" s="10">
        <f>+SUM(F6:F10)</f>
        <v>9837</v>
      </c>
      <c r="G11" s="10">
        <f>+SUM(G6:G10)</f>
        <v>3307</v>
      </c>
      <c r="H11" s="10">
        <f>+SUM(H6:H10)</f>
        <v>126300</v>
      </c>
      <c r="I11" s="10">
        <f>+SUM(I6:I10)</f>
        <v>22300</v>
      </c>
      <c r="J11" s="11"/>
      <c r="K11" s="11"/>
      <c r="L11" s="11"/>
      <c r="M11" s="11"/>
    </row>
    <row r="12" spans="1:13" s="9" customFormat="1" ht="24.75" customHeight="1">
      <c r="A12" s="7"/>
      <c r="E12" s="8"/>
      <c r="F12" s="8"/>
      <c r="G12" s="8"/>
      <c r="H12" s="8"/>
      <c r="I12" s="8"/>
      <c r="J12" s="8"/>
      <c r="K12" s="8"/>
      <c r="L12" s="8"/>
      <c r="M12" s="8"/>
    </row>
    <row r="13" spans="1:13" s="9" customFormat="1" ht="15" customHeight="1">
      <c r="A13" s="5"/>
      <c r="B13" s="23" t="s">
        <v>31</v>
      </c>
      <c r="C13" s="23" t="s">
        <v>14</v>
      </c>
      <c r="D13" s="23" t="s">
        <v>15</v>
      </c>
      <c r="E13" s="22" t="s">
        <v>1</v>
      </c>
      <c r="F13" s="22"/>
      <c r="G13" s="22"/>
      <c r="H13" s="22"/>
      <c r="I13" s="22"/>
      <c r="J13" s="22"/>
      <c r="K13" s="22"/>
      <c r="L13" s="22"/>
      <c r="M13" s="22"/>
    </row>
    <row r="14" spans="1:13" s="9" customFormat="1" ht="15" customHeight="1">
      <c r="A14" s="5"/>
      <c r="B14" s="23"/>
      <c r="C14" s="23"/>
      <c r="D14" s="23"/>
      <c r="E14" s="22" t="s">
        <v>24</v>
      </c>
      <c r="F14" s="22"/>
      <c r="G14" s="22"/>
      <c r="H14" s="22"/>
      <c r="I14" s="22"/>
      <c r="J14" s="22"/>
      <c r="K14" s="22"/>
      <c r="L14" s="22"/>
      <c r="M14" s="22"/>
    </row>
    <row r="15" spans="1:13" s="9" customFormat="1" ht="15" customHeight="1">
      <c r="A15" s="5"/>
      <c r="B15" s="23"/>
      <c r="C15" s="23"/>
      <c r="D15" s="23"/>
      <c r="E15" s="22" t="s">
        <v>18</v>
      </c>
      <c r="F15" s="22"/>
      <c r="G15" s="22" t="s">
        <v>20</v>
      </c>
      <c r="H15" s="22"/>
      <c r="I15" s="22"/>
      <c r="J15" s="22"/>
      <c r="K15" s="22"/>
      <c r="L15" s="22"/>
      <c r="M15" s="22"/>
    </row>
    <row r="16" spans="1:13" s="9" customFormat="1" ht="15" customHeight="1">
      <c r="A16" s="5"/>
      <c r="B16" s="23"/>
      <c r="C16" s="23"/>
      <c r="D16" s="23"/>
      <c r="E16" s="22" t="s">
        <v>19</v>
      </c>
      <c r="F16" s="22"/>
      <c r="G16" s="22" t="s">
        <v>35</v>
      </c>
      <c r="H16" s="22" t="s">
        <v>21</v>
      </c>
      <c r="I16" s="22"/>
      <c r="J16" s="22" t="s">
        <v>19</v>
      </c>
      <c r="K16" s="22"/>
      <c r="L16" s="22" t="s">
        <v>22</v>
      </c>
      <c r="M16" s="22"/>
    </row>
    <row r="17" spans="1:13" s="9" customFormat="1" ht="49.5" customHeight="1">
      <c r="A17" s="5"/>
      <c r="B17" s="23"/>
      <c r="C17" s="23"/>
      <c r="D17" s="23"/>
      <c r="E17" s="6" t="s">
        <v>33</v>
      </c>
      <c r="F17" s="6" t="s">
        <v>34</v>
      </c>
      <c r="G17" s="22"/>
      <c r="H17" s="6" t="s">
        <v>33</v>
      </c>
      <c r="I17" s="6" t="s">
        <v>34</v>
      </c>
      <c r="J17" s="6" t="s">
        <v>33</v>
      </c>
      <c r="K17" s="6" t="s">
        <v>34</v>
      </c>
      <c r="L17" s="6" t="s">
        <v>32</v>
      </c>
      <c r="M17" s="6" t="s">
        <v>25</v>
      </c>
    </row>
    <row r="18" spans="1:13" s="9" customFormat="1" ht="24.75" customHeight="1">
      <c r="A18" s="7">
        <v>1</v>
      </c>
      <c r="B18" s="18" t="s">
        <v>11</v>
      </c>
      <c r="C18" s="18">
        <v>501</v>
      </c>
      <c r="D18" s="18" t="s">
        <v>2</v>
      </c>
      <c r="E18" s="19">
        <v>0</v>
      </c>
      <c r="F18" s="18">
        <v>0</v>
      </c>
      <c r="G18" s="19">
        <v>0</v>
      </c>
      <c r="H18" s="19">
        <v>0</v>
      </c>
      <c r="I18" s="20">
        <v>13380</v>
      </c>
      <c r="J18" s="19">
        <v>3032</v>
      </c>
      <c r="K18" s="20">
        <v>2</v>
      </c>
      <c r="L18" s="19">
        <v>1090</v>
      </c>
      <c r="M18" s="19">
        <v>0</v>
      </c>
    </row>
    <row r="19" spans="1:13" s="9" customFormat="1" ht="24.75" customHeight="1">
      <c r="A19" s="7">
        <v>3</v>
      </c>
      <c r="B19" s="18" t="s">
        <v>13</v>
      </c>
      <c r="C19" s="18">
        <v>505</v>
      </c>
      <c r="D19" s="18" t="s">
        <v>6</v>
      </c>
      <c r="E19" s="19">
        <v>0</v>
      </c>
      <c r="F19" s="18">
        <v>0</v>
      </c>
      <c r="G19" s="19">
        <v>0</v>
      </c>
      <c r="H19" s="19">
        <v>0</v>
      </c>
      <c r="I19" s="18">
        <v>0</v>
      </c>
      <c r="J19" s="19">
        <v>0</v>
      </c>
      <c r="K19" s="18">
        <v>0</v>
      </c>
      <c r="L19" s="19">
        <v>0</v>
      </c>
      <c r="M19" s="18">
        <v>0</v>
      </c>
    </row>
    <row r="20" spans="1:13" s="9" customFormat="1" ht="24.75" customHeight="1">
      <c r="A20" s="7">
        <v>4</v>
      </c>
      <c r="B20" s="18" t="s">
        <v>16</v>
      </c>
      <c r="C20" s="18">
        <v>504</v>
      </c>
      <c r="D20" s="18" t="s">
        <v>5</v>
      </c>
      <c r="E20" s="19">
        <v>7980</v>
      </c>
      <c r="F20" s="20">
        <v>0</v>
      </c>
      <c r="G20" s="19">
        <v>0</v>
      </c>
      <c r="H20" s="19">
        <v>0</v>
      </c>
      <c r="I20" s="20">
        <f>52890-H20</f>
        <v>52890</v>
      </c>
      <c r="J20" s="19">
        <v>9373</v>
      </c>
      <c r="K20" s="20">
        <v>0</v>
      </c>
      <c r="L20" s="19">
        <v>0</v>
      </c>
      <c r="M20" s="18">
        <v>0</v>
      </c>
    </row>
    <row r="21" spans="1:13" s="9" customFormat="1" ht="24.75" customHeight="1">
      <c r="A21" s="7">
        <v>7</v>
      </c>
      <c r="B21" s="18" t="s">
        <v>12</v>
      </c>
      <c r="C21" s="18">
        <v>502</v>
      </c>
      <c r="D21" s="18" t="s">
        <v>3</v>
      </c>
      <c r="E21" s="19">
        <v>1857</v>
      </c>
      <c r="F21" s="20">
        <v>0</v>
      </c>
      <c r="G21" s="19">
        <v>0</v>
      </c>
      <c r="H21" s="19">
        <v>0</v>
      </c>
      <c r="I21" s="20">
        <f>17538-H21</f>
        <v>17538</v>
      </c>
      <c r="J21" s="19">
        <v>28987</v>
      </c>
      <c r="K21" s="20">
        <v>0</v>
      </c>
      <c r="L21" s="19">
        <v>0</v>
      </c>
      <c r="M21" s="18">
        <v>0</v>
      </c>
    </row>
    <row r="22" spans="1:13" s="9" customFormat="1" ht="24.75" customHeight="1">
      <c r="A22" s="7">
        <v>8</v>
      </c>
      <c r="B22" s="18" t="s">
        <v>17</v>
      </c>
      <c r="C22" s="18">
        <v>503</v>
      </c>
      <c r="D22" s="18" t="s">
        <v>4</v>
      </c>
      <c r="E22" s="19">
        <v>0</v>
      </c>
      <c r="F22" s="18">
        <v>0</v>
      </c>
      <c r="G22" s="19">
        <v>0</v>
      </c>
      <c r="H22" s="19">
        <v>0</v>
      </c>
      <c r="I22" s="18">
        <v>0</v>
      </c>
      <c r="J22" s="19">
        <v>0</v>
      </c>
      <c r="K22" s="18">
        <v>0</v>
      </c>
      <c r="L22" s="19">
        <v>0</v>
      </c>
      <c r="M22" s="18">
        <v>0</v>
      </c>
    </row>
    <row r="23" spans="1:13" s="9" customFormat="1" ht="24.75" customHeight="1">
      <c r="A23" s="7"/>
      <c r="B23" s="23" t="s">
        <v>7</v>
      </c>
      <c r="C23" s="23"/>
      <c r="D23" s="23"/>
      <c r="E23" s="10">
        <f aca="true" t="shared" si="0" ref="E23:M23">+SUM(E18:E22)</f>
        <v>9837</v>
      </c>
      <c r="F23" s="10">
        <f t="shared" si="0"/>
        <v>0</v>
      </c>
      <c r="G23" s="10">
        <f t="shared" si="0"/>
        <v>0</v>
      </c>
      <c r="H23" s="10">
        <f t="shared" si="0"/>
        <v>0</v>
      </c>
      <c r="I23" s="10">
        <f t="shared" si="0"/>
        <v>83808</v>
      </c>
      <c r="J23" s="10">
        <f t="shared" si="0"/>
        <v>41392</v>
      </c>
      <c r="K23" s="10">
        <f t="shared" si="0"/>
        <v>2</v>
      </c>
      <c r="L23" s="10">
        <f t="shared" si="0"/>
        <v>1090</v>
      </c>
      <c r="M23" s="10">
        <f t="shared" si="0"/>
        <v>0</v>
      </c>
    </row>
    <row r="24" ht="24.75" customHeight="1"/>
    <row r="25" spans="1:13" s="9" customFormat="1" ht="15" customHeight="1">
      <c r="A25" s="5"/>
      <c r="B25" s="23" t="s">
        <v>31</v>
      </c>
      <c r="C25" s="23" t="s">
        <v>14</v>
      </c>
      <c r="D25" s="23" t="s">
        <v>15</v>
      </c>
      <c r="E25" s="22" t="s">
        <v>1</v>
      </c>
      <c r="F25" s="22"/>
      <c r="G25" s="22"/>
      <c r="H25" s="22"/>
      <c r="I25" s="22"/>
      <c r="J25" s="11"/>
      <c r="K25" s="11"/>
      <c r="L25" s="11"/>
      <c r="M25" s="11"/>
    </row>
    <row r="26" spans="1:13" s="9" customFormat="1" ht="15" customHeight="1">
      <c r="A26" s="5"/>
      <c r="B26" s="23"/>
      <c r="C26" s="23"/>
      <c r="D26" s="23"/>
      <c r="E26" s="22" t="s">
        <v>24</v>
      </c>
      <c r="F26" s="22"/>
      <c r="G26" s="22"/>
      <c r="H26" s="22"/>
      <c r="I26" s="22"/>
      <c r="J26" s="11"/>
      <c r="K26" s="11"/>
      <c r="L26" s="11"/>
      <c r="M26" s="11"/>
    </row>
    <row r="27" spans="1:13" s="9" customFormat="1" ht="15" customHeight="1">
      <c r="A27" s="5"/>
      <c r="B27" s="23"/>
      <c r="C27" s="23"/>
      <c r="D27" s="23"/>
      <c r="E27" s="24" t="s">
        <v>20</v>
      </c>
      <c r="F27" s="25"/>
      <c r="G27" s="22" t="s">
        <v>7</v>
      </c>
      <c r="H27" s="22"/>
      <c r="I27" s="22"/>
      <c r="J27" s="11"/>
      <c r="K27" s="11"/>
      <c r="L27" s="11"/>
      <c r="M27" s="11"/>
    </row>
    <row r="28" spans="1:13" s="9" customFormat="1" ht="15" customHeight="1">
      <c r="A28" s="5"/>
      <c r="B28" s="23"/>
      <c r="C28" s="23"/>
      <c r="D28" s="23"/>
      <c r="E28" s="24" t="s">
        <v>23</v>
      </c>
      <c r="F28" s="25"/>
      <c r="G28" s="22"/>
      <c r="H28" s="22"/>
      <c r="I28" s="22"/>
      <c r="J28" s="11"/>
      <c r="K28" s="11"/>
      <c r="L28" s="11"/>
      <c r="M28" s="11"/>
    </row>
    <row r="29" spans="1:13" s="9" customFormat="1" ht="49.5" customHeight="1">
      <c r="A29" s="5"/>
      <c r="B29" s="23"/>
      <c r="C29" s="23"/>
      <c r="D29" s="23"/>
      <c r="E29" s="6" t="s">
        <v>33</v>
      </c>
      <c r="F29" s="6" t="s">
        <v>34</v>
      </c>
      <c r="G29" s="16" t="s">
        <v>36</v>
      </c>
      <c r="H29" s="17" t="s">
        <v>37</v>
      </c>
      <c r="I29" s="6" t="s">
        <v>39</v>
      </c>
      <c r="J29" s="12"/>
      <c r="K29" s="12"/>
      <c r="L29" s="12"/>
      <c r="M29" s="12"/>
    </row>
    <row r="30" spans="1:13" s="9" customFormat="1" ht="24.75" customHeight="1">
      <c r="A30" s="7">
        <v>1</v>
      </c>
      <c r="B30" s="18" t="s">
        <v>11</v>
      </c>
      <c r="C30" s="18">
        <v>501</v>
      </c>
      <c r="D30" s="18" t="s">
        <v>2</v>
      </c>
      <c r="E30" s="19">
        <v>0</v>
      </c>
      <c r="F30" s="19">
        <v>0</v>
      </c>
      <c r="G30" s="19">
        <f>SUM(E18:M18,E30:F30)</f>
        <v>17504</v>
      </c>
      <c r="H30" s="20">
        <f>SUM(E18,H18,J18,L18,E30)</f>
        <v>4122</v>
      </c>
      <c r="I30" s="21">
        <f>+ROUND(H30/G30*100,1)</f>
        <v>23.5</v>
      </c>
      <c r="J30" s="11"/>
      <c r="K30" s="13"/>
      <c r="L30" s="11"/>
      <c r="M30" s="11"/>
    </row>
    <row r="31" spans="1:13" s="9" customFormat="1" ht="24.75" customHeight="1">
      <c r="A31" s="7">
        <v>3</v>
      </c>
      <c r="B31" s="18" t="s">
        <v>13</v>
      </c>
      <c r="C31" s="18">
        <v>505</v>
      </c>
      <c r="D31" s="18" t="s">
        <v>6</v>
      </c>
      <c r="E31" s="19">
        <v>0</v>
      </c>
      <c r="F31" s="19">
        <v>0</v>
      </c>
      <c r="G31" s="19">
        <f>SUM(E19:M19,E31:F31)</f>
        <v>0</v>
      </c>
      <c r="H31" s="20">
        <f>SUM(E19,H19,J19,L19,E31)</f>
        <v>0</v>
      </c>
      <c r="I31" s="21">
        <v>0</v>
      </c>
      <c r="J31" s="11"/>
      <c r="K31" s="14"/>
      <c r="L31" s="11"/>
      <c r="M31" s="14"/>
    </row>
    <row r="32" spans="1:13" s="9" customFormat="1" ht="24.75" customHeight="1">
      <c r="A32" s="7">
        <v>4</v>
      </c>
      <c r="B32" s="18" t="s">
        <v>16</v>
      </c>
      <c r="C32" s="18">
        <v>504</v>
      </c>
      <c r="D32" s="18" t="s">
        <v>5</v>
      </c>
      <c r="E32" s="19">
        <v>0</v>
      </c>
      <c r="F32" s="19">
        <v>0</v>
      </c>
      <c r="G32" s="19">
        <f>SUM(E20:M20,E32:F32)</f>
        <v>70243</v>
      </c>
      <c r="H32" s="20">
        <f>SUM(E20,H20,J20,L20,E32)</f>
        <v>17353</v>
      </c>
      <c r="I32" s="21">
        <f>+ROUND(H32/G32*100,1)</f>
        <v>24.7</v>
      </c>
      <c r="J32" s="11"/>
      <c r="K32" s="13"/>
      <c r="L32" s="11"/>
      <c r="M32" s="14"/>
    </row>
    <row r="33" spans="1:13" s="9" customFormat="1" ht="24.75" customHeight="1">
      <c r="A33" s="7">
        <v>7</v>
      </c>
      <c r="B33" s="18" t="s">
        <v>12</v>
      </c>
      <c r="C33" s="18">
        <v>502</v>
      </c>
      <c r="D33" s="18" t="s">
        <v>3</v>
      </c>
      <c r="E33" s="19">
        <v>8</v>
      </c>
      <c r="F33" s="19">
        <v>0</v>
      </c>
      <c r="G33" s="19">
        <f>SUM(E21:M21,E33:F33)</f>
        <v>48390</v>
      </c>
      <c r="H33" s="20">
        <f>SUM(E21,H21,J21,L21,E33)</f>
        <v>30852</v>
      </c>
      <c r="I33" s="21">
        <f>+ROUND(H33/G33*100,1)</f>
        <v>63.8</v>
      </c>
      <c r="J33" s="11"/>
      <c r="K33" s="13"/>
      <c r="L33" s="11"/>
      <c r="M33" s="14"/>
    </row>
    <row r="34" spans="1:13" s="9" customFormat="1" ht="24.75" customHeight="1">
      <c r="A34" s="7">
        <v>8</v>
      </c>
      <c r="B34" s="18" t="s">
        <v>17</v>
      </c>
      <c r="C34" s="18">
        <v>503</v>
      </c>
      <c r="D34" s="18" t="s">
        <v>4</v>
      </c>
      <c r="E34" s="19">
        <v>0</v>
      </c>
      <c r="F34" s="19">
        <v>0</v>
      </c>
      <c r="G34" s="19">
        <f>SUM(E22:M22,E34:F34)</f>
        <v>0</v>
      </c>
      <c r="H34" s="20">
        <f>SUM(E22,H22,J22,L22,E34)</f>
        <v>0</v>
      </c>
      <c r="I34" s="21">
        <v>0</v>
      </c>
      <c r="J34" s="11"/>
      <c r="K34" s="14"/>
      <c r="L34" s="11"/>
      <c r="M34" s="14"/>
    </row>
    <row r="35" spans="1:13" s="9" customFormat="1" ht="24.75" customHeight="1">
      <c r="A35" s="7"/>
      <c r="B35" s="23" t="s">
        <v>7</v>
      </c>
      <c r="C35" s="23"/>
      <c r="D35" s="23"/>
      <c r="E35" s="10">
        <f>+SUM(E30:E34)</f>
        <v>8</v>
      </c>
      <c r="F35" s="10">
        <f>+SUM(F30:F34)</f>
        <v>0</v>
      </c>
      <c r="G35" s="10">
        <f>+SUM(G30:G34)</f>
        <v>136137</v>
      </c>
      <c r="H35" s="10">
        <f>+SUM(H30:H34)</f>
        <v>52327</v>
      </c>
      <c r="I35" s="15">
        <f>+ROUND(H35/G35*100,1)</f>
        <v>38.4</v>
      </c>
      <c r="J35" s="11"/>
      <c r="K35" s="11"/>
      <c r="L35" s="11"/>
      <c r="M35" s="11"/>
    </row>
    <row r="36" ht="24.75" customHeight="1"/>
    <row r="37" ht="24.75" customHeight="1"/>
    <row r="38" ht="24.75" customHeight="1"/>
  </sheetData>
  <sheetProtection password="CB99" sheet="1" objects="1" scenarios="1"/>
  <mergeCells count="28">
    <mergeCell ref="E3:I3"/>
    <mergeCell ref="F4:G4"/>
    <mergeCell ref="E15:F15"/>
    <mergeCell ref="E16:F16"/>
    <mergeCell ref="E13:M13"/>
    <mergeCell ref="E14:M14"/>
    <mergeCell ref="G15:M15"/>
    <mergeCell ref="H16:I16"/>
    <mergeCell ref="J16:K16"/>
    <mergeCell ref="L16:M16"/>
    <mergeCell ref="B3:B5"/>
    <mergeCell ref="C3:C5"/>
    <mergeCell ref="D3:D5"/>
    <mergeCell ref="B23:D23"/>
    <mergeCell ref="B13:B17"/>
    <mergeCell ref="C13:C17"/>
    <mergeCell ref="D13:D17"/>
    <mergeCell ref="B11:D11"/>
    <mergeCell ref="G16:G17"/>
    <mergeCell ref="B35:D35"/>
    <mergeCell ref="B25:B29"/>
    <mergeCell ref="C25:C29"/>
    <mergeCell ref="D25:D29"/>
    <mergeCell ref="G27:I28"/>
    <mergeCell ref="E25:I25"/>
    <mergeCell ref="E26:I26"/>
    <mergeCell ref="E27:F27"/>
    <mergeCell ref="E28:F28"/>
  </mergeCells>
  <printOptions/>
  <pageMargins left="0.984251968503937" right="0.1968503937007874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2009-12-28T05:32:50Z</cp:lastPrinted>
  <dcterms:created xsi:type="dcterms:W3CDTF">2007-04-23T07:29:29Z</dcterms:created>
  <dcterms:modified xsi:type="dcterms:W3CDTF">2010-04-20T09:28:16Z</dcterms:modified>
  <cp:category/>
  <cp:version/>
  <cp:contentType/>
  <cp:contentStatus/>
</cp:coreProperties>
</file>