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prefnaganolgjp-my.sharepoint.com/personal/00025014_pref_nagano_lg_jp/Documents/デスクトップ/"/>
    </mc:Choice>
  </mc:AlternateContent>
  <xr:revisionPtr revIDLastSave="6" documentId="13_ncr:1_{D41F1E2D-23B1-40D6-9B58-D10DEC4A0C14}" xr6:coauthVersionLast="47" xr6:coauthVersionMax="47" xr10:uidLastSave="{FCC3BE55-9D32-47E5-ADCF-8238FA6F81CF}"/>
  <bookViews>
    <workbookView xWindow="-28920" yWindow="-120" windowWidth="29040" windowHeight="15720" activeTab="1" xr2:uid="{00000000-000D-0000-FFFF-FFFF00000000}"/>
  </bookViews>
  <sheets>
    <sheet name="記入例" sheetId="12" r:id="rId1"/>
    <sheet name="様式"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4" i="10" l="1"/>
  <c r="L74" i="10"/>
  <c r="M68" i="10"/>
  <c r="L68" i="10"/>
  <c r="M67" i="10"/>
  <c r="L67" i="10"/>
  <c r="M66" i="10"/>
  <c r="L66" i="10"/>
  <c r="M65" i="10"/>
  <c r="L65" i="10"/>
  <c r="M64" i="10"/>
  <c r="L64" i="10"/>
  <c r="L63" i="10"/>
  <c r="M63" i="10" s="1"/>
  <c r="M69" i="10" s="1"/>
  <c r="M61" i="10"/>
  <c r="L61" i="10"/>
  <c r="M60" i="10"/>
  <c r="L60" i="10"/>
  <c r="M59" i="10"/>
  <c r="L59" i="10"/>
  <c r="M58" i="10"/>
  <c r="L58" i="10"/>
  <c r="M57" i="10"/>
  <c r="L57" i="10"/>
  <c r="L56" i="10"/>
  <c r="M56" i="10" s="1"/>
  <c r="M62" i="10" s="1"/>
  <c r="L54" i="10"/>
  <c r="M54" i="10" s="1"/>
  <c r="L53" i="10"/>
  <c r="M53" i="10" s="1"/>
  <c r="L52" i="10"/>
  <c r="M52" i="10" s="1"/>
  <c r="L51" i="10"/>
  <c r="M51" i="10" s="1"/>
  <c r="L50" i="10"/>
  <c r="M50" i="10" s="1"/>
  <c r="L49" i="10"/>
  <c r="M49" i="10" s="1"/>
  <c r="M47" i="10"/>
  <c r="L47" i="10"/>
  <c r="M46" i="10"/>
  <c r="L46" i="10"/>
  <c r="M45" i="10"/>
  <c r="L45" i="10"/>
  <c r="M44" i="10"/>
  <c r="L44" i="10"/>
  <c r="M43" i="10"/>
  <c r="L43" i="10"/>
  <c r="L42" i="10"/>
  <c r="M42" i="10" s="1"/>
  <c r="M48" i="10" s="1"/>
  <c r="M40" i="10"/>
  <c r="L40" i="10"/>
  <c r="M39" i="10"/>
  <c r="L39" i="10"/>
  <c r="M38" i="10"/>
  <c r="L38" i="10"/>
  <c r="M37" i="10"/>
  <c r="L37" i="10"/>
  <c r="M36" i="10"/>
  <c r="L36" i="10"/>
  <c r="L35" i="10"/>
  <c r="M35" i="10" s="1"/>
  <c r="M41" i="10" s="1"/>
  <c r="M33" i="10"/>
  <c r="L33" i="10"/>
  <c r="M32" i="10"/>
  <c r="L32" i="10"/>
  <c r="M31" i="10"/>
  <c r="L31" i="10"/>
  <c r="M30" i="10"/>
  <c r="L30" i="10"/>
  <c r="M29" i="10"/>
  <c r="L29" i="10"/>
  <c r="L28" i="10"/>
  <c r="M28" i="10" s="1"/>
  <c r="M34" i="10" s="1"/>
  <c r="M26" i="10"/>
  <c r="L26" i="10"/>
  <c r="M25" i="10"/>
  <c r="L25" i="10"/>
  <c r="M24" i="10"/>
  <c r="L24" i="10"/>
  <c r="M23" i="10"/>
  <c r="L23" i="10"/>
  <c r="M22" i="10"/>
  <c r="L22" i="10"/>
  <c r="M21" i="10"/>
  <c r="M27" i="10" s="1"/>
  <c r="L21" i="10"/>
  <c r="L27" i="10" s="1"/>
  <c r="M18" i="10"/>
  <c r="L18" i="10"/>
  <c r="M17" i="10"/>
  <c r="L17" i="10"/>
  <c r="M16" i="10"/>
  <c r="L16" i="10"/>
  <c r="M15" i="10"/>
  <c r="L15" i="10"/>
  <c r="M14" i="10"/>
  <c r="L14" i="10"/>
  <c r="M13" i="10"/>
  <c r="L13" i="10"/>
  <c r="M12" i="10"/>
  <c r="L12" i="10"/>
  <c r="M81" i="12"/>
  <c r="M80" i="12"/>
  <c r="L80" i="12"/>
  <c r="M79" i="12"/>
  <c r="L79" i="12"/>
  <c r="M78" i="12"/>
  <c r="L78" i="12"/>
  <c r="M74" i="12"/>
  <c r="L74" i="12"/>
  <c r="M73" i="12"/>
  <c r="L73" i="12"/>
  <c r="M72" i="12"/>
  <c r="L72" i="12"/>
  <c r="M71" i="12"/>
  <c r="L71" i="12"/>
  <c r="M70" i="12"/>
  <c r="L70" i="12"/>
  <c r="M69" i="12"/>
  <c r="L69" i="12"/>
  <c r="M68" i="12"/>
  <c r="L68" i="12"/>
  <c r="M67" i="12"/>
  <c r="L67" i="12"/>
  <c r="M66" i="12"/>
  <c r="L66" i="12"/>
  <c r="M65" i="12"/>
  <c r="L65" i="12"/>
  <c r="M64" i="12"/>
  <c r="L64" i="12"/>
  <c r="M63" i="12"/>
  <c r="L63" i="12"/>
  <c r="M62" i="12"/>
  <c r="L62" i="12"/>
  <c r="M61" i="12"/>
  <c r="L61" i="12"/>
  <c r="M60" i="12"/>
  <c r="L60" i="12"/>
  <c r="M59" i="12"/>
  <c r="L59" i="12"/>
  <c r="M58" i="12"/>
  <c r="L58" i="12"/>
  <c r="M57" i="12"/>
  <c r="L57" i="12"/>
  <c r="M56" i="12"/>
  <c r="L56" i="12"/>
  <c r="M55" i="12"/>
  <c r="L55" i="12"/>
  <c r="M54" i="12"/>
  <c r="L54" i="12"/>
  <c r="M53" i="12"/>
  <c r="L53" i="12"/>
  <c r="M52" i="12"/>
  <c r="L52" i="12"/>
  <c r="M51" i="12"/>
  <c r="L51" i="12"/>
  <c r="M50" i="12"/>
  <c r="L50" i="12"/>
  <c r="M49" i="12"/>
  <c r="L49" i="12"/>
  <c r="M48" i="12"/>
  <c r="L48" i="12"/>
  <c r="M47" i="12"/>
  <c r="L47" i="12"/>
  <c r="M46" i="12"/>
  <c r="L46" i="12"/>
  <c r="M45" i="12"/>
  <c r="L45" i="12"/>
  <c r="M44" i="12"/>
  <c r="L44" i="12"/>
  <c r="M43" i="12"/>
  <c r="L43" i="12"/>
  <c r="M42" i="12"/>
  <c r="L42" i="12"/>
  <c r="M41" i="12"/>
  <c r="L41" i="12"/>
  <c r="M40" i="12"/>
  <c r="L40" i="12"/>
  <c r="M39" i="12"/>
  <c r="L39" i="12"/>
  <c r="M38" i="12"/>
  <c r="L38" i="12"/>
  <c r="M37" i="12"/>
  <c r="L37" i="12"/>
  <c r="M36" i="12"/>
  <c r="L36" i="12"/>
  <c r="M35" i="12"/>
  <c r="L35" i="12"/>
  <c r="M34" i="12"/>
  <c r="L34" i="12"/>
  <c r="M33" i="12"/>
  <c r="L33" i="12"/>
  <c r="M32" i="12"/>
  <c r="L32" i="12"/>
  <c r="M31" i="12"/>
  <c r="L31" i="12"/>
  <c r="M30" i="12"/>
  <c r="L30" i="12"/>
  <c r="M29" i="12"/>
  <c r="L29" i="12"/>
  <c r="M28" i="12"/>
  <c r="L28" i="12"/>
  <c r="M27" i="12"/>
  <c r="L27" i="12"/>
  <c r="M26" i="12"/>
  <c r="L26" i="12"/>
  <c r="M25" i="12"/>
  <c r="L25" i="12"/>
  <c r="M22" i="12"/>
  <c r="L22" i="12"/>
  <c r="M21" i="12"/>
  <c r="L21" i="12"/>
  <c r="M20" i="12"/>
  <c r="L20" i="12"/>
  <c r="M19" i="12"/>
  <c r="L19" i="12"/>
  <c r="M18" i="12"/>
  <c r="L18" i="12"/>
  <c r="M17" i="12"/>
  <c r="L17" i="12"/>
  <c r="M16" i="12"/>
  <c r="L16" i="12"/>
  <c r="M15" i="12"/>
  <c r="L15" i="12"/>
  <c r="M14" i="12"/>
  <c r="L14" i="12"/>
  <c r="M13" i="12"/>
  <c r="L13" i="12"/>
  <c r="M12" i="12"/>
  <c r="L12" i="12"/>
  <c r="C6" i="12"/>
  <c r="C5" i="12"/>
  <c r="C4" i="12"/>
  <c r="L69" i="10" l="1"/>
  <c r="M55" i="10"/>
  <c r="L55" i="10"/>
  <c r="L62" i="10"/>
  <c r="L48" i="10"/>
  <c r="L41" i="10"/>
  <c r="L34" i="10"/>
  <c r="L70" i="10" s="1"/>
  <c r="L75" i="10" s="1"/>
  <c r="L76" i="10" s="1"/>
  <c r="C6" i="10" s="1"/>
  <c r="M70" i="10"/>
  <c r="M75" i="10" s="1"/>
  <c r="M76" i="10" s="1"/>
  <c r="M77" i="10" s="1"/>
  <c r="C5" i="10" s="1"/>
  <c r="C4" i="10" l="1"/>
</calcChain>
</file>

<file path=xl/sharedStrings.xml><?xml version="1.0" encoding="utf-8"?>
<sst xmlns="http://schemas.openxmlformats.org/spreadsheetml/2006/main" count="204" uniqueCount="94">
  <si>
    <t>１　収入明細</t>
    <rPh sb="2" eb="4">
      <t>シュウニュウ</t>
    </rPh>
    <rPh sb="4" eb="6">
      <t>メイサイ</t>
    </rPh>
    <phoneticPr fontId="1"/>
  </si>
  <si>
    <t>２　支出明細</t>
    <rPh sb="2" eb="4">
      <t>シシュツ</t>
    </rPh>
    <rPh sb="4" eb="6">
      <t>メイサイ</t>
    </rPh>
    <phoneticPr fontId="1"/>
  </si>
  <si>
    <t>内容</t>
    <rPh sb="0" eb="2">
      <t>ナイヨウ</t>
    </rPh>
    <phoneticPr fontId="1"/>
  </si>
  <si>
    <t>支出先</t>
    <rPh sb="0" eb="2">
      <t>シシュツ</t>
    </rPh>
    <rPh sb="2" eb="3">
      <t>サキ</t>
    </rPh>
    <phoneticPr fontId="1"/>
  </si>
  <si>
    <t>収入内容</t>
    <rPh sb="0" eb="2">
      <t>シュウニュウ</t>
    </rPh>
    <rPh sb="2" eb="4">
      <t>ナイヨウ</t>
    </rPh>
    <phoneticPr fontId="1"/>
  </si>
  <si>
    <t>金額（円）</t>
    <rPh sb="0" eb="2">
      <t>キンガク</t>
    </rPh>
    <rPh sb="3" eb="4">
      <t>エン</t>
    </rPh>
    <phoneticPr fontId="1"/>
  </si>
  <si>
    <t>合計</t>
    <rPh sb="0" eb="2">
      <t>ゴウケイ</t>
    </rPh>
    <phoneticPr fontId="1"/>
  </si>
  <si>
    <t>補助事業者名</t>
    <rPh sb="0" eb="2">
      <t>ホジョ</t>
    </rPh>
    <rPh sb="2" eb="4">
      <t>ジギョウ</t>
    </rPh>
    <rPh sb="4" eb="5">
      <t>シャ</t>
    </rPh>
    <rPh sb="5" eb="6">
      <t>メイ</t>
    </rPh>
    <phoneticPr fontId="1"/>
  </si>
  <si>
    <t>自己資金</t>
    <rPh sb="0" eb="2">
      <t>ジコ</t>
    </rPh>
    <rPh sb="2" eb="4">
      <t>シキン</t>
    </rPh>
    <phoneticPr fontId="1"/>
  </si>
  <si>
    <t>補助金</t>
    <rPh sb="0" eb="3">
      <t>ホジョキン</t>
    </rPh>
    <phoneticPr fontId="1"/>
  </si>
  <si>
    <t>事業開始日</t>
    <rPh sb="0" eb="2">
      <t>ジギョウ</t>
    </rPh>
    <rPh sb="2" eb="4">
      <t>カイシ</t>
    </rPh>
    <rPh sb="4" eb="5">
      <t>ビ</t>
    </rPh>
    <phoneticPr fontId="1"/>
  </si>
  <si>
    <t>事業完了日</t>
    <rPh sb="0" eb="2">
      <t>ジギョウ</t>
    </rPh>
    <rPh sb="2" eb="4">
      <t>カンリョウ</t>
    </rPh>
    <rPh sb="4" eb="5">
      <t>ビ</t>
    </rPh>
    <phoneticPr fontId="1"/>
  </si>
  <si>
    <t>小計</t>
    <rPh sb="0" eb="2">
      <t>ショウケイ</t>
    </rPh>
    <phoneticPr fontId="1"/>
  </si>
  <si>
    <t>人件費</t>
    <rPh sb="0" eb="3">
      <t>ジンケンヒ</t>
    </rPh>
    <phoneticPr fontId="1"/>
  </si>
  <si>
    <t>旅費</t>
    <rPh sb="0" eb="2">
      <t>リョヒ</t>
    </rPh>
    <phoneticPr fontId="1"/>
  </si>
  <si>
    <t>その他経費</t>
    <rPh sb="2" eb="5">
      <t>タケイヒ</t>
    </rPh>
    <phoneticPr fontId="1"/>
  </si>
  <si>
    <t>見積日
（見積書）</t>
    <rPh sb="0" eb="3">
      <t>ミツモリビ</t>
    </rPh>
    <rPh sb="5" eb="8">
      <t>ミツモリショ</t>
    </rPh>
    <phoneticPr fontId="1"/>
  </si>
  <si>
    <t>納品日
（納品書）</t>
    <rPh sb="0" eb="2">
      <t>ノウヒン</t>
    </rPh>
    <rPh sb="2" eb="3">
      <t>ビ</t>
    </rPh>
    <rPh sb="5" eb="8">
      <t>ノウヒンショ</t>
    </rPh>
    <phoneticPr fontId="1"/>
  </si>
  <si>
    <t>請求日
（請求書）</t>
    <rPh sb="0" eb="2">
      <t>セイキュウ</t>
    </rPh>
    <rPh sb="2" eb="3">
      <t>ビ</t>
    </rPh>
    <rPh sb="5" eb="8">
      <t>セイキュウショ</t>
    </rPh>
    <phoneticPr fontId="1"/>
  </si>
  <si>
    <t>金額
（税込み）</t>
    <rPh sb="0" eb="2">
      <t>キンガク</t>
    </rPh>
    <rPh sb="4" eb="6">
      <t>ゼイコ</t>
    </rPh>
    <phoneticPr fontId="1"/>
  </si>
  <si>
    <t>補助対象経費
（税抜き）</t>
    <rPh sb="0" eb="2">
      <t>ホジョ</t>
    </rPh>
    <rPh sb="2" eb="4">
      <t>タイショウ</t>
    </rPh>
    <rPh sb="4" eb="6">
      <t>ケイヒ</t>
    </rPh>
    <rPh sb="8" eb="9">
      <t>ゼイ</t>
    </rPh>
    <rPh sb="9" eb="10">
      <t>ヌ</t>
    </rPh>
    <phoneticPr fontId="1"/>
  </si>
  <si>
    <t>経費区分</t>
    <rPh sb="0" eb="2">
      <t>ケイヒ</t>
    </rPh>
    <rPh sb="2" eb="4">
      <t>クブン</t>
    </rPh>
    <phoneticPr fontId="1"/>
  </si>
  <si>
    <t>（１）人件費</t>
    <rPh sb="3" eb="6">
      <t>ジンケンヒ</t>
    </rPh>
    <phoneticPr fontId="1"/>
  </si>
  <si>
    <t>（２）その他の経費</t>
    <rPh sb="5" eb="6">
      <t>タ</t>
    </rPh>
    <rPh sb="7" eb="9">
      <t>ケイヒ</t>
    </rPh>
    <phoneticPr fontId="1"/>
  </si>
  <si>
    <t>氏名</t>
    <rPh sb="0" eb="2">
      <t>シメイ</t>
    </rPh>
    <phoneticPr fontId="1"/>
  </si>
  <si>
    <t>実施月</t>
    <rPh sb="0" eb="2">
      <t>ジッシ</t>
    </rPh>
    <rPh sb="2" eb="3">
      <t>ツキ</t>
    </rPh>
    <phoneticPr fontId="1"/>
  </si>
  <si>
    <t>補助対象経費</t>
    <rPh sb="0" eb="2">
      <t>ホジョ</t>
    </rPh>
    <rPh sb="2" eb="4">
      <t>タイショウ</t>
    </rPh>
    <rPh sb="4" eb="6">
      <t>ケイヒ</t>
    </rPh>
    <phoneticPr fontId="1"/>
  </si>
  <si>
    <t>株式会社若里システム</t>
    <rPh sb="0" eb="4">
      <t>カブシキガイシャ</t>
    </rPh>
    <rPh sb="4" eb="5">
      <t>ワカ</t>
    </rPh>
    <rPh sb="5" eb="6">
      <t>サト</t>
    </rPh>
    <phoneticPr fontId="1"/>
  </si>
  <si>
    <t>若里はな子</t>
    <rPh sb="0" eb="2">
      <t>ワカサト</t>
    </rPh>
    <rPh sb="4" eb="5">
      <t>コ</t>
    </rPh>
    <phoneticPr fontId="1"/>
  </si>
  <si>
    <t>7月</t>
    <rPh sb="1" eb="2">
      <t>ガツ</t>
    </rPh>
    <phoneticPr fontId="1"/>
  </si>
  <si>
    <t>25等級B</t>
    <rPh sb="2" eb="4">
      <t>トウキュウ</t>
    </rPh>
    <phoneticPr fontId="1"/>
  </si>
  <si>
    <t>山村太郎</t>
    <rPh sb="0" eb="2">
      <t>ヤマムラ</t>
    </rPh>
    <rPh sb="2" eb="4">
      <t>タロウ</t>
    </rPh>
    <phoneticPr fontId="1"/>
  </si>
  <si>
    <t>-</t>
  </si>
  <si>
    <t>-</t>
    <phoneticPr fontId="1"/>
  </si>
  <si>
    <t>振込日</t>
    <rPh sb="0" eb="2">
      <t>フリコミ</t>
    </rPh>
    <rPh sb="2" eb="3">
      <t>ビ</t>
    </rPh>
    <phoneticPr fontId="1"/>
  </si>
  <si>
    <t>山村太郎（通勤費）</t>
    <rPh sb="0" eb="2">
      <t>ヤマムラ</t>
    </rPh>
    <rPh sb="2" eb="4">
      <t>タロウ</t>
    </rPh>
    <rPh sb="5" eb="7">
      <t>ツウキン</t>
    </rPh>
    <rPh sb="7" eb="8">
      <t>ヒ</t>
    </rPh>
    <phoneticPr fontId="1"/>
  </si>
  <si>
    <t>凸山研究室との共同研究</t>
    <rPh sb="0" eb="1">
      <t>デコ</t>
    </rPh>
    <rPh sb="1" eb="2">
      <t>ヤマ</t>
    </rPh>
    <rPh sb="2" eb="5">
      <t>ケンキュウシツ</t>
    </rPh>
    <rPh sb="7" eb="9">
      <t>キョウドウ</t>
    </rPh>
    <rPh sb="9" eb="11">
      <t>ケンキュウ</t>
    </rPh>
    <phoneticPr fontId="1"/>
  </si>
  <si>
    <t>国立信濃大学</t>
    <rPh sb="0" eb="2">
      <t>コクリツ</t>
    </rPh>
    <rPh sb="2" eb="4">
      <t>シナノ</t>
    </rPh>
    <rPh sb="4" eb="6">
      <t>ダイガク</t>
    </rPh>
    <phoneticPr fontId="1"/>
  </si>
  <si>
    <t>秋葉電機株式会社</t>
    <rPh sb="0" eb="2">
      <t>アキバ</t>
    </rPh>
    <rPh sb="2" eb="4">
      <t>デンキ</t>
    </rPh>
    <rPh sb="4" eb="8">
      <t>カブシキガイシャ</t>
    </rPh>
    <phoneticPr fontId="1"/>
  </si>
  <si>
    <t>基板設計アドバイス</t>
    <rPh sb="0" eb="2">
      <t>キバン</t>
    </rPh>
    <rPh sb="2" eb="4">
      <t>セッケイ</t>
    </rPh>
    <phoneticPr fontId="1"/>
  </si>
  <si>
    <t>センサ設定への助言</t>
    <rPh sb="3" eb="5">
      <t>セッテイ</t>
    </rPh>
    <rPh sb="7" eb="9">
      <t>ジョゲン</t>
    </rPh>
    <phoneticPr fontId="1"/>
  </si>
  <si>
    <t>8月</t>
  </si>
  <si>
    <r>
      <t xml:space="preserve">健保等級
</t>
    </r>
    <r>
      <rPr>
        <sz val="9"/>
        <rFont val="ＭＳ Ｐゴシック"/>
        <family val="3"/>
        <charset val="128"/>
        <scheme val="minor"/>
      </rPr>
      <t>賞与回数（AorB）</t>
    </r>
    <rPh sb="0" eb="2">
      <t>ケンポ</t>
    </rPh>
    <rPh sb="2" eb="4">
      <t>トウキュウ</t>
    </rPh>
    <rPh sb="5" eb="7">
      <t>ショウヨ</t>
    </rPh>
    <rPh sb="7" eb="9">
      <t>カイスウ</t>
    </rPh>
    <phoneticPr fontId="1"/>
  </si>
  <si>
    <r>
      <t xml:space="preserve">発注日
</t>
    </r>
    <r>
      <rPr>
        <sz val="8"/>
        <rFont val="ＭＳ Ｐゴシック"/>
        <family val="3"/>
        <charset val="128"/>
        <scheme val="minor"/>
      </rPr>
      <t>（発注書又は契約書）</t>
    </r>
    <rPh sb="0" eb="2">
      <t>ハッチュウ</t>
    </rPh>
    <rPh sb="2" eb="3">
      <t>ビ</t>
    </rPh>
    <rPh sb="5" eb="8">
      <t>ハッチュウショ</t>
    </rPh>
    <rPh sb="8" eb="9">
      <t>マタ</t>
    </rPh>
    <rPh sb="10" eb="13">
      <t>ケイヤクショ</t>
    </rPh>
    <phoneticPr fontId="1"/>
  </si>
  <si>
    <r>
      <t xml:space="preserve">支払日
</t>
    </r>
    <r>
      <rPr>
        <sz val="8"/>
        <rFont val="ＭＳ Ｐゴシック"/>
        <family val="3"/>
        <charset val="128"/>
        <scheme val="minor"/>
      </rPr>
      <t>（通帳又は振込証明）</t>
    </r>
    <rPh sb="0" eb="2">
      <t>シハラ</t>
    </rPh>
    <rPh sb="2" eb="3">
      <t>ビ</t>
    </rPh>
    <rPh sb="5" eb="7">
      <t>ツウチョウ</t>
    </rPh>
    <rPh sb="7" eb="8">
      <t>マタ</t>
    </rPh>
    <rPh sb="9" eb="13">
      <t>フリコミショウメイ</t>
    </rPh>
    <phoneticPr fontId="1"/>
  </si>
  <si>
    <t>（株）○○電材</t>
    <rPh sb="0" eb="3">
      <t>カブ</t>
    </rPh>
    <rPh sb="5" eb="7">
      <t>デンザイ</t>
    </rPh>
    <phoneticPr fontId="1"/>
  </si>
  <si>
    <t>３　補助金額の算出</t>
    <rPh sb="2" eb="4">
      <t>ホジョ</t>
    </rPh>
    <rPh sb="4" eb="6">
      <t>キンガク</t>
    </rPh>
    <rPh sb="7" eb="9">
      <t>サンシュツ</t>
    </rPh>
    <phoneticPr fontId="1"/>
  </si>
  <si>
    <r>
      <t xml:space="preserve">従事時間（ｈ）
</t>
    </r>
    <r>
      <rPr>
        <sz val="9"/>
        <rFont val="ＭＳ Ｐゴシック"/>
        <family val="3"/>
        <charset val="128"/>
        <scheme val="minor"/>
      </rPr>
      <t>（通勤費は回数）</t>
    </r>
    <rPh sb="0" eb="2">
      <t>ジュウジ</t>
    </rPh>
    <rPh sb="2" eb="4">
      <t>ジカン</t>
    </rPh>
    <rPh sb="9" eb="11">
      <t>ツウキン</t>
    </rPh>
    <rPh sb="11" eb="12">
      <t>ヒ</t>
    </rPh>
    <rPh sb="13" eb="15">
      <t>カイスウ</t>
    </rPh>
    <phoneticPr fontId="1"/>
  </si>
  <si>
    <r>
      <t xml:space="preserve">時間単価
</t>
    </r>
    <r>
      <rPr>
        <sz val="8"/>
        <rFont val="ＭＳ Ｐゴシック"/>
        <family val="3"/>
        <charset val="128"/>
        <scheme val="minor"/>
      </rPr>
      <t>（通勤費は単価）</t>
    </r>
    <rPh sb="0" eb="2">
      <t>ジカン</t>
    </rPh>
    <rPh sb="2" eb="4">
      <t>タンカ</t>
    </rPh>
    <rPh sb="6" eb="8">
      <t>ツウキン</t>
    </rPh>
    <rPh sb="8" eb="9">
      <t>ヒ</t>
    </rPh>
    <rPh sb="10" eb="12">
      <t>タンカ</t>
    </rPh>
    <phoneticPr fontId="1"/>
  </si>
  <si>
    <t>センサ駆動システム部の委託開発</t>
    <rPh sb="3" eb="5">
      <t>クドウ</t>
    </rPh>
    <rPh sb="9" eb="10">
      <t>ブ</t>
    </rPh>
    <rPh sb="11" eb="13">
      <t>イタク</t>
    </rPh>
    <rPh sb="13" eb="15">
      <t>カイハツ</t>
    </rPh>
    <phoneticPr fontId="1"/>
  </si>
  <si>
    <t>凹凹コンサルタンツ（株）</t>
    <rPh sb="0" eb="1">
      <t>ボコ</t>
    </rPh>
    <rPh sb="1" eb="2">
      <t>ボコ</t>
    </rPh>
    <rPh sb="9" eb="12">
      <t>カブ</t>
    </rPh>
    <phoneticPr fontId="1"/>
  </si>
  <si>
    <t>川中権平技術士事務所</t>
    <rPh sb="0" eb="2">
      <t>カワナカ</t>
    </rPh>
    <rPh sb="2" eb="3">
      <t>ケン</t>
    </rPh>
    <rPh sb="3" eb="4">
      <t>タイラ</t>
    </rPh>
    <rPh sb="4" eb="7">
      <t>ギジュツシ</t>
    </rPh>
    <rPh sb="7" eb="9">
      <t>ジム</t>
    </rPh>
    <rPh sb="9" eb="10">
      <t>ショ</t>
    </rPh>
    <phoneticPr fontId="1"/>
  </si>
  <si>
    <t>開発テーマ</t>
    <rPh sb="0" eb="2">
      <t>カイハツ</t>
    </rPh>
    <phoneticPr fontId="1"/>
  </si>
  <si>
    <t>○○用△△システムの開発</t>
    <rPh sb="2" eb="3">
      <t>ヨウ</t>
    </rPh>
    <rPh sb="10" eb="12">
      <t>カイハツ</t>
    </rPh>
    <phoneticPr fontId="1"/>
  </si>
  <si>
    <t>8/12委託開発打合せ（伊那市、（株）山山システム開発）</t>
    <rPh sb="4" eb="6">
      <t>イタク</t>
    </rPh>
    <rPh sb="6" eb="8">
      <t>カイハツ</t>
    </rPh>
    <rPh sb="8" eb="10">
      <t>ウチアワ</t>
    </rPh>
    <rPh sb="12" eb="15">
      <t>イナシ</t>
    </rPh>
    <rPh sb="16" eb="19">
      <t>カブ</t>
    </rPh>
    <rPh sb="19" eb="20">
      <t>ヤマ</t>
    </rPh>
    <rPh sb="20" eb="21">
      <t>ヤマ</t>
    </rPh>
    <rPh sb="25" eb="27">
      <t>カイハツ</t>
    </rPh>
    <phoneticPr fontId="1"/>
  </si>
  <si>
    <r>
      <t xml:space="preserve">金額
</t>
    </r>
    <r>
      <rPr>
        <sz val="8"/>
        <rFont val="ＭＳ Ｐゴシック"/>
        <family val="3"/>
        <charset val="128"/>
        <scheme val="minor"/>
      </rPr>
      <t>(補助事業に要した経費)</t>
    </r>
    <rPh sb="0" eb="2">
      <t>キンガク</t>
    </rPh>
    <phoneticPr fontId="1"/>
  </si>
  <si>
    <t>諏訪野隆（健保適応者以外）</t>
    <rPh sb="0" eb="2">
      <t>スワ</t>
    </rPh>
    <rPh sb="2" eb="3">
      <t>ノ</t>
    </rPh>
    <rPh sb="3" eb="4">
      <t>タカシ</t>
    </rPh>
    <rPh sb="5" eb="7">
      <t>ケンポ</t>
    </rPh>
    <rPh sb="7" eb="10">
      <t>テキオウシャ</t>
    </rPh>
    <rPh sb="10" eb="12">
      <t>イガイ</t>
    </rPh>
    <phoneticPr fontId="1"/>
  </si>
  <si>
    <t>（株）山山システム開発</t>
    <phoneticPr fontId="1"/>
  </si>
  <si>
    <t>令和８年度　信州型サンドボックス事業費補助金　収支明細書</t>
    <rPh sb="0" eb="2">
      <t>レイワ</t>
    </rPh>
    <rPh sb="3" eb="5">
      <t>ネンド</t>
    </rPh>
    <rPh sb="6" eb="8">
      <t>シンシュウ</t>
    </rPh>
    <rPh sb="8" eb="9">
      <t>ガタ</t>
    </rPh>
    <rPh sb="16" eb="18">
      <t>ジギョウ</t>
    </rPh>
    <rPh sb="18" eb="19">
      <t>ヒ</t>
    </rPh>
    <rPh sb="19" eb="22">
      <t>ホジョキン</t>
    </rPh>
    <phoneticPr fontId="1"/>
  </si>
  <si>
    <t>2026.10.31</t>
  </si>
  <si>
    <t>2027.1.31</t>
    <phoneticPr fontId="1"/>
  </si>
  <si>
    <t>2026.9.20</t>
    <phoneticPr fontId="1"/>
  </si>
  <si>
    <t>2026.9.12</t>
    <phoneticPr fontId="1"/>
  </si>
  <si>
    <t>2026.10.25</t>
    <phoneticPr fontId="1"/>
  </si>
  <si>
    <t>2026.11.6</t>
  </si>
  <si>
    <t>2026.11.30</t>
  </si>
  <si>
    <t>2026.10.2</t>
  </si>
  <si>
    <t>2026.10.15</t>
  </si>
  <si>
    <t>2026.9.10</t>
    <phoneticPr fontId="1"/>
  </si>
  <si>
    <t>2027.1.15</t>
    <phoneticPr fontId="1"/>
  </si>
  <si>
    <t>補助金の額（補助対象経費の10/10）</t>
    <rPh sb="0" eb="3">
      <t>ホジョキン</t>
    </rPh>
    <rPh sb="4" eb="5">
      <t>ガク</t>
    </rPh>
    <rPh sb="6" eb="8">
      <t>ホジョ</t>
    </rPh>
    <rPh sb="8" eb="10">
      <t>タイショウ</t>
    </rPh>
    <rPh sb="10" eb="12">
      <t>ケイヒ</t>
    </rPh>
    <phoneticPr fontId="1"/>
  </si>
  <si>
    <t>原材料費</t>
    <rPh sb="0" eb="3">
      <t>ゲンザイリョウ</t>
    </rPh>
    <rPh sb="3" eb="4">
      <t>ヒ</t>
    </rPh>
    <phoneticPr fontId="1"/>
  </si>
  <si>
    <t>機器設備費</t>
    <rPh sb="0" eb="5">
      <t>キキセツビヒ</t>
    </rPh>
    <phoneticPr fontId="1"/>
  </si>
  <si>
    <t>消耗品費</t>
    <rPh sb="0" eb="4">
      <t>ショウモウヒンヒ</t>
    </rPh>
    <phoneticPr fontId="1"/>
  </si>
  <si>
    <t>外注費</t>
    <rPh sb="0" eb="3">
      <t>ガイチュウヒ</t>
    </rPh>
    <phoneticPr fontId="1"/>
  </si>
  <si>
    <t>専門家謝金</t>
    <rPh sb="0" eb="3">
      <t>センモンカ</t>
    </rPh>
    <rPh sb="3" eb="5">
      <t>シャキン</t>
    </rPh>
    <phoneticPr fontId="1"/>
  </si>
  <si>
    <t>2026.9.25</t>
    <phoneticPr fontId="1"/>
  </si>
  <si>
    <t>2026.10.10</t>
    <phoneticPr fontId="1"/>
  </si>
  <si>
    <t>単価</t>
    <rPh sb="0" eb="2">
      <t>タンカ</t>
    </rPh>
    <phoneticPr fontId="1"/>
  </si>
  <si>
    <t>単位</t>
    <rPh sb="0" eb="2">
      <t>タンイ</t>
    </rPh>
    <phoneticPr fontId="1"/>
  </si>
  <si>
    <t>個数/
期間</t>
    <rPh sb="0" eb="2">
      <t>コスウ</t>
    </rPh>
    <rPh sb="4" eb="6">
      <t>キカン</t>
    </rPh>
    <phoneticPr fontId="1"/>
  </si>
  <si>
    <t>2026.9.25</t>
  </si>
  <si>
    <t>2026.10.10</t>
  </si>
  <si>
    <t>2026.9.10</t>
  </si>
  <si>
    <t>LANケーブル LE-321c2v 100ｍ</t>
  </si>
  <si>
    <t>2026.9.23</t>
  </si>
  <si>
    <t>2026.9.26</t>
  </si>
  <si>
    <t>2026.10.3</t>
  </si>
  <si>
    <t>2026.10.5</t>
  </si>
  <si>
    <t>2026.10.20</t>
  </si>
  <si>
    <t>2026.11.13</t>
  </si>
  <si>
    <t>赤外線センサ　irc-2356vp</t>
    <rPh sb="0" eb="3">
      <t>セキガイセン</t>
    </rPh>
    <phoneticPr fontId="1"/>
  </si>
  <si>
    <t>個</t>
    <rPh sb="0" eb="1">
      <t>コ</t>
    </rPh>
    <phoneticPr fontId="1"/>
  </si>
  <si>
    <t>回</t>
    <rPh sb="0" eb="1">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</si>
</sst>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yyyy/m/d;@"/>
    <numFmt numFmtId="178" formatCode="[$-411]ge\.m\.d;@"/>
    <numFmt numFmtId="179" formatCode="[$¥-411]#,##0;\-[$¥-411]#,##0"/>
    <numFmt numFmtId="180" formatCode="#,##0_);[Red]\(#,##0\)"/>
    <numFmt numFmtId="181" formatCode="#,##0.0;[Red]\-#,##0.0"/>
    <numFmt numFmtId="182" formatCode="#,##0_ ;[Red]\-#,##0\ "/>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1"/>
      <name val="BIZ UDPゴシック"/>
      <family val="3"/>
      <charset val="128"/>
    </font>
    <font>
      <sz val="12"/>
      <name val="BIZ UDPゴシック"/>
      <family val="3"/>
      <charset val="128"/>
    </font>
  </fonts>
  <fills count="3">
    <fill>
      <patternFill patternType="none"/>
    </fill>
    <fill>
      <patternFill patternType="gray125"/>
    </fill>
    <fill>
      <patternFill patternType="solid">
        <fgColor rgb="FFCC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bottom style="hair">
        <color indexed="64"/>
      </bottom>
      <diagonal/>
    </border>
    <border>
      <left style="thin">
        <color auto="1"/>
      </left>
      <right style="thin">
        <color auto="1"/>
      </right>
      <top style="hair">
        <color auto="1"/>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8">
    <xf numFmtId="0" fontId="0" fillId="0" borderId="0" xfId="0">
      <alignment vertical="center"/>
    </xf>
    <xf numFmtId="0" fontId="3" fillId="0" borderId="0" xfId="0" applyFont="1">
      <alignment vertical="center"/>
    </xf>
    <xf numFmtId="0" fontId="3" fillId="0" borderId="5" xfId="0" applyFont="1" applyBorder="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lignment vertical="center"/>
    </xf>
    <xf numFmtId="0" fontId="3" fillId="0" borderId="13" xfId="0" applyFont="1" applyBorder="1" applyAlignment="1">
      <alignment horizontal="center" vertical="center"/>
    </xf>
    <xf numFmtId="176" fontId="3" fillId="0" borderId="0" xfId="0" applyNumberFormat="1" applyFont="1">
      <alignment vertical="center"/>
    </xf>
    <xf numFmtId="0" fontId="3" fillId="0" borderId="3" xfId="0" applyFont="1" applyBorder="1">
      <alignment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3"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0" borderId="7" xfId="0" applyFont="1" applyBorder="1">
      <alignment vertical="center"/>
    </xf>
    <xf numFmtId="0" fontId="3" fillId="0" borderId="10" xfId="0" applyFont="1" applyBorder="1" applyAlignment="1">
      <alignment horizontal="center" vertical="center"/>
    </xf>
    <xf numFmtId="178" fontId="3" fillId="0" borderId="10" xfId="0" applyNumberFormat="1" applyFont="1" applyBorder="1" applyAlignment="1">
      <alignment horizontal="center" vertical="center"/>
    </xf>
    <xf numFmtId="176" fontId="3" fillId="0" borderId="10" xfId="0" applyNumberFormat="1" applyFont="1" applyBorder="1" applyAlignment="1">
      <alignment horizontal="right" vertical="center"/>
    </xf>
    <xf numFmtId="0" fontId="3" fillId="0" borderId="9" xfId="0" applyFont="1" applyBorder="1">
      <alignment vertical="center"/>
    </xf>
    <xf numFmtId="178" fontId="3" fillId="0" borderId="13" xfId="0" applyNumberFormat="1" applyFont="1" applyBorder="1" applyAlignment="1">
      <alignment horizontal="center" vertical="center"/>
    </xf>
    <xf numFmtId="178" fontId="3" fillId="0" borderId="12" xfId="0" applyNumberFormat="1" applyFont="1" applyBorder="1" applyAlignment="1">
      <alignment horizontal="center" vertical="center"/>
    </xf>
    <xf numFmtId="176" fontId="3" fillId="0" borderId="12" xfId="0" applyNumberFormat="1" applyFont="1" applyBorder="1" applyAlignment="1">
      <alignment horizontal="right" vertical="center"/>
    </xf>
    <xf numFmtId="0" fontId="3" fillId="0" borderId="11" xfId="0" applyFont="1" applyBorder="1">
      <alignment vertical="center"/>
    </xf>
    <xf numFmtId="0" fontId="3" fillId="0" borderId="11" xfId="0" applyFont="1" applyBorder="1" applyAlignment="1">
      <alignment horizontal="center" vertical="center"/>
    </xf>
    <xf numFmtId="180" fontId="3" fillId="0" borderId="11" xfId="0" applyNumberFormat="1"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177" fontId="3" fillId="2" borderId="1" xfId="0" applyNumberFormat="1" applyFont="1" applyFill="1" applyBorder="1" applyAlignment="1">
      <alignment horizontal="center" vertical="center"/>
    </xf>
    <xf numFmtId="176" fontId="3" fillId="2" borderId="1" xfId="0" applyNumberFormat="1" applyFont="1" applyFill="1" applyBorder="1">
      <alignment vertical="center"/>
    </xf>
    <xf numFmtId="0" fontId="3" fillId="0" borderId="20" xfId="0" applyFont="1" applyBorder="1">
      <alignment vertical="center"/>
    </xf>
    <xf numFmtId="177" fontId="3" fillId="0" borderId="6" xfId="0" applyNumberFormat="1" applyFont="1" applyBorder="1" applyAlignment="1">
      <alignment horizontal="center" vertical="center"/>
    </xf>
    <xf numFmtId="176" fontId="3" fillId="0" borderId="6" xfId="0" applyNumberFormat="1" applyFont="1" applyBorder="1">
      <alignment vertical="center"/>
    </xf>
    <xf numFmtId="38" fontId="3" fillId="0" borderId="10" xfId="1" applyFont="1" applyBorder="1" applyAlignment="1">
      <alignment horizontal="right" vertical="center"/>
    </xf>
    <xf numFmtId="179" fontId="3" fillId="0" borderId="12" xfId="0" applyNumberFormat="1" applyFont="1" applyBorder="1" applyAlignment="1">
      <alignment horizontal="center" vertical="center"/>
    </xf>
    <xf numFmtId="38" fontId="3" fillId="0" borderId="12" xfId="1" applyFont="1" applyBorder="1" applyAlignment="1">
      <alignment horizontal="right" vertical="center"/>
    </xf>
    <xf numFmtId="177" fontId="3" fillId="0" borderId="12" xfId="0" applyNumberFormat="1" applyFont="1" applyBorder="1" applyAlignment="1">
      <alignment horizontal="center" vertical="center"/>
    </xf>
    <xf numFmtId="0" fontId="3" fillId="0" borderId="8" xfId="0" applyFont="1" applyBorder="1" applyAlignment="1">
      <alignment horizontal="center" vertical="center"/>
    </xf>
    <xf numFmtId="177" fontId="3" fillId="0" borderId="8" xfId="0" applyNumberFormat="1" applyFont="1" applyBorder="1" applyAlignment="1">
      <alignment horizontal="center" vertical="center"/>
    </xf>
    <xf numFmtId="38" fontId="3" fillId="0" borderId="8" xfId="1" applyFont="1" applyBorder="1" applyAlignment="1">
      <alignment horizontal="right" vertical="center"/>
    </xf>
    <xf numFmtId="0" fontId="3" fillId="0" borderId="2"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2" borderId="9" xfId="0" applyNumberFormat="1" applyFont="1" applyFill="1" applyBorder="1" applyAlignment="1">
      <alignment horizontal="center" vertical="center"/>
    </xf>
    <xf numFmtId="177" fontId="3" fillId="0" borderId="10" xfId="0" applyNumberFormat="1" applyFont="1" applyBorder="1" applyAlignment="1">
      <alignment horizontal="center" vertical="center"/>
    </xf>
    <xf numFmtId="3" fontId="3" fillId="0" borderId="12" xfId="0" applyNumberFormat="1" applyFont="1" applyBorder="1" applyAlignment="1">
      <alignment horizontal="center" vertical="center"/>
    </xf>
    <xf numFmtId="3" fontId="3" fillId="0" borderId="8" xfId="0" applyNumberFormat="1" applyFont="1" applyBorder="1" applyAlignment="1">
      <alignment horizontal="center" vertical="center"/>
    </xf>
    <xf numFmtId="0" fontId="3" fillId="2" borderId="15" xfId="0" applyFont="1" applyFill="1" applyBorder="1" applyAlignment="1">
      <alignment horizontal="center" vertical="center"/>
    </xf>
    <xf numFmtId="38" fontId="3" fillId="0" borderId="1" xfId="0" applyNumberFormat="1" applyFont="1" applyBorder="1">
      <alignment vertical="center"/>
    </xf>
    <xf numFmtId="38" fontId="3" fillId="0" borderId="1" xfId="1" applyFont="1" applyBorder="1">
      <alignment vertical="center"/>
    </xf>
    <xf numFmtId="176" fontId="3" fillId="0" borderId="8" xfId="0" applyNumberFormat="1" applyFont="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38" fontId="3" fillId="0" borderId="13" xfId="1" applyFont="1" applyBorder="1">
      <alignment vertical="center"/>
    </xf>
    <xf numFmtId="38" fontId="3" fillId="0" borderId="14" xfId="1" applyFont="1" applyBorder="1">
      <alignment vertical="center"/>
    </xf>
    <xf numFmtId="182" fontId="3" fillId="0" borderId="10" xfId="1" applyNumberFormat="1" applyFont="1" applyBorder="1" applyAlignment="1">
      <alignment horizontal="right" vertical="center"/>
    </xf>
    <xf numFmtId="182" fontId="3" fillId="0" borderId="12" xfId="1" applyNumberFormat="1" applyFont="1" applyBorder="1" applyAlignment="1">
      <alignment horizontal="right" vertical="center"/>
    </xf>
    <xf numFmtId="182" fontId="3" fillId="0" borderId="8" xfId="1" applyNumberFormat="1" applyFont="1" applyBorder="1" applyAlignment="1">
      <alignment horizontal="right" vertical="center"/>
    </xf>
    <xf numFmtId="182" fontId="3" fillId="2" borderId="9" xfId="1" applyNumberFormat="1" applyFont="1" applyFill="1" applyBorder="1" applyAlignment="1">
      <alignment horizontal="right" vertical="center"/>
    </xf>
    <xf numFmtId="182" fontId="3" fillId="2" borderId="1" xfId="1" applyNumberFormat="1" applyFont="1" applyFill="1" applyBorder="1" applyAlignment="1">
      <alignment horizontal="right" vertical="center"/>
    </xf>
    <xf numFmtId="182" fontId="3" fillId="2" borderId="16" xfId="1" applyNumberFormat="1" applyFont="1" applyFill="1" applyBorder="1" applyAlignment="1">
      <alignment horizontal="right" vertical="center"/>
    </xf>
    <xf numFmtId="182" fontId="3" fillId="2" borderId="17" xfId="1" applyNumberFormat="1" applyFont="1" applyFill="1" applyBorder="1" applyAlignment="1">
      <alignment horizontal="right" vertical="center"/>
    </xf>
    <xf numFmtId="180" fontId="3" fillId="0" borderId="10"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12" xfId="0" applyNumberFormat="1"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58" fontId="3" fillId="0" borderId="6" xfId="0" applyNumberFormat="1" applyFont="1" applyBorder="1" applyAlignment="1">
      <alignment horizontal="left" vertical="center"/>
    </xf>
    <xf numFmtId="58" fontId="3" fillId="0" borderId="3" xfId="0" applyNumberFormat="1" applyFont="1" applyBorder="1" applyAlignment="1">
      <alignment horizontal="left" vertical="center"/>
    </xf>
    <xf numFmtId="0" fontId="3" fillId="2" borderId="1" xfId="0" applyFont="1" applyFill="1" applyBorder="1" applyAlignment="1">
      <alignment horizontal="center" vertical="center" wrapText="1"/>
    </xf>
    <xf numFmtId="0" fontId="3" fillId="0" borderId="4" xfId="0" applyFont="1" applyBorder="1">
      <alignment vertical="center"/>
    </xf>
    <xf numFmtId="0" fontId="3" fillId="2" borderId="2" xfId="0" applyFont="1" applyFill="1" applyBorder="1">
      <alignment vertical="center"/>
    </xf>
    <xf numFmtId="0" fontId="3" fillId="2" borderId="4" xfId="0" applyFont="1" applyFill="1" applyBorder="1">
      <alignment vertical="center"/>
    </xf>
    <xf numFmtId="0" fontId="3" fillId="2" borderId="3" xfId="0" applyFont="1" applyFill="1" applyBorder="1">
      <alignment vertical="center"/>
    </xf>
    <xf numFmtId="38" fontId="7" fillId="2" borderId="1" xfId="1" applyFont="1" applyFill="1" applyBorder="1">
      <alignment vertical="center"/>
    </xf>
    <xf numFmtId="0" fontId="3" fillId="0" borderId="21" xfId="0" applyFont="1" applyBorder="1">
      <alignment vertical="center"/>
    </xf>
    <xf numFmtId="0" fontId="3" fillId="0" borderId="22" xfId="0" applyFont="1" applyBorder="1">
      <alignment vertical="center"/>
    </xf>
    <xf numFmtId="38" fontId="3" fillId="0" borderId="10" xfId="0" applyNumberFormat="1" applyFont="1" applyBorder="1">
      <alignment vertical="center"/>
    </xf>
    <xf numFmtId="0" fontId="3" fillId="0" borderId="23" xfId="0" applyFont="1" applyBorder="1">
      <alignment vertical="center"/>
    </xf>
    <xf numFmtId="0" fontId="3" fillId="0" borderId="24" xfId="0" applyFont="1" applyBorder="1">
      <alignment vertical="center"/>
    </xf>
    <xf numFmtId="38" fontId="3" fillId="0" borderId="8" xfId="0" applyNumberFormat="1" applyFont="1" applyBorder="1">
      <alignment vertical="center"/>
    </xf>
    <xf numFmtId="0" fontId="8" fillId="0" borderId="0" xfId="0" applyFont="1">
      <alignment vertical="center"/>
    </xf>
    <xf numFmtId="38" fontId="3" fillId="0" borderId="0" xfId="1" applyFont="1" applyBorder="1">
      <alignment vertical="center"/>
    </xf>
    <xf numFmtId="0" fontId="3" fillId="0" borderId="12" xfId="0" applyFont="1" applyBorder="1" applyAlignment="1">
      <alignment horizontal="right" vertical="center"/>
    </xf>
    <xf numFmtId="0" fontId="3" fillId="0" borderId="8" xfId="0" applyFont="1" applyBorder="1" applyAlignment="1">
      <alignment horizontal="right" vertical="center"/>
    </xf>
    <xf numFmtId="0" fontId="3" fillId="0" borderId="3" xfId="0" applyFont="1" applyBorder="1" applyAlignment="1">
      <alignment horizontal="right" vertical="center"/>
    </xf>
    <xf numFmtId="0" fontId="3" fillId="0" borderId="10" xfId="0" applyFont="1" applyBorder="1" applyAlignment="1">
      <alignment horizontal="right" vertical="center"/>
    </xf>
    <xf numFmtId="0" fontId="3" fillId="0" borderId="10" xfId="0" applyFont="1" applyBorder="1" applyAlignment="1">
      <alignment horizontal="right" vertical="center" wrapText="1"/>
    </xf>
    <xf numFmtId="0" fontId="3" fillId="0" borderId="12" xfId="0" applyFont="1" applyBorder="1" applyAlignment="1">
      <alignment horizontal="right" vertical="center" wrapText="1"/>
    </xf>
    <xf numFmtId="0" fontId="3" fillId="0" borderId="0" xfId="0" applyFont="1" applyFill="1" applyBorder="1" applyAlignment="1">
      <alignment horizontal="center" vertical="center"/>
    </xf>
    <xf numFmtId="176" fontId="3" fillId="0" borderId="10" xfId="0" applyNumberFormat="1" applyFont="1" applyBorder="1" applyAlignment="1">
      <alignment vertical="center"/>
    </xf>
    <xf numFmtId="0" fontId="6" fillId="0" borderId="0" xfId="0" applyFont="1" applyAlignment="1">
      <alignment horizontal="left" vertical="center"/>
    </xf>
    <xf numFmtId="0" fontId="6" fillId="0" borderId="3" xfId="0" applyFont="1" applyBorder="1" applyAlignment="1">
      <alignment horizontal="left" vertical="center"/>
    </xf>
    <xf numFmtId="58" fontId="6" fillId="0" borderId="6" xfId="0" applyNumberFormat="1" applyFont="1" applyBorder="1" applyAlignment="1">
      <alignment horizontal="left" vertical="center"/>
    </xf>
    <xf numFmtId="58" fontId="6" fillId="0" borderId="3" xfId="0" applyNumberFormat="1" applyFont="1" applyBorder="1" applyAlignment="1">
      <alignment horizontal="left" vertical="center"/>
    </xf>
    <xf numFmtId="0" fontId="3" fillId="0" borderId="13" xfId="0" applyFont="1" applyBorder="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horizontal="center" vertical="center"/>
    </xf>
    <xf numFmtId="0" fontId="3" fillId="0" borderId="13" xfId="0" applyFont="1" applyBorder="1" applyAlignment="1">
      <alignment horizontal="left" vertical="center"/>
    </xf>
    <xf numFmtId="178" fontId="3" fillId="0" borderId="10" xfId="0" applyNumberFormat="1" applyFont="1" applyBorder="1" applyAlignment="1">
      <alignment horizontal="center" vertical="center"/>
    </xf>
    <xf numFmtId="38" fontId="3" fillId="0" borderId="10" xfId="1" applyFont="1" applyBorder="1" applyAlignment="1">
      <alignment vertical="center"/>
    </xf>
    <xf numFmtId="181" fontId="3" fillId="0" borderId="10" xfId="1" applyNumberFormat="1" applyFont="1" applyBorder="1" applyAlignment="1">
      <alignment horizontal="center" vertical="center"/>
    </xf>
    <xf numFmtId="178" fontId="3" fillId="0" borderId="13" xfId="0" applyNumberFormat="1" applyFont="1" applyBorder="1" applyAlignment="1">
      <alignment horizontal="center" vertical="center"/>
    </xf>
    <xf numFmtId="38" fontId="3" fillId="0" borderId="13" xfId="1" applyFont="1" applyBorder="1" applyAlignment="1">
      <alignment vertical="center"/>
    </xf>
    <xf numFmtId="181" fontId="3" fillId="0" borderId="13" xfId="1" applyNumberFormat="1" applyFont="1" applyBorder="1" applyAlignment="1">
      <alignment horizontal="center" vertical="center"/>
    </xf>
    <xf numFmtId="40" fontId="3" fillId="0" borderId="10" xfId="1" applyNumberFormat="1" applyFont="1" applyBorder="1" applyAlignment="1">
      <alignment vertical="center"/>
    </xf>
    <xf numFmtId="40" fontId="3" fillId="0" borderId="13" xfId="1" applyNumberFormat="1" applyFont="1" applyBorder="1" applyAlignment="1">
      <alignmen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0" xfId="0" applyFo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horizontal="center" vertical="center"/>
    </xf>
    <xf numFmtId="178" fontId="3" fillId="0" borderId="10" xfId="0" applyNumberFormat="1" applyFont="1" applyBorder="1" applyAlignment="1">
      <alignment horizontal="center" vertical="center"/>
    </xf>
    <xf numFmtId="38" fontId="3" fillId="0" borderId="10" xfId="1" applyFont="1" applyBorder="1" applyAlignment="1">
      <alignment vertical="center"/>
    </xf>
    <xf numFmtId="181" fontId="3" fillId="0" borderId="10" xfId="1" applyNumberFormat="1" applyFont="1" applyBorder="1" applyAlignment="1">
      <alignment horizontal="center" vertical="center"/>
    </xf>
    <xf numFmtId="176" fontId="3" fillId="0" borderId="10" xfId="0" applyNumberFormat="1" applyFont="1" applyBorder="1" applyAlignment="1">
      <alignment horizontal="right" vertical="center"/>
    </xf>
    <xf numFmtId="0" fontId="3" fillId="0" borderId="9" xfId="0" applyFont="1" applyBorder="1">
      <alignment vertical="center"/>
    </xf>
    <xf numFmtId="0" fontId="3" fillId="0" borderId="13" xfId="0" applyFont="1" applyBorder="1" applyAlignment="1">
      <alignment horizontal="left" vertical="center"/>
    </xf>
    <xf numFmtId="178" fontId="3" fillId="0" borderId="13" xfId="0" applyNumberFormat="1" applyFont="1" applyBorder="1" applyAlignment="1">
      <alignment horizontal="center" vertical="center"/>
    </xf>
    <xf numFmtId="38" fontId="3" fillId="0" borderId="13" xfId="1" applyFont="1" applyBorder="1" applyAlignment="1">
      <alignment vertical="center"/>
    </xf>
    <xf numFmtId="181" fontId="3" fillId="0" borderId="13" xfId="1" applyNumberFormat="1" applyFont="1" applyBorder="1" applyAlignment="1">
      <alignment horizontal="center" vertical="center"/>
    </xf>
    <xf numFmtId="176" fontId="3" fillId="0" borderId="12" xfId="0" applyNumberFormat="1" applyFont="1" applyBorder="1" applyAlignment="1">
      <alignment horizontal="right" vertical="center"/>
    </xf>
    <xf numFmtId="38" fontId="3" fillId="0" borderId="10" xfId="1" applyFont="1" applyBorder="1" applyAlignment="1">
      <alignment horizontal="right" vertical="center"/>
    </xf>
    <xf numFmtId="179" fontId="3" fillId="0" borderId="12" xfId="0" applyNumberFormat="1" applyFont="1" applyBorder="1" applyAlignment="1">
      <alignment horizontal="center" vertical="center"/>
    </xf>
    <xf numFmtId="38" fontId="3" fillId="0" borderId="12" xfId="1" applyFont="1" applyBorder="1" applyAlignment="1">
      <alignment horizontal="right" vertical="center"/>
    </xf>
    <xf numFmtId="0" fontId="3" fillId="0" borderId="12" xfId="0" applyFont="1" applyBorder="1" applyAlignment="1">
      <alignment horizontal="left" vertical="center" wrapText="1"/>
    </xf>
    <xf numFmtId="0" fontId="3" fillId="0" borderId="10" xfId="0" applyFont="1" applyBorder="1">
      <alignment vertical="center"/>
    </xf>
    <xf numFmtId="0" fontId="3" fillId="0" borderId="12" xfId="0" applyFont="1" applyBorder="1">
      <alignment vertical="center"/>
    </xf>
    <xf numFmtId="3" fontId="3" fillId="0" borderId="12" xfId="0" applyNumberFormat="1" applyFont="1" applyBorder="1" applyAlignment="1">
      <alignment horizontal="center" vertical="center"/>
    </xf>
    <xf numFmtId="0" fontId="3" fillId="0" borderId="10" xfId="0" applyFont="1" applyBorder="1" applyAlignment="1">
      <alignment horizontal="left" vertical="center" wrapText="1"/>
    </xf>
    <xf numFmtId="40" fontId="3" fillId="0" borderId="10" xfId="1" applyNumberFormat="1" applyFont="1" applyBorder="1" applyAlignment="1">
      <alignment vertical="center"/>
    </xf>
    <xf numFmtId="40" fontId="3" fillId="0" borderId="13" xfId="1" applyNumberFormat="1" applyFont="1" applyBorder="1" applyAlignment="1">
      <alignment vertical="center"/>
    </xf>
    <xf numFmtId="176" fontId="3" fillId="0" borderId="12" xfId="0" applyNumberFormat="1" applyFont="1" applyBorder="1" applyAlignment="1">
      <alignment vertical="center"/>
    </xf>
    <xf numFmtId="176" fontId="3" fillId="0" borderId="8" xfId="0" applyNumberFormat="1" applyFont="1" applyBorder="1" applyAlignment="1">
      <alignment vertical="center"/>
    </xf>
    <xf numFmtId="0" fontId="3" fillId="0" borderId="14" xfId="0" applyFont="1" applyBorder="1" applyAlignment="1">
      <alignment horizontal="left" vertical="center"/>
    </xf>
    <xf numFmtId="178" fontId="3" fillId="0" borderId="14" xfId="0" applyNumberFormat="1" applyFont="1" applyBorder="1" applyAlignment="1">
      <alignment horizontal="center" vertical="center"/>
    </xf>
    <xf numFmtId="38" fontId="3" fillId="0" borderId="14" xfId="1" applyFont="1" applyBorder="1" applyAlignment="1">
      <alignment vertical="center"/>
    </xf>
    <xf numFmtId="40" fontId="3" fillId="0" borderId="14" xfId="1" applyNumberFormat="1" applyFont="1" applyBorder="1" applyAlignment="1">
      <alignment vertical="center"/>
    </xf>
    <xf numFmtId="181" fontId="3" fillId="0" borderId="14" xfId="1" applyNumberFormat="1" applyFont="1" applyBorder="1" applyAlignment="1">
      <alignment horizontal="center" vertical="center"/>
    </xf>
    <xf numFmtId="178" fontId="3" fillId="0" borderId="9" xfId="0" applyNumberFormat="1" applyFont="1" applyBorder="1" applyAlignment="1">
      <alignment horizontal="center" vertical="center"/>
    </xf>
    <xf numFmtId="38" fontId="3" fillId="0" borderId="14" xfId="1" applyFont="1" applyBorder="1" applyAlignment="1">
      <alignment horizontal="right" vertical="center"/>
    </xf>
    <xf numFmtId="176" fontId="3" fillId="0" borderId="14" xfId="0" applyNumberFormat="1" applyFont="1" applyBorder="1" applyAlignment="1">
      <alignment horizontal="right" vertical="center"/>
    </xf>
    <xf numFmtId="0" fontId="9"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0</xdr:colOff>
      <xdr:row>1</xdr:row>
      <xdr:rowOff>0</xdr:rowOff>
    </xdr:from>
    <xdr:to>
      <xdr:col>12</xdr:col>
      <xdr:colOff>979805</xdr:colOff>
      <xdr:row>4</xdr:row>
      <xdr:rowOff>112184</xdr:rowOff>
    </xdr:to>
    <xdr:sp macro="" textlink="">
      <xdr:nvSpPr>
        <xdr:cNvPr id="2" name="吹き出し: 四角形 1">
          <a:extLst>
            <a:ext uri="{FF2B5EF4-FFF2-40B4-BE49-F238E27FC236}">
              <a16:creationId xmlns:a16="http://schemas.microsoft.com/office/drawing/2014/main" id="{062D849E-9727-4A63-B9E3-B9F5B14AF20D}"/>
            </a:ext>
          </a:extLst>
        </xdr:cNvPr>
        <xdr:cNvSpPr/>
      </xdr:nvSpPr>
      <xdr:spPr>
        <a:xfrm>
          <a:off x="10591800" y="228600"/>
          <a:ext cx="1989455" cy="797984"/>
        </a:xfrm>
        <a:prstGeom prst="wedgeRectCallout">
          <a:avLst>
            <a:gd name="adj1" fmla="val -14050"/>
            <a:gd name="adj2" fmla="val 848"/>
          </a:avLst>
        </a:prstGeom>
        <a:solidFill>
          <a:srgbClr val="FFFF00"/>
        </a:solidFill>
        <a:ln w="222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latin typeface="+mn-ea"/>
              <a:ea typeface="+mn-ea"/>
            </a:rPr>
            <a:t>記入例</a:t>
          </a:r>
          <a:endParaRPr kumimoji="1" lang="en-US" altLang="ja-JP" sz="2800">
            <a:solidFill>
              <a:sysClr val="windowText" lastClr="000000"/>
            </a:solidFill>
            <a:latin typeface="+mn-ea"/>
            <a:ea typeface="+mn-ea"/>
          </a:endParaRPr>
        </a:p>
        <a:p>
          <a:pPr algn="ctr"/>
          <a:r>
            <a:rPr kumimoji="1" lang="ja-JP" altLang="en-US" sz="1000">
              <a:solidFill>
                <a:sysClr val="windowText" lastClr="000000"/>
              </a:solidFill>
              <a:latin typeface="+mn-ea"/>
              <a:ea typeface="+mn-ea"/>
            </a:rPr>
            <a:t>適宜行を追加して記入してください</a:t>
          </a:r>
        </a:p>
      </xdr:txBody>
    </xdr:sp>
    <xdr:clientData/>
  </xdr:twoCellAnchor>
  <xdr:twoCellAnchor>
    <xdr:from>
      <xdr:col>4</xdr:col>
      <xdr:colOff>0</xdr:colOff>
      <xdr:row>3</xdr:row>
      <xdr:rowOff>0</xdr:rowOff>
    </xdr:from>
    <xdr:to>
      <xdr:col>6</xdr:col>
      <xdr:colOff>656378</xdr:colOff>
      <xdr:row>5</xdr:row>
      <xdr:rowOff>44238</xdr:rowOff>
    </xdr:to>
    <xdr:sp macro="" textlink="">
      <xdr:nvSpPr>
        <xdr:cNvPr id="3" name="吹き出し: 四角形 2">
          <a:extLst>
            <a:ext uri="{FF2B5EF4-FFF2-40B4-BE49-F238E27FC236}">
              <a16:creationId xmlns:a16="http://schemas.microsoft.com/office/drawing/2014/main" id="{8687AFC5-6A86-4F93-83AC-485A53D4ECD1}"/>
            </a:ext>
          </a:extLst>
        </xdr:cNvPr>
        <xdr:cNvSpPr/>
      </xdr:nvSpPr>
      <xdr:spPr>
        <a:xfrm>
          <a:off x="7124700" y="685800"/>
          <a:ext cx="1589828" cy="501438"/>
        </a:xfrm>
        <a:prstGeom prst="wedgeRectCallout">
          <a:avLst>
            <a:gd name="adj1" fmla="val -87359"/>
            <a:gd name="adj2" fmla="val 59570"/>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「（３）補助金額の算出」から自動転記されます。</a:t>
          </a:r>
        </a:p>
      </xdr:txBody>
    </xdr:sp>
    <xdr:clientData/>
  </xdr:twoCellAnchor>
  <xdr:twoCellAnchor>
    <xdr:from>
      <xdr:col>1</xdr:col>
      <xdr:colOff>72390</xdr:colOff>
      <xdr:row>9</xdr:row>
      <xdr:rowOff>102870</xdr:rowOff>
    </xdr:from>
    <xdr:to>
      <xdr:col>1</xdr:col>
      <xdr:colOff>1983888</xdr:colOff>
      <xdr:row>10</xdr:row>
      <xdr:rowOff>371812</xdr:rowOff>
    </xdr:to>
    <xdr:sp macro="" textlink="">
      <xdr:nvSpPr>
        <xdr:cNvPr id="4" name="吹き出し: 四角形 3">
          <a:extLst>
            <a:ext uri="{FF2B5EF4-FFF2-40B4-BE49-F238E27FC236}">
              <a16:creationId xmlns:a16="http://schemas.microsoft.com/office/drawing/2014/main" id="{217EA0C7-022B-4B17-89E6-F059322712F2}"/>
            </a:ext>
          </a:extLst>
        </xdr:cNvPr>
        <xdr:cNvSpPr/>
      </xdr:nvSpPr>
      <xdr:spPr>
        <a:xfrm>
          <a:off x="1186815" y="2160270"/>
          <a:ext cx="1911498" cy="497542"/>
        </a:xfrm>
        <a:prstGeom prst="wedgeRectCallout">
          <a:avLst>
            <a:gd name="adj1" fmla="val -29530"/>
            <a:gd name="adj2" fmla="val 110245"/>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従事日誌に合わせて、人ごと、月ごとに記載してください。</a:t>
          </a:r>
        </a:p>
      </xdr:txBody>
    </xdr:sp>
    <xdr:clientData/>
  </xdr:twoCellAnchor>
  <xdr:twoCellAnchor>
    <xdr:from>
      <xdr:col>2</xdr:col>
      <xdr:colOff>1095375</xdr:colOff>
      <xdr:row>6</xdr:row>
      <xdr:rowOff>180975</xdr:rowOff>
    </xdr:from>
    <xdr:to>
      <xdr:col>5</xdr:col>
      <xdr:colOff>73236</xdr:colOff>
      <xdr:row>8</xdr:row>
      <xdr:rowOff>201717</xdr:rowOff>
    </xdr:to>
    <xdr:sp macro="" textlink="">
      <xdr:nvSpPr>
        <xdr:cNvPr id="5" name="吹き出し: 四角形 4">
          <a:extLst>
            <a:ext uri="{FF2B5EF4-FFF2-40B4-BE49-F238E27FC236}">
              <a16:creationId xmlns:a16="http://schemas.microsoft.com/office/drawing/2014/main" id="{86E19D79-D060-4D9C-9566-7BF774EF1AC5}"/>
            </a:ext>
          </a:extLst>
        </xdr:cNvPr>
        <xdr:cNvSpPr/>
      </xdr:nvSpPr>
      <xdr:spPr>
        <a:xfrm>
          <a:off x="5991225" y="1552575"/>
          <a:ext cx="1673436" cy="477942"/>
        </a:xfrm>
        <a:prstGeom prst="wedgeRectCallout">
          <a:avLst>
            <a:gd name="adj1" fmla="val -33969"/>
            <a:gd name="adj2" fmla="val -80531"/>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税込み金額の合計が自動転記されます。</a:t>
          </a:r>
        </a:p>
      </xdr:txBody>
    </xdr:sp>
    <xdr:clientData/>
  </xdr:twoCellAnchor>
  <xdr:twoCellAnchor>
    <xdr:from>
      <xdr:col>8</xdr:col>
      <xdr:colOff>876300</xdr:colOff>
      <xdr:row>6</xdr:row>
      <xdr:rowOff>97155</xdr:rowOff>
    </xdr:from>
    <xdr:to>
      <xdr:col>11</xdr:col>
      <xdr:colOff>268394</xdr:colOff>
      <xdr:row>10</xdr:row>
      <xdr:rowOff>201930</xdr:rowOff>
    </xdr:to>
    <xdr:sp macro="" textlink="">
      <xdr:nvSpPr>
        <xdr:cNvPr id="6" name="吹き出し: 四角形 5">
          <a:extLst>
            <a:ext uri="{FF2B5EF4-FFF2-40B4-BE49-F238E27FC236}">
              <a16:creationId xmlns:a16="http://schemas.microsoft.com/office/drawing/2014/main" id="{D6A66564-4D94-4903-BCD3-576D51BC9F42}"/>
            </a:ext>
          </a:extLst>
        </xdr:cNvPr>
        <xdr:cNvSpPr/>
      </xdr:nvSpPr>
      <xdr:spPr>
        <a:xfrm>
          <a:off x="10953750" y="1468755"/>
          <a:ext cx="2421044" cy="1019175"/>
        </a:xfrm>
        <a:prstGeom prst="wedgeRectCallout">
          <a:avLst>
            <a:gd name="adj1" fmla="val 52238"/>
            <a:gd name="adj2" fmla="val 137872"/>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人件費は、通常は消費税を含みませんので「補助事業に要した経費」＝「補助対象経費」となります。なお、</a:t>
          </a:r>
          <a:r>
            <a:rPr kumimoji="1" lang="ja-JP" altLang="en-US" sz="1000" u="sng">
              <a:solidFill>
                <a:srgbClr val="FF0000"/>
              </a:solidFill>
              <a:latin typeface="+mn-ea"/>
              <a:ea typeface="+mn-ea"/>
            </a:rPr>
            <a:t>人件費の上限額は証憑書類と照合した報酬月額もしくは月給範囲額</a:t>
          </a:r>
          <a:r>
            <a:rPr kumimoji="1" lang="ja-JP" altLang="en-US" sz="1000">
              <a:solidFill>
                <a:srgbClr val="FF0000"/>
              </a:solidFill>
              <a:latin typeface="+mn-ea"/>
              <a:ea typeface="+mn-ea"/>
            </a:rPr>
            <a:t>となります。</a:t>
          </a:r>
        </a:p>
      </xdr:txBody>
    </xdr:sp>
    <xdr:clientData/>
  </xdr:twoCellAnchor>
  <xdr:twoCellAnchor>
    <xdr:from>
      <xdr:col>1</xdr:col>
      <xdr:colOff>1066800</xdr:colOff>
      <xdr:row>18</xdr:row>
      <xdr:rowOff>57150</xdr:rowOff>
    </xdr:from>
    <xdr:to>
      <xdr:col>1</xdr:col>
      <xdr:colOff>3180927</xdr:colOff>
      <xdr:row>23</xdr:row>
      <xdr:rowOff>34290</xdr:rowOff>
    </xdr:to>
    <xdr:sp macro="" textlink="">
      <xdr:nvSpPr>
        <xdr:cNvPr id="7" name="吹き出し: 四角形 6">
          <a:extLst>
            <a:ext uri="{FF2B5EF4-FFF2-40B4-BE49-F238E27FC236}">
              <a16:creationId xmlns:a16="http://schemas.microsoft.com/office/drawing/2014/main" id="{3A50A5C0-ED68-498D-BBD2-9564831CD784}"/>
            </a:ext>
          </a:extLst>
        </xdr:cNvPr>
        <xdr:cNvSpPr/>
      </xdr:nvSpPr>
      <xdr:spPr>
        <a:xfrm>
          <a:off x="2181225" y="4638675"/>
          <a:ext cx="2114127" cy="1120140"/>
        </a:xfrm>
        <a:prstGeom prst="wedgeRectCallout">
          <a:avLst>
            <a:gd name="adj1" fmla="val -64408"/>
            <a:gd name="adj2" fmla="val -48981"/>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人件費の算出に健保等級表を使わない、日給や時給制の人については、通勤費を別途加算できますので、別に行を作って記載してください（健保適応以外の方がその旨分かるよう表記願います）。</a:t>
          </a:r>
        </a:p>
      </xdr:txBody>
    </xdr:sp>
    <xdr:clientData/>
  </xdr:twoCellAnchor>
  <xdr:twoCellAnchor>
    <xdr:from>
      <xdr:col>5</xdr:col>
      <xdr:colOff>438150</xdr:colOff>
      <xdr:row>19</xdr:row>
      <xdr:rowOff>123825</xdr:rowOff>
    </xdr:from>
    <xdr:to>
      <xdr:col>7</xdr:col>
      <xdr:colOff>866353</xdr:colOff>
      <xdr:row>22</xdr:row>
      <xdr:rowOff>178438</xdr:rowOff>
    </xdr:to>
    <xdr:sp macro="" textlink="">
      <xdr:nvSpPr>
        <xdr:cNvPr id="8" name="吹き出し: 四角形 7">
          <a:extLst>
            <a:ext uri="{FF2B5EF4-FFF2-40B4-BE49-F238E27FC236}">
              <a16:creationId xmlns:a16="http://schemas.microsoft.com/office/drawing/2014/main" id="{8B8D0614-B249-4EE8-A148-5A334D40BE45}"/>
            </a:ext>
          </a:extLst>
        </xdr:cNvPr>
        <xdr:cNvSpPr/>
      </xdr:nvSpPr>
      <xdr:spPr>
        <a:xfrm>
          <a:off x="8029575" y="4933950"/>
          <a:ext cx="1904578" cy="740413"/>
        </a:xfrm>
        <a:prstGeom prst="wedgeRectCallout">
          <a:avLst>
            <a:gd name="adj1" fmla="val 38274"/>
            <a:gd name="adj2" fmla="val -112815"/>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通勤費の積算は、時間単価の欄に通勤費単価を、従事時間の欄に回数を記入してください。</a:t>
          </a:r>
        </a:p>
      </xdr:txBody>
    </xdr:sp>
    <xdr:clientData/>
  </xdr:twoCellAnchor>
  <xdr:twoCellAnchor>
    <xdr:from>
      <xdr:col>7</xdr:col>
      <xdr:colOff>990600</xdr:colOff>
      <xdr:row>19</xdr:row>
      <xdr:rowOff>133350</xdr:rowOff>
    </xdr:from>
    <xdr:to>
      <xdr:col>10</xdr:col>
      <xdr:colOff>54610</xdr:colOff>
      <xdr:row>22</xdr:row>
      <xdr:rowOff>163830</xdr:rowOff>
    </xdr:to>
    <xdr:sp macro="" textlink="">
      <xdr:nvSpPr>
        <xdr:cNvPr id="9" name="吹き出し: 四角形 8">
          <a:extLst>
            <a:ext uri="{FF2B5EF4-FFF2-40B4-BE49-F238E27FC236}">
              <a16:creationId xmlns:a16="http://schemas.microsoft.com/office/drawing/2014/main" id="{02DDBC56-0ABD-4682-AABC-D38479AC22DF}"/>
            </a:ext>
          </a:extLst>
        </xdr:cNvPr>
        <xdr:cNvSpPr/>
      </xdr:nvSpPr>
      <xdr:spPr>
        <a:xfrm>
          <a:off x="10058400" y="4943475"/>
          <a:ext cx="2092960" cy="716280"/>
        </a:xfrm>
        <a:prstGeom prst="wedgeRectCallout">
          <a:avLst>
            <a:gd name="adj1" fmla="val -6340"/>
            <a:gd name="adj2" fmla="val -101360"/>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従事時間は従事日誌から転記してください。「十進法表記」ですのでご注意ください。</a:t>
          </a:r>
        </a:p>
      </xdr:txBody>
    </xdr:sp>
    <xdr:clientData/>
  </xdr:twoCellAnchor>
  <xdr:twoCellAnchor>
    <xdr:from>
      <xdr:col>6</xdr:col>
      <xdr:colOff>133350</xdr:colOff>
      <xdr:row>27</xdr:row>
      <xdr:rowOff>38100</xdr:rowOff>
    </xdr:from>
    <xdr:to>
      <xdr:col>7</xdr:col>
      <xdr:colOff>674195</xdr:colOff>
      <xdr:row>29</xdr:row>
      <xdr:rowOff>54486</xdr:rowOff>
    </xdr:to>
    <xdr:sp macro="" textlink="">
      <xdr:nvSpPr>
        <xdr:cNvPr id="10" name="吹き出し: 四角形 9">
          <a:extLst>
            <a:ext uri="{FF2B5EF4-FFF2-40B4-BE49-F238E27FC236}">
              <a16:creationId xmlns:a16="http://schemas.microsoft.com/office/drawing/2014/main" id="{E4F2CA0F-82B7-4105-B250-F35A6EE37132}"/>
            </a:ext>
          </a:extLst>
        </xdr:cNvPr>
        <xdr:cNvSpPr/>
      </xdr:nvSpPr>
      <xdr:spPr>
        <a:xfrm>
          <a:off x="8191500" y="7143750"/>
          <a:ext cx="1550495" cy="473586"/>
        </a:xfrm>
        <a:prstGeom prst="wedgeRectCallout">
          <a:avLst>
            <a:gd name="adj1" fmla="val -24195"/>
            <a:gd name="adj2" fmla="val -99152"/>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添付した証拠書類の日付を記載してください。</a:t>
          </a:r>
        </a:p>
      </xdr:txBody>
    </xdr:sp>
    <xdr:clientData/>
  </xdr:twoCellAnchor>
  <xdr:twoCellAnchor>
    <xdr:from>
      <xdr:col>1</xdr:col>
      <xdr:colOff>97155</xdr:colOff>
      <xdr:row>54</xdr:row>
      <xdr:rowOff>20955</xdr:rowOff>
    </xdr:from>
    <xdr:to>
      <xdr:col>1</xdr:col>
      <xdr:colOff>2165226</xdr:colOff>
      <xdr:row>56</xdr:row>
      <xdr:rowOff>188149</xdr:rowOff>
    </xdr:to>
    <xdr:sp macro="" textlink="">
      <xdr:nvSpPr>
        <xdr:cNvPr id="11" name="吹き出し: 四角形 10">
          <a:extLst>
            <a:ext uri="{FF2B5EF4-FFF2-40B4-BE49-F238E27FC236}">
              <a16:creationId xmlns:a16="http://schemas.microsoft.com/office/drawing/2014/main" id="{B37F6A3F-48BC-4B67-B872-6A40D80EBBB0}"/>
            </a:ext>
          </a:extLst>
        </xdr:cNvPr>
        <xdr:cNvSpPr/>
      </xdr:nvSpPr>
      <xdr:spPr>
        <a:xfrm>
          <a:off x="1211580" y="13298805"/>
          <a:ext cx="2068071" cy="624394"/>
        </a:xfrm>
        <a:prstGeom prst="wedgeRectCallout">
          <a:avLst>
            <a:gd name="adj1" fmla="val 33187"/>
            <a:gd name="adj2" fmla="val -82973"/>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出張日、行き先、用務を記入してください。従事日誌と祖語のないようにご注意ください。</a:t>
          </a:r>
        </a:p>
      </xdr:txBody>
    </xdr:sp>
    <xdr:clientData/>
  </xdr:twoCellAnchor>
  <xdr:twoCellAnchor>
    <xdr:from>
      <xdr:col>2</xdr:col>
      <xdr:colOff>0</xdr:colOff>
      <xdr:row>54</xdr:row>
      <xdr:rowOff>0</xdr:rowOff>
    </xdr:from>
    <xdr:to>
      <xdr:col>4</xdr:col>
      <xdr:colOff>325120</xdr:colOff>
      <xdr:row>56</xdr:row>
      <xdr:rowOff>218229</xdr:rowOff>
    </xdr:to>
    <xdr:sp macro="" textlink="">
      <xdr:nvSpPr>
        <xdr:cNvPr id="12" name="吹き出し: 四角形 11">
          <a:extLst>
            <a:ext uri="{FF2B5EF4-FFF2-40B4-BE49-F238E27FC236}">
              <a16:creationId xmlns:a16="http://schemas.microsoft.com/office/drawing/2014/main" id="{ED9370A4-A30E-4ADC-8DA3-E7C311295552}"/>
            </a:ext>
          </a:extLst>
        </xdr:cNvPr>
        <xdr:cNvSpPr/>
      </xdr:nvSpPr>
      <xdr:spPr>
        <a:xfrm>
          <a:off x="4895850" y="13277850"/>
          <a:ext cx="2553970" cy="675429"/>
        </a:xfrm>
        <a:prstGeom prst="wedgeRectCallout">
          <a:avLst>
            <a:gd name="adj1" fmla="val -33982"/>
            <a:gd name="adj2" fmla="val -81683"/>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出張した人の氏名（旅費を支払った先となります）を記入してください。社内で旅費を精算した書類を添付してください。</a:t>
          </a:r>
        </a:p>
      </xdr:txBody>
    </xdr:sp>
    <xdr:clientData/>
  </xdr:twoCellAnchor>
  <xdr:twoCellAnchor>
    <xdr:from>
      <xdr:col>9</xdr:col>
      <xdr:colOff>956309</xdr:colOff>
      <xdr:row>53</xdr:row>
      <xdr:rowOff>219075</xdr:rowOff>
    </xdr:from>
    <xdr:to>
      <xdr:col>11</xdr:col>
      <xdr:colOff>541019</xdr:colOff>
      <xdr:row>56</xdr:row>
      <xdr:rowOff>202989</xdr:rowOff>
    </xdr:to>
    <xdr:sp macro="" textlink="">
      <xdr:nvSpPr>
        <xdr:cNvPr id="13" name="吹き出し: 四角形 12">
          <a:extLst>
            <a:ext uri="{FF2B5EF4-FFF2-40B4-BE49-F238E27FC236}">
              <a16:creationId xmlns:a16="http://schemas.microsoft.com/office/drawing/2014/main" id="{B92F6B26-7CCC-471B-AA4F-0A1327DF0F39}"/>
            </a:ext>
          </a:extLst>
        </xdr:cNvPr>
        <xdr:cNvSpPr/>
      </xdr:nvSpPr>
      <xdr:spPr>
        <a:xfrm>
          <a:off x="12043409" y="13268325"/>
          <a:ext cx="1604010" cy="669714"/>
        </a:xfrm>
        <a:prstGeom prst="wedgeRectCallout">
          <a:avLst>
            <a:gd name="adj1" fmla="val -17535"/>
            <a:gd name="adj2" fmla="val -77505"/>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社内で精算された旅費が出張者に振り込まれた日付を記入してください。</a:t>
          </a:r>
        </a:p>
      </xdr:txBody>
    </xdr:sp>
    <xdr:clientData/>
  </xdr:twoCellAnchor>
  <xdr:twoCellAnchor>
    <xdr:from>
      <xdr:col>6</xdr:col>
      <xdr:colOff>382905</xdr:colOff>
      <xdr:row>78</xdr:row>
      <xdr:rowOff>55245</xdr:rowOff>
    </xdr:from>
    <xdr:to>
      <xdr:col>8</xdr:col>
      <xdr:colOff>683996</xdr:colOff>
      <xdr:row>80</xdr:row>
      <xdr:rowOff>253478</xdr:rowOff>
    </xdr:to>
    <xdr:sp macro="" textlink="">
      <xdr:nvSpPr>
        <xdr:cNvPr id="14" name="吹き出し: 四角形 6">
          <a:extLst>
            <a:ext uri="{FF2B5EF4-FFF2-40B4-BE49-F238E27FC236}">
              <a16:creationId xmlns:a16="http://schemas.microsoft.com/office/drawing/2014/main" id="{C87917BD-C611-4894-8294-6FE50094D110}"/>
            </a:ext>
          </a:extLst>
        </xdr:cNvPr>
        <xdr:cNvSpPr/>
      </xdr:nvSpPr>
      <xdr:spPr>
        <a:xfrm>
          <a:off x="8441055" y="19229070"/>
          <a:ext cx="2320391" cy="769733"/>
        </a:xfrm>
        <a:prstGeom prst="wedgeRectCallout">
          <a:avLst>
            <a:gd name="adj1" fmla="val 62481"/>
            <a:gd name="adj2" fmla="val 37240"/>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mn-ea"/>
              <a:ea typeface="+mn-ea"/>
            </a:rPr>
            <a:t>補助金の額は、「補助対象経費」の</a:t>
          </a:r>
          <a:r>
            <a:rPr kumimoji="1" lang="en-US" altLang="ja-JP" sz="1200">
              <a:solidFill>
                <a:srgbClr val="FF0000"/>
              </a:solidFill>
              <a:latin typeface="+mn-ea"/>
              <a:ea typeface="+mn-ea"/>
            </a:rPr>
            <a:t>10/10</a:t>
          </a:r>
          <a:r>
            <a:rPr kumimoji="1" lang="ja-JP" altLang="en-US" sz="1200">
              <a:solidFill>
                <a:srgbClr val="FF0000"/>
              </a:solidFill>
              <a:latin typeface="+mn-ea"/>
              <a:ea typeface="+mn-ea"/>
            </a:rPr>
            <a:t>で、</a:t>
          </a:r>
          <a:r>
            <a:rPr kumimoji="1" lang="en-US" altLang="ja-JP" sz="1200">
              <a:solidFill>
                <a:srgbClr val="FF0000"/>
              </a:solidFill>
              <a:latin typeface="+mn-ea"/>
              <a:ea typeface="+mn-ea"/>
            </a:rPr>
            <a:t>1,000</a:t>
          </a:r>
          <a:r>
            <a:rPr kumimoji="1" lang="ja-JP" altLang="en-US" sz="1200">
              <a:solidFill>
                <a:srgbClr val="FF0000"/>
              </a:solidFill>
              <a:latin typeface="+mn-ea"/>
              <a:ea typeface="+mn-ea"/>
            </a:rPr>
            <a:t>円未満は切り捨てとなります。</a:t>
          </a:r>
          <a:r>
            <a:rPr kumimoji="1" lang="ja-JP" altLang="ja-JP" sz="1200">
              <a:solidFill>
                <a:srgbClr val="FF0000"/>
              </a:solidFill>
              <a:effectLst/>
              <a:latin typeface="+mn-ea"/>
              <a:ea typeface="+mn-ea"/>
              <a:cs typeface="+mn-cs"/>
            </a:rPr>
            <a:t>上限</a:t>
          </a:r>
          <a:r>
            <a:rPr kumimoji="1" lang="en-US" altLang="ja-JP" sz="1200">
              <a:solidFill>
                <a:srgbClr val="FF0000"/>
              </a:solidFill>
              <a:effectLst/>
              <a:latin typeface="+mn-ea"/>
              <a:ea typeface="+mn-ea"/>
              <a:cs typeface="+mn-cs"/>
            </a:rPr>
            <a:t>800</a:t>
          </a:r>
          <a:r>
            <a:rPr kumimoji="1" lang="ja-JP" altLang="ja-JP" sz="1200">
              <a:solidFill>
                <a:srgbClr val="FF0000"/>
              </a:solidFill>
              <a:effectLst/>
              <a:latin typeface="+mn-ea"/>
              <a:ea typeface="+mn-ea"/>
              <a:cs typeface="+mn-cs"/>
            </a:rPr>
            <a:t>万円</a:t>
          </a:r>
          <a:r>
            <a:rPr kumimoji="1" lang="ja-JP" altLang="en-US" sz="1200">
              <a:solidFill>
                <a:srgbClr val="FF0000"/>
              </a:solidFill>
              <a:effectLst/>
              <a:latin typeface="+mn-ea"/>
              <a:ea typeface="+mn-ea"/>
              <a:cs typeface="+mn-cs"/>
            </a:rPr>
            <a:t>です。</a:t>
          </a:r>
          <a:endParaRPr kumimoji="1" lang="ja-JP" altLang="en-US" sz="1200">
            <a:solidFill>
              <a:srgbClr val="FF0000"/>
            </a:solidFill>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FD3E-1EBD-46E5-B1DF-1BEEA73A7BE4}">
  <sheetPr>
    <pageSetUpPr fitToPage="1"/>
  </sheetPr>
  <dimension ref="A1:M81"/>
  <sheetViews>
    <sheetView topLeftCell="A56" zoomScaleNormal="100" workbookViewId="0">
      <selection activeCell="M81" sqref="M81"/>
    </sheetView>
  </sheetViews>
  <sheetFormatPr defaultColWidth="9" defaultRowHeight="13.5" x14ac:dyDescent="0.15"/>
  <cols>
    <col min="1" max="1" width="16.25" style="1" customWidth="1"/>
    <col min="2" max="2" width="55.125" style="1" bestFit="1" customWidth="1"/>
    <col min="3" max="3" width="23" style="1" bestFit="1" customWidth="1"/>
    <col min="4" max="4" width="9.5" style="1" bestFit="1" customWidth="1"/>
    <col min="5" max="6" width="6.75" style="1" customWidth="1"/>
    <col min="7" max="13" width="14.625" style="1" customWidth="1"/>
    <col min="14" max="16384" width="9" style="1"/>
  </cols>
  <sheetData>
    <row r="1" spans="1:13" s="84" customFormat="1" ht="18" customHeight="1" x14ac:dyDescent="0.15">
      <c r="A1" s="147" t="s">
        <v>58</v>
      </c>
      <c r="B1" s="147"/>
      <c r="C1" s="147"/>
      <c r="D1" s="147"/>
      <c r="E1" s="147"/>
      <c r="F1" s="147"/>
      <c r="G1" s="147"/>
      <c r="H1" s="147"/>
      <c r="I1" s="147"/>
      <c r="J1" s="147"/>
      <c r="K1" s="147"/>
      <c r="L1" s="147"/>
      <c r="M1" s="147"/>
    </row>
    <row r="2" spans="1:13" ht="18" customHeight="1" x14ac:dyDescent="0.15">
      <c r="A2" s="1" t="s">
        <v>0</v>
      </c>
    </row>
    <row r="3" spans="1:13" ht="18" customHeight="1" x14ac:dyDescent="0.15">
      <c r="A3" s="2"/>
      <c r="B3" s="3" t="s">
        <v>4</v>
      </c>
      <c r="C3" s="3" t="s">
        <v>5</v>
      </c>
      <c r="D3" s="92"/>
      <c r="E3" s="92"/>
      <c r="F3" s="92"/>
      <c r="G3" s="4"/>
      <c r="I3" s="1" t="s">
        <v>52</v>
      </c>
      <c r="J3" s="94" t="s">
        <v>53</v>
      </c>
    </row>
    <row r="4" spans="1:13" ht="18" customHeight="1" x14ac:dyDescent="0.15">
      <c r="A4" s="2"/>
      <c r="B4" s="6" t="s">
        <v>8</v>
      </c>
      <c r="C4" s="55">
        <f>C6-C5</f>
        <v>160819</v>
      </c>
      <c r="D4" s="85"/>
      <c r="E4" s="85"/>
      <c r="F4" s="85"/>
      <c r="G4" s="7"/>
      <c r="I4" s="8" t="s">
        <v>7</v>
      </c>
      <c r="J4" s="95" t="s">
        <v>27</v>
      </c>
      <c r="K4" s="41"/>
    </row>
    <row r="5" spans="1:13" ht="18" customHeight="1" x14ac:dyDescent="0.15">
      <c r="A5" s="2"/>
      <c r="B5" s="10" t="s">
        <v>9</v>
      </c>
      <c r="C5" s="56">
        <f>M81</f>
        <v>2158000</v>
      </c>
      <c r="D5" s="85"/>
      <c r="E5" s="85"/>
      <c r="F5" s="85"/>
      <c r="G5" s="7"/>
      <c r="I5" s="5" t="s">
        <v>10</v>
      </c>
      <c r="J5" s="96">
        <v>46266</v>
      </c>
      <c r="K5" s="67"/>
    </row>
    <row r="6" spans="1:13" ht="18" customHeight="1" x14ac:dyDescent="0.15">
      <c r="A6" s="2"/>
      <c r="B6" s="11" t="s">
        <v>6</v>
      </c>
      <c r="C6" s="49">
        <f>L80</f>
        <v>2318819</v>
      </c>
      <c r="D6" s="85"/>
      <c r="E6" s="85"/>
      <c r="F6" s="85"/>
      <c r="G6" s="7"/>
      <c r="I6" s="8" t="s">
        <v>11</v>
      </c>
      <c r="J6" s="97">
        <v>46418</v>
      </c>
      <c r="K6" s="41"/>
    </row>
    <row r="7" spans="1:13" ht="18" customHeight="1" x14ac:dyDescent="0.15">
      <c r="C7" s="4"/>
      <c r="D7" s="4"/>
      <c r="E7" s="4"/>
      <c r="F7" s="4"/>
      <c r="G7" s="7"/>
    </row>
    <row r="8" spans="1:13" ht="18" customHeight="1" x14ac:dyDescent="0.15"/>
    <row r="9" spans="1:13" ht="18" customHeight="1" x14ac:dyDescent="0.15">
      <c r="A9" s="1" t="s">
        <v>1</v>
      </c>
    </row>
    <row r="10" spans="1:13" ht="18" customHeight="1" x14ac:dyDescent="0.15">
      <c r="A10" s="1" t="s">
        <v>22</v>
      </c>
      <c r="M10" s="12" t="s">
        <v>5</v>
      </c>
    </row>
    <row r="11" spans="1:13" s="4" customFormat="1" ht="54.75" customHeight="1" x14ac:dyDescent="0.15">
      <c r="A11" s="13" t="s">
        <v>21</v>
      </c>
      <c r="B11" s="13" t="s">
        <v>24</v>
      </c>
      <c r="C11" s="13" t="s">
        <v>25</v>
      </c>
      <c r="D11" s="13" t="s">
        <v>33</v>
      </c>
      <c r="E11" s="13" t="s">
        <v>33</v>
      </c>
      <c r="F11" s="13" t="s">
        <v>33</v>
      </c>
      <c r="G11" s="14" t="s">
        <v>42</v>
      </c>
      <c r="H11" s="14" t="s">
        <v>48</v>
      </c>
      <c r="I11" s="14" t="s">
        <v>47</v>
      </c>
      <c r="J11" s="14" t="s">
        <v>34</v>
      </c>
      <c r="K11" s="14" t="s">
        <v>33</v>
      </c>
      <c r="L11" s="14" t="s">
        <v>55</v>
      </c>
      <c r="M11" s="14" t="s">
        <v>26</v>
      </c>
    </row>
    <row r="12" spans="1:13" ht="18" customHeight="1" x14ac:dyDescent="0.15">
      <c r="A12" s="15" t="s">
        <v>13</v>
      </c>
      <c r="B12" s="99" t="s">
        <v>28</v>
      </c>
      <c r="C12" s="100" t="s">
        <v>29</v>
      </c>
      <c r="D12" s="16"/>
      <c r="E12" s="16"/>
      <c r="F12" s="16"/>
      <c r="G12" s="102" t="s">
        <v>30</v>
      </c>
      <c r="H12" s="103">
        <v>2950</v>
      </c>
      <c r="I12" s="108">
        <v>42.5</v>
      </c>
      <c r="J12" s="104" t="s">
        <v>81</v>
      </c>
      <c r="K12" s="17"/>
      <c r="L12" s="33">
        <f>+H12*I12</f>
        <v>125375</v>
      </c>
      <c r="M12" s="18">
        <f>+H12*I12</f>
        <v>125375</v>
      </c>
    </row>
    <row r="13" spans="1:13" ht="18" customHeight="1" x14ac:dyDescent="0.15">
      <c r="A13" s="19"/>
      <c r="B13" s="101" t="s">
        <v>31</v>
      </c>
      <c r="C13" s="98" t="s">
        <v>29</v>
      </c>
      <c r="D13" s="6"/>
      <c r="E13" s="6"/>
      <c r="F13" s="6"/>
      <c r="G13" s="105" t="s">
        <v>32</v>
      </c>
      <c r="H13" s="106">
        <v>1050</v>
      </c>
      <c r="I13" s="109">
        <v>120</v>
      </c>
      <c r="J13" s="107" t="s">
        <v>82</v>
      </c>
      <c r="K13" s="20"/>
      <c r="L13" s="35">
        <f t="shared" ref="L13:L21" si="0">+H13*I13</f>
        <v>126000</v>
      </c>
      <c r="M13" s="22">
        <f t="shared" ref="M13:M21" si="1">+H13*I13</f>
        <v>126000</v>
      </c>
    </row>
    <row r="14" spans="1:13" ht="18" customHeight="1" x14ac:dyDescent="0.15">
      <c r="A14" s="19"/>
      <c r="B14" s="139" t="s">
        <v>35</v>
      </c>
      <c r="C14" s="114" t="s">
        <v>29</v>
      </c>
      <c r="D14" s="114"/>
      <c r="E14" s="114"/>
      <c r="F14" s="114"/>
      <c r="G14" s="140" t="s">
        <v>32</v>
      </c>
      <c r="H14" s="141">
        <v>480</v>
      </c>
      <c r="I14" s="142">
        <v>15</v>
      </c>
      <c r="J14" s="143" t="s">
        <v>83</v>
      </c>
      <c r="K14" s="144"/>
      <c r="L14" s="145">
        <f t="shared" si="0"/>
        <v>7200</v>
      </c>
      <c r="M14" s="146">
        <f t="shared" si="1"/>
        <v>7200</v>
      </c>
    </row>
    <row r="15" spans="1:13" ht="18" customHeight="1" x14ac:dyDescent="0.15">
      <c r="A15" s="19"/>
      <c r="B15" s="115" t="s">
        <v>28</v>
      </c>
      <c r="C15" s="116" t="s">
        <v>41</v>
      </c>
      <c r="D15" s="116"/>
      <c r="E15" s="116"/>
      <c r="F15" s="116"/>
      <c r="G15" s="117" t="s">
        <v>30</v>
      </c>
      <c r="H15" s="118">
        <v>2950</v>
      </c>
      <c r="I15" s="135">
        <v>36</v>
      </c>
      <c r="J15" s="119" t="s">
        <v>76</v>
      </c>
      <c r="K15" s="117"/>
      <c r="L15" s="127">
        <f t="shared" si="0"/>
        <v>106200</v>
      </c>
      <c r="M15" s="120">
        <f t="shared" si="1"/>
        <v>106200</v>
      </c>
    </row>
    <row r="16" spans="1:13" s="112" customFormat="1" ht="18" customHeight="1" x14ac:dyDescent="0.15">
      <c r="A16" s="121"/>
      <c r="B16" s="122" t="s">
        <v>56</v>
      </c>
      <c r="C16" s="113" t="s">
        <v>41</v>
      </c>
      <c r="D16" s="113"/>
      <c r="E16" s="113"/>
      <c r="F16" s="113"/>
      <c r="G16" s="123"/>
      <c r="H16" s="124">
        <v>4340</v>
      </c>
      <c r="I16" s="136">
        <v>12.6</v>
      </c>
      <c r="J16" s="125" t="s">
        <v>76</v>
      </c>
      <c r="K16" s="123"/>
      <c r="L16" s="129">
        <f t="shared" ref="L16:L19" si="2">+H16*I16</f>
        <v>54684</v>
      </c>
      <c r="M16" s="126">
        <f t="shared" ref="M16:M19" si="3">+H16*I16</f>
        <v>54684</v>
      </c>
    </row>
    <row r="17" spans="1:13" s="112" customFormat="1" ht="18" customHeight="1" x14ac:dyDescent="0.15">
      <c r="A17" s="121"/>
      <c r="B17" s="122" t="s">
        <v>31</v>
      </c>
      <c r="C17" s="113" t="s">
        <v>41</v>
      </c>
      <c r="D17" s="113"/>
      <c r="E17" s="113"/>
      <c r="F17" s="113"/>
      <c r="G17" s="123" t="s">
        <v>32</v>
      </c>
      <c r="H17" s="124">
        <v>1050</v>
      </c>
      <c r="I17" s="136">
        <v>120</v>
      </c>
      <c r="J17" s="125" t="s">
        <v>77</v>
      </c>
      <c r="K17" s="123"/>
      <c r="L17" s="129">
        <f t="shared" si="2"/>
        <v>126000</v>
      </c>
      <c r="M17" s="126">
        <f t="shared" si="3"/>
        <v>126000</v>
      </c>
    </row>
    <row r="18" spans="1:13" s="112" customFormat="1" ht="18" customHeight="1" x14ac:dyDescent="0.15">
      <c r="A18" s="121"/>
      <c r="B18" s="122" t="s">
        <v>35</v>
      </c>
      <c r="C18" s="113" t="s">
        <v>41</v>
      </c>
      <c r="D18" s="113"/>
      <c r="E18" s="113"/>
      <c r="F18" s="113"/>
      <c r="G18" s="123" t="s">
        <v>32</v>
      </c>
      <c r="H18" s="124">
        <v>480</v>
      </c>
      <c r="I18" s="136">
        <v>15</v>
      </c>
      <c r="J18" s="125" t="s">
        <v>77</v>
      </c>
      <c r="K18" s="123"/>
      <c r="L18" s="129">
        <f t="shared" si="2"/>
        <v>7200</v>
      </c>
      <c r="M18" s="126">
        <f t="shared" si="3"/>
        <v>7200</v>
      </c>
    </row>
    <row r="19" spans="1:13" s="112" customFormat="1" ht="18" customHeight="1" x14ac:dyDescent="0.15">
      <c r="A19" s="121"/>
      <c r="B19" s="113"/>
      <c r="C19" s="113"/>
      <c r="D19" s="113"/>
      <c r="E19" s="113"/>
      <c r="F19" s="113"/>
      <c r="G19" s="123"/>
      <c r="H19" s="65"/>
      <c r="I19" s="65"/>
      <c r="J19" s="123"/>
      <c r="K19" s="123"/>
      <c r="L19" s="129">
        <f t="shared" si="2"/>
        <v>0</v>
      </c>
      <c r="M19" s="126">
        <f t="shared" si="3"/>
        <v>0</v>
      </c>
    </row>
    <row r="20" spans="1:13" ht="18" customHeight="1" x14ac:dyDescent="0.15">
      <c r="A20" s="19"/>
      <c r="B20" s="9"/>
      <c r="C20" s="9"/>
      <c r="D20" s="9"/>
      <c r="E20" s="9"/>
      <c r="F20" s="9"/>
      <c r="G20" s="21"/>
      <c r="H20" s="66"/>
      <c r="I20" s="66"/>
      <c r="J20" s="21"/>
      <c r="K20" s="21"/>
      <c r="L20" s="35">
        <f t="shared" si="0"/>
        <v>0</v>
      </c>
      <c r="M20" s="22">
        <f t="shared" si="1"/>
        <v>0</v>
      </c>
    </row>
    <row r="21" spans="1:13" ht="18" customHeight="1" x14ac:dyDescent="0.15">
      <c r="A21" s="23"/>
      <c r="B21" s="51"/>
      <c r="C21" s="24"/>
      <c r="D21" s="24"/>
      <c r="E21" s="24"/>
      <c r="F21" s="24"/>
      <c r="G21" s="25"/>
      <c r="H21" s="25"/>
      <c r="I21" s="25"/>
      <c r="J21" s="25"/>
      <c r="K21" s="25"/>
      <c r="L21" s="39">
        <f t="shared" si="0"/>
        <v>0</v>
      </c>
      <c r="M21" s="50">
        <f t="shared" si="1"/>
        <v>0</v>
      </c>
    </row>
    <row r="22" spans="1:13" ht="18" customHeight="1" x14ac:dyDescent="0.15">
      <c r="A22" s="26"/>
      <c r="B22" s="26"/>
      <c r="C22" s="26"/>
      <c r="D22" s="26"/>
      <c r="E22" s="26"/>
      <c r="F22" s="26"/>
      <c r="G22" s="26"/>
      <c r="H22" s="26"/>
      <c r="I22" s="26"/>
      <c r="J22" s="27"/>
      <c r="K22" s="28" t="s">
        <v>12</v>
      </c>
      <c r="L22" s="29">
        <f>SUM(L12:L21)</f>
        <v>552659</v>
      </c>
      <c r="M22" s="61">
        <f>SUM(M12:M21)</f>
        <v>552659</v>
      </c>
    </row>
    <row r="23" spans="1:13" ht="18" customHeight="1" x14ac:dyDescent="0.15">
      <c r="A23" s="30" t="s">
        <v>23</v>
      </c>
      <c r="J23" s="5"/>
      <c r="K23" s="31"/>
      <c r="L23" s="32"/>
      <c r="M23" s="32"/>
    </row>
    <row r="24" spans="1:13" s="4" customFormat="1" ht="54.75" customHeight="1" x14ac:dyDescent="0.15">
      <c r="A24" s="13" t="s">
        <v>21</v>
      </c>
      <c r="B24" s="13" t="s">
        <v>2</v>
      </c>
      <c r="C24" s="13" t="s">
        <v>3</v>
      </c>
      <c r="D24" s="13" t="s">
        <v>78</v>
      </c>
      <c r="E24" s="14" t="s">
        <v>80</v>
      </c>
      <c r="F24" s="13" t="s">
        <v>79</v>
      </c>
      <c r="G24" s="14" t="s">
        <v>16</v>
      </c>
      <c r="H24" s="14" t="s">
        <v>43</v>
      </c>
      <c r="I24" s="14" t="s">
        <v>17</v>
      </c>
      <c r="J24" s="14" t="s">
        <v>18</v>
      </c>
      <c r="K24" s="14" t="s">
        <v>44</v>
      </c>
      <c r="L24" s="14" t="s">
        <v>19</v>
      </c>
      <c r="M24" s="14" t="s">
        <v>20</v>
      </c>
    </row>
    <row r="25" spans="1:13" ht="18" customHeight="1" x14ac:dyDescent="0.15">
      <c r="A25" s="15" t="s">
        <v>71</v>
      </c>
      <c r="B25" s="110" t="s">
        <v>91</v>
      </c>
      <c r="C25" s="110" t="s">
        <v>38</v>
      </c>
      <c r="D25" s="93">
        <v>11000</v>
      </c>
      <c r="E25" s="16">
        <v>2</v>
      </c>
      <c r="F25" s="89" t="s">
        <v>92</v>
      </c>
      <c r="G25" s="117" t="s">
        <v>85</v>
      </c>
      <c r="H25" s="117" t="s">
        <v>86</v>
      </c>
      <c r="I25" s="117" t="s">
        <v>87</v>
      </c>
      <c r="J25" s="117" t="s">
        <v>87</v>
      </c>
      <c r="K25" s="117" t="s">
        <v>59</v>
      </c>
      <c r="L25" s="57">
        <f>D25*E25</f>
        <v>22000</v>
      </c>
      <c r="M25" s="57">
        <f>ROUNDDOWN(L25/110%,0)</f>
        <v>20000</v>
      </c>
    </row>
    <row r="26" spans="1:13" ht="18" customHeight="1" x14ac:dyDescent="0.15">
      <c r="A26" s="19"/>
      <c r="B26" s="111" t="s">
        <v>84</v>
      </c>
      <c r="C26" s="111" t="s">
        <v>45</v>
      </c>
      <c r="D26" s="137">
        <v>88000</v>
      </c>
      <c r="E26" s="9">
        <v>1</v>
      </c>
      <c r="F26" s="86" t="s">
        <v>92</v>
      </c>
      <c r="G26" s="128" t="s">
        <v>87</v>
      </c>
      <c r="H26" s="128" t="s">
        <v>88</v>
      </c>
      <c r="I26" s="128" t="s">
        <v>89</v>
      </c>
      <c r="J26" s="128" t="s">
        <v>89</v>
      </c>
      <c r="K26" s="128" t="s">
        <v>90</v>
      </c>
      <c r="L26" s="58">
        <f t="shared" ref="L26:L30" si="4">D26*E26</f>
        <v>88000</v>
      </c>
      <c r="M26" s="58">
        <f t="shared" ref="M26:M30" si="5">ROUNDDOWN(L26/110%,0)</f>
        <v>80000</v>
      </c>
    </row>
    <row r="27" spans="1:13" ht="18" customHeight="1" x14ac:dyDescent="0.15">
      <c r="A27" s="19"/>
      <c r="B27" s="52"/>
      <c r="C27" s="9"/>
      <c r="D27" s="137"/>
      <c r="E27" s="9"/>
      <c r="F27" s="86"/>
      <c r="G27" s="9"/>
      <c r="H27" s="36"/>
      <c r="I27" s="36"/>
      <c r="J27" s="36"/>
      <c r="K27" s="36"/>
      <c r="L27" s="58">
        <f t="shared" si="4"/>
        <v>0</v>
      </c>
      <c r="M27" s="58">
        <f t="shared" si="5"/>
        <v>0</v>
      </c>
    </row>
    <row r="28" spans="1:13" ht="18" customHeight="1" x14ac:dyDescent="0.15">
      <c r="A28" s="19"/>
      <c r="B28" s="52"/>
      <c r="C28" s="9"/>
      <c r="D28" s="137"/>
      <c r="E28" s="9"/>
      <c r="F28" s="86"/>
      <c r="G28" s="9"/>
      <c r="H28" s="36"/>
      <c r="I28" s="36"/>
      <c r="J28" s="36"/>
      <c r="K28" s="36"/>
      <c r="L28" s="58">
        <f t="shared" si="4"/>
        <v>0</v>
      </c>
      <c r="M28" s="58">
        <f t="shared" si="5"/>
        <v>0</v>
      </c>
    </row>
    <row r="29" spans="1:13" ht="18" customHeight="1" x14ac:dyDescent="0.15">
      <c r="A29" s="19"/>
      <c r="B29" s="52"/>
      <c r="C29" s="9"/>
      <c r="D29" s="137"/>
      <c r="E29" s="9"/>
      <c r="F29" s="86"/>
      <c r="G29" s="9"/>
      <c r="H29" s="36"/>
      <c r="I29" s="36"/>
      <c r="J29" s="36"/>
      <c r="K29" s="36"/>
      <c r="L29" s="58">
        <f t="shared" si="4"/>
        <v>0</v>
      </c>
      <c r="M29" s="58">
        <f t="shared" si="5"/>
        <v>0</v>
      </c>
    </row>
    <row r="30" spans="1:13" ht="18" customHeight="1" x14ac:dyDescent="0.15">
      <c r="A30" s="23"/>
      <c r="B30" s="53"/>
      <c r="C30" s="37"/>
      <c r="D30" s="138"/>
      <c r="E30" s="37"/>
      <c r="F30" s="87"/>
      <c r="G30" s="37"/>
      <c r="H30" s="38"/>
      <c r="I30" s="38"/>
      <c r="J30" s="38"/>
      <c r="K30" s="38"/>
      <c r="L30" s="59">
        <f t="shared" si="4"/>
        <v>0</v>
      </c>
      <c r="M30" s="59">
        <f t="shared" si="5"/>
        <v>0</v>
      </c>
    </row>
    <row r="31" spans="1:13" ht="18" customHeight="1" x14ac:dyDescent="0.15">
      <c r="A31" s="40"/>
      <c r="B31" s="41"/>
      <c r="C31" s="41"/>
      <c r="D31" s="41"/>
      <c r="E31" s="41"/>
      <c r="F31" s="88"/>
      <c r="G31" s="41"/>
      <c r="H31" s="41"/>
      <c r="I31" s="41"/>
      <c r="J31" s="42"/>
      <c r="K31" s="43" t="s">
        <v>12</v>
      </c>
      <c r="L31" s="60">
        <f>SUM(L25:L30)</f>
        <v>110000</v>
      </c>
      <c r="M31" s="60">
        <f>SUM(M25:M30)</f>
        <v>100000</v>
      </c>
    </row>
    <row r="32" spans="1:13" ht="18" customHeight="1" x14ac:dyDescent="0.15">
      <c r="A32" s="15" t="s">
        <v>72</v>
      </c>
      <c r="B32" s="16"/>
      <c r="C32" s="16"/>
      <c r="D32" s="93"/>
      <c r="E32" s="16"/>
      <c r="F32" s="89"/>
      <c r="G32" s="16"/>
      <c r="H32" s="44"/>
      <c r="I32" s="44"/>
      <c r="J32" s="44"/>
      <c r="K32" s="44"/>
      <c r="L32" s="57">
        <f>D32*E32</f>
        <v>0</v>
      </c>
      <c r="M32" s="57">
        <f>ROUNDDOWN(L32/110%,0)</f>
        <v>0</v>
      </c>
    </row>
    <row r="33" spans="1:13" ht="18" customHeight="1" x14ac:dyDescent="0.15">
      <c r="A33" s="19"/>
      <c r="B33" s="9"/>
      <c r="C33" s="9"/>
      <c r="D33" s="137"/>
      <c r="E33" s="9"/>
      <c r="F33" s="86"/>
      <c r="G33" s="9"/>
      <c r="H33" s="36"/>
      <c r="I33" s="36"/>
      <c r="J33" s="36"/>
      <c r="K33" s="36"/>
      <c r="L33" s="58">
        <f t="shared" ref="L33:L37" si="6">D33*E33</f>
        <v>0</v>
      </c>
      <c r="M33" s="58">
        <f t="shared" ref="M33:M37" si="7">ROUNDDOWN(L33/110%,0)</f>
        <v>0</v>
      </c>
    </row>
    <row r="34" spans="1:13" ht="18" customHeight="1" x14ac:dyDescent="0.15">
      <c r="A34" s="19"/>
      <c r="B34" s="52"/>
      <c r="C34" s="9"/>
      <c r="D34" s="137"/>
      <c r="E34" s="9"/>
      <c r="F34" s="86"/>
      <c r="G34" s="9"/>
      <c r="H34" s="36"/>
      <c r="I34" s="36"/>
      <c r="J34" s="36"/>
      <c r="K34" s="36"/>
      <c r="L34" s="58">
        <f t="shared" si="6"/>
        <v>0</v>
      </c>
      <c r="M34" s="58">
        <f t="shared" si="7"/>
        <v>0</v>
      </c>
    </row>
    <row r="35" spans="1:13" ht="18" customHeight="1" x14ac:dyDescent="0.15">
      <c r="A35" s="19"/>
      <c r="B35" s="52"/>
      <c r="C35" s="9"/>
      <c r="D35" s="137"/>
      <c r="E35" s="9"/>
      <c r="F35" s="86"/>
      <c r="G35" s="9"/>
      <c r="H35" s="36"/>
      <c r="I35" s="36"/>
      <c r="J35" s="36"/>
      <c r="K35" s="36"/>
      <c r="L35" s="58">
        <f t="shared" si="6"/>
        <v>0</v>
      </c>
      <c r="M35" s="58">
        <f t="shared" si="7"/>
        <v>0</v>
      </c>
    </row>
    <row r="36" spans="1:13" ht="18" customHeight="1" x14ac:dyDescent="0.15">
      <c r="A36" s="19"/>
      <c r="B36" s="52"/>
      <c r="C36" s="9"/>
      <c r="D36" s="137"/>
      <c r="E36" s="9"/>
      <c r="F36" s="86"/>
      <c r="G36" s="9"/>
      <c r="H36" s="36"/>
      <c r="I36" s="36"/>
      <c r="J36" s="36"/>
      <c r="K36" s="36"/>
      <c r="L36" s="58">
        <f t="shared" si="6"/>
        <v>0</v>
      </c>
      <c r="M36" s="58">
        <f t="shared" si="7"/>
        <v>0</v>
      </c>
    </row>
    <row r="37" spans="1:13" ht="18" customHeight="1" x14ac:dyDescent="0.15">
      <c r="A37" s="23"/>
      <c r="B37" s="53"/>
      <c r="C37" s="37"/>
      <c r="D37" s="138"/>
      <c r="E37" s="37"/>
      <c r="F37" s="87"/>
      <c r="G37" s="37"/>
      <c r="H37" s="38"/>
      <c r="I37" s="38"/>
      <c r="J37" s="38"/>
      <c r="K37" s="38"/>
      <c r="L37" s="59">
        <f t="shared" si="6"/>
        <v>0</v>
      </c>
      <c r="M37" s="59">
        <f t="shared" si="7"/>
        <v>0</v>
      </c>
    </row>
    <row r="38" spans="1:13" ht="18" customHeight="1" x14ac:dyDescent="0.15">
      <c r="A38" s="40"/>
      <c r="B38" s="41"/>
      <c r="C38" s="41"/>
      <c r="D38" s="41"/>
      <c r="E38" s="41"/>
      <c r="F38" s="88"/>
      <c r="G38" s="41"/>
      <c r="H38" s="41"/>
      <c r="I38" s="41"/>
      <c r="J38" s="42"/>
      <c r="K38" s="43" t="s">
        <v>12</v>
      </c>
      <c r="L38" s="60">
        <f>SUM(L32:L37)</f>
        <v>0</v>
      </c>
      <c r="M38" s="60">
        <f>SUM(M32:M37)</f>
        <v>0</v>
      </c>
    </row>
    <row r="39" spans="1:13" ht="18" customHeight="1" x14ac:dyDescent="0.15">
      <c r="A39" s="19" t="s">
        <v>73</v>
      </c>
      <c r="B39" s="16"/>
      <c r="C39" s="16"/>
      <c r="D39" s="93"/>
      <c r="E39" s="16"/>
      <c r="F39" s="89"/>
      <c r="G39" s="17"/>
      <c r="H39" s="17"/>
      <c r="I39" s="17"/>
      <c r="J39" s="17"/>
      <c r="K39" s="17"/>
      <c r="L39" s="57">
        <f t="shared" ref="L39:L44" si="8">D39*E39</f>
        <v>0</v>
      </c>
      <c r="M39" s="57">
        <f>ROUNDDOWN(L39/110%,0)</f>
        <v>0</v>
      </c>
    </row>
    <row r="40" spans="1:13" ht="18" customHeight="1" x14ac:dyDescent="0.15">
      <c r="A40" s="19"/>
      <c r="B40" s="9"/>
      <c r="C40" s="9"/>
      <c r="D40" s="137"/>
      <c r="E40" s="9"/>
      <c r="F40" s="86"/>
      <c r="G40" s="45"/>
      <c r="H40" s="45"/>
      <c r="I40" s="45"/>
      <c r="J40" s="45"/>
      <c r="K40" s="45"/>
      <c r="L40" s="58">
        <f t="shared" si="8"/>
        <v>0</v>
      </c>
      <c r="M40" s="58">
        <f t="shared" ref="M40:M44" si="9">ROUNDDOWN(L40/110%,0)</f>
        <v>0</v>
      </c>
    </row>
    <row r="41" spans="1:13" ht="18" customHeight="1" x14ac:dyDescent="0.15">
      <c r="A41" s="19"/>
      <c r="B41" s="9"/>
      <c r="C41" s="9"/>
      <c r="D41" s="137"/>
      <c r="E41" s="9"/>
      <c r="F41" s="86"/>
      <c r="G41" s="21"/>
      <c r="H41" s="21"/>
      <c r="I41" s="21"/>
      <c r="J41" s="21"/>
      <c r="K41" s="21"/>
      <c r="L41" s="58">
        <f t="shared" si="8"/>
        <v>0</v>
      </c>
      <c r="M41" s="58">
        <f>ROUNDDOWN(L41/110%,0)</f>
        <v>0</v>
      </c>
    </row>
    <row r="42" spans="1:13" ht="18" customHeight="1" x14ac:dyDescent="0.15">
      <c r="A42" s="19"/>
      <c r="B42" s="9"/>
      <c r="C42" s="9"/>
      <c r="D42" s="137"/>
      <c r="E42" s="9"/>
      <c r="F42" s="86"/>
      <c r="G42" s="45"/>
      <c r="H42" s="45"/>
      <c r="I42" s="45"/>
      <c r="J42" s="45"/>
      <c r="K42" s="45"/>
      <c r="L42" s="58">
        <f t="shared" si="8"/>
        <v>0</v>
      </c>
      <c r="M42" s="58">
        <f t="shared" si="9"/>
        <v>0</v>
      </c>
    </row>
    <row r="43" spans="1:13" ht="18" customHeight="1" x14ac:dyDescent="0.15">
      <c r="A43" s="19"/>
      <c r="B43" s="52"/>
      <c r="C43" s="9"/>
      <c r="D43" s="137"/>
      <c r="E43" s="9"/>
      <c r="F43" s="86"/>
      <c r="G43" s="21"/>
      <c r="H43" s="21"/>
      <c r="I43" s="21"/>
      <c r="J43" s="21"/>
      <c r="K43" s="21"/>
      <c r="L43" s="58">
        <f t="shared" si="8"/>
        <v>0</v>
      </c>
      <c r="M43" s="58">
        <f t="shared" si="9"/>
        <v>0</v>
      </c>
    </row>
    <row r="44" spans="1:13" ht="18" customHeight="1" x14ac:dyDescent="0.15">
      <c r="A44" s="23"/>
      <c r="B44" s="53"/>
      <c r="C44" s="37"/>
      <c r="D44" s="138"/>
      <c r="E44" s="37"/>
      <c r="F44" s="87"/>
      <c r="G44" s="46"/>
      <c r="H44" s="46"/>
      <c r="I44" s="46"/>
      <c r="J44" s="46"/>
      <c r="K44" s="46"/>
      <c r="L44" s="59">
        <f t="shared" si="8"/>
        <v>0</v>
      </c>
      <c r="M44" s="59">
        <f t="shared" si="9"/>
        <v>0</v>
      </c>
    </row>
    <row r="45" spans="1:13" ht="18" customHeight="1" x14ac:dyDescent="0.15">
      <c r="A45" s="40"/>
      <c r="B45" s="41"/>
      <c r="C45" s="41"/>
      <c r="D45" s="41"/>
      <c r="E45" s="41"/>
      <c r="F45" s="88"/>
      <c r="G45" s="41"/>
      <c r="H45" s="41"/>
      <c r="I45" s="41"/>
      <c r="J45" s="42"/>
      <c r="K45" s="28" t="s">
        <v>12</v>
      </c>
      <c r="L45" s="61">
        <f>SUM(L39:L44)</f>
        <v>0</v>
      </c>
      <c r="M45" s="61">
        <f>SUM(M39:M44)</f>
        <v>0</v>
      </c>
    </row>
    <row r="46" spans="1:13" ht="18" customHeight="1" x14ac:dyDescent="0.15">
      <c r="A46" s="19" t="s">
        <v>74</v>
      </c>
      <c r="B46" s="134" t="s">
        <v>36</v>
      </c>
      <c r="C46" s="134" t="s">
        <v>37</v>
      </c>
      <c r="D46" s="93">
        <v>330000</v>
      </c>
      <c r="E46" s="54">
        <v>1</v>
      </c>
      <c r="F46" s="90" t="s">
        <v>92</v>
      </c>
      <c r="G46" s="117" t="s">
        <v>68</v>
      </c>
      <c r="H46" s="117" t="s">
        <v>61</v>
      </c>
      <c r="I46" s="117" t="s">
        <v>59</v>
      </c>
      <c r="J46" s="117" t="s">
        <v>64</v>
      </c>
      <c r="K46" s="117" t="s">
        <v>65</v>
      </c>
      <c r="L46" s="57">
        <f t="shared" ref="L46:L51" si="10">D46*E46</f>
        <v>330000</v>
      </c>
      <c r="M46" s="57">
        <f>ROUNDDOWN(L46/110%,0)</f>
        <v>300000</v>
      </c>
    </row>
    <row r="47" spans="1:13" ht="18" customHeight="1" x14ac:dyDescent="0.15">
      <c r="A47" s="19"/>
      <c r="B47" s="130" t="s">
        <v>49</v>
      </c>
      <c r="C47" s="130" t="s">
        <v>57</v>
      </c>
      <c r="D47" s="137">
        <v>660000</v>
      </c>
      <c r="E47" s="52">
        <v>1</v>
      </c>
      <c r="F47" s="91" t="s">
        <v>92</v>
      </c>
      <c r="G47" s="133" t="s">
        <v>66</v>
      </c>
      <c r="H47" s="133" t="s">
        <v>67</v>
      </c>
      <c r="I47" s="133" t="s">
        <v>69</v>
      </c>
      <c r="J47" s="133" t="s">
        <v>69</v>
      </c>
      <c r="K47" s="133" t="s">
        <v>60</v>
      </c>
      <c r="L47" s="58">
        <f t="shared" si="10"/>
        <v>660000</v>
      </c>
      <c r="M47" s="58">
        <f t="shared" ref="M47:M51" si="11">ROUNDDOWN(L47/110%,0)</f>
        <v>600000</v>
      </c>
    </row>
    <row r="48" spans="1:13" ht="18" customHeight="1" x14ac:dyDescent="0.15">
      <c r="A48" s="19"/>
      <c r="B48" s="52"/>
      <c r="C48" s="52"/>
      <c r="D48" s="137"/>
      <c r="E48" s="52"/>
      <c r="F48" s="91"/>
      <c r="G48" s="21"/>
      <c r="H48" s="21"/>
      <c r="I48" s="21"/>
      <c r="J48" s="21"/>
      <c r="K48" s="21"/>
      <c r="L48" s="58">
        <f t="shared" si="10"/>
        <v>0</v>
      </c>
      <c r="M48" s="58">
        <f>ROUNDDOWN(L48/110%,0)</f>
        <v>0</v>
      </c>
    </row>
    <row r="49" spans="1:13" ht="18" customHeight="1" x14ac:dyDescent="0.15">
      <c r="A49" s="19"/>
      <c r="B49" s="52"/>
      <c r="C49" s="52"/>
      <c r="D49" s="137"/>
      <c r="E49" s="52"/>
      <c r="F49" s="91"/>
      <c r="G49" s="45"/>
      <c r="H49" s="45"/>
      <c r="I49" s="45"/>
      <c r="J49" s="45"/>
      <c r="K49" s="45"/>
      <c r="L49" s="58">
        <f t="shared" si="10"/>
        <v>0</v>
      </c>
      <c r="M49" s="58">
        <f t="shared" si="11"/>
        <v>0</v>
      </c>
    </row>
    <row r="50" spans="1:13" ht="18" customHeight="1" x14ac:dyDescent="0.15">
      <c r="A50" s="19"/>
      <c r="B50" s="9"/>
      <c r="C50" s="9"/>
      <c r="D50" s="137"/>
      <c r="E50" s="9"/>
      <c r="F50" s="86"/>
      <c r="G50" s="21"/>
      <c r="H50" s="21"/>
      <c r="I50" s="21"/>
      <c r="J50" s="21"/>
      <c r="K50" s="21"/>
      <c r="L50" s="58">
        <f t="shared" si="10"/>
        <v>0</v>
      </c>
      <c r="M50" s="58">
        <f t="shared" si="11"/>
        <v>0</v>
      </c>
    </row>
    <row r="51" spans="1:13" ht="18" customHeight="1" x14ac:dyDescent="0.15">
      <c r="A51" s="23"/>
      <c r="B51" s="37"/>
      <c r="C51" s="37"/>
      <c r="D51" s="138"/>
      <c r="E51" s="37"/>
      <c r="F51" s="87"/>
      <c r="G51" s="46"/>
      <c r="H51" s="46"/>
      <c r="I51" s="46"/>
      <c r="J51" s="46"/>
      <c r="K51" s="46"/>
      <c r="L51" s="59">
        <f t="shared" si="10"/>
        <v>0</v>
      </c>
      <c r="M51" s="59">
        <f t="shared" si="11"/>
        <v>0</v>
      </c>
    </row>
    <row r="52" spans="1:13" ht="18" customHeight="1" x14ac:dyDescent="0.15">
      <c r="A52" s="40"/>
      <c r="B52" s="41"/>
      <c r="C52" s="41"/>
      <c r="D52" s="41"/>
      <c r="E52" s="41"/>
      <c r="F52" s="88"/>
      <c r="G52" s="41"/>
      <c r="H52" s="41"/>
      <c r="I52" s="41"/>
      <c r="J52" s="42"/>
      <c r="K52" s="28" t="s">
        <v>12</v>
      </c>
      <c r="L52" s="61">
        <f>SUM(L46:L51)</f>
        <v>990000</v>
      </c>
      <c r="M52" s="61">
        <f>SUM(M46:M51)</f>
        <v>900000</v>
      </c>
    </row>
    <row r="53" spans="1:13" ht="18" customHeight="1" x14ac:dyDescent="0.15">
      <c r="A53" s="19" t="s">
        <v>14</v>
      </c>
      <c r="B53" s="115" t="s">
        <v>54</v>
      </c>
      <c r="C53" s="115" t="s">
        <v>28</v>
      </c>
      <c r="D53" s="93">
        <v>6160</v>
      </c>
      <c r="E53" s="16">
        <v>1</v>
      </c>
      <c r="F53" s="89" t="s">
        <v>93</v>
      </c>
      <c r="G53" s="17"/>
      <c r="H53" s="117" t="s">
        <v>62</v>
      </c>
      <c r="I53" s="17"/>
      <c r="J53" s="17"/>
      <c r="K53" s="117" t="s">
        <v>63</v>
      </c>
      <c r="L53" s="57">
        <f t="shared" ref="L53:L58" si="12">D53*E53</f>
        <v>6160</v>
      </c>
      <c r="M53" s="57">
        <f>ROUNDDOWN(L53/110%,0)</f>
        <v>5600</v>
      </c>
    </row>
    <row r="54" spans="1:13" ht="18" customHeight="1" x14ac:dyDescent="0.15">
      <c r="A54" s="19"/>
      <c r="B54" s="9"/>
      <c r="C54" s="9"/>
      <c r="D54" s="137"/>
      <c r="E54" s="9"/>
      <c r="F54" s="86"/>
      <c r="G54" s="45"/>
      <c r="H54" s="45"/>
      <c r="I54" s="45"/>
      <c r="J54" s="45"/>
      <c r="K54" s="45"/>
      <c r="L54" s="58">
        <f t="shared" si="12"/>
        <v>0</v>
      </c>
      <c r="M54" s="58">
        <f t="shared" ref="M54:M58" si="13">ROUNDDOWN(L54/110%,0)</f>
        <v>0</v>
      </c>
    </row>
    <row r="55" spans="1:13" ht="18" customHeight="1" x14ac:dyDescent="0.15">
      <c r="A55" s="19"/>
      <c r="B55" s="9"/>
      <c r="C55" s="9"/>
      <c r="D55" s="137"/>
      <c r="E55" s="9"/>
      <c r="F55" s="86"/>
      <c r="G55" s="21"/>
      <c r="H55" s="21"/>
      <c r="I55" s="21"/>
      <c r="J55" s="21"/>
      <c r="K55" s="21"/>
      <c r="L55" s="58">
        <f t="shared" si="12"/>
        <v>0</v>
      </c>
      <c r="M55" s="58">
        <f>ROUNDDOWN(L55/110%,0)</f>
        <v>0</v>
      </c>
    </row>
    <row r="56" spans="1:13" ht="18" customHeight="1" x14ac:dyDescent="0.15">
      <c r="A56" s="19"/>
      <c r="B56" s="9"/>
      <c r="C56" s="9"/>
      <c r="D56" s="137"/>
      <c r="E56" s="9"/>
      <c r="F56" s="86"/>
      <c r="G56" s="9"/>
      <c r="H56" s="36"/>
      <c r="I56" s="36"/>
      <c r="J56" s="36"/>
      <c r="K56" s="36"/>
      <c r="L56" s="58">
        <f t="shared" si="12"/>
        <v>0</v>
      </c>
      <c r="M56" s="58">
        <f t="shared" si="13"/>
        <v>0</v>
      </c>
    </row>
    <row r="57" spans="1:13" ht="18" customHeight="1" x14ac:dyDescent="0.15">
      <c r="A57" s="19"/>
      <c r="B57" s="52"/>
      <c r="C57" s="9"/>
      <c r="D57" s="137"/>
      <c r="E57" s="9"/>
      <c r="F57" s="86"/>
      <c r="G57" s="9"/>
      <c r="H57" s="36"/>
      <c r="I57" s="36"/>
      <c r="J57" s="36"/>
      <c r="K57" s="36"/>
      <c r="L57" s="58">
        <f t="shared" si="12"/>
        <v>0</v>
      </c>
      <c r="M57" s="58">
        <f t="shared" si="13"/>
        <v>0</v>
      </c>
    </row>
    <row r="58" spans="1:13" ht="18" customHeight="1" x14ac:dyDescent="0.15">
      <c r="A58" s="23"/>
      <c r="B58" s="53"/>
      <c r="C58" s="37"/>
      <c r="D58" s="138"/>
      <c r="E58" s="37"/>
      <c r="F58" s="87"/>
      <c r="G58" s="37"/>
      <c r="H58" s="38"/>
      <c r="I58" s="38"/>
      <c r="J58" s="38"/>
      <c r="K58" s="38"/>
      <c r="L58" s="59">
        <f t="shared" si="12"/>
        <v>0</v>
      </c>
      <c r="M58" s="59">
        <f t="shared" si="13"/>
        <v>0</v>
      </c>
    </row>
    <row r="59" spans="1:13" ht="18" customHeight="1" x14ac:dyDescent="0.15">
      <c r="A59" s="40"/>
      <c r="B59" s="41"/>
      <c r="C59" s="41"/>
      <c r="D59" s="41"/>
      <c r="E59" s="41"/>
      <c r="F59" s="88"/>
      <c r="G59" s="41"/>
      <c r="H59" s="41"/>
      <c r="I59" s="41"/>
      <c r="J59" s="42"/>
      <c r="K59" s="28" t="s">
        <v>12</v>
      </c>
      <c r="L59" s="61">
        <f>SUM(L53:L58)</f>
        <v>6160</v>
      </c>
      <c r="M59" s="61">
        <f>SUM(M53:M58)</f>
        <v>5600</v>
      </c>
    </row>
    <row r="60" spans="1:13" ht="18" customHeight="1" x14ac:dyDescent="0.15">
      <c r="A60" s="15" t="s">
        <v>75</v>
      </c>
      <c r="B60" s="131" t="s">
        <v>39</v>
      </c>
      <c r="C60" s="131" t="s">
        <v>50</v>
      </c>
      <c r="D60" s="93">
        <v>440000</v>
      </c>
      <c r="E60" s="16">
        <v>1</v>
      </c>
      <c r="F60" s="89" t="s">
        <v>93</v>
      </c>
      <c r="G60" s="17"/>
      <c r="H60" s="17"/>
      <c r="I60" s="17"/>
      <c r="J60" s="17"/>
      <c r="K60" s="17"/>
      <c r="L60" s="57">
        <f t="shared" ref="L60:L65" si="14">D60*E60</f>
        <v>440000</v>
      </c>
      <c r="M60" s="57">
        <f>ROUNDDOWN(L60/110%,0)</f>
        <v>400000</v>
      </c>
    </row>
    <row r="61" spans="1:13" ht="18" customHeight="1" x14ac:dyDescent="0.15">
      <c r="A61" s="19"/>
      <c r="B61" s="132" t="s">
        <v>40</v>
      </c>
      <c r="C61" s="132" t="s">
        <v>51</v>
      </c>
      <c r="D61" s="137">
        <v>220000</v>
      </c>
      <c r="E61" s="9">
        <v>1</v>
      </c>
      <c r="F61" s="86" t="s">
        <v>93</v>
      </c>
      <c r="G61" s="45"/>
      <c r="H61" s="45"/>
      <c r="I61" s="45"/>
      <c r="J61" s="45"/>
      <c r="K61" s="45"/>
      <c r="L61" s="58">
        <f t="shared" si="14"/>
        <v>220000</v>
      </c>
      <c r="M61" s="58">
        <f t="shared" ref="M61:M65" si="15">ROUNDDOWN(L61/110%,0)</f>
        <v>200000</v>
      </c>
    </row>
    <row r="62" spans="1:13" ht="18" customHeight="1" x14ac:dyDescent="0.15">
      <c r="A62" s="19"/>
      <c r="B62" s="52"/>
      <c r="C62" s="9"/>
      <c r="D62" s="137"/>
      <c r="E62" s="9"/>
      <c r="F62" s="86"/>
      <c r="G62" s="9"/>
      <c r="H62" s="36"/>
      <c r="I62" s="36"/>
      <c r="J62" s="36"/>
      <c r="K62" s="36"/>
      <c r="L62" s="58">
        <f t="shared" si="14"/>
        <v>0</v>
      </c>
      <c r="M62" s="58">
        <f>ROUNDDOWN(L62/110%,0)</f>
        <v>0</v>
      </c>
    </row>
    <row r="63" spans="1:13" ht="18" customHeight="1" x14ac:dyDescent="0.15">
      <c r="A63" s="19"/>
      <c r="B63" s="52"/>
      <c r="C63" s="9"/>
      <c r="D63" s="137"/>
      <c r="E63" s="9"/>
      <c r="F63" s="86"/>
      <c r="G63" s="9"/>
      <c r="H63" s="36"/>
      <c r="I63" s="36"/>
      <c r="J63" s="36"/>
      <c r="K63" s="36"/>
      <c r="L63" s="58">
        <f t="shared" si="14"/>
        <v>0</v>
      </c>
      <c r="M63" s="58">
        <f t="shared" si="15"/>
        <v>0</v>
      </c>
    </row>
    <row r="64" spans="1:13" ht="18" customHeight="1" x14ac:dyDescent="0.15">
      <c r="A64" s="19"/>
      <c r="B64" s="52"/>
      <c r="C64" s="9"/>
      <c r="D64" s="137"/>
      <c r="E64" s="9"/>
      <c r="F64" s="86"/>
      <c r="G64" s="9"/>
      <c r="H64" s="36"/>
      <c r="I64" s="36"/>
      <c r="J64" s="36"/>
      <c r="K64" s="36"/>
      <c r="L64" s="58">
        <f t="shared" si="14"/>
        <v>0</v>
      </c>
      <c r="M64" s="58">
        <f t="shared" si="15"/>
        <v>0</v>
      </c>
    </row>
    <row r="65" spans="1:13" ht="18" customHeight="1" x14ac:dyDescent="0.15">
      <c r="A65" s="23"/>
      <c r="B65" s="53"/>
      <c r="C65" s="37"/>
      <c r="D65" s="138"/>
      <c r="E65" s="37"/>
      <c r="F65" s="87"/>
      <c r="G65" s="37"/>
      <c r="H65" s="38"/>
      <c r="I65" s="38"/>
      <c r="J65" s="38"/>
      <c r="K65" s="38"/>
      <c r="L65" s="59">
        <f t="shared" si="14"/>
        <v>0</v>
      </c>
      <c r="M65" s="59">
        <f t="shared" si="15"/>
        <v>0</v>
      </c>
    </row>
    <row r="66" spans="1:13" ht="18" customHeight="1" x14ac:dyDescent="0.15">
      <c r="A66" s="40"/>
      <c r="B66" s="41"/>
      <c r="C66" s="41"/>
      <c r="D66" s="41"/>
      <c r="E66" s="41"/>
      <c r="F66" s="88"/>
      <c r="G66" s="41"/>
      <c r="H66" s="41"/>
      <c r="I66" s="41"/>
      <c r="J66" s="42"/>
      <c r="K66" s="28" t="s">
        <v>12</v>
      </c>
      <c r="L66" s="61">
        <f>SUM(L60:L65)</f>
        <v>660000</v>
      </c>
      <c r="M66" s="61">
        <f>SUM(M60:M65)</f>
        <v>600000</v>
      </c>
    </row>
    <row r="67" spans="1:13" ht="18" customHeight="1" x14ac:dyDescent="0.15">
      <c r="A67" s="19" t="s">
        <v>15</v>
      </c>
      <c r="B67" s="16"/>
      <c r="C67" s="16"/>
      <c r="D67" s="93"/>
      <c r="E67" s="16"/>
      <c r="F67" s="89"/>
      <c r="G67" s="17"/>
      <c r="H67" s="17"/>
      <c r="I67" s="17"/>
      <c r="J67" s="17"/>
      <c r="K67" s="17"/>
      <c r="L67" s="57">
        <f t="shared" ref="L67:L72" si="16">D67*E67</f>
        <v>0</v>
      </c>
      <c r="M67" s="57">
        <f>ROUNDDOWN(L67/110%,0)</f>
        <v>0</v>
      </c>
    </row>
    <row r="68" spans="1:13" ht="18" customHeight="1" x14ac:dyDescent="0.15">
      <c r="A68" s="19"/>
      <c r="B68" s="9"/>
      <c r="C68" s="9"/>
      <c r="D68" s="137"/>
      <c r="E68" s="9"/>
      <c r="F68" s="86"/>
      <c r="G68" s="45"/>
      <c r="H68" s="45"/>
      <c r="I68" s="45"/>
      <c r="J68" s="45"/>
      <c r="K68" s="45"/>
      <c r="L68" s="58">
        <f t="shared" si="16"/>
        <v>0</v>
      </c>
      <c r="M68" s="58">
        <f t="shared" ref="M68:M72" si="17">ROUNDDOWN(L68/110%,0)</f>
        <v>0</v>
      </c>
    </row>
    <row r="69" spans="1:13" ht="18" customHeight="1" x14ac:dyDescent="0.15">
      <c r="A69" s="19"/>
      <c r="B69" s="9"/>
      <c r="C69" s="9"/>
      <c r="D69" s="137"/>
      <c r="E69" s="9"/>
      <c r="F69" s="86"/>
      <c r="G69" s="21"/>
      <c r="H69" s="21"/>
      <c r="I69" s="21"/>
      <c r="J69" s="21"/>
      <c r="K69" s="21"/>
      <c r="L69" s="58">
        <f t="shared" si="16"/>
        <v>0</v>
      </c>
      <c r="M69" s="58">
        <f>ROUNDDOWN(L69/110%,0)</f>
        <v>0</v>
      </c>
    </row>
    <row r="70" spans="1:13" ht="18" customHeight="1" x14ac:dyDescent="0.15">
      <c r="A70" s="19"/>
      <c r="B70" s="9"/>
      <c r="C70" s="9"/>
      <c r="D70" s="137"/>
      <c r="E70" s="9"/>
      <c r="F70" s="86"/>
      <c r="G70" s="45"/>
      <c r="H70" s="45"/>
      <c r="I70" s="45"/>
      <c r="J70" s="45"/>
      <c r="K70" s="45"/>
      <c r="L70" s="58">
        <f t="shared" si="16"/>
        <v>0</v>
      </c>
      <c r="M70" s="58">
        <f t="shared" si="17"/>
        <v>0</v>
      </c>
    </row>
    <row r="71" spans="1:13" ht="18" customHeight="1" x14ac:dyDescent="0.15">
      <c r="A71" s="19"/>
      <c r="B71" s="52"/>
      <c r="C71" s="9"/>
      <c r="D71" s="137"/>
      <c r="E71" s="9"/>
      <c r="F71" s="86"/>
      <c r="G71" s="21"/>
      <c r="H71" s="21"/>
      <c r="I71" s="21"/>
      <c r="J71" s="21"/>
      <c r="K71" s="21"/>
      <c r="L71" s="58">
        <f t="shared" si="16"/>
        <v>0</v>
      </c>
      <c r="M71" s="58">
        <f t="shared" si="17"/>
        <v>0</v>
      </c>
    </row>
    <row r="72" spans="1:13" ht="18" customHeight="1" x14ac:dyDescent="0.15">
      <c r="A72" s="23"/>
      <c r="B72" s="53"/>
      <c r="C72" s="37"/>
      <c r="D72" s="138"/>
      <c r="E72" s="37"/>
      <c r="F72" s="87"/>
      <c r="G72" s="46"/>
      <c r="H72" s="46"/>
      <c r="I72" s="46"/>
      <c r="J72" s="46"/>
      <c r="K72" s="46"/>
      <c r="L72" s="59">
        <f t="shared" si="16"/>
        <v>0</v>
      </c>
      <c r="M72" s="59">
        <f t="shared" si="17"/>
        <v>0</v>
      </c>
    </row>
    <row r="73" spans="1:13" ht="18" customHeight="1" thickBot="1" x14ac:dyDescent="0.2">
      <c r="A73" s="40"/>
      <c r="B73" s="41"/>
      <c r="C73" s="41"/>
      <c r="D73" s="41"/>
      <c r="E73" s="41"/>
      <c r="F73" s="41"/>
      <c r="G73" s="41"/>
      <c r="H73" s="41"/>
      <c r="I73" s="41"/>
      <c r="J73" s="42"/>
      <c r="K73" s="28" t="s">
        <v>12</v>
      </c>
      <c r="L73" s="61">
        <f>SUM(L67:L72)</f>
        <v>0</v>
      </c>
      <c r="M73" s="61">
        <f>SUM(M67:M72)</f>
        <v>0</v>
      </c>
    </row>
    <row r="74" spans="1:13" ht="20.100000000000001" customHeight="1" thickTop="1" thickBot="1" x14ac:dyDescent="0.2">
      <c r="A74" s="40"/>
      <c r="B74" s="41"/>
      <c r="C74" s="41"/>
      <c r="D74" s="41"/>
      <c r="E74" s="41"/>
      <c r="F74" s="41"/>
      <c r="G74" s="41"/>
      <c r="H74" s="41"/>
      <c r="I74" s="41"/>
      <c r="J74" s="41"/>
      <c r="K74" s="47" t="s">
        <v>6</v>
      </c>
      <c r="L74" s="62">
        <f>L31+L38+L66+L59+L52+L45+L73</f>
        <v>1766160</v>
      </c>
      <c r="M74" s="63">
        <f>M31+M38+M66+M59+M52+M45+M73</f>
        <v>1605600</v>
      </c>
    </row>
    <row r="75" spans="1:13" ht="14.25" thickTop="1" x14ac:dyDescent="0.15"/>
    <row r="76" spans="1:13" ht="18" customHeight="1" x14ac:dyDescent="0.15">
      <c r="A76" s="1" t="s">
        <v>46</v>
      </c>
      <c r="M76" s="12" t="s">
        <v>5</v>
      </c>
    </row>
    <row r="77" spans="1:13" ht="48.75" customHeight="1" x14ac:dyDescent="0.15">
      <c r="J77" s="40"/>
      <c r="K77" s="73"/>
      <c r="L77" s="72" t="s">
        <v>55</v>
      </c>
      <c r="M77" s="72" t="s">
        <v>26</v>
      </c>
    </row>
    <row r="78" spans="1:13" ht="23.25" customHeight="1" x14ac:dyDescent="0.15">
      <c r="J78" s="78" t="s">
        <v>22</v>
      </c>
      <c r="K78" s="79"/>
      <c r="L78" s="80">
        <f>+L22</f>
        <v>552659</v>
      </c>
      <c r="M78" s="80">
        <f>+M22</f>
        <v>552659</v>
      </c>
    </row>
    <row r="79" spans="1:13" ht="23.25" customHeight="1" x14ac:dyDescent="0.15">
      <c r="J79" s="81" t="s">
        <v>23</v>
      </c>
      <c r="K79" s="82"/>
      <c r="L79" s="83">
        <f>+L74</f>
        <v>1766160</v>
      </c>
      <c r="M79" s="83">
        <f>+M74</f>
        <v>1605600</v>
      </c>
    </row>
    <row r="80" spans="1:13" ht="23.25" customHeight="1" x14ac:dyDescent="0.15">
      <c r="J80" s="40" t="s">
        <v>6</v>
      </c>
      <c r="K80" s="73"/>
      <c r="L80" s="48">
        <f>SUM(L78:L79)</f>
        <v>2318819</v>
      </c>
      <c r="M80" s="48">
        <f>SUM(M78:M79)</f>
        <v>2158259</v>
      </c>
    </row>
    <row r="81" spans="10:13" ht="23.25" customHeight="1" x14ac:dyDescent="0.15">
      <c r="J81" s="74" t="s">
        <v>70</v>
      </c>
      <c r="K81" s="76"/>
      <c r="L81" s="75"/>
      <c r="M81" s="77">
        <f>IF(ROUNDDOWN(M80,-3)&gt;8000000,8000000,ROUNDDOWN(M80,-3))</f>
        <v>2158000</v>
      </c>
    </row>
  </sheetData>
  <mergeCells count="1">
    <mergeCell ref="A1:M1"/>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22FF-1748-4B46-B742-E54F70F17F16}">
  <sheetPr>
    <pageSetUpPr fitToPage="1"/>
  </sheetPr>
  <dimension ref="A1:M77"/>
  <sheetViews>
    <sheetView tabSelected="1" topLeftCell="A57" zoomScaleNormal="100" workbookViewId="0">
      <selection activeCell="D63" sqref="D63:F63"/>
    </sheetView>
  </sheetViews>
  <sheetFormatPr defaultColWidth="9" defaultRowHeight="13.5" x14ac:dyDescent="0.15"/>
  <cols>
    <col min="1" max="1" width="16.25" style="1" customWidth="1"/>
    <col min="2" max="2" width="24.375" style="1" customWidth="1"/>
    <col min="3" max="3" width="19.875" style="1" customWidth="1"/>
    <col min="4" max="6" width="6.75" style="1" customWidth="1"/>
    <col min="7" max="13" width="14.625" style="1" customWidth="1"/>
    <col min="14" max="16384" width="9" style="1"/>
  </cols>
  <sheetData>
    <row r="1" spans="1:13" s="84" customFormat="1" ht="18" customHeight="1" x14ac:dyDescent="0.15">
      <c r="A1" s="147" t="s">
        <v>58</v>
      </c>
      <c r="B1" s="147"/>
      <c r="C1" s="147"/>
      <c r="D1" s="147"/>
      <c r="E1" s="147"/>
      <c r="F1" s="147"/>
      <c r="G1" s="147"/>
      <c r="H1" s="147"/>
      <c r="I1" s="147"/>
      <c r="J1" s="147"/>
      <c r="K1" s="147"/>
      <c r="L1" s="147"/>
      <c r="M1" s="147"/>
    </row>
    <row r="2" spans="1:13" ht="18" customHeight="1" x14ac:dyDescent="0.15">
      <c r="A2" s="1" t="s">
        <v>0</v>
      </c>
    </row>
    <row r="3" spans="1:13" ht="18" customHeight="1" x14ac:dyDescent="0.15">
      <c r="A3" s="2"/>
      <c r="B3" s="3" t="s">
        <v>4</v>
      </c>
      <c r="C3" s="3" t="s">
        <v>5</v>
      </c>
      <c r="D3" s="92"/>
      <c r="E3" s="92"/>
      <c r="F3" s="92"/>
      <c r="G3" s="4"/>
      <c r="I3" s="1" t="s">
        <v>52</v>
      </c>
      <c r="J3" s="68"/>
    </row>
    <row r="4" spans="1:13" ht="18" customHeight="1" x14ac:dyDescent="0.15">
      <c r="A4" s="2"/>
      <c r="B4" s="6" t="s">
        <v>8</v>
      </c>
      <c r="C4" s="55">
        <f>C6-C5</f>
        <v>0</v>
      </c>
      <c r="D4" s="85"/>
      <c r="E4" s="85"/>
      <c r="F4" s="85"/>
      <c r="G4" s="7"/>
      <c r="I4" s="8" t="s">
        <v>7</v>
      </c>
      <c r="J4" s="69"/>
      <c r="K4" s="41"/>
    </row>
    <row r="5" spans="1:13" ht="18" customHeight="1" x14ac:dyDescent="0.15">
      <c r="A5" s="2"/>
      <c r="B5" s="10" t="s">
        <v>9</v>
      </c>
      <c r="C5" s="56">
        <f>M77</f>
        <v>0</v>
      </c>
      <c r="D5" s="85"/>
      <c r="E5" s="85"/>
      <c r="F5" s="85"/>
      <c r="G5" s="7"/>
      <c r="I5" s="5" t="s">
        <v>10</v>
      </c>
      <c r="J5" s="70"/>
      <c r="K5" s="67"/>
    </row>
    <row r="6" spans="1:13" ht="18" customHeight="1" x14ac:dyDescent="0.15">
      <c r="A6" s="2"/>
      <c r="B6" s="11" t="s">
        <v>6</v>
      </c>
      <c r="C6" s="49">
        <f>L76</f>
        <v>0</v>
      </c>
      <c r="D6" s="85"/>
      <c r="E6" s="85"/>
      <c r="F6" s="85"/>
      <c r="G6" s="7"/>
      <c r="I6" s="8" t="s">
        <v>11</v>
      </c>
      <c r="J6" s="71"/>
      <c r="K6" s="41"/>
    </row>
    <row r="7" spans="1:13" ht="18" customHeight="1" x14ac:dyDescent="0.15">
      <c r="C7" s="4"/>
      <c r="D7" s="4"/>
      <c r="E7" s="4"/>
      <c r="F7" s="4"/>
      <c r="G7" s="7"/>
    </row>
    <row r="8" spans="1:13" ht="18" customHeight="1" x14ac:dyDescent="0.15"/>
    <row r="9" spans="1:13" ht="18" customHeight="1" x14ac:dyDescent="0.15">
      <c r="A9" s="1" t="s">
        <v>1</v>
      </c>
    </row>
    <row r="10" spans="1:13" ht="18" customHeight="1" x14ac:dyDescent="0.15">
      <c r="A10" s="1" t="s">
        <v>22</v>
      </c>
      <c r="M10" s="12" t="s">
        <v>5</v>
      </c>
    </row>
    <row r="11" spans="1:13" s="4" customFormat="1" ht="54.75" customHeight="1" x14ac:dyDescent="0.15">
      <c r="A11" s="13" t="s">
        <v>21</v>
      </c>
      <c r="B11" s="13" t="s">
        <v>24</v>
      </c>
      <c r="C11" s="13" t="s">
        <v>25</v>
      </c>
      <c r="D11" s="13" t="s">
        <v>33</v>
      </c>
      <c r="E11" s="13" t="s">
        <v>33</v>
      </c>
      <c r="F11" s="13" t="s">
        <v>33</v>
      </c>
      <c r="G11" s="14" t="s">
        <v>42</v>
      </c>
      <c r="H11" s="14" t="s">
        <v>48</v>
      </c>
      <c r="I11" s="14" t="s">
        <v>47</v>
      </c>
      <c r="J11" s="14" t="s">
        <v>34</v>
      </c>
      <c r="K11" s="14" t="s">
        <v>33</v>
      </c>
      <c r="L11" s="14" t="s">
        <v>55</v>
      </c>
      <c r="M11" s="14" t="s">
        <v>26</v>
      </c>
    </row>
    <row r="12" spans="1:13" ht="18" customHeight="1" x14ac:dyDescent="0.15">
      <c r="A12" s="15" t="s">
        <v>13</v>
      </c>
      <c r="B12" s="16"/>
      <c r="C12" s="16"/>
      <c r="D12" s="16"/>
      <c r="E12" s="16"/>
      <c r="F12" s="16"/>
      <c r="G12" s="17"/>
      <c r="H12" s="64"/>
      <c r="I12" s="64"/>
      <c r="J12" s="17"/>
      <c r="K12" s="17"/>
      <c r="L12" s="33">
        <f>+H12*I12</f>
        <v>0</v>
      </c>
      <c r="M12" s="18">
        <f>+H12*I12</f>
        <v>0</v>
      </c>
    </row>
    <row r="13" spans="1:13" ht="18" customHeight="1" x14ac:dyDescent="0.15">
      <c r="A13" s="19"/>
      <c r="B13" s="6"/>
      <c r="C13" s="6"/>
      <c r="D13" s="6"/>
      <c r="E13" s="6"/>
      <c r="F13" s="6"/>
      <c r="G13" s="20"/>
      <c r="H13" s="65"/>
      <c r="I13" s="65"/>
      <c r="J13" s="20"/>
      <c r="K13" s="20"/>
      <c r="L13" s="35">
        <f t="shared" ref="L13:L17" si="0">+H13*I13</f>
        <v>0</v>
      </c>
      <c r="M13" s="22">
        <f t="shared" ref="M13:M17" si="1">+H13*I13</f>
        <v>0</v>
      </c>
    </row>
    <row r="14" spans="1:13" ht="18" customHeight="1" x14ac:dyDescent="0.15">
      <c r="A14" s="19"/>
      <c r="B14" s="6"/>
      <c r="C14" s="6"/>
      <c r="D14" s="6"/>
      <c r="E14" s="6"/>
      <c r="F14" s="6"/>
      <c r="G14" s="20"/>
      <c r="H14" s="65"/>
      <c r="I14" s="65"/>
      <c r="J14" s="20"/>
      <c r="K14" s="20"/>
      <c r="L14" s="35">
        <f t="shared" si="0"/>
        <v>0</v>
      </c>
      <c r="M14" s="22">
        <f t="shared" si="1"/>
        <v>0</v>
      </c>
    </row>
    <row r="15" spans="1:13" ht="18" customHeight="1" x14ac:dyDescent="0.15">
      <c r="A15" s="19"/>
      <c r="B15" s="6"/>
      <c r="C15" s="6"/>
      <c r="D15" s="6"/>
      <c r="E15" s="6"/>
      <c r="F15" s="6"/>
      <c r="G15" s="20"/>
      <c r="H15" s="65"/>
      <c r="I15" s="65"/>
      <c r="J15" s="20"/>
      <c r="K15" s="20"/>
      <c r="L15" s="35">
        <f t="shared" si="0"/>
        <v>0</v>
      </c>
      <c r="M15" s="22">
        <f t="shared" si="1"/>
        <v>0</v>
      </c>
    </row>
    <row r="16" spans="1:13" ht="18" customHeight="1" x14ac:dyDescent="0.15">
      <c r="A16" s="19"/>
      <c r="B16" s="9"/>
      <c r="C16" s="9"/>
      <c r="D16" s="9"/>
      <c r="E16" s="9"/>
      <c r="F16" s="9"/>
      <c r="G16" s="21"/>
      <c r="H16" s="66"/>
      <c r="I16" s="66"/>
      <c r="J16" s="21"/>
      <c r="K16" s="21"/>
      <c r="L16" s="35">
        <f t="shared" si="0"/>
        <v>0</v>
      </c>
      <c r="M16" s="22">
        <f t="shared" si="1"/>
        <v>0</v>
      </c>
    </row>
    <row r="17" spans="1:13" ht="18" customHeight="1" x14ac:dyDescent="0.15">
      <c r="A17" s="23"/>
      <c r="B17" s="51"/>
      <c r="C17" s="24"/>
      <c r="D17" s="24"/>
      <c r="E17" s="24"/>
      <c r="F17" s="24"/>
      <c r="G17" s="25"/>
      <c r="H17" s="25"/>
      <c r="I17" s="25"/>
      <c r="J17" s="25"/>
      <c r="K17" s="25"/>
      <c r="L17" s="39">
        <f t="shared" si="0"/>
        <v>0</v>
      </c>
      <c r="M17" s="50">
        <f t="shared" si="1"/>
        <v>0</v>
      </c>
    </row>
    <row r="18" spans="1:13" ht="18" customHeight="1" x14ac:dyDescent="0.15">
      <c r="A18" s="26"/>
      <c r="B18" s="26"/>
      <c r="C18" s="26"/>
      <c r="D18" s="26"/>
      <c r="E18" s="26"/>
      <c r="F18" s="26"/>
      <c r="G18" s="26"/>
      <c r="H18" s="26"/>
      <c r="I18" s="26"/>
      <c r="J18" s="27"/>
      <c r="K18" s="28" t="s">
        <v>12</v>
      </c>
      <c r="L18" s="29">
        <f>SUM(L12:L17)</f>
        <v>0</v>
      </c>
      <c r="M18" s="61">
        <f>SUM(M12:M17)</f>
        <v>0</v>
      </c>
    </row>
    <row r="19" spans="1:13" ht="18" customHeight="1" x14ac:dyDescent="0.15">
      <c r="A19" s="30" t="s">
        <v>23</v>
      </c>
      <c r="J19" s="5"/>
      <c r="K19" s="31"/>
      <c r="L19" s="32"/>
      <c r="M19" s="32"/>
    </row>
    <row r="20" spans="1:13" s="4" customFormat="1" ht="54.75" customHeight="1" x14ac:dyDescent="0.15">
      <c r="A20" s="13" t="s">
        <v>21</v>
      </c>
      <c r="B20" s="13" t="s">
        <v>2</v>
      </c>
      <c r="C20" s="13" t="s">
        <v>3</v>
      </c>
      <c r="D20" s="13" t="s">
        <v>78</v>
      </c>
      <c r="E20" s="14" t="s">
        <v>80</v>
      </c>
      <c r="F20" s="13" t="s">
        <v>79</v>
      </c>
      <c r="G20" s="14" t="s">
        <v>16</v>
      </c>
      <c r="H20" s="14" t="s">
        <v>43</v>
      </c>
      <c r="I20" s="14" t="s">
        <v>17</v>
      </c>
      <c r="J20" s="14" t="s">
        <v>18</v>
      </c>
      <c r="K20" s="14" t="s">
        <v>44</v>
      </c>
      <c r="L20" s="14" t="s">
        <v>19</v>
      </c>
      <c r="M20" s="14" t="s">
        <v>20</v>
      </c>
    </row>
    <row r="21" spans="1:13" ht="18" customHeight="1" x14ac:dyDescent="0.15">
      <c r="A21" s="15" t="s">
        <v>71</v>
      </c>
      <c r="B21" s="16"/>
      <c r="C21" s="16"/>
      <c r="D21" s="16"/>
      <c r="E21" s="16"/>
      <c r="F21" s="89"/>
      <c r="G21" s="17"/>
      <c r="H21" s="17"/>
      <c r="I21" s="17"/>
      <c r="J21" s="17"/>
      <c r="K21" s="17"/>
      <c r="L21" s="57">
        <f>D21*E21</f>
        <v>0</v>
      </c>
      <c r="M21" s="57">
        <f>ROUNDDOWN(L21/110%,0)</f>
        <v>0</v>
      </c>
    </row>
    <row r="22" spans="1:13" ht="18" customHeight="1" x14ac:dyDescent="0.15">
      <c r="A22" s="19"/>
      <c r="B22" s="9"/>
      <c r="C22" s="9"/>
      <c r="D22" s="9"/>
      <c r="E22" s="9"/>
      <c r="F22" s="86"/>
      <c r="G22" s="34"/>
      <c r="H22" s="34"/>
      <c r="I22" s="34"/>
      <c r="J22" s="34"/>
      <c r="K22" s="34"/>
      <c r="L22" s="58">
        <f t="shared" ref="L22:L26" si="2">D22*E22</f>
        <v>0</v>
      </c>
      <c r="M22" s="58">
        <f t="shared" ref="M22:M26" si="3">ROUNDDOWN(L22/110%,0)</f>
        <v>0</v>
      </c>
    </row>
    <row r="23" spans="1:13" ht="18" customHeight="1" x14ac:dyDescent="0.15">
      <c r="A23" s="19"/>
      <c r="B23" s="52"/>
      <c r="C23" s="9"/>
      <c r="D23" s="9"/>
      <c r="E23" s="9"/>
      <c r="F23" s="86"/>
      <c r="G23" s="9"/>
      <c r="H23" s="36"/>
      <c r="I23" s="36"/>
      <c r="J23" s="36"/>
      <c r="K23" s="36"/>
      <c r="L23" s="58">
        <f t="shared" si="2"/>
        <v>0</v>
      </c>
      <c r="M23" s="58">
        <f t="shared" si="3"/>
        <v>0</v>
      </c>
    </row>
    <row r="24" spans="1:13" ht="18" customHeight="1" x14ac:dyDescent="0.15">
      <c r="A24" s="19"/>
      <c r="B24" s="52"/>
      <c r="C24" s="9"/>
      <c r="D24" s="9"/>
      <c r="E24" s="9"/>
      <c r="F24" s="86"/>
      <c r="G24" s="9"/>
      <c r="H24" s="36"/>
      <c r="I24" s="36"/>
      <c r="J24" s="36"/>
      <c r="K24" s="36"/>
      <c r="L24" s="58">
        <f t="shared" si="2"/>
        <v>0</v>
      </c>
      <c r="M24" s="58">
        <f t="shared" si="3"/>
        <v>0</v>
      </c>
    </row>
    <row r="25" spans="1:13" ht="18" customHeight="1" x14ac:dyDescent="0.15">
      <c r="A25" s="19"/>
      <c r="B25" s="52"/>
      <c r="C25" s="9"/>
      <c r="D25" s="9"/>
      <c r="E25" s="9"/>
      <c r="F25" s="86"/>
      <c r="G25" s="9"/>
      <c r="H25" s="36"/>
      <c r="I25" s="36"/>
      <c r="J25" s="36"/>
      <c r="K25" s="36"/>
      <c r="L25" s="58">
        <f t="shared" si="2"/>
        <v>0</v>
      </c>
      <c r="M25" s="58">
        <f t="shared" si="3"/>
        <v>0</v>
      </c>
    </row>
    <row r="26" spans="1:13" ht="18" customHeight="1" x14ac:dyDescent="0.15">
      <c r="A26" s="23"/>
      <c r="B26" s="53"/>
      <c r="C26" s="37"/>
      <c r="D26" s="37"/>
      <c r="E26" s="37"/>
      <c r="F26" s="87"/>
      <c r="G26" s="37"/>
      <c r="H26" s="38"/>
      <c r="I26" s="38"/>
      <c r="J26" s="38"/>
      <c r="K26" s="38"/>
      <c r="L26" s="59">
        <f t="shared" si="2"/>
        <v>0</v>
      </c>
      <c r="M26" s="59">
        <f t="shared" si="3"/>
        <v>0</v>
      </c>
    </row>
    <row r="27" spans="1:13" ht="18" customHeight="1" x14ac:dyDescent="0.15">
      <c r="A27" s="40"/>
      <c r="B27" s="41"/>
      <c r="C27" s="41"/>
      <c r="D27" s="41"/>
      <c r="E27" s="41"/>
      <c r="F27" s="88"/>
      <c r="G27" s="41"/>
      <c r="H27" s="41"/>
      <c r="I27" s="41"/>
      <c r="J27" s="42"/>
      <c r="K27" s="43" t="s">
        <v>12</v>
      </c>
      <c r="L27" s="60">
        <f>SUM(L21:L26)</f>
        <v>0</v>
      </c>
      <c r="M27" s="60">
        <f>SUM(M21:M26)</f>
        <v>0</v>
      </c>
    </row>
    <row r="28" spans="1:13" ht="18" customHeight="1" x14ac:dyDescent="0.15">
      <c r="A28" s="15" t="s">
        <v>72</v>
      </c>
      <c r="B28" s="16"/>
      <c r="C28" s="16"/>
      <c r="D28" s="16"/>
      <c r="E28" s="16"/>
      <c r="F28" s="89"/>
      <c r="G28" s="16"/>
      <c r="H28" s="44"/>
      <c r="I28" s="44"/>
      <c r="J28" s="44"/>
      <c r="K28" s="44"/>
      <c r="L28" s="57">
        <f>D28*E28</f>
        <v>0</v>
      </c>
      <c r="M28" s="57">
        <f>ROUNDDOWN(L28/110%,0)</f>
        <v>0</v>
      </c>
    </row>
    <row r="29" spans="1:13" ht="18" customHeight="1" x14ac:dyDescent="0.15">
      <c r="A29" s="19"/>
      <c r="B29" s="9"/>
      <c r="C29" s="9"/>
      <c r="D29" s="9"/>
      <c r="E29" s="9"/>
      <c r="F29" s="86"/>
      <c r="G29" s="9"/>
      <c r="H29" s="36"/>
      <c r="I29" s="36"/>
      <c r="J29" s="36"/>
      <c r="K29" s="36"/>
      <c r="L29" s="58">
        <f t="shared" ref="L29:L33" si="4">D29*E29</f>
        <v>0</v>
      </c>
      <c r="M29" s="58">
        <f t="shared" ref="M29:M33" si="5">ROUNDDOWN(L29/110%,0)</f>
        <v>0</v>
      </c>
    </row>
    <row r="30" spans="1:13" ht="18" customHeight="1" x14ac:dyDescent="0.15">
      <c r="A30" s="19"/>
      <c r="B30" s="52"/>
      <c r="C30" s="9"/>
      <c r="D30" s="9"/>
      <c r="E30" s="9"/>
      <c r="F30" s="86"/>
      <c r="G30" s="9"/>
      <c r="H30" s="36"/>
      <c r="I30" s="36"/>
      <c r="J30" s="36"/>
      <c r="K30" s="36"/>
      <c r="L30" s="58">
        <f t="shared" si="4"/>
        <v>0</v>
      </c>
      <c r="M30" s="58">
        <f t="shared" si="5"/>
        <v>0</v>
      </c>
    </row>
    <row r="31" spans="1:13" ht="18" customHeight="1" x14ac:dyDescent="0.15">
      <c r="A31" s="19"/>
      <c r="B31" s="52"/>
      <c r="C31" s="9"/>
      <c r="D31" s="9"/>
      <c r="E31" s="9"/>
      <c r="F31" s="86"/>
      <c r="G31" s="9"/>
      <c r="H31" s="36"/>
      <c r="I31" s="36"/>
      <c r="J31" s="36"/>
      <c r="K31" s="36"/>
      <c r="L31" s="58">
        <f t="shared" si="4"/>
        <v>0</v>
      </c>
      <c r="M31" s="58">
        <f t="shared" si="5"/>
        <v>0</v>
      </c>
    </row>
    <row r="32" spans="1:13" ht="18" customHeight="1" x14ac:dyDescent="0.15">
      <c r="A32" s="19"/>
      <c r="B32" s="52"/>
      <c r="C32" s="9"/>
      <c r="D32" s="9"/>
      <c r="E32" s="9"/>
      <c r="F32" s="86"/>
      <c r="G32" s="9"/>
      <c r="H32" s="36"/>
      <c r="I32" s="36"/>
      <c r="J32" s="36"/>
      <c r="K32" s="36"/>
      <c r="L32" s="58">
        <f t="shared" si="4"/>
        <v>0</v>
      </c>
      <c r="M32" s="58">
        <f t="shared" si="5"/>
        <v>0</v>
      </c>
    </row>
    <row r="33" spans="1:13" ht="18" customHeight="1" x14ac:dyDescent="0.15">
      <c r="A33" s="23"/>
      <c r="B33" s="53"/>
      <c r="C33" s="37"/>
      <c r="D33" s="37"/>
      <c r="E33" s="37"/>
      <c r="F33" s="87"/>
      <c r="G33" s="37"/>
      <c r="H33" s="38"/>
      <c r="I33" s="38"/>
      <c r="J33" s="38"/>
      <c r="K33" s="38"/>
      <c r="L33" s="59">
        <f t="shared" si="4"/>
        <v>0</v>
      </c>
      <c r="M33" s="59">
        <f t="shared" si="5"/>
        <v>0</v>
      </c>
    </row>
    <row r="34" spans="1:13" ht="18" customHeight="1" x14ac:dyDescent="0.15">
      <c r="A34" s="40"/>
      <c r="B34" s="41"/>
      <c r="C34" s="41"/>
      <c r="D34" s="41"/>
      <c r="E34" s="41"/>
      <c r="F34" s="88"/>
      <c r="G34" s="41"/>
      <c r="H34" s="41"/>
      <c r="I34" s="41"/>
      <c r="J34" s="42"/>
      <c r="K34" s="43" t="s">
        <v>12</v>
      </c>
      <c r="L34" s="60">
        <f>SUM(L28:L33)</f>
        <v>0</v>
      </c>
      <c r="M34" s="60">
        <f>SUM(M28:M33)</f>
        <v>0</v>
      </c>
    </row>
    <row r="35" spans="1:13" ht="18" customHeight="1" x14ac:dyDescent="0.15">
      <c r="A35" s="19" t="s">
        <v>73</v>
      </c>
      <c r="B35" s="16"/>
      <c r="C35" s="16"/>
      <c r="D35" s="16"/>
      <c r="E35" s="16"/>
      <c r="F35" s="89"/>
      <c r="G35" s="17"/>
      <c r="H35" s="17"/>
      <c r="I35" s="17"/>
      <c r="J35" s="17"/>
      <c r="K35" s="17"/>
      <c r="L35" s="57">
        <f t="shared" ref="L35:L40" si="6">D35*E35</f>
        <v>0</v>
      </c>
      <c r="M35" s="57">
        <f>ROUNDDOWN(L35/110%,0)</f>
        <v>0</v>
      </c>
    </row>
    <row r="36" spans="1:13" ht="18" customHeight="1" x14ac:dyDescent="0.15">
      <c r="A36" s="19"/>
      <c r="B36" s="9"/>
      <c r="C36" s="9"/>
      <c r="D36" s="9"/>
      <c r="E36" s="9"/>
      <c r="F36" s="86"/>
      <c r="G36" s="45"/>
      <c r="H36" s="45"/>
      <c r="I36" s="45"/>
      <c r="J36" s="45"/>
      <c r="K36" s="45"/>
      <c r="L36" s="58">
        <f t="shared" si="6"/>
        <v>0</v>
      </c>
      <c r="M36" s="58">
        <f t="shared" ref="M36:M40" si="7">ROUNDDOWN(L36/110%,0)</f>
        <v>0</v>
      </c>
    </row>
    <row r="37" spans="1:13" ht="18" customHeight="1" x14ac:dyDescent="0.15">
      <c r="A37" s="19"/>
      <c r="B37" s="9"/>
      <c r="C37" s="9"/>
      <c r="D37" s="9"/>
      <c r="E37" s="9"/>
      <c r="F37" s="86"/>
      <c r="G37" s="21"/>
      <c r="H37" s="21"/>
      <c r="I37" s="21"/>
      <c r="J37" s="21"/>
      <c r="K37" s="21"/>
      <c r="L37" s="58">
        <f t="shared" si="6"/>
        <v>0</v>
      </c>
      <c r="M37" s="58">
        <f>ROUNDDOWN(L37/110%,0)</f>
        <v>0</v>
      </c>
    </row>
    <row r="38" spans="1:13" ht="18" customHeight="1" x14ac:dyDescent="0.15">
      <c r="A38" s="19"/>
      <c r="B38" s="9"/>
      <c r="C38" s="9"/>
      <c r="D38" s="9"/>
      <c r="E38" s="9"/>
      <c r="F38" s="86"/>
      <c r="G38" s="45"/>
      <c r="H38" s="45"/>
      <c r="I38" s="45"/>
      <c r="J38" s="45"/>
      <c r="K38" s="45"/>
      <c r="L38" s="58">
        <f t="shared" si="6"/>
        <v>0</v>
      </c>
      <c r="M38" s="58">
        <f t="shared" si="7"/>
        <v>0</v>
      </c>
    </row>
    <row r="39" spans="1:13" ht="18" customHeight="1" x14ac:dyDescent="0.15">
      <c r="A39" s="19"/>
      <c r="B39" s="52"/>
      <c r="C39" s="9"/>
      <c r="D39" s="9"/>
      <c r="E39" s="9"/>
      <c r="F39" s="86"/>
      <c r="G39" s="21"/>
      <c r="H39" s="21"/>
      <c r="I39" s="21"/>
      <c r="J39" s="21"/>
      <c r="K39" s="21"/>
      <c r="L39" s="58">
        <f t="shared" si="6"/>
        <v>0</v>
      </c>
      <c r="M39" s="58">
        <f t="shared" si="7"/>
        <v>0</v>
      </c>
    </row>
    <row r="40" spans="1:13" ht="18" customHeight="1" x14ac:dyDescent="0.15">
      <c r="A40" s="23"/>
      <c r="B40" s="53"/>
      <c r="C40" s="37"/>
      <c r="D40" s="37"/>
      <c r="E40" s="37"/>
      <c r="F40" s="87"/>
      <c r="G40" s="46"/>
      <c r="H40" s="46"/>
      <c r="I40" s="46"/>
      <c r="J40" s="46"/>
      <c r="K40" s="46"/>
      <c r="L40" s="59">
        <f t="shared" si="6"/>
        <v>0</v>
      </c>
      <c r="M40" s="59">
        <f t="shared" si="7"/>
        <v>0</v>
      </c>
    </row>
    <row r="41" spans="1:13" ht="18" customHeight="1" x14ac:dyDescent="0.15">
      <c r="A41" s="40"/>
      <c r="B41" s="41"/>
      <c r="C41" s="41"/>
      <c r="D41" s="41"/>
      <c r="E41" s="41"/>
      <c r="F41" s="88"/>
      <c r="G41" s="41"/>
      <c r="H41" s="41"/>
      <c r="I41" s="41"/>
      <c r="J41" s="42"/>
      <c r="K41" s="28" t="s">
        <v>12</v>
      </c>
      <c r="L41" s="61">
        <f>SUM(L35:L40)</f>
        <v>0</v>
      </c>
      <c r="M41" s="61">
        <f>SUM(M35:M40)</f>
        <v>0</v>
      </c>
    </row>
    <row r="42" spans="1:13" ht="18" customHeight="1" x14ac:dyDescent="0.15">
      <c r="A42" s="19" t="s">
        <v>74</v>
      </c>
      <c r="B42" s="54"/>
      <c r="C42" s="54"/>
      <c r="D42" s="54"/>
      <c r="E42" s="54"/>
      <c r="F42" s="90"/>
      <c r="G42" s="17"/>
      <c r="H42" s="17"/>
      <c r="I42" s="17"/>
      <c r="J42" s="17"/>
      <c r="K42" s="17"/>
      <c r="L42" s="57">
        <f t="shared" ref="L42:L47" si="8">D42*E42</f>
        <v>0</v>
      </c>
      <c r="M42" s="57">
        <f>ROUNDDOWN(L42/110%,0)</f>
        <v>0</v>
      </c>
    </row>
    <row r="43" spans="1:13" ht="18" customHeight="1" x14ac:dyDescent="0.15">
      <c r="A43" s="19"/>
      <c r="B43" s="52"/>
      <c r="C43" s="52"/>
      <c r="D43" s="52"/>
      <c r="E43" s="52"/>
      <c r="F43" s="91"/>
      <c r="G43" s="45"/>
      <c r="H43" s="45"/>
      <c r="I43" s="45"/>
      <c r="J43" s="45"/>
      <c r="K43" s="45"/>
      <c r="L43" s="58">
        <f t="shared" si="8"/>
        <v>0</v>
      </c>
      <c r="M43" s="58">
        <f t="shared" ref="M43:M47" si="9">ROUNDDOWN(L43/110%,0)</f>
        <v>0</v>
      </c>
    </row>
    <row r="44" spans="1:13" ht="18" customHeight="1" x14ac:dyDescent="0.15">
      <c r="A44" s="19"/>
      <c r="B44" s="52"/>
      <c r="C44" s="52"/>
      <c r="D44" s="52"/>
      <c r="E44" s="52"/>
      <c r="F44" s="91"/>
      <c r="G44" s="21"/>
      <c r="H44" s="21"/>
      <c r="I44" s="21"/>
      <c r="J44" s="21"/>
      <c r="K44" s="21"/>
      <c r="L44" s="58">
        <f t="shared" si="8"/>
        <v>0</v>
      </c>
      <c r="M44" s="58">
        <f>ROUNDDOWN(L44/110%,0)</f>
        <v>0</v>
      </c>
    </row>
    <row r="45" spans="1:13" ht="18" customHeight="1" x14ac:dyDescent="0.15">
      <c r="A45" s="19"/>
      <c r="B45" s="52"/>
      <c r="C45" s="52"/>
      <c r="D45" s="52"/>
      <c r="E45" s="52"/>
      <c r="F45" s="91"/>
      <c r="G45" s="45"/>
      <c r="H45" s="45"/>
      <c r="I45" s="45"/>
      <c r="J45" s="45"/>
      <c r="K45" s="45"/>
      <c r="L45" s="58">
        <f t="shared" si="8"/>
        <v>0</v>
      </c>
      <c r="M45" s="58">
        <f t="shared" si="9"/>
        <v>0</v>
      </c>
    </row>
    <row r="46" spans="1:13" ht="18" customHeight="1" x14ac:dyDescent="0.15">
      <c r="A46" s="19"/>
      <c r="B46" s="9"/>
      <c r="C46" s="9"/>
      <c r="D46" s="9"/>
      <c r="E46" s="9"/>
      <c r="F46" s="86"/>
      <c r="G46" s="21"/>
      <c r="H46" s="21"/>
      <c r="I46" s="21"/>
      <c r="J46" s="21"/>
      <c r="K46" s="21"/>
      <c r="L46" s="58">
        <f t="shared" si="8"/>
        <v>0</v>
      </c>
      <c r="M46" s="58">
        <f t="shared" si="9"/>
        <v>0</v>
      </c>
    </row>
    <row r="47" spans="1:13" ht="18" customHeight="1" x14ac:dyDescent="0.15">
      <c r="A47" s="23"/>
      <c r="B47" s="37"/>
      <c r="C47" s="37"/>
      <c r="D47" s="37"/>
      <c r="E47" s="37"/>
      <c r="F47" s="87"/>
      <c r="G47" s="46"/>
      <c r="H47" s="46"/>
      <c r="I47" s="46"/>
      <c r="J47" s="46"/>
      <c r="K47" s="46"/>
      <c r="L47" s="59">
        <f t="shared" si="8"/>
        <v>0</v>
      </c>
      <c r="M47" s="59">
        <f t="shared" si="9"/>
        <v>0</v>
      </c>
    </row>
    <row r="48" spans="1:13" ht="18" customHeight="1" x14ac:dyDescent="0.15">
      <c r="A48" s="40"/>
      <c r="B48" s="41"/>
      <c r="C48" s="41"/>
      <c r="D48" s="41"/>
      <c r="E48" s="41"/>
      <c r="F48" s="88"/>
      <c r="G48" s="41"/>
      <c r="H48" s="41"/>
      <c r="I48" s="41"/>
      <c r="J48" s="42"/>
      <c r="K48" s="28" t="s">
        <v>12</v>
      </c>
      <c r="L48" s="61">
        <f>SUM(L42:L47)</f>
        <v>0</v>
      </c>
      <c r="M48" s="61">
        <f>SUM(M42:M47)</f>
        <v>0</v>
      </c>
    </row>
    <row r="49" spans="1:13" ht="18" customHeight="1" x14ac:dyDescent="0.15">
      <c r="A49" s="19" t="s">
        <v>14</v>
      </c>
      <c r="B49" s="16"/>
      <c r="C49" s="16"/>
      <c r="D49" s="16"/>
      <c r="E49" s="16"/>
      <c r="F49" s="89"/>
      <c r="G49" s="17"/>
      <c r="H49" s="17"/>
      <c r="I49" s="17"/>
      <c r="J49" s="17"/>
      <c r="K49" s="17"/>
      <c r="L49" s="57">
        <f t="shared" ref="L49:L54" si="10">D49*E49</f>
        <v>0</v>
      </c>
      <c r="M49" s="57">
        <f>ROUNDDOWN(L49/110%,0)</f>
        <v>0</v>
      </c>
    </row>
    <row r="50" spans="1:13" ht="18" customHeight="1" x14ac:dyDescent="0.15">
      <c r="A50" s="19"/>
      <c r="B50" s="9"/>
      <c r="C50" s="9"/>
      <c r="D50" s="9"/>
      <c r="E50" s="9"/>
      <c r="F50" s="86"/>
      <c r="G50" s="45"/>
      <c r="H50" s="45"/>
      <c r="I50" s="45"/>
      <c r="J50" s="45"/>
      <c r="K50" s="45"/>
      <c r="L50" s="58">
        <f t="shared" si="10"/>
        <v>0</v>
      </c>
      <c r="M50" s="58">
        <f t="shared" ref="M50:M54" si="11">ROUNDDOWN(L50/110%,0)</f>
        <v>0</v>
      </c>
    </row>
    <row r="51" spans="1:13" ht="18" customHeight="1" x14ac:dyDescent="0.15">
      <c r="A51" s="19"/>
      <c r="B51" s="9"/>
      <c r="C51" s="9"/>
      <c r="D51" s="9"/>
      <c r="E51" s="9"/>
      <c r="F51" s="86"/>
      <c r="G51" s="21"/>
      <c r="H51" s="21"/>
      <c r="I51" s="21"/>
      <c r="J51" s="21"/>
      <c r="K51" s="21"/>
      <c r="L51" s="58">
        <f t="shared" si="10"/>
        <v>0</v>
      </c>
      <c r="M51" s="58">
        <f>ROUNDDOWN(L51/110%,0)</f>
        <v>0</v>
      </c>
    </row>
    <row r="52" spans="1:13" ht="18" customHeight="1" x14ac:dyDescent="0.15">
      <c r="A52" s="19"/>
      <c r="B52" s="9"/>
      <c r="C52" s="9"/>
      <c r="D52" s="9"/>
      <c r="E52" s="9"/>
      <c r="F52" s="86"/>
      <c r="G52" s="9"/>
      <c r="H52" s="36"/>
      <c r="I52" s="36"/>
      <c r="J52" s="36"/>
      <c r="K52" s="36"/>
      <c r="L52" s="58">
        <f t="shared" si="10"/>
        <v>0</v>
      </c>
      <c r="M52" s="58">
        <f t="shared" si="11"/>
        <v>0</v>
      </c>
    </row>
    <row r="53" spans="1:13" ht="18" customHeight="1" x14ac:dyDescent="0.15">
      <c r="A53" s="19"/>
      <c r="B53" s="52"/>
      <c r="C53" s="9"/>
      <c r="D53" s="9"/>
      <c r="E53" s="9"/>
      <c r="F53" s="86"/>
      <c r="G53" s="9"/>
      <c r="H53" s="36"/>
      <c r="I53" s="36"/>
      <c r="J53" s="36"/>
      <c r="K53" s="36"/>
      <c r="L53" s="58">
        <f t="shared" si="10"/>
        <v>0</v>
      </c>
      <c r="M53" s="58">
        <f t="shared" si="11"/>
        <v>0</v>
      </c>
    </row>
    <row r="54" spans="1:13" ht="18" customHeight="1" x14ac:dyDescent="0.15">
      <c r="A54" s="23"/>
      <c r="B54" s="53"/>
      <c r="C54" s="37"/>
      <c r="D54" s="37"/>
      <c r="E54" s="37"/>
      <c r="F54" s="87"/>
      <c r="G54" s="37"/>
      <c r="H54" s="38"/>
      <c r="I54" s="38"/>
      <c r="J54" s="38"/>
      <c r="K54" s="38"/>
      <c r="L54" s="59">
        <f t="shared" si="10"/>
        <v>0</v>
      </c>
      <c r="M54" s="59">
        <f t="shared" si="11"/>
        <v>0</v>
      </c>
    </row>
    <row r="55" spans="1:13" ht="18" customHeight="1" x14ac:dyDescent="0.15">
      <c r="A55" s="40"/>
      <c r="B55" s="41"/>
      <c r="C55" s="41"/>
      <c r="D55" s="41"/>
      <c r="E55" s="41"/>
      <c r="F55" s="88"/>
      <c r="G55" s="41"/>
      <c r="H55" s="41"/>
      <c r="I55" s="41"/>
      <c r="J55" s="42"/>
      <c r="K55" s="28" t="s">
        <v>12</v>
      </c>
      <c r="L55" s="61">
        <f>SUM(L49:L54)</f>
        <v>0</v>
      </c>
      <c r="M55" s="61">
        <f>SUM(M49:M54)</f>
        <v>0</v>
      </c>
    </row>
    <row r="56" spans="1:13" ht="18" customHeight="1" x14ac:dyDescent="0.15">
      <c r="A56" s="15" t="s">
        <v>75</v>
      </c>
      <c r="B56" s="16"/>
      <c r="C56" s="16"/>
      <c r="D56" s="16"/>
      <c r="E56" s="16"/>
      <c r="F56" s="89"/>
      <c r="G56" s="17"/>
      <c r="H56" s="17"/>
      <c r="I56" s="17"/>
      <c r="J56" s="17"/>
      <c r="K56" s="17"/>
      <c r="L56" s="57">
        <f t="shared" ref="L56:L61" si="12">D56*E56</f>
        <v>0</v>
      </c>
      <c r="M56" s="57">
        <f>ROUNDDOWN(L56/110%,0)</f>
        <v>0</v>
      </c>
    </row>
    <row r="57" spans="1:13" ht="18" customHeight="1" x14ac:dyDescent="0.15">
      <c r="A57" s="19"/>
      <c r="B57" s="9"/>
      <c r="C57" s="9"/>
      <c r="D57" s="9"/>
      <c r="E57" s="9"/>
      <c r="F57" s="86"/>
      <c r="G57" s="45"/>
      <c r="H57" s="45"/>
      <c r="I57" s="45"/>
      <c r="J57" s="45"/>
      <c r="K57" s="45"/>
      <c r="L57" s="58">
        <f t="shared" si="12"/>
        <v>0</v>
      </c>
      <c r="M57" s="58">
        <f t="shared" ref="M57:M61" si="13">ROUNDDOWN(L57/110%,0)</f>
        <v>0</v>
      </c>
    </row>
    <row r="58" spans="1:13" ht="18" customHeight="1" x14ac:dyDescent="0.15">
      <c r="A58" s="19"/>
      <c r="B58" s="52"/>
      <c r="C58" s="9"/>
      <c r="D58" s="9"/>
      <c r="E58" s="9"/>
      <c r="F58" s="86"/>
      <c r="G58" s="9"/>
      <c r="H58" s="36"/>
      <c r="I58" s="36"/>
      <c r="J58" s="36"/>
      <c r="K58" s="36"/>
      <c r="L58" s="58">
        <f t="shared" si="12"/>
        <v>0</v>
      </c>
      <c r="M58" s="58">
        <f>ROUNDDOWN(L58/110%,0)</f>
        <v>0</v>
      </c>
    </row>
    <row r="59" spans="1:13" ht="18" customHeight="1" x14ac:dyDescent="0.15">
      <c r="A59" s="19"/>
      <c r="B59" s="52"/>
      <c r="C59" s="9"/>
      <c r="D59" s="9"/>
      <c r="E59" s="9"/>
      <c r="F59" s="86"/>
      <c r="G59" s="9"/>
      <c r="H59" s="36"/>
      <c r="I59" s="36"/>
      <c r="J59" s="36"/>
      <c r="K59" s="36"/>
      <c r="L59" s="58">
        <f t="shared" si="12"/>
        <v>0</v>
      </c>
      <c r="M59" s="58">
        <f t="shared" si="13"/>
        <v>0</v>
      </c>
    </row>
    <row r="60" spans="1:13" ht="18" customHeight="1" x14ac:dyDescent="0.15">
      <c r="A60" s="19"/>
      <c r="B60" s="52"/>
      <c r="C60" s="9"/>
      <c r="D60" s="9"/>
      <c r="E60" s="9"/>
      <c r="F60" s="86"/>
      <c r="G60" s="9"/>
      <c r="H60" s="36"/>
      <c r="I60" s="36"/>
      <c r="J60" s="36"/>
      <c r="K60" s="36"/>
      <c r="L60" s="58">
        <f t="shared" si="12"/>
        <v>0</v>
      </c>
      <c r="M60" s="58">
        <f t="shared" si="13"/>
        <v>0</v>
      </c>
    </row>
    <row r="61" spans="1:13" ht="18" customHeight="1" x14ac:dyDescent="0.15">
      <c r="A61" s="23"/>
      <c r="B61" s="53"/>
      <c r="C61" s="37"/>
      <c r="D61" s="37"/>
      <c r="E61" s="37"/>
      <c r="F61" s="87"/>
      <c r="G61" s="37"/>
      <c r="H61" s="38"/>
      <c r="I61" s="38"/>
      <c r="J61" s="38"/>
      <c r="K61" s="38"/>
      <c r="L61" s="59">
        <f t="shared" si="12"/>
        <v>0</v>
      </c>
      <c r="M61" s="59">
        <f t="shared" si="13"/>
        <v>0</v>
      </c>
    </row>
    <row r="62" spans="1:13" ht="18" customHeight="1" x14ac:dyDescent="0.15">
      <c r="A62" s="40"/>
      <c r="B62" s="41"/>
      <c r="C62" s="41"/>
      <c r="D62" s="41"/>
      <c r="E62" s="41"/>
      <c r="F62" s="88"/>
      <c r="G62" s="41"/>
      <c r="H62" s="41"/>
      <c r="I62" s="41"/>
      <c r="J62" s="42"/>
      <c r="K62" s="28" t="s">
        <v>12</v>
      </c>
      <c r="L62" s="61">
        <f>SUM(L56:L61)</f>
        <v>0</v>
      </c>
      <c r="M62" s="61">
        <f>SUM(M56:M61)</f>
        <v>0</v>
      </c>
    </row>
    <row r="63" spans="1:13" ht="18" customHeight="1" x14ac:dyDescent="0.15">
      <c r="A63" s="19" t="s">
        <v>15</v>
      </c>
      <c r="B63" s="16"/>
      <c r="C63" s="16"/>
      <c r="D63" s="16"/>
      <c r="E63" s="16"/>
      <c r="F63" s="89"/>
      <c r="G63" s="17"/>
      <c r="H63" s="17"/>
      <c r="I63" s="17"/>
      <c r="J63" s="17"/>
      <c r="K63" s="17"/>
      <c r="L63" s="57">
        <f t="shared" ref="L63:L68" si="14">D63*E63</f>
        <v>0</v>
      </c>
      <c r="M63" s="57">
        <f>ROUNDDOWN(L63/110%,0)</f>
        <v>0</v>
      </c>
    </row>
    <row r="64" spans="1:13" ht="18" customHeight="1" x14ac:dyDescent="0.15">
      <c r="A64" s="19"/>
      <c r="B64" s="9"/>
      <c r="C64" s="9"/>
      <c r="D64" s="9"/>
      <c r="E64" s="9"/>
      <c r="F64" s="86"/>
      <c r="G64" s="45"/>
      <c r="H64" s="45"/>
      <c r="I64" s="45"/>
      <c r="J64" s="45"/>
      <c r="K64" s="45"/>
      <c r="L64" s="58">
        <f t="shared" si="14"/>
        <v>0</v>
      </c>
      <c r="M64" s="58">
        <f t="shared" ref="M64:M68" si="15">ROUNDDOWN(L64/110%,0)</f>
        <v>0</v>
      </c>
    </row>
    <row r="65" spans="1:13" ht="18" customHeight="1" x14ac:dyDescent="0.15">
      <c r="A65" s="19"/>
      <c r="B65" s="9"/>
      <c r="C65" s="9"/>
      <c r="D65" s="9"/>
      <c r="E65" s="9"/>
      <c r="F65" s="86"/>
      <c r="G65" s="21"/>
      <c r="H65" s="21"/>
      <c r="I65" s="21"/>
      <c r="J65" s="21"/>
      <c r="K65" s="21"/>
      <c r="L65" s="58">
        <f t="shared" si="14"/>
        <v>0</v>
      </c>
      <c r="M65" s="58">
        <f>ROUNDDOWN(L65/110%,0)</f>
        <v>0</v>
      </c>
    </row>
    <row r="66" spans="1:13" ht="18" customHeight="1" x14ac:dyDescent="0.15">
      <c r="A66" s="19"/>
      <c r="B66" s="9"/>
      <c r="C66" s="9"/>
      <c r="D66" s="9"/>
      <c r="E66" s="9"/>
      <c r="F66" s="86"/>
      <c r="G66" s="45"/>
      <c r="H66" s="45"/>
      <c r="I66" s="45"/>
      <c r="J66" s="45"/>
      <c r="K66" s="45"/>
      <c r="L66" s="58">
        <f t="shared" si="14"/>
        <v>0</v>
      </c>
      <c r="M66" s="58">
        <f t="shared" si="15"/>
        <v>0</v>
      </c>
    </row>
    <row r="67" spans="1:13" ht="18" customHeight="1" x14ac:dyDescent="0.15">
      <c r="A67" s="19"/>
      <c r="B67" s="52"/>
      <c r="C67" s="9"/>
      <c r="D67" s="9"/>
      <c r="E67" s="9"/>
      <c r="F67" s="86"/>
      <c r="G67" s="21"/>
      <c r="H67" s="21"/>
      <c r="I67" s="21"/>
      <c r="J67" s="21"/>
      <c r="K67" s="21"/>
      <c r="L67" s="58">
        <f t="shared" si="14"/>
        <v>0</v>
      </c>
      <c r="M67" s="58">
        <f t="shared" si="15"/>
        <v>0</v>
      </c>
    </row>
    <row r="68" spans="1:13" ht="18" customHeight="1" x14ac:dyDescent="0.15">
      <c r="A68" s="23"/>
      <c r="B68" s="53"/>
      <c r="C68" s="37"/>
      <c r="D68" s="37"/>
      <c r="E68" s="37"/>
      <c r="F68" s="87"/>
      <c r="G68" s="46"/>
      <c r="H68" s="46"/>
      <c r="I68" s="46"/>
      <c r="J68" s="46"/>
      <c r="K68" s="46"/>
      <c r="L68" s="59">
        <f t="shared" si="14"/>
        <v>0</v>
      </c>
      <c r="M68" s="59">
        <f t="shared" si="15"/>
        <v>0</v>
      </c>
    </row>
    <row r="69" spans="1:13" ht="18" customHeight="1" thickBot="1" x14ac:dyDescent="0.2">
      <c r="A69" s="40"/>
      <c r="B69" s="41"/>
      <c r="C69" s="41"/>
      <c r="D69" s="41"/>
      <c r="E69" s="41"/>
      <c r="F69" s="41"/>
      <c r="G69" s="41"/>
      <c r="H69" s="41"/>
      <c r="I69" s="41"/>
      <c r="J69" s="42"/>
      <c r="K69" s="28" t="s">
        <v>12</v>
      </c>
      <c r="L69" s="61">
        <f>SUM(L63:L68)</f>
        <v>0</v>
      </c>
      <c r="M69" s="61">
        <f>SUM(M63:M68)</f>
        <v>0</v>
      </c>
    </row>
    <row r="70" spans="1:13" ht="20.100000000000001" customHeight="1" thickTop="1" thickBot="1" x14ac:dyDescent="0.2">
      <c r="A70" s="40"/>
      <c r="B70" s="41"/>
      <c r="C70" s="41"/>
      <c r="D70" s="41"/>
      <c r="E70" s="41"/>
      <c r="F70" s="41"/>
      <c r="G70" s="41"/>
      <c r="H70" s="41"/>
      <c r="I70" s="41"/>
      <c r="J70" s="41"/>
      <c r="K70" s="47" t="s">
        <v>6</v>
      </c>
      <c r="L70" s="62">
        <f>L27+L34+L62+L55+L48+L41+L69</f>
        <v>0</v>
      </c>
      <c r="M70" s="63">
        <f>M27+M34+M62+M55+M48+M41+M69</f>
        <v>0</v>
      </c>
    </row>
    <row r="71" spans="1:13" ht="14.25" thickTop="1" x14ac:dyDescent="0.15"/>
    <row r="72" spans="1:13" ht="18" customHeight="1" x14ac:dyDescent="0.15">
      <c r="A72" s="1" t="s">
        <v>46</v>
      </c>
      <c r="M72" s="12" t="s">
        <v>5</v>
      </c>
    </row>
    <row r="73" spans="1:13" ht="48.75" customHeight="1" x14ac:dyDescent="0.15">
      <c r="J73" s="40"/>
      <c r="K73" s="73"/>
      <c r="L73" s="72" t="s">
        <v>55</v>
      </c>
      <c r="M73" s="72" t="s">
        <v>26</v>
      </c>
    </row>
    <row r="74" spans="1:13" ht="23.25" customHeight="1" x14ac:dyDescent="0.15">
      <c r="J74" s="78" t="s">
        <v>22</v>
      </c>
      <c r="K74" s="79"/>
      <c r="L74" s="80">
        <f>+L18</f>
        <v>0</v>
      </c>
      <c r="M74" s="80">
        <f>+M18</f>
        <v>0</v>
      </c>
    </row>
    <row r="75" spans="1:13" ht="23.25" customHeight="1" x14ac:dyDescent="0.15">
      <c r="J75" s="81" t="s">
        <v>23</v>
      </c>
      <c r="K75" s="82"/>
      <c r="L75" s="83">
        <f>+L70</f>
        <v>0</v>
      </c>
      <c r="M75" s="83">
        <f>+M70</f>
        <v>0</v>
      </c>
    </row>
    <row r="76" spans="1:13" ht="23.25" customHeight="1" x14ac:dyDescent="0.15">
      <c r="J76" s="40" t="s">
        <v>6</v>
      </c>
      <c r="K76" s="73"/>
      <c r="L76" s="48">
        <f>SUM(L74:L75)</f>
        <v>0</v>
      </c>
      <c r="M76" s="48">
        <f>SUM(M74:M75)</f>
        <v>0</v>
      </c>
    </row>
    <row r="77" spans="1:13" ht="23.25" customHeight="1" x14ac:dyDescent="0.15">
      <c r="J77" s="74" t="s">
        <v>70</v>
      </c>
      <c r="K77" s="76"/>
      <c r="L77" s="75"/>
      <c r="M77" s="77">
        <f>IF(ROUNDDOWN(M76,-3)&gt;8000000,8000000,ROUNDDOWN(M76,-3))</f>
        <v>0</v>
      </c>
    </row>
  </sheetData>
  <mergeCells count="1">
    <mergeCell ref="A1:M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ed3d8b-189a-41de-8256-0a2d1dafaba9">
      <Terms xmlns="http://schemas.microsoft.com/office/infopath/2007/PartnerControls"/>
    </lcf76f155ced4ddcb4097134ff3c332f>
    <TaxCatchAll xmlns="257edb4c-f7c0-47a2-9d06-53f9fe9043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9F7066A48B0F54081937C481DD15E96" ma:contentTypeVersion="15" ma:contentTypeDescription="新しいドキュメントを作成します。" ma:contentTypeScope="" ma:versionID="4dee4fc03df9589247c7ecab0cd1c904">
  <xsd:schema xmlns:xsd="http://www.w3.org/2001/XMLSchema" xmlns:xs="http://www.w3.org/2001/XMLSchema" xmlns:p="http://schemas.microsoft.com/office/2006/metadata/properties" xmlns:ns2="02ed3d8b-189a-41de-8256-0a2d1dafaba9" xmlns:ns3="257edb4c-f7c0-47a2-9d06-53f9fe9043fe" targetNamespace="http://schemas.microsoft.com/office/2006/metadata/properties" ma:root="true" ma:fieldsID="99131a23fdda8fc4cb6168404b379db9" ns2:_="" ns3:_="">
    <xsd:import namespace="02ed3d8b-189a-41de-8256-0a2d1dafaba9"/>
    <xsd:import namespace="257edb4c-f7c0-47a2-9d06-53f9fe9043f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ed3d8b-189a-41de-8256-0a2d1dafa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edb4c-f7c0-47a2-9d06-53f9fe9043f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d0ec2f8-5986-4a09-a4a9-4aa1f531cf7c}" ma:internalName="TaxCatchAll" ma:showField="CatchAllData" ma:web="257edb4c-f7c0-47a2-9d06-53f9fe9043f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83DE06-1AAE-45C3-B94B-439448F58874}">
  <ds:schemaRefs>
    <ds:schemaRef ds:uri="http://schemas.microsoft.com/office/infopath/2007/PartnerControls"/>
    <ds:schemaRef ds:uri="http://purl.org/dc/terms/"/>
    <ds:schemaRef ds:uri="http://www.w3.org/XML/1998/namespace"/>
    <ds:schemaRef ds:uri="http://purl.org/dc/dcmitype/"/>
    <ds:schemaRef ds:uri="http://schemas.openxmlformats.org/package/2006/metadata/core-properties"/>
    <ds:schemaRef ds:uri="http://purl.org/dc/elements/1.1/"/>
    <ds:schemaRef ds:uri="http://schemas.microsoft.com/office/2006/documentManagement/types"/>
    <ds:schemaRef ds:uri="257edb4c-f7c0-47a2-9d06-53f9fe9043fe"/>
    <ds:schemaRef ds:uri="02ed3d8b-189a-41de-8256-0a2d1dafaba9"/>
    <ds:schemaRef ds:uri="http://schemas.microsoft.com/office/2006/metadata/properties"/>
  </ds:schemaRefs>
</ds:datastoreItem>
</file>

<file path=customXml/itemProps2.xml><?xml version="1.0" encoding="utf-8"?>
<ds:datastoreItem xmlns:ds="http://schemas.openxmlformats.org/officeDocument/2006/customXml" ds:itemID="{E1059B7A-E0D5-423D-80F8-FB1C70602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ed3d8b-189a-41de-8256-0a2d1dafaba9"/>
    <ds:schemaRef ds:uri="257edb4c-f7c0-47a2-9d06-53f9fe9043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7443AA-E406-4F3A-9BAE-54E1FF28B7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様式</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宮原　奈保子</cp:lastModifiedBy>
  <cp:lastPrinted>2026-05-28T06:16:31Z</cp:lastPrinted>
  <dcterms:created xsi:type="dcterms:W3CDTF">2014-11-06T13:01:13Z</dcterms:created>
  <dcterms:modified xsi:type="dcterms:W3CDTF">2026-07-06T06:43:46Z</dcterms:modified>
</cp:coreProperties>
</file>