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\\int-smb-001.vdi.pref.nagano.lg.jp\00278010\X_03_LGWANから受信\20250404180841\"/>
    </mc:Choice>
  </mc:AlternateContent>
  <xr:revisionPtr revIDLastSave="0" documentId="13_ncr:1_{8C5D0DE5-30F6-48D9-8A0E-F19E2D4D0F09}" xr6:coauthVersionLast="47" xr6:coauthVersionMax="47" xr10:uidLastSave="{00000000-0000-0000-0000-000000000000}"/>
  <bookViews>
    <workbookView xWindow="45972" yWindow="-108" windowWidth="23256" windowHeight="12576" tabRatio="787" xr2:uid="{00000000-000D-0000-FFFF-FFFF00000000}"/>
  </bookViews>
  <sheets>
    <sheet name="入力シート" sheetId="1" r:id="rId1"/>
    <sheet name="印刷＿表紙" sheetId="5" r:id="rId2"/>
    <sheet name="出力（印刷）現地測位（地上法）内訳表" sheetId="7" r:id="rId3"/>
    <sheet name="出力（印刷）現地測位（地上法単価表)" sheetId="8" r:id="rId4"/>
  </sheets>
  <definedNames>
    <definedName name="_xlnm.Print_Area" localSheetId="1">印刷＿表紙!$A$1:$N$30</definedName>
    <definedName name="_xlnm.Print_Area" localSheetId="2">'出力（印刷）現地測位（地上法）内訳表'!$A$1:$N$48</definedName>
    <definedName name="_xlnm.Print_Area" localSheetId="3">'出力（印刷）現地測位（地上法単価表)'!$A$1:$AS$80</definedName>
    <definedName name="_xlnm.Print_Area" localSheetId="0">入力シート!$A$1:$O$28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M42" i="8" l="1"/>
  <c r="AO42" i="8" s="1"/>
  <c r="AM41" i="8"/>
  <c r="AO41" i="8" s="1"/>
  <c r="AM40" i="8"/>
  <c r="AO40" i="8" s="1"/>
  <c r="AM39" i="8"/>
  <c r="AO39" i="8" s="1"/>
  <c r="AM38" i="8"/>
  <c r="AO38" i="8" s="1"/>
  <c r="AM44" i="8" l="1"/>
  <c r="AO44" i="8" s="1"/>
  <c r="AM43" i="8"/>
  <c r="AO43" i="8" s="1"/>
  <c r="AO46" i="8" s="1"/>
  <c r="G10" i="7"/>
  <c r="G9" i="7"/>
  <c r="G8" i="7"/>
  <c r="G7" i="7"/>
  <c r="G6" i="7"/>
  <c r="G11" i="7"/>
  <c r="G12" i="7"/>
  <c r="G14" i="7"/>
  <c r="G15" i="7"/>
  <c r="G26" i="7"/>
  <c r="G25" i="7"/>
  <c r="G23" i="7"/>
  <c r="G22" i="7"/>
  <c r="I24" i="7"/>
  <c r="J24" i="7" s="1"/>
  <c r="B7" i="5"/>
  <c r="AF3" i="8"/>
  <c r="G13" i="7"/>
  <c r="AM74" i="8"/>
  <c r="AO74" i="8" s="1"/>
  <c r="AM73" i="8"/>
  <c r="AO73" i="8" s="1"/>
  <c r="AM72" i="8"/>
  <c r="AO72" i="8" s="1"/>
  <c r="AM71" i="8"/>
  <c r="AO71" i="8" s="1"/>
  <c r="AM70" i="8"/>
  <c r="AO70" i="8" s="1"/>
  <c r="AF67" i="8"/>
  <c r="AF51" i="8"/>
  <c r="AM58" i="8"/>
  <c r="AO58" i="8" s="1"/>
  <c r="AM57" i="8"/>
  <c r="AO57" i="8" s="1"/>
  <c r="AM56" i="8"/>
  <c r="AO56" i="8" s="1"/>
  <c r="AM55" i="8"/>
  <c r="AO55" i="8" s="1"/>
  <c r="AM54" i="8"/>
  <c r="AO54" i="8" s="1"/>
  <c r="AF35" i="8"/>
  <c r="AM26" i="8"/>
  <c r="AO26" i="8" s="1"/>
  <c r="AM25" i="8"/>
  <c r="AO25" i="8" s="1"/>
  <c r="AM24" i="8"/>
  <c r="AO24" i="8" s="1"/>
  <c r="AM23" i="8"/>
  <c r="AO23" i="8" s="1"/>
  <c r="AM22" i="8"/>
  <c r="AO22" i="8" s="1"/>
  <c r="AF19" i="8"/>
  <c r="X74" i="8"/>
  <c r="Z74" i="8" s="1"/>
  <c r="X73" i="8"/>
  <c r="Z73" i="8" s="1"/>
  <c r="X72" i="8"/>
  <c r="Z72" i="8" s="1"/>
  <c r="X71" i="8"/>
  <c r="Z71" i="8" s="1"/>
  <c r="X70" i="8"/>
  <c r="Z70" i="8" s="1"/>
  <c r="AM28" i="8" l="1"/>
  <c r="AO28" i="8" s="1"/>
  <c r="AM75" i="8"/>
  <c r="AO75" i="8" s="1"/>
  <c r="AM76" i="8"/>
  <c r="AO76" i="8" s="1"/>
  <c r="AM27" i="8"/>
  <c r="AO27" i="8" s="1"/>
  <c r="AO30" i="8" s="1"/>
  <c r="AO31" i="8" s="1"/>
  <c r="I23" i="7" s="1"/>
  <c r="J23" i="7" s="1"/>
  <c r="X76" i="8"/>
  <c r="Z76" i="8" s="1"/>
  <c r="X75" i="8"/>
  <c r="Z75" i="8" s="1"/>
  <c r="Z78" i="8" s="1"/>
  <c r="I15" i="7" s="1"/>
  <c r="AO62" i="8" l="1"/>
  <c r="I25" i="7" s="1"/>
  <c r="J25" i="7" s="1"/>
  <c r="AO78" i="8"/>
  <c r="I26" i="7" s="1"/>
  <c r="J26" i="7" s="1"/>
  <c r="Q67" i="8"/>
  <c r="Q51" i="8"/>
  <c r="Q35" i="8"/>
  <c r="Q19" i="8"/>
  <c r="X26" i="8"/>
  <c r="Z26" i="8" s="1"/>
  <c r="X25" i="8"/>
  <c r="Z25" i="8" s="1"/>
  <c r="X24" i="8"/>
  <c r="Z24" i="8" s="1"/>
  <c r="X23" i="8"/>
  <c r="Z23" i="8" s="1"/>
  <c r="X22" i="8"/>
  <c r="Z22" i="8" s="1"/>
  <c r="X10" i="8"/>
  <c r="Z10" i="8" s="1"/>
  <c r="X9" i="8"/>
  <c r="Z9" i="8" s="1"/>
  <c r="X8" i="8"/>
  <c r="Z8" i="8" s="1"/>
  <c r="X7" i="8"/>
  <c r="Z7" i="8" s="1"/>
  <c r="X6" i="8"/>
  <c r="Z6" i="8" s="1"/>
  <c r="AM10" i="8"/>
  <c r="AO10" i="8" s="1"/>
  <c r="AM9" i="8"/>
  <c r="AO9" i="8" s="1"/>
  <c r="AM8" i="8"/>
  <c r="AO8" i="8" s="1"/>
  <c r="AM7" i="8"/>
  <c r="AO7" i="8" s="1"/>
  <c r="AM6" i="8"/>
  <c r="AO6" i="8" s="1"/>
  <c r="X42" i="8"/>
  <c r="Z42" i="8" s="1"/>
  <c r="X41" i="8"/>
  <c r="Z41" i="8" s="1"/>
  <c r="X40" i="8"/>
  <c r="Z40" i="8" s="1"/>
  <c r="X39" i="8"/>
  <c r="Z39" i="8" s="1"/>
  <c r="X38" i="8"/>
  <c r="Z38" i="8" s="1"/>
  <c r="X58" i="8"/>
  <c r="Z58" i="8" s="1"/>
  <c r="X57" i="8"/>
  <c r="Z57" i="8" s="1"/>
  <c r="X56" i="8"/>
  <c r="Z56" i="8" s="1"/>
  <c r="X55" i="8"/>
  <c r="Z55" i="8" s="1"/>
  <c r="X54" i="8"/>
  <c r="Z54" i="8" s="1"/>
  <c r="I74" i="8"/>
  <c r="K74" i="8" s="1"/>
  <c r="I73" i="8"/>
  <c r="K73" i="8" s="1"/>
  <c r="I72" i="8"/>
  <c r="K72" i="8" s="1"/>
  <c r="I71" i="8"/>
  <c r="K71" i="8" s="1"/>
  <c r="I70" i="8"/>
  <c r="K70" i="8" s="1"/>
  <c r="I58" i="8"/>
  <c r="K58" i="8" s="1"/>
  <c r="I57" i="8"/>
  <c r="K57" i="8" s="1"/>
  <c r="I56" i="8"/>
  <c r="K56" i="8" s="1"/>
  <c r="I55" i="8"/>
  <c r="K55" i="8" s="1"/>
  <c r="I54" i="8"/>
  <c r="K54" i="8" s="1"/>
  <c r="I42" i="8"/>
  <c r="K42" i="8" s="1"/>
  <c r="I41" i="8"/>
  <c r="K41" i="8" s="1"/>
  <c r="I40" i="8"/>
  <c r="K40" i="8" s="1"/>
  <c r="I39" i="8"/>
  <c r="K39" i="8" s="1"/>
  <c r="I38" i="8"/>
  <c r="K38" i="8" s="1"/>
  <c r="I26" i="8"/>
  <c r="K26" i="8" s="1"/>
  <c r="I25" i="8"/>
  <c r="K25" i="8" s="1"/>
  <c r="I24" i="8"/>
  <c r="K24" i="8" s="1"/>
  <c r="I23" i="8"/>
  <c r="K23" i="8" s="1"/>
  <c r="I22" i="8"/>
  <c r="K22" i="8" s="1"/>
  <c r="I28" i="8" s="1"/>
  <c r="K28" i="8" s="1"/>
  <c r="I10" i="8"/>
  <c r="K10" i="8" s="1"/>
  <c r="I9" i="8"/>
  <c r="K9" i="8" s="1"/>
  <c r="I8" i="8"/>
  <c r="K8" i="8" s="1"/>
  <c r="I7" i="8"/>
  <c r="K7" i="8" s="1"/>
  <c r="I6" i="8"/>
  <c r="K6" i="8" s="1"/>
  <c r="K14" i="8" s="1"/>
  <c r="I6" i="7" s="1"/>
  <c r="J6" i="7" s="1"/>
  <c r="G24" i="7"/>
  <c r="D21" i="5"/>
  <c r="J16" i="5"/>
  <c r="G16" i="5"/>
  <c r="D16" i="5"/>
  <c r="E10" i="5"/>
  <c r="X61" i="8" l="1"/>
  <c r="Z61" i="8" s="1"/>
  <c r="I43" i="8"/>
  <c r="K43" i="8" s="1"/>
  <c r="I44" i="8"/>
  <c r="X13" i="8"/>
  <c r="Z13" i="8" s="1"/>
  <c r="I27" i="8"/>
  <c r="K27" i="8" s="1"/>
  <c r="K30" i="8" s="1"/>
  <c r="I7" i="7" s="1"/>
  <c r="J7" i="7" s="1"/>
  <c r="AM13" i="8"/>
  <c r="AO13" i="8" s="1"/>
  <c r="X28" i="8"/>
  <c r="Z28" i="8" s="1"/>
  <c r="X27" i="8"/>
  <c r="Z27" i="8" s="1"/>
  <c r="X11" i="8"/>
  <c r="Z11" i="8" s="1"/>
  <c r="X12" i="8"/>
  <c r="Z12" i="8" s="1"/>
  <c r="Z14" i="8" s="1"/>
  <c r="AM12" i="8"/>
  <c r="AO12" i="8" s="1"/>
  <c r="AM11" i="8"/>
  <c r="AO11" i="8" s="1"/>
  <c r="X44" i="8"/>
  <c r="Z44" i="8" s="1"/>
  <c r="X43" i="8"/>
  <c r="Z43" i="8" s="1"/>
  <c r="X60" i="8"/>
  <c r="Z60" i="8" s="1"/>
  <c r="X59" i="8"/>
  <c r="Z59" i="8" s="1"/>
  <c r="Z62" i="8" s="1"/>
  <c r="Z63" i="8" s="1"/>
  <c r="I14" i="7" s="1"/>
  <c r="J15" i="7"/>
  <c r="I76" i="8"/>
  <c r="K76" i="8" s="1"/>
  <c r="I75" i="8"/>
  <c r="K75" i="8" s="1"/>
  <c r="I60" i="8"/>
  <c r="K60" i="8" s="1"/>
  <c r="I59" i="8"/>
  <c r="K59" i="8" s="1"/>
  <c r="K62" i="8" s="1"/>
  <c r="K63" i="8" s="1"/>
  <c r="I9" i="7" s="1"/>
  <c r="J9" i="7" s="1"/>
  <c r="K44" i="8"/>
  <c r="Z15" i="8" l="1"/>
  <c r="I11" i="7" s="1"/>
  <c r="J11" i="7" s="1"/>
  <c r="K78" i="8"/>
  <c r="K79" i="8" s="1"/>
  <c r="I10" i="7" s="1"/>
  <c r="J10" i="7" s="1"/>
  <c r="K46" i="8"/>
  <c r="K47" i="8" s="1"/>
  <c r="I8" i="7" s="1"/>
  <c r="J8" i="7" s="1"/>
  <c r="AO14" i="8"/>
  <c r="I22" i="7" s="1"/>
  <c r="J22" i="7" s="1"/>
  <c r="J14" i="7"/>
  <c r="Z46" i="8"/>
  <c r="Z47" i="8" s="1"/>
  <c r="Z30" i="8"/>
  <c r="Z31" i="8" s="1"/>
  <c r="I12" i="7" l="1"/>
  <c r="J12" i="7" s="1"/>
  <c r="I13" i="7"/>
  <c r="J13" i="7" s="1"/>
  <c r="J38" i="7"/>
  <c r="J39" i="7"/>
  <c r="J40" i="7" s="1"/>
  <c r="J41" i="7"/>
  <c r="J43" i="7" l="1"/>
  <c r="J44" i="7" s="1"/>
  <c r="J45" i="7" s="1"/>
  <c r="J46" i="7" s="1"/>
</calcChain>
</file>

<file path=xl/sharedStrings.xml><?xml version="1.0" encoding="utf-8"?>
<sst xmlns="http://schemas.openxmlformats.org/spreadsheetml/2006/main" count="545" uniqueCount="160">
  <si>
    <t>○○市町村　○○課　○○係</t>
    <rPh sb="2" eb="5">
      <t>シチョウソン</t>
    </rPh>
    <rPh sb="8" eb="9">
      <t>カ</t>
    </rPh>
    <rPh sb="12" eb="13">
      <t>カカリ</t>
    </rPh>
    <phoneticPr fontId="1"/>
  </si>
  <si>
    <t>市町村森林境界明確化支援</t>
    <rPh sb="3" eb="7">
      <t>シンリンキョウカイ</t>
    </rPh>
    <rPh sb="7" eb="10">
      <t>メイカクカ</t>
    </rPh>
    <phoneticPr fontId="1"/>
  </si>
  <si>
    <t>地区（団地）</t>
    <rPh sb="0" eb="2">
      <t>チク</t>
    </rPh>
    <rPh sb="3" eb="5">
      <t>ダンチ</t>
    </rPh>
    <phoneticPr fontId="1"/>
  </si>
  <si>
    <t>業務規模</t>
    <rPh sb="0" eb="2">
      <t>ギョウム</t>
    </rPh>
    <rPh sb="2" eb="4">
      <t>キボ</t>
    </rPh>
    <phoneticPr fontId="1"/>
  </si>
  <si>
    <t>面積（ha）</t>
    <rPh sb="0" eb="2">
      <t>メンセキ</t>
    </rPh>
    <phoneticPr fontId="1"/>
  </si>
  <si>
    <t>筆・区画数（筆）</t>
    <rPh sb="0" eb="1">
      <t>フデ</t>
    </rPh>
    <rPh sb="2" eb="4">
      <t>クカク</t>
    </rPh>
    <rPh sb="4" eb="5">
      <t>スウ</t>
    </rPh>
    <rPh sb="6" eb="7">
      <t>フデ</t>
    </rPh>
    <phoneticPr fontId="1"/>
  </si>
  <si>
    <t>所有者数（人）</t>
    <rPh sb="0" eb="3">
      <t>ショユウシャ</t>
    </rPh>
    <rPh sb="3" eb="4">
      <t>スウ</t>
    </rPh>
    <rPh sb="5" eb="6">
      <t>ニン</t>
    </rPh>
    <phoneticPr fontId="1"/>
  </si>
  <si>
    <r>
      <rPr>
        <b/>
        <sz val="12"/>
        <color indexed="8"/>
        <rFont val="ＭＳ Ｐゴシック"/>
        <family val="3"/>
        <charset val="128"/>
      </rPr>
      <t>市町村森林整備効率化支援歩掛表</t>
    </r>
    <rPh sb="12" eb="14">
      <t>ブガカリ</t>
    </rPh>
    <rPh sb="14" eb="15">
      <t>ヒョウ</t>
    </rPh>
    <phoneticPr fontId="1"/>
  </si>
  <si>
    <r>
      <rPr>
        <sz val="14"/>
        <color indexed="8"/>
        <rFont val="ＭＳ Ｐゴシック"/>
        <family val="3"/>
        <charset val="128"/>
      </rPr>
      <t>地区（団地）</t>
    </r>
    <rPh sb="0" eb="2">
      <t>チク</t>
    </rPh>
    <rPh sb="3" eb="5">
      <t>ダンチ</t>
    </rPh>
    <phoneticPr fontId="1"/>
  </si>
  <si>
    <r>
      <rPr>
        <sz val="14"/>
        <color indexed="8"/>
        <rFont val="ＭＳ Ｐゴシック"/>
        <family val="3"/>
        <charset val="128"/>
      </rPr>
      <t>○○市町村　大字　□□　字　△△　地内</t>
    </r>
    <rPh sb="2" eb="5">
      <t>シチョウソン</t>
    </rPh>
    <rPh sb="6" eb="8">
      <t>オオアザ</t>
    </rPh>
    <rPh sb="12" eb="13">
      <t>ジ</t>
    </rPh>
    <rPh sb="17" eb="19">
      <t>チナイ</t>
    </rPh>
    <phoneticPr fontId="1"/>
  </si>
  <si>
    <r>
      <rPr>
        <sz val="16"/>
        <color indexed="8"/>
        <rFont val="ＭＳ Ｐゴシック"/>
        <family val="3"/>
        <charset val="128"/>
      </rPr>
      <t>面積（</t>
    </r>
    <r>
      <rPr>
        <sz val="16"/>
        <color indexed="8"/>
        <rFont val="Century"/>
        <family val="1"/>
      </rPr>
      <t>ha</t>
    </r>
    <r>
      <rPr>
        <sz val="16"/>
        <color indexed="8"/>
        <rFont val="ＭＳ Ｐゴシック"/>
        <family val="3"/>
        <charset val="128"/>
      </rPr>
      <t>）</t>
    </r>
    <rPh sb="0" eb="2">
      <t>メンセキ</t>
    </rPh>
    <phoneticPr fontId="1"/>
  </si>
  <si>
    <r>
      <rPr>
        <sz val="16"/>
        <color indexed="8"/>
        <rFont val="ＭＳ Ｐゴシック"/>
        <family val="3"/>
        <charset val="128"/>
      </rPr>
      <t>筆・区画数（筆）</t>
    </r>
    <rPh sb="0" eb="1">
      <t>フデ</t>
    </rPh>
    <rPh sb="2" eb="4">
      <t>クカク</t>
    </rPh>
    <rPh sb="4" eb="5">
      <t>スウ</t>
    </rPh>
    <rPh sb="6" eb="7">
      <t>フデ</t>
    </rPh>
    <phoneticPr fontId="1"/>
  </si>
  <si>
    <r>
      <rPr>
        <sz val="16"/>
        <color indexed="8"/>
        <rFont val="ＭＳ Ｐゴシック"/>
        <family val="3"/>
        <charset val="128"/>
      </rPr>
      <t>所有者数（人）</t>
    </r>
    <rPh sb="0" eb="3">
      <t>ショユウシャ</t>
    </rPh>
    <rPh sb="3" eb="4">
      <t>スウ</t>
    </rPh>
    <rPh sb="5" eb="6">
      <t>ニン</t>
    </rPh>
    <phoneticPr fontId="1"/>
  </si>
  <si>
    <r>
      <rPr>
        <sz val="12"/>
        <color indexed="8"/>
        <rFont val="ＭＳ Ｐゴシック"/>
        <family val="3"/>
        <charset val="128"/>
      </rPr>
      <t>適用単価</t>
    </r>
    <rPh sb="0" eb="2">
      <t>テキヨウ</t>
    </rPh>
    <rPh sb="2" eb="4">
      <t>タンカ</t>
    </rPh>
    <phoneticPr fontId="1"/>
  </si>
  <si>
    <r>
      <rPr>
        <sz val="12"/>
        <color indexed="8"/>
        <rFont val="ＭＳ Ｐゴシック"/>
        <family val="3"/>
        <charset val="128"/>
      </rPr>
      <t>作業種選択</t>
    </r>
    <rPh sb="0" eb="2">
      <t>サギョウ</t>
    </rPh>
    <rPh sb="2" eb="3">
      <t>シュ</t>
    </rPh>
    <rPh sb="3" eb="5">
      <t>センタク</t>
    </rPh>
    <phoneticPr fontId="1"/>
  </si>
  <si>
    <r>
      <rPr>
        <sz val="12"/>
        <color indexed="8"/>
        <rFont val="ＭＳ Ｐゴシック"/>
        <family val="3"/>
        <charset val="128"/>
      </rPr>
      <t>作業種</t>
    </r>
    <rPh sb="0" eb="3">
      <t>サギョウシュ</t>
    </rPh>
    <phoneticPr fontId="1"/>
  </si>
  <si>
    <r>
      <rPr>
        <sz val="12"/>
        <color indexed="8"/>
        <rFont val="ＭＳ Ｐゴシック"/>
        <family val="3"/>
        <charset val="128"/>
      </rPr>
      <t>測量主任技師</t>
    </r>
  </si>
  <si>
    <r>
      <rPr>
        <sz val="12"/>
        <color indexed="8"/>
        <rFont val="ＭＳ Ｐゴシック"/>
        <family val="3"/>
        <charset val="128"/>
      </rPr>
      <t>計画準備</t>
    </r>
  </si>
  <si>
    <r>
      <rPr>
        <sz val="12"/>
        <color indexed="8"/>
        <rFont val="ＭＳ Ｐゴシック"/>
        <family val="3"/>
        <charset val="128"/>
      </rPr>
      <t>測量技師</t>
    </r>
  </si>
  <si>
    <r>
      <rPr>
        <sz val="12"/>
        <color indexed="8"/>
        <rFont val="ＭＳ Ｐゴシック"/>
        <family val="3"/>
        <charset val="128"/>
      </rPr>
      <t>資料収集整理及び法務局データ変換・構造化公図スキャニング含む</t>
    </r>
    <phoneticPr fontId="1"/>
  </si>
  <si>
    <r>
      <rPr>
        <sz val="12"/>
        <color indexed="8"/>
        <rFont val="ＭＳ Ｐゴシック"/>
        <family val="3"/>
        <charset val="128"/>
      </rPr>
      <t>測量技師補</t>
    </r>
  </si>
  <si>
    <r>
      <rPr>
        <sz val="12"/>
        <color indexed="8"/>
        <rFont val="ＭＳ Ｐゴシック"/>
        <family val="3"/>
        <charset val="128"/>
      </rPr>
      <t>森林境界筆界素図データ作成</t>
    </r>
  </si>
  <si>
    <r>
      <rPr>
        <sz val="12"/>
        <color indexed="8"/>
        <rFont val="ＭＳ Ｐゴシック"/>
        <family val="3"/>
        <charset val="128"/>
      </rPr>
      <t>測量助手</t>
    </r>
  </si>
  <si>
    <r>
      <rPr>
        <sz val="12"/>
        <color indexed="8"/>
        <rFont val="ＭＳ Ｐゴシック"/>
        <family val="3"/>
        <charset val="128"/>
      </rPr>
      <t>森林境界筆界想定図地番・森林簿データ等関連情報入力</t>
    </r>
  </si>
  <si>
    <r>
      <rPr>
        <sz val="12"/>
        <color indexed="8"/>
        <rFont val="ＭＳ Ｐゴシック"/>
        <family val="3"/>
        <charset val="128"/>
      </rPr>
      <t>現地精通者との調整</t>
    </r>
  </si>
  <si>
    <r>
      <rPr>
        <sz val="12"/>
        <color indexed="8"/>
        <rFont val="ＭＳ Ｐゴシック"/>
        <family val="3"/>
        <charset val="128"/>
      </rPr>
      <t>成果品（報告書作成・</t>
    </r>
    <r>
      <rPr>
        <sz val="12"/>
        <color indexed="8"/>
        <rFont val="Century"/>
        <family val="1"/>
      </rPr>
      <t>GIS</t>
    </r>
    <r>
      <rPr>
        <sz val="12"/>
        <color indexed="8"/>
        <rFont val="ＭＳ Ｐゴシック"/>
        <family val="3"/>
        <charset val="128"/>
      </rPr>
      <t>データ）</t>
    </r>
  </si>
  <si>
    <r>
      <rPr>
        <sz val="12"/>
        <color indexed="8"/>
        <rFont val="ＭＳ Ｐゴシック"/>
        <family val="3"/>
        <charset val="128"/>
      </rPr>
      <t>打合せ協議</t>
    </r>
  </si>
  <si>
    <r>
      <rPr>
        <sz val="12"/>
        <color indexed="8"/>
        <rFont val="ＭＳ Ｐゴシック"/>
        <family val="3"/>
        <charset val="128"/>
      </rPr>
      <t>　実数入力</t>
    </r>
    <rPh sb="1" eb="3">
      <t>ジツスウ</t>
    </rPh>
    <rPh sb="3" eb="5">
      <t>ニュウリョク</t>
    </rPh>
    <phoneticPr fontId="1"/>
  </si>
  <si>
    <t>適用単価世代</t>
    <rPh sb="0" eb="2">
      <t>テキヨウ</t>
    </rPh>
    <rPh sb="2" eb="6">
      <t>タンカセダイ</t>
    </rPh>
    <phoneticPr fontId="1"/>
  </si>
  <si>
    <t>ha</t>
  </si>
  <si>
    <t>測量補助員</t>
  </si>
  <si>
    <t>ha</t>
    <phoneticPr fontId="14"/>
  </si>
  <si>
    <r>
      <rPr>
        <sz val="11"/>
        <color theme="1"/>
        <rFont val="ＭＳ Ｐゴシック"/>
        <family val="3"/>
        <charset val="128"/>
      </rPr>
      <t>費目・工種・種別・細別・施工名称など</t>
    </r>
  </si>
  <si>
    <r>
      <rPr>
        <sz val="11"/>
        <color theme="1"/>
        <rFont val="ＭＳ Ｐゴシック"/>
        <family val="3"/>
        <charset val="128"/>
      </rPr>
      <t>数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ＭＳ Ｐゴシック"/>
        <family val="3"/>
        <charset val="128"/>
      </rPr>
      <t>量</t>
    </r>
  </si>
  <si>
    <r>
      <rPr>
        <sz val="11"/>
        <color theme="1"/>
        <rFont val="ＭＳ Ｐゴシック"/>
        <family val="3"/>
        <charset val="128"/>
      </rPr>
      <t>単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ＭＳ Ｐゴシック"/>
        <family val="3"/>
        <charset val="128"/>
      </rPr>
      <t>位</t>
    </r>
  </si>
  <si>
    <r>
      <rPr>
        <sz val="11"/>
        <color theme="1"/>
        <rFont val="ＭＳ Ｐゴシック"/>
        <family val="3"/>
        <charset val="128"/>
      </rPr>
      <t>単価</t>
    </r>
    <rPh sb="0" eb="2">
      <t>タンカ</t>
    </rPh>
    <phoneticPr fontId="14"/>
  </si>
  <si>
    <r>
      <rPr>
        <sz val="11"/>
        <color theme="1"/>
        <rFont val="ＭＳ Ｐゴシック"/>
        <family val="3"/>
        <charset val="128"/>
      </rPr>
      <t>金額</t>
    </r>
    <rPh sb="0" eb="2">
      <t>キンガク</t>
    </rPh>
    <phoneticPr fontId="14"/>
  </si>
  <si>
    <r>
      <rPr>
        <sz val="11"/>
        <color theme="1"/>
        <rFont val="ＭＳ Ｐゴシック"/>
        <family val="3"/>
        <charset val="128"/>
      </rPr>
      <t>備考</t>
    </r>
    <rPh sb="0" eb="2">
      <t>ビコウ</t>
    </rPh>
    <phoneticPr fontId="14"/>
  </si>
  <si>
    <r>
      <rPr>
        <sz val="11"/>
        <color theme="1"/>
        <rFont val="ＭＳ Ｐゴシック"/>
        <family val="3"/>
        <charset val="128"/>
      </rPr>
      <t>計画準備</t>
    </r>
  </si>
  <si>
    <r>
      <rPr>
        <sz val="10"/>
        <color theme="1"/>
        <rFont val="ＭＳ Ｐゴシック"/>
        <family val="3"/>
        <charset val="128"/>
      </rPr>
      <t>業務</t>
    </r>
  </si>
  <si>
    <r>
      <rPr>
        <sz val="9"/>
        <color theme="1"/>
        <rFont val="ＭＳ Ｐゴシック"/>
        <family val="3"/>
        <charset val="128"/>
      </rPr>
      <t>第</t>
    </r>
    <r>
      <rPr>
        <sz val="9"/>
        <color theme="1"/>
        <rFont val="Times New Roman"/>
        <family val="1"/>
      </rPr>
      <t>1</t>
    </r>
    <r>
      <rPr>
        <sz val="9"/>
        <color theme="1"/>
        <rFont val="ＭＳ Ｐゴシック"/>
        <family val="3"/>
        <charset val="128"/>
      </rPr>
      <t>号</t>
    </r>
  </si>
  <si>
    <r>
      <rPr>
        <sz val="11"/>
        <color theme="1"/>
        <rFont val="ＭＳ Ｐゴシック"/>
        <family val="3"/>
        <charset val="128"/>
      </rPr>
      <t>資料収集整理及び法務局データ変換・構造化　公図スキャニング含む</t>
    </r>
  </si>
  <si>
    <r>
      <rPr>
        <sz val="9"/>
        <color theme="1"/>
        <rFont val="ＭＳ Ｐゴシック"/>
        <family val="3"/>
        <charset val="128"/>
      </rPr>
      <t>第</t>
    </r>
    <r>
      <rPr>
        <sz val="9"/>
        <color theme="1"/>
        <rFont val="Times New Roman"/>
        <family val="1"/>
      </rPr>
      <t>2</t>
    </r>
    <r>
      <rPr>
        <sz val="9"/>
        <color theme="1"/>
        <rFont val="ＭＳ Ｐゴシック"/>
        <family val="3"/>
        <charset val="128"/>
      </rPr>
      <t>号</t>
    </r>
  </si>
  <si>
    <r>
      <rPr>
        <sz val="11"/>
        <color theme="1"/>
        <rFont val="ＭＳ Ｐゴシック"/>
        <family val="3"/>
        <charset val="128"/>
      </rPr>
      <t>森林境界筆界素図データ作成</t>
    </r>
  </si>
  <si>
    <r>
      <rPr>
        <sz val="10"/>
        <color theme="1"/>
        <rFont val="ＭＳ Ｐゴシック"/>
        <family val="3"/>
        <charset val="128"/>
      </rPr>
      <t>筆</t>
    </r>
  </si>
  <si>
    <r>
      <rPr>
        <sz val="9"/>
        <color theme="1"/>
        <rFont val="ＭＳ Ｐゴシック"/>
        <family val="3"/>
        <charset val="128"/>
      </rPr>
      <t>第</t>
    </r>
    <r>
      <rPr>
        <sz val="9"/>
        <color theme="1"/>
        <rFont val="Times New Roman"/>
        <family val="1"/>
      </rPr>
      <t>3</t>
    </r>
    <r>
      <rPr>
        <sz val="9"/>
        <color theme="1"/>
        <rFont val="ＭＳ Ｐゴシック"/>
        <family val="3"/>
        <charset val="128"/>
      </rPr>
      <t>号</t>
    </r>
  </si>
  <si>
    <r>
      <rPr>
        <sz val="11"/>
        <color theme="1"/>
        <rFont val="ＭＳ Ｐゴシック"/>
        <family val="3"/>
        <charset val="128"/>
      </rPr>
      <t>森林境界筆界想定図地番・森林簿データ等関連情報入力</t>
    </r>
  </si>
  <si>
    <r>
      <rPr>
        <sz val="9"/>
        <color theme="1"/>
        <rFont val="ＭＳ Ｐゴシック"/>
        <family val="3"/>
        <charset val="128"/>
      </rPr>
      <t>第</t>
    </r>
    <r>
      <rPr>
        <sz val="9"/>
        <color theme="1"/>
        <rFont val="Times New Roman"/>
        <family val="1"/>
      </rPr>
      <t>4</t>
    </r>
    <r>
      <rPr>
        <sz val="9"/>
        <color theme="1"/>
        <rFont val="ＭＳ Ｐゴシック"/>
        <family val="3"/>
        <charset val="128"/>
      </rPr>
      <t>号</t>
    </r>
  </si>
  <si>
    <r>
      <rPr>
        <sz val="9"/>
        <color theme="1"/>
        <rFont val="ＭＳ Ｐゴシック"/>
        <family val="3"/>
        <charset val="128"/>
      </rPr>
      <t>第</t>
    </r>
    <r>
      <rPr>
        <sz val="9"/>
        <color theme="1"/>
        <rFont val="Times New Roman"/>
        <family val="1"/>
      </rPr>
      <t>5</t>
    </r>
    <r>
      <rPr>
        <sz val="9"/>
        <color theme="1"/>
        <rFont val="ＭＳ Ｐゴシック"/>
        <family val="3"/>
        <charset val="128"/>
      </rPr>
      <t>号</t>
    </r>
  </si>
  <si>
    <r>
      <rPr>
        <sz val="11"/>
        <color theme="1"/>
        <rFont val="ＭＳ Ｐゴシック"/>
        <family val="3"/>
        <charset val="128"/>
      </rPr>
      <t>現地精通者との調整</t>
    </r>
  </si>
  <si>
    <r>
      <rPr>
        <sz val="9"/>
        <color theme="1"/>
        <rFont val="ＭＳ Ｐゴシック"/>
        <family val="3"/>
        <charset val="128"/>
      </rPr>
      <t>第</t>
    </r>
    <r>
      <rPr>
        <sz val="9"/>
        <color theme="1"/>
        <rFont val="Times New Roman"/>
        <family val="1"/>
      </rPr>
      <t>6</t>
    </r>
    <r>
      <rPr>
        <sz val="9"/>
        <color theme="1"/>
        <rFont val="ＭＳ Ｐゴシック"/>
        <family val="3"/>
        <charset val="128"/>
      </rPr>
      <t>号</t>
    </r>
  </si>
  <si>
    <r>
      <rPr>
        <sz val="11"/>
        <color theme="1"/>
        <rFont val="ＭＳ Ｐゴシック"/>
        <family val="3"/>
        <charset val="128"/>
      </rPr>
      <t>成果品（報告書作成・</t>
    </r>
    <r>
      <rPr>
        <sz val="11"/>
        <color theme="1"/>
        <rFont val="Times New Roman"/>
        <family val="1"/>
      </rPr>
      <t>GIS</t>
    </r>
    <r>
      <rPr>
        <sz val="11"/>
        <color theme="1"/>
        <rFont val="ＭＳ Ｐゴシック"/>
        <family val="3"/>
        <charset val="128"/>
      </rPr>
      <t>データ）</t>
    </r>
    <phoneticPr fontId="14"/>
  </si>
  <si>
    <r>
      <rPr>
        <sz val="9"/>
        <color theme="1"/>
        <rFont val="ＭＳ Ｐゴシック"/>
        <family val="3"/>
        <charset val="128"/>
      </rPr>
      <t>第</t>
    </r>
    <r>
      <rPr>
        <sz val="9"/>
        <color theme="1"/>
        <rFont val="Times New Roman"/>
        <family val="1"/>
      </rPr>
      <t>14</t>
    </r>
    <r>
      <rPr>
        <sz val="9"/>
        <color theme="1"/>
        <rFont val="ＭＳ Ｐゴシック"/>
        <family val="3"/>
        <charset val="128"/>
      </rPr>
      <t>号</t>
    </r>
  </si>
  <si>
    <r>
      <rPr>
        <sz val="11"/>
        <color theme="1"/>
        <rFont val="ＭＳ Ｐゴシック"/>
        <family val="3"/>
        <charset val="128"/>
      </rPr>
      <t>打合せ協議</t>
    </r>
    <phoneticPr fontId="14"/>
  </si>
  <si>
    <r>
      <rPr>
        <sz val="9"/>
        <color theme="1"/>
        <rFont val="ＭＳ Ｐゴシック"/>
        <family val="3"/>
        <charset val="128"/>
      </rPr>
      <t>第</t>
    </r>
    <r>
      <rPr>
        <sz val="9"/>
        <color theme="1"/>
        <rFont val="Times New Roman"/>
        <family val="1"/>
      </rPr>
      <t>15</t>
    </r>
    <r>
      <rPr>
        <sz val="9"/>
        <color theme="1"/>
        <rFont val="ＭＳ Ｐゴシック"/>
        <family val="3"/>
        <charset val="128"/>
      </rPr>
      <t>号</t>
    </r>
  </si>
  <si>
    <r>
      <rPr>
        <sz val="11"/>
        <color theme="1"/>
        <rFont val="ＭＳ Ｐゴシック"/>
        <family val="3"/>
        <charset val="128"/>
      </rPr>
      <t>関係機関協議資料作成・関係機関打合せ協議</t>
    </r>
    <phoneticPr fontId="14"/>
  </si>
  <si>
    <r>
      <rPr>
        <sz val="9"/>
        <color theme="1"/>
        <rFont val="ＭＳ Ｐゴシック"/>
        <family val="3"/>
        <charset val="128"/>
      </rPr>
      <t>第</t>
    </r>
    <r>
      <rPr>
        <sz val="9"/>
        <color theme="1"/>
        <rFont val="Times New Roman"/>
        <family val="1"/>
      </rPr>
      <t>16</t>
    </r>
    <r>
      <rPr>
        <sz val="9"/>
        <color theme="1"/>
        <rFont val="ＭＳ Ｐゴシック"/>
        <family val="3"/>
        <charset val="128"/>
      </rPr>
      <t>号</t>
    </r>
  </si>
  <si>
    <r>
      <rPr>
        <sz val="11"/>
        <color theme="1"/>
        <rFont val="ＭＳ Ｐゴシック"/>
        <family val="3"/>
        <charset val="128"/>
      </rPr>
      <t>＊＊直接費＊＊</t>
    </r>
    <phoneticPr fontId="14"/>
  </si>
  <si>
    <r>
      <rPr>
        <b/>
        <sz val="22"/>
        <color indexed="8"/>
        <rFont val="ＭＳ Ｐゴシック"/>
        <family val="3"/>
        <charset val="128"/>
      </rPr>
      <t>現 地 測 位 法（地 上 法）</t>
    </r>
    <r>
      <rPr>
        <b/>
        <sz val="22"/>
        <color rgb="FF000000"/>
        <rFont val="Century"/>
        <family val="3"/>
      </rPr>
      <t xml:space="preserve"> </t>
    </r>
    <r>
      <rPr>
        <b/>
        <sz val="22"/>
        <color indexed="8"/>
        <rFont val="ＭＳ Ｐゴシック"/>
        <family val="3"/>
        <charset val="128"/>
      </rPr>
      <t>森</t>
    </r>
    <r>
      <rPr>
        <b/>
        <sz val="22"/>
        <color indexed="8"/>
        <rFont val="Century"/>
        <family val="1"/>
      </rPr>
      <t xml:space="preserve"> </t>
    </r>
    <r>
      <rPr>
        <b/>
        <sz val="22"/>
        <color indexed="8"/>
        <rFont val="ＭＳ Ｐゴシック"/>
        <family val="3"/>
        <charset val="128"/>
      </rPr>
      <t>林</t>
    </r>
    <r>
      <rPr>
        <b/>
        <sz val="22"/>
        <color indexed="8"/>
        <rFont val="Century"/>
        <family val="1"/>
      </rPr>
      <t xml:space="preserve"> </t>
    </r>
    <r>
      <rPr>
        <b/>
        <sz val="22"/>
        <color indexed="8"/>
        <rFont val="ＭＳ Ｐゴシック"/>
        <family val="3"/>
        <charset val="128"/>
      </rPr>
      <t>境</t>
    </r>
    <r>
      <rPr>
        <b/>
        <sz val="22"/>
        <color indexed="8"/>
        <rFont val="Century"/>
        <family val="1"/>
      </rPr>
      <t xml:space="preserve"> </t>
    </r>
    <r>
      <rPr>
        <b/>
        <sz val="22"/>
        <color indexed="8"/>
        <rFont val="ＭＳ Ｐゴシック"/>
        <family val="3"/>
        <charset val="128"/>
      </rPr>
      <t>界</t>
    </r>
    <r>
      <rPr>
        <b/>
        <sz val="22"/>
        <color indexed="8"/>
        <rFont val="Century"/>
        <family val="1"/>
      </rPr>
      <t xml:space="preserve"> </t>
    </r>
    <r>
      <rPr>
        <b/>
        <sz val="22"/>
        <color rgb="FF000000"/>
        <rFont val="Yu Gothic"/>
        <family val="1"/>
        <charset val="128"/>
      </rPr>
      <t xml:space="preserve">明 確 化 </t>
    </r>
    <r>
      <rPr>
        <b/>
        <sz val="22"/>
        <color indexed="8"/>
        <rFont val="ＭＳ Ｐゴシック"/>
        <family val="3"/>
        <charset val="128"/>
      </rPr>
      <t>業</t>
    </r>
    <r>
      <rPr>
        <b/>
        <sz val="22"/>
        <color indexed="8"/>
        <rFont val="Century"/>
        <family val="1"/>
      </rPr>
      <t xml:space="preserve"> </t>
    </r>
    <r>
      <rPr>
        <b/>
        <sz val="22"/>
        <color indexed="8"/>
        <rFont val="ＭＳ Ｐゴシック"/>
        <family val="3"/>
        <charset val="128"/>
      </rPr>
      <t>務</t>
    </r>
    <rPh sb="17" eb="18">
      <t>モリ</t>
    </rPh>
    <rPh sb="19" eb="20">
      <t>リン</t>
    </rPh>
    <rPh sb="21" eb="22">
      <t>サカイ</t>
    </rPh>
    <rPh sb="23" eb="24">
      <t>カイ</t>
    </rPh>
    <rPh sb="25" eb="26">
      <t>アキラ</t>
    </rPh>
    <rPh sb="27" eb="28">
      <t>カク</t>
    </rPh>
    <rPh sb="29" eb="30">
      <t>カ</t>
    </rPh>
    <rPh sb="31" eb="32">
      <t>ギョウ</t>
    </rPh>
    <rPh sb="33" eb="34">
      <t>ツトム</t>
    </rPh>
    <phoneticPr fontId="1"/>
  </si>
  <si>
    <t>第１５号</t>
    <rPh sb="0" eb="1">
      <t>ダイ</t>
    </rPh>
    <rPh sb="3" eb="4">
      <t>ゴウ</t>
    </rPh>
    <phoneticPr fontId="1"/>
  </si>
  <si>
    <t>第１６号</t>
    <rPh sb="0" eb="1">
      <t>ダイ</t>
    </rPh>
    <rPh sb="3" eb="4">
      <t>ゴウ</t>
    </rPh>
    <phoneticPr fontId="1"/>
  </si>
  <si>
    <r>
      <rPr>
        <sz val="12"/>
        <color indexed="8"/>
        <rFont val="ＭＳ Ｐゴシック"/>
        <family val="3"/>
        <charset val="128"/>
        <scheme val="minor"/>
      </rPr>
      <t>第１号</t>
    </r>
    <rPh sb="0" eb="1">
      <t>ダイ</t>
    </rPh>
    <rPh sb="2" eb="3">
      <t>ゴウ</t>
    </rPh>
    <phoneticPr fontId="1"/>
  </si>
  <si>
    <r>
      <rPr>
        <sz val="12"/>
        <color indexed="8"/>
        <rFont val="ＭＳ Ｐゴシック"/>
        <family val="3"/>
        <charset val="128"/>
        <scheme val="minor"/>
      </rPr>
      <t>第２号</t>
    </r>
    <rPh sb="0" eb="1">
      <t>ダイ</t>
    </rPh>
    <rPh sb="2" eb="3">
      <t>ゴウ</t>
    </rPh>
    <phoneticPr fontId="1"/>
  </si>
  <si>
    <r>
      <rPr>
        <sz val="12"/>
        <color indexed="8"/>
        <rFont val="ＭＳ Ｐゴシック"/>
        <family val="3"/>
        <charset val="128"/>
        <scheme val="minor"/>
      </rPr>
      <t>第３号</t>
    </r>
    <rPh sb="0" eb="1">
      <t>ダイ</t>
    </rPh>
    <rPh sb="2" eb="3">
      <t>ゴウ</t>
    </rPh>
    <phoneticPr fontId="1"/>
  </si>
  <si>
    <r>
      <rPr>
        <sz val="12"/>
        <color indexed="8"/>
        <rFont val="ＭＳ Ｐゴシック"/>
        <family val="3"/>
        <charset val="128"/>
        <scheme val="minor"/>
      </rPr>
      <t>第４号</t>
    </r>
    <rPh sb="0" eb="1">
      <t>ダイ</t>
    </rPh>
    <rPh sb="2" eb="3">
      <t>ゴウ</t>
    </rPh>
    <phoneticPr fontId="1"/>
  </si>
  <si>
    <r>
      <rPr>
        <sz val="12"/>
        <color indexed="8"/>
        <rFont val="ＭＳ Ｐゴシック"/>
        <family val="3"/>
        <charset val="128"/>
        <scheme val="minor"/>
      </rPr>
      <t>第５号</t>
    </r>
    <rPh sb="0" eb="1">
      <t>ダイ</t>
    </rPh>
    <rPh sb="2" eb="3">
      <t>ゴウ</t>
    </rPh>
    <phoneticPr fontId="1"/>
  </si>
  <si>
    <r>
      <rPr>
        <sz val="12"/>
        <color indexed="8"/>
        <rFont val="ＭＳ Ｐゴシック"/>
        <family val="3"/>
        <charset val="128"/>
        <scheme val="minor"/>
      </rPr>
      <t>第６号</t>
    </r>
    <rPh sb="0" eb="1">
      <t>ダイ</t>
    </rPh>
    <rPh sb="2" eb="3">
      <t>ゴウ</t>
    </rPh>
    <phoneticPr fontId="1"/>
  </si>
  <si>
    <t>第１７号</t>
    <phoneticPr fontId="1"/>
  </si>
  <si>
    <t>第２１号</t>
    <phoneticPr fontId="1"/>
  </si>
  <si>
    <t>第１８号</t>
    <phoneticPr fontId="1"/>
  </si>
  <si>
    <t>第９号</t>
    <phoneticPr fontId="1"/>
  </si>
  <si>
    <t>第１９号</t>
    <phoneticPr fontId="1"/>
  </si>
  <si>
    <t>第２０号</t>
    <phoneticPr fontId="1"/>
  </si>
  <si>
    <t>第１４号</t>
    <phoneticPr fontId="1"/>
  </si>
  <si>
    <r>
      <t xml:space="preserve">* </t>
    </r>
    <r>
      <rPr>
        <sz val="24"/>
        <color theme="1"/>
        <rFont val="ＭＳ Ｐゴシック"/>
        <family val="3"/>
        <charset val="128"/>
      </rPr>
      <t>森林境界現地測位（地上法）　　</t>
    </r>
    <r>
      <rPr>
        <sz val="24"/>
        <color theme="1"/>
        <rFont val="Times New Roman"/>
        <family val="1"/>
      </rPr>
      <t xml:space="preserve">* </t>
    </r>
    <r>
      <rPr>
        <sz val="24"/>
        <color theme="1"/>
        <rFont val="ＭＳ Ｐゴシック"/>
        <family val="3"/>
        <charset val="128"/>
      </rPr>
      <t>内訳表</t>
    </r>
    <rPh sb="2" eb="6">
      <t>シンリンキョウカイ</t>
    </rPh>
    <rPh sb="6" eb="8">
      <t>ゲンチ</t>
    </rPh>
    <rPh sb="8" eb="10">
      <t>ソクイ</t>
    </rPh>
    <rPh sb="11" eb="13">
      <t>チジョウ</t>
    </rPh>
    <rPh sb="13" eb="14">
      <t>ホウ</t>
    </rPh>
    <phoneticPr fontId="14"/>
  </si>
  <si>
    <r>
      <t xml:space="preserve">* </t>
    </r>
    <r>
      <rPr>
        <sz val="24"/>
        <color theme="1"/>
        <rFont val="ＭＳ Ｐゴシック"/>
        <family val="3"/>
        <charset val="128"/>
      </rPr>
      <t>森林境界現地測位（地上法）　　</t>
    </r>
    <r>
      <rPr>
        <sz val="24"/>
        <color theme="1"/>
        <rFont val="Times New Roman"/>
        <family val="1"/>
      </rPr>
      <t xml:space="preserve">* </t>
    </r>
    <r>
      <rPr>
        <sz val="24"/>
        <color theme="1"/>
        <rFont val="ＭＳ Ｐゴシック"/>
        <family val="3"/>
        <charset val="128"/>
      </rPr>
      <t>内訳表</t>
    </r>
    <phoneticPr fontId="14"/>
  </si>
  <si>
    <r>
      <rPr>
        <sz val="9"/>
        <color theme="1"/>
        <rFont val="ＭＳ Ｐゴシック"/>
        <family val="3"/>
        <charset val="128"/>
      </rPr>
      <t>第</t>
    </r>
    <r>
      <rPr>
        <sz val="9"/>
        <color theme="1"/>
        <rFont val="Times New Roman"/>
        <family val="1"/>
      </rPr>
      <t>17</t>
    </r>
    <r>
      <rPr>
        <sz val="9"/>
        <color theme="1"/>
        <rFont val="ＭＳ Ｐゴシック"/>
        <family val="3"/>
        <charset val="128"/>
      </rPr>
      <t>号</t>
    </r>
    <phoneticPr fontId="14"/>
  </si>
  <si>
    <r>
      <rPr>
        <sz val="9"/>
        <color theme="1"/>
        <rFont val="ＭＳ Ｐゴシック"/>
        <family val="3"/>
        <charset val="128"/>
      </rPr>
      <t>第</t>
    </r>
    <r>
      <rPr>
        <sz val="9"/>
        <color theme="1"/>
        <rFont val="Times New Roman"/>
        <family val="1"/>
      </rPr>
      <t>21</t>
    </r>
    <r>
      <rPr>
        <sz val="9"/>
        <color theme="1"/>
        <rFont val="ＭＳ Ｐゴシック"/>
        <family val="3"/>
        <charset val="128"/>
      </rPr>
      <t>号</t>
    </r>
    <phoneticPr fontId="14"/>
  </si>
  <si>
    <r>
      <rPr>
        <sz val="9"/>
        <color theme="1"/>
        <rFont val="ＭＳ Ｐゴシック"/>
        <family val="3"/>
        <charset val="128"/>
      </rPr>
      <t>第</t>
    </r>
    <r>
      <rPr>
        <sz val="9"/>
        <color theme="1"/>
        <rFont val="Times New Roman"/>
        <family val="1"/>
      </rPr>
      <t>18</t>
    </r>
    <r>
      <rPr>
        <sz val="9"/>
        <color theme="1"/>
        <rFont val="ＭＳ Ｐゴシック"/>
        <family val="3"/>
        <charset val="128"/>
      </rPr>
      <t>号</t>
    </r>
    <phoneticPr fontId="14"/>
  </si>
  <si>
    <r>
      <rPr>
        <sz val="9"/>
        <color theme="1"/>
        <rFont val="ＭＳ Ｐゴシック"/>
        <family val="3"/>
        <charset val="128"/>
      </rPr>
      <t>第</t>
    </r>
    <r>
      <rPr>
        <sz val="9"/>
        <color theme="1"/>
        <rFont val="Times New Roman"/>
        <family val="1"/>
      </rPr>
      <t>9</t>
    </r>
    <r>
      <rPr>
        <sz val="9"/>
        <color theme="1"/>
        <rFont val="ＭＳ Ｐゴシック"/>
        <family val="3"/>
        <charset val="128"/>
      </rPr>
      <t>号</t>
    </r>
    <phoneticPr fontId="14"/>
  </si>
  <si>
    <r>
      <rPr>
        <sz val="9"/>
        <color theme="1"/>
        <rFont val="ＭＳ Ｐゴシック"/>
        <family val="3"/>
        <charset val="128"/>
      </rPr>
      <t>第</t>
    </r>
    <r>
      <rPr>
        <sz val="9"/>
        <color theme="1"/>
        <rFont val="Times New Roman"/>
        <family val="1"/>
      </rPr>
      <t>19</t>
    </r>
    <r>
      <rPr>
        <sz val="9"/>
        <color theme="1"/>
        <rFont val="ＭＳ Ｐゴシック"/>
        <family val="3"/>
        <charset val="128"/>
      </rPr>
      <t>号</t>
    </r>
    <phoneticPr fontId="14"/>
  </si>
  <si>
    <r>
      <rPr>
        <sz val="9"/>
        <color theme="1"/>
        <rFont val="ＭＳ Ｐゴシック"/>
        <family val="3"/>
        <charset val="128"/>
      </rPr>
      <t>第</t>
    </r>
    <r>
      <rPr>
        <sz val="9"/>
        <color theme="1"/>
        <rFont val="Times New Roman"/>
        <family val="1"/>
      </rPr>
      <t>20</t>
    </r>
    <r>
      <rPr>
        <sz val="9"/>
        <color theme="1"/>
        <rFont val="ＭＳ Ｐゴシック"/>
        <family val="3"/>
        <charset val="128"/>
      </rPr>
      <t>号</t>
    </r>
    <phoneticPr fontId="14"/>
  </si>
  <si>
    <t>森林境界想定図の作成</t>
    <phoneticPr fontId="14"/>
  </si>
  <si>
    <t>所有者現地立会い</t>
    <phoneticPr fontId="14"/>
  </si>
  <si>
    <r>
      <rPr>
        <sz val="11"/>
        <color theme="1"/>
        <rFont val="ＭＳ Ｐゴシック"/>
        <family val="3"/>
        <charset val="128"/>
      </rPr>
      <t>所有者説明会の実施・同意書の取得（</t>
    </r>
    <r>
      <rPr>
        <sz val="11"/>
        <color theme="1"/>
        <rFont val="Times New Roman"/>
        <family val="3"/>
      </rPr>
      <t>1</t>
    </r>
    <r>
      <rPr>
        <sz val="11"/>
        <color theme="1"/>
        <rFont val="游ゴシック"/>
        <family val="3"/>
        <charset val="128"/>
      </rPr>
      <t>回）</t>
    </r>
    <phoneticPr fontId="14"/>
  </si>
  <si>
    <t>所有者への確認（郵送）・同意書の取得</t>
    <phoneticPr fontId="14"/>
  </si>
  <si>
    <t>森林境界図作成</t>
    <phoneticPr fontId="14"/>
  </si>
  <si>
    <r>
      <rPr>
        <sz val="12"/>
        <color theme="1"/>
        <rFont val="ＭＳ Ｐゴシック"/>
        <family val="3"/>
        <charset val="128"/>
      </rPr>
      <t>森林境界想定図の作成</t>
    </r>
    <phoneticPr fontId="1"/>
  </si>
  <si>
    <r>
      <rPr>
        <sz val="12"/>
        <color theme="1"/>
        <rFont val="ＭＳ Ｐゴシック"/>
        <family val="3"/>
        <charset val="128"/>
      </rPr>
      <t>所有者現地立会い</t>
    </r>
    <phoneticPr fontId="1"/>
  </si>
  <si>
    <r>
      <rPr>
        <sz val="12"/>
        <color theme="1"/>
        <rFont val="ＭＳ Ｐゴシック"/>
        <family val="3"/>
        <charset val="128"/>
      </rPr>
      <t>現地</t>
    </r>
    <r>
      <rPr>
        <sz val="12"/>
        <color theme="1"/>
        <rFont val="Century"/>
        <family val="1"/>
      </rPr>
      <t>GNSS</t>
    </r>
    <r>
      <rPr>
        <sz val="12"/>
        <color theme="1"/>
        <rFont val="ＭＳ Ｐゴシック"/>
        <family val="3"/>
        <charset val="128"/>
      </rPr>
      <t>測位（測量）</t>
    </r>
    <phoneticPr fontId="1"/>
  </si>
  <si>
    <r>
      <rPr>
        <sz val="12"/>
        <color theme="1"/>
        <rFont val="ＭＳ Ｐゴシック"/>
        <family val="3"/>
        <charset val="128"/>
      </rPr>
      <t>所有者説明会の実施・同意書の取得（</t>
    </r>
    <r>
      <rPr>
        <sz val="12"/>
        <color theme="1"/>
        <rFont val="Century"/>
        <family val="1"/>
      </rPr>
      <t>1</t>
    </r>
    <r>
      <rPr>
        <sz val="12"/>
        <color theme="1"/>
        <rFont val="ＭＳ Ｐゴシック"/>
        <family val="3"/>
        <charset val="128"/>
      </rPr>
      <t>回）</t>
    </r>
    <phoneticPr fontId="1"/>
  </si>
  <si>
    <r>
      <rPr>
        <sz val="12"/>
        <color theme="1"/>
        <rFont val="ＭＳ Ｐゴシック"/>
        <family val="3"/>
        <charset val="128"/>
      </rPr>
      <t>所有者への確認（郵送）・同意書の取得</t>
    </r>
    <phoneticPr fontId="1"/>
  </si>
  <si>
    <r>
      <rPr>
        <sz val="12"/>
        <color theme="1"/>
        <rFont val="ＭＳ Ｐゴシック"/>
        <family val="3"/>
        <charset val="128"/>
      </rPr>
      <t>森林境界図作成</t>
    </r>
    <phoneticPr fontId="1"/>
  </si>
  <si>
    <r>
      <rPr>
        <sz val="12"/>
        <color indexed="8"/>
        <rFont val="ＭＳ Ｐゴシック"/>
        <family val="3"/>
        <charset val="128"/>
      </rPr>
      <t>関係機関協議資料作成・</t>
    </r>
    <r>
      <rPr>
        <sz val="12"/>
        <color rgb="FF000000"/>
        <rFont val="ＭＳ Ｐゴシック"/>
        <family val="3"/>
        <charset val="128"/>
      </rPr>
      <t>関係機関打合せ協議</t>
    </r>
    <phoneticPr fontId="1"/>
  </si>
  <si>
    <t>第９号</t>
    <phoneticPr fontId="14"/>
  </si>
  <si>
    <r>
      <rPr>
        <sz val="11"/>
        <color theme="1"/>
        <rFont val="ＭＳ Ｐゴシック"/>
        <family val="3"/>
        <charset val="128"/>
      </rPr>
      <t>測量主任技師（内業）</t>
    </r>
  </si>
  <si>
    <r>
      <rPr>
        <sz val="11"/>
        <color theme="1"/>
        <rFont val="ＭＳ Ｐゴシック"/>
        <family val="3"/>
        <charset val="128"/>
      </rPr>
      <t>人</t>
    </r>
  </si>
  <si>
    <r>
      <rPr>
        <sz val="11"/>
        <color theme="1"/>
        <rFont val="ＭＳ Ｐゴシック"/>
        <family val="3"/>
        <charset val="128"/>
      </rPr>
      <t>測量技師（内業）</t>
    </r>
  </si>
  <si>
    <r>
      <rPr>
        <sz val="11"/>
        <color theme="1"/>
        <rFont val="ＭＳ Ｐゴシック"/>
        <family val="3"/>
        <charset val="128"/>
      </rPr>
      <t>機械経費</t>
    </r>
    <phoneticPr fontId="14"/>
  </si>
  <si>
    <r>
      <rPr>
        <sz val="11"/>
        <color theme="1"/>
        <rFont val="ＭＳ Ｐゴシック"/>
        <family val="3"/>
        <charset val="128"/>
      </rPr>
      <t>機械経費</t>
    </r>
    <phoneticPr fontId="1"/>
  </si>
  <si>
    <r>
      <rPr>
        <sz val="11"/>
        <color theme="1"/>
        <rFont val="ＭＳ Ｐゴシック"/>
        <family val="3"/>
        <charset val="128"/>
      </rPr>
      <t>％</t>
    </r>
  </si>
  <si>
    <r>
      <rPr>
        <sz val="11"/>
        <color theme="1"/>
        <rFont val="ＭＳ Ｐゴシック"/>
        <family val="3"/>
        <charset val="128"/>
      </rPr>
      <t>材料費</t>
    </r>
    <phoneticPr fontId="14"/>
  </si>
  <si>
    <r>
      <rPr>
        <sz val="11"/>
        <color theme="1"/>
        <rFont val="ＭＳ Ｐゴシック"/>
        <family val="3"/>
        <charset val="128"/>
      </rPr>
      <t>材料費</t>
    </r>
    <phoneticPr fontId="1"/>
  </si>
  <si>
    <r>
      <rPr>
        <sz val="11"/>
        <color theme="1"/>
        <rFont val="ＭＳ Ｐゴシック"/>
        <family val="3"/>
        <charset val="128"/>
      </rPr>
      <t>通信運搬費</t>
    </r>
    <phoneticPr fontId="14"/>
  </si>
  <si>
    <r>
      <rPr>
        <sz val="11"/>
        <color theme="1"/>
        <rFont val="ＭＳ Ｐゴシック"/>
        <family val="3"/>
        <charset val="128"/>
      </rPr>
      <t>通信運搬費</t>
    </r>
    <phoneticPr fontId="1"/>
  </si>
  <si>
    <r>
      <rPr>
        <sz val="11"/>
        <color theme="1"/>
        <rFont val="ＭＳ Ｐゴシック"/>
        <family val="3"/>
        <charset val="128"/>
      </rPr>
      <t>＊＊＊	単位当り	＊＊＊</t>
    </r>
    <phoneticPr fontId="14"/>
  </si>
  <si>
    <r>
      <rPr>
        <sz val="11"/>
        <color theme="1"/>
        <rFont val="ＭＳ Ｐゴシック"/>
        <family val="3"/>
        <charset val="128"/>
      </rPr>
      <t>＊＊＊	単位当り	＊＊＊</t>
    </r>
    <phoneticPr fontId="1"/>
  </si>
  <si>
    <r>
      <rPr>
        <sz val="11"/>
        <color theme="1"/>
        <rFont val="ＭＳ Ｐゴシック"/>
        <family val="3"/>
        <charset val="128"/>
      </rPr>
      <t>１業務</t>
    </r>
    <rPh sb="1" eb="3">
      <t>ギョウム</t>
    </rPh>
    <phoneticPr fontId="14"/>
  </si>
  <si>
    <r>
      <rPr>
        <sz val="11"/>
        <color theme="1"/>
        <rFont val="ＭＳ Ｐゴシック"/>
        <family val="3"/>
        <charset val="128"/>
      </rPr>
      <t>１業務</t>
    </r>
    <rPh sb="1" eb="3">
      <t>ギョウム</t>
    </rPh>
    <phoneticPr fontId="1"/>
  </si>
  <si>
    <r>
      <t xml:space="preserve">* </t>
    </r>
    <r>
      <rPr>
        <sz val="24"/>
        <color theme="1"/>
        <rFont val="ＭＳ Ｐゴシック"/>
        <family val="3"/>
        <charset val="128"/>
      </rPr>
      <t>森林境界現地測位（地上法）　　</t>
    </r>
    <r>
      <rPr>
        <sz val="24"/>
        <color theme="1"/>
        <rFont val="Times New Roman"/>
        <family val="1"/>
      </rPr>
      <t xml:space="preserve">* </t>
    </r>
    <r>
      <rPr>
        <sz val="24"/>
        <color theme="1"/>
        <rFont val="ＭＳ Ｐゴシック"/>
        <family val="3"/>
        <charset val="128"/>
      </rPr>
      <t>単価表</t>
    </r>
    <rPh sb="2" eb="4">
      <t>シンリン</t>
    </rPh>
    <rPh sb="4" eb="6">
      <t>キョウカイ</t>
    </rPh>
    <rPh sb="6" eb="8">
      <t>ゲンチ</t>
    </rPh>
    <rPh sb="8" eb="10">
      <t>ソクイ</t>
    </rPh>
    <rPh sb="11" eb="13">
      <t>チジョウ</t>
    </rPh>
    <rPh sb="13" eb="14">
      <t>ホウ</t>
    </rPh>
    <rPh sb="19" eb="22">
      <t>タンカヒョウ</t>
    </rPh>
    <phoneticPr fontId="14"/>
  </si>
  <si>
    <r>
      <rPr>
        <sz val="14"/>
        <color theme="1"/>
        <rFont val="ＭＳ Ｐゴシック"/>
        <family val="3"/>
        <charset val="128"/>
      </rPr>
      <t>計画準備</t>
    </r>
  </si>
  <si>
    <r>
      <rPr>
        <sz val="14"/>
        <color theme="1"/>
        <rFont val="ＭＳ Ｐゴシック"/>
        <family val="3"/>
        <charset val="128"/>
      </rPr>
      <t>第１号</t>
    </r>
  </si>
  <si>
    <r>
      <rPr>
        <sz val="14"/>
        <color theme="1"/>
        <rFont val="ＭＳ Ｐゴシック"/>
        <family val="3"/>
        <charset val="128"/>
      </rPr>
      <t>現地精通者との調整</t>
    </r>
  </si>
  <si>
    <r>
      <rPr>
        <sz val="14"/>
        <color theme="1"/>
        <rFont val="ＭＳ Ｐゴシック"/>
        <family val="3"/>
        <charset val="128"/>
      </rPr>
      <t>第６号</t>
    </r>
  </si>
  <si>
    <r>
      <rPr>
        <sz val="14"/>
        <color theme="1"/>
        <rFont val="ＭＳ Ｐゴシック"/>
        <family val="3"/>
        <charset val="128"/>
      </rPr>
      <t>第１９号</t>
    </r>
    <phoneticPr fontId="14"/>
  </si>
  <si>
    <r>
      <rPr>
        <sz val="11"/>
        <color theme="1"/>
        <rFont val="ＭＳ Ｐゴシック"/>
        <family val="3"/>
        <charset val="128"/>
      </rPr>
      <t>名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ＭＳ Ｐゴシック"/>
        <family val="3"/>
        <charset val="128"/>
      </rPr>
      <t>称	・	規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ＭＳ Ｐゴシック"/>
        <family val="3"/>
        <charset val="128"/>
      </rPr>
      <t>格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ＭＳ Ｐゴシック"/>
        <family val="3"/>
        <charset val="128"/>
      </rPr>
      <t>な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ＭＳ Ｐゴシック"/>
        <family val="3"/>
        <charset val="128"/>
      </rPr>
      <t>ど</t>
    </r>
    <phoneticPr fontId="14"/>
  </si>
  <si>
    <r>
      <rPr>
        <sz val="11"/>
        <color theme="1"/>
        <rFont val="ＭＳ Ｐゴシック"/>
        <family val="3"/>
        <charset val="128"/>
      </rPr>
      <t>測量技師補（内業）</t>
    </r>
  </si>
  <si>
    <r>
      <rPr>
        <sz val="11"/>
        <color theme="1"/>
        <rFont val="ＭＳ Ｐゴシック"/>
        <family val="3"/>
        <charset val="128"/>
      </rPr>
      <t>測量助手（内業）</t>
    </r>
  </si>
  <si>
    <r>
      <rPr>
        <sz val="11"/>
        <color theme="1"/>
        <rFont val="ＭＳ Ｐゴシック"/>
        <family val="3"/>
        <charset val="128"/>
      </rPr>
      <t>測量補助員（内業）</t>
    </r>
  </si>
  <si>
    <r>
      <rPr>
        <sz val="11"/>
        <color theme="1"/>
        <rFont val="ＭＳ Ｐゴシック"/>
        <family val="3"/>
        <charset val="128"/>
      </rPr>
      <t>＊＊＊	単位当り＊＊＊</t>
    </r>
    <phoneticPr fontId="14"/>
  </si>
  <si>
    <r>
      <rPr>
        <sz val="11"/>
        <color theme="1"/>
        <rFont val="ＭＳ Ｐゴシック"/>
        <family val="3"/>
        <charset val="128"/>
      </rPr>
      <t>業務</t>
    </r>
    <rPh sb="0" eb="2">
      <t>ギョウム</t>
    </rPh>
    <phoneticPr fontId="14"/>
  </si>
  <si>
    <r>
      <rPr>
        <sz val="11"/>
        <color theme="1"/>
        <rFont val="ＭＳ Ｐゴシック"/>
        <family val="3"/>
        <charset val="128"/>
      </rPr>
      <t>＊＊＊	合　計	＊＊＊</t>
    </r>
    <rPh sb="4" eb="5">
      <t>ゴウ</t>
    </rPh>
    <rPh sb="6" eb="7">
      <t>ケイ</t>
    </rPh>
    <phoneticPr fontId="14"/>
  </si>
  <si>
    <r>
      <rPr>
        <sz val="11"/>
        <color theme="1"/>
        <rFont val="ＭＳ Ｐゴシック"/>
        <family val="3"/>
        <charset val="128"/>
      </rPr>
      <t>筆</t>
    </r>
    <rPh sb="0" eb="1">
      <t>フデ</t>
    </rPh>
    <phoneticPr fontId="14"/>
  </si>
  <si>
    <r>
      <rPr>
        <sz val="14"/>
        <color theme="1"/>
        <rFont val="ＭＳ Ｐゴシック"/>
        <family val="3"/>
        <charset val="128"/>
      </rPr>
      <t>資料収集整理及び法務局データ変換・構造化公図スキャニング含む</t>
    </r>
  </si>
  <si>
    <r>
      <rPr>
        <sz val="14"/>
        <color theme="1"/>
        <rFont val="ＭＳ Ｐゴシック"/>
        <family val="3"/>
        <charset val="128"/>
      </rPr>
      <t>第２号</t>
    </r>
  </si>
  <si>
    <r>
      <rPr>
        <sz val="14"/>
        <color theme="1"/>
        <rFont val="ＭＳ Ｐゴシック"/>
        <family val="3"/>
        <charset val="128"/>
      </rPr>
      <t>第</t>
    </r>
    <r>
      <rPr>
        <sz val="14"/>
        <color theme="1"/>
        <rFont val="Times New Roman"/>
        <family val="1"/>
      </rPr>
      <t>1</t>
    </r>
    <r>
      <rPr>
        <sz val="14"/>
        <color theme="1"/>
        <rFont val="ＭＳ Ｐゴシック"/>
        <family val="3"/>
        <charset val="128"/>
      </rPr>
      <t>７号</t>
    </r>
    <phoneticPr fontId="14"/>
  </si>
  <si>
    <r>
      <rPr>
        <sz val="14"/>
        <color theme="1"/>
        <rFont val="ＭＳ Ｐゴシック"/>
        <family val="3"/>
        <charset val="128"/>
      </rPr>
      <t>第２０号</t>
    </r>
    <phoneticPr fontId="14"/>
  </si>
  <si>
    <r>
      <rPr>
        <sz val="14"/>
        <color theme="1"/>
        <rFont val="ＭＳ Ｐゴシック"/>
        <family val="3"/>
        <charset val="128"/>
      </rPr>
      <t>森林境界筆界素図データ作成</t>
    </r>
  </si>
  <si>
    <r>
      <rPr>
        <sz val="14"/>
        <color theme="1"/>
        <rFont val="ＭＳ Ｐゴシック"/>
        <family val="3"/>
        <charset val="128"/>
      </rPr>
      <t>第３号</t>
    </r>
  </si>
  <si>
    <r>
      <rPr>
        <sz val="14"/>
        <color theme="1"/>
        <rFont val="ＭＳ Ｐゴシック"/>
        <family val="3"/>
        <charset val="128"/>
      </rPr>
      <t>第２１号</t>
    </r>
    <phoneticPr fontId="14"/>
  </si>
  <si>
    <r>
      <rPr>
        <sz val="14"/>
        <color theme="1"/>
        <rFont val="ＭＳ Ｐゴシック"/>
        <family val="3"/>
        <charset val="128"/>
      </rPr>
      <t>第１４号</t>
    </r>
    <phoneticPr fontId="14"/>
  </si>
  <si>
    <r>
      <rPr>
        <sz val="11"/>
        <color theme="1"/>
        <rFont val="ＭＳ Ｐゴシック"/>
        <family val="3"/>
        <charset val="128"/>
      </rPr>
      <t>測量技師（外業）</t>
    </r>
    <rPh sb="5" eb="6">
      <t>ソト</t>
    </rPh>
    <phoneticPr fontId="14"/>
  </si>
  <si>
    <r>
      <rPr>
        <sz val="11"/>
        <color theme="1"/>
        <rFont val="ＭＳ Ｐゴシック"/>
        <family val="3"/>
        <charset val="128"/>
      </rPr>
      <t>測量技師補（外業）</t>
    </r>
    <phoneticPr fontId="14"/>
  </si>
  <si>
    <r>
      <rPr>
        <sz val="11"/>
        <color theme="1"/>
        <rFont val="ＭＳ Ｐゴシック"/>
        <family val="3"/>
        <charset val="128"/>
      </rPr>
      <t>測量助手（外業）</t>
    </r>
    <phoneticPr fontId="14"/>
  </si>
  <si>
    <r>
      <rPr>
        <sz val="11"/>
        <color theme="1"/>
        <rFont val="ＭＳ Ｐゴシック"/>
        <family val="3"/>
        <charset val="128"/>
      </rPr>
      <t>測量補助員（外業）</t>
    </r>
    <phoneticPr fontId="14"/>
  </si>
  <si>
    <r>
      <rPr>
        <sz val="14"/>
        <color theme="1"/>
        <rFont val="ＭＳ Ｐゴシック"/>
        <family val="3"/>
        <charset val="128"/>
      </rPr>
      <t>森林境界筆界想定図地番・森林簿データ等関連情報入力</t>
    </r>
  </si>
  <si>
    <r>
      <rPr>
        <sz val="14"/>
        <color theme="1"/>
        <rFont val="ＭＳ Ｐゴシック"/>
        <family val="3"/>
        <charset val="128"/>
      </rPr>
      <t>第４号</t>
    </r>
  </si>
  <si>
    <r>
      <rPr>
        <sz val="14"/>
        <color theme="1"/>
        <rFont val="ＭＳ Ｐゴシック"/>
        <family val="3"/>
        <charset val="128"/>
      </rPr>
      <t>第１８号</t>
    </r>
    <phoneticPr fontId="14"/>
  </si>
  <si>
    <r>
      <rPr>
        <sz val="14"/>
        <color theme="1"/>
        <rFont val="ＭＳ Ｐゴシック"/>
        <family val="3"/>
        <charset val="128"/>
      </rPr>
      <t>第１５号</t>
    </r>
    <phoneticPr fontId="14"/>
  </si>
  <si>
    <r>
      <rPr>
        <sz val="14"/>
        <color theme="1"/>
        <rFont val="ＭＳ Ｐゴシック"/>
        <family val="3"/>
        <charset val="128"/>
      </rPr>
      <t>第５号</t>
    </r>
  </si>
  <si>
    <r>
      <rPr>
        <sz val="14"/>
        <color theme="1"/>
        <rFont val="ＭＳ Ｐゴシック"/>
        <family val="3"/>
        <charset val="128"/>
      </rPr>
      <t>第１６号</t>
    </r>
    <phoneticPr fontId="14"/>
  </si>
  <si>
    <r>
      <rPr>
        <sz val="11"/>
        <color theme="1"/>
        <rFont val="ＭＳ Ｐゴシック"/>
        <family val="3"/>
        <charset val="128"/>
      </rPr>
      <t>測量技師補（外業）</t>
    </r>
    <phoneticPr fontId="1"/>
  </si>
  <si>
    <r>
      <rPr>
        <sz val="11"/>
        <color theme="1"/>
        <rFont val="ＭＳ Ｐゴシック"/>
        <family val="3"/>
        <charset val="128"/>
      </rPr>
      <t>測量助手（外業）</t>
    </r>
    <phoneticPr fontId="1"/>
  </si>
  <si>
    <r>
      <rPr>
        <sz val="11"/>
        <color theme="1"/>
        <rFont val="ＭＳ Ｐゴシック"/>
        <family val="3"/>
        <charset val="128"/>
      </rPr>
      <t>測量補助員（外業）</t>
    </r>
    <phoneticPr fontId="1"/>
  </si>
  <si>
    <t>業務</t>
    <phoneticPr fontId="14"/>
  </si>
  <si>
    <t>測量技師補（外業）</t>
    <rPh sb="6" eb="7">
      <t>ソト</t>
    </rPh>
    <phoneticPr fontId="14"/>
  </si>
  <si>
    <t>測量助手（外業）</t>
    <rPh sb="5" eb="6">
      <t>ソト</t>
    </rPh>
    <phoneticPr fontId="14"/>
  </si>
  <si>
    <r>
      <rPr>
        <sz val="11"/>
        <color theme="1"/>
        <rFont val="ＭＳ Ｐゴシック"/>
        <family val="3"/>
        <charset val="128"/>
      </rPr>
      <t>現地</t>
    </r>
    <r>
      <rPr>
        <sz val="11"/>
        <color theme="1"/>
        <rFont val="Times New Roman"/>
        <family val="3"/>
      </rPr>
      <t>GNSS</t>
    </r>
    <r>
      <rPr>
        <sz val="11"/>
        <color theme="1"/>
        <rFont val="ＭＳ Ｐゴシック"/>
        <family val="3"/>
        <charset val="128"/>
        <scheme val="minor"/>
      </rPr>
      <t>測位（測量）</t>
    </r>
    <phoneticPr fontId="14"/>
  </si>
  <si>
    <r>
      <rPr>
        <sz val="11"/>
        <color theme="1"/>
        <rFont val="ＭＳ Ｐゴシック"/>
        <family val="3"/>
        <charset val="128"/>
      </rPr>
      <t>＊＊電子成果品作成費＊＊</t>
    </r>
    <phoneticPr fontId="1"/>
  </si>
  <si>
    <r>
      <rPr>
        <sz val="11"/>
        <color theme="1"/>
        <rFont val="ＭＳ Ｐゴシック"/>
        <family val="3"/>
        <charset val="128"/>
      </rPr>
      <t xml:space="preserve">算定式対象額 
 </t>
    </r>
    <r>
      <rPr>
        <sz val="11"/>
        <color theme="1"/>
        <rFont val="Times New Roman"/>
        <family val="3"/>
      </rPr>
      <t>2.3</t>
    </r>
    <r>
      <rPr>
        <sz val="11"/>
        <color theme="1"/>
        <rFont val="Yu Gothic"/>
        <family val="3"/>
        <charset val="128"/>
      </rPr>
      <t>×直接人件費（千円）＾</t>
    </r>
    <r>
      <rPr>
        <sz val="11"/>
        <color theme="1"/>
        <rFont val="Times New Roman"/>
        <family val="3"/>
      </rPr>
      <t>0.44</t>
    </r>
    <rPh sb="13" eb="15">
      <t>チョクセツ</t>
    </rPh>
    <rPh sb="15" eb="18">
      <t>ジンケンヒ</t>
    </rPh>
    <rPh sb="19" eb="21">
      <t>センエン</t>
    </rPh>
    <phoneticPr fontId="1"/>
  </si>
  <si>
    <r>
      <rPr>
        <sz val="11"/>
        <color theme="1"/>
        <rFont val="ＭＳ Ｐゴシック"/>
        <family val="3"/>
        <charset val="128"/>
      </rPr>
      <t>＊＊直接測量費＊＊</t>
    </r>
    <phoneticPr fontId="1"/>
  </si>
  <si>
    <r>
      <rPr>
        <sz val="11"/>
        <color theme="1"/>
        <rFont val="ＭＳ Ｐゴシック"/>
        <family val="3"/>
        <charset val="128"/>
      </rPr>
      <t>＊＊諸経費＊＊</t>
    </r>
    <phoneticPr fontId="1"/>
  </si>
  <si>
    <r>
      <rPr>
        <sz val="11"/>
        <color theme="1"/>
        <rFont val="ＭＳ Ｐゴシック"/>
        <family val="3"/>
        <charset val="128"/>
      </rPr>
      <t>算定式対象額率</t>
    </r>
    <r>
      <rPr>
        <sz val="11"/>
        <color theme="1"/>
        <rFont val="Times New Roman"/>
        <family val="1"/>
      </rPr>
      <t xml:space="preserve">
288.50×</t>
    </r>
    <r>
      <rPr>
        <sz val="11"/>
        <color theme="1"/>
        <rFont val="Yu Gothic"/>
        <family val="1"/>
        <charset val="128"/>
      </rPr>
      <t>直接測量費＾</t>
    </r>
    <r>
      <rPr>
        <sz val="11"/>
        <color theme="1"/>
        <rFont val="Times New Roman"/>
        <family val="1"/>
      </rPr>
      <t>-0.084</t>
    </r>
    <rPh sb="15" eb="17">
      <t>チョクセツ</t>
    </rPh>
    <rPh sb="17" eb="20">
      <t>ソクリョウヒ</t>
    </rPh>
    <phoneticPr fontId="1"/>
  </si>
  <si>
    <r>
      <rPr>
        <sz val="9"/>
        <color theme="1"/>
        <rFont val="ＭＳ Ｐ明朝"/>
        <family val="1"/>
        <charset val="128"/>
      </rPr>
      <t>直接測量費</t>
    </r>
    <r>
      <rPr>
        <sz val="9"/>
        <color theme="1"/>
        <rFont val="Times New Roman"/>
        <family val="1"/>
      </rPr>
      <t>50</t>
    </r>
    <r>
      <rPr>
        <sz val="9"/>
        <color theme="1"/>
        <rFont val="ＭＳ Ｐ明朝"/>
        <family val="1"/>
        <charset val="128"/>
      </rPr>
      <t>万円を超え</t>
    </r>
    <r>
      <rPr>
        <sz val="9"/>
        <color theme="1"/>
        <rFont val="Times New Roman"/>
        <family val="1"/>
      </rPr>
      <t>1</t>
    </r>
    <r>
      <rPr>
        <sz val="9"/>
        <color theme="1"/>
        <rFont val="Yu Gothic"/>
        <family val="1"/>
        <charset val="128"/>
      </rPr>
      <t>億円以下</t>
    </r>
    <r>
      <rPr>
        <sz val="9"/>
        <color theme="1"/>
        <rFont val="Times New Roman"/>
        <family val="1"/>
        <charset val="128"/>
      </rPr>
      <t xml:space="preserve">
2025</t>
    </r>
    <r>
      <rPr>
        <sz val="9"/>
        <color theme="1"/>
        <rFont val="Yu Gothic"/>
        <family val="1"/>
        <charset val="128"/>
      </rPr>
      <t>年</t>
    </r>
    <r>
      <rPr>
        <sz val="9"/>
        <color theme="1"/>
        <rFont val="Times New Roman"/>
        <family val="1"/>
      </rPr>
      <t>4</t>
    </r>
    <r>
      <rPr>
        <sz val="9"/>
        <color theme="1"/>
        <rFont val="Yu Gothic"/>
        <family val="1"/>
        <charset val="128"/>
      </rPr>
      <t>月</t>
    </r>
    <r>
      <rPr>
        <sz val="9"/>
        <color theme="1"/>
        <rFont val="Times New Roman"/>
        <family val="1"/>
      </rPr>
      <t>1</t>
    </r>
    <r>
      <rPr>
        <sz val="9"/>
        <color theme="1"/>
        <rFont val="Yu Gothic"/>
        <family val="1"/>
        <charset val="128"/>
      </rPr>
      <t>日以降適用</t>
    </r>
    <rPh sb="0" eb="2">
      <t>チョクセツ</t>
    </rPh>
    <rPh sb="2" eb="5">
      <t>ソクリョウヒ</t>
    </rPh>
    <rPh sb="7" eb="9">
      <t>マンエン</t>
    </rPh>
    <rPh sb="10" eb="11">
      <t>コ</t>
    </rPh>
    <rPh sb="13" eb="15">
      <t>オクエン</t>
    </rPh>
    <rPh sb="15" eb="17">
      <t>イカ</t>
    </rPh>
    <rPh sb="22" eb="23">
      <t>ネン</t>
    </rPh>
    <rPh sb="24" eb="25">
      <t>ガツ</t>
    </rPh>
    <rPh sb="26" eb="27">
      <t>ニチ</t>
    </rPh>
    <rPh sb="27" eb="29">
      <t>イコウ</t>
    </rPh>
    <rPh sb="29" eb="31">
      <t>テキヨウ</t>
    </rPh>
    <phoneticPr fontId="1"/>
  </si>
  <si>
    <r>
      <rPr>
        <sz val="11"/>
        <color theme="1"/>
        <rFont val="ＭＳ Ｐゴシック"/>
        <family val="3"/>
        <charset val="128"/>
      </rPr>
      <t>＊＊業務委託価格計＊＊</t>
    </r>
    <phoneticPr fontId="1"/>
  </si>
  <si>
    <r>
      <rPr>
        <sz val="11"/>
        <color theme="1"/>
        <rFont val="ＭＳ Ｐゴシック"/>
        <family val="3"/>
        <charset val="128"/>
      </rPr>
      <t>＊＊消費税等相当額計＊＊　消費税</t>
    </r>
    <r>
      <rPr>
        <sz val="11"/>
        <color theme="1"/>
        <rFont val="Times New Roman"/>
        <family val="1"/>
      </rPr>
      <t>10</t>
    </r>
    <r>
      <rPr>
        <sz val="11"/>
        <color theme="1"/>
        <rFont val="ＭＳ Ｐゴシック"/>
        <family val="3"/>
        <charset val="128"/>
      </rPr>
      <t>％</t>
    </r>
    <rPh sb="13" eb="16">
      <t>ショウヒゼイ</t>
    </rPh>
    <phoneticPr fontId="1"/>
  </si>
  <si>
    <r>
      <rPr>
        <sz val="11"/>
        <color theme="1"/>
        <rFont val="ＭＳ Ｐゴシック"/>
        <family val="3"/>
        <charset val="128"/>
      </rPr>
      <t>＊＊業務委託	費計＊＊</t>
    </r>
    <phoneticPr fontId="1"/>
  </si>
  <si>
    <t>課税台帳情報（課税マスタ）との突合</t>
    <phoneticPr fontId="14"/>
  </si>
  <si>
    <t>課税台帳情報（課税マスタ）との突合</t>
    <phoneticPr fontId="1"/>
  </si>
  <si>
    <t>　選択（プルダウン）</t>
    <rPh sb="1" eb="3">
      <t>センタク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</si>
</sst>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"/>
  </numFmts>
  <fonts count="67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2"/>
      <color indexed="8"/>
      <name val="ＭＳ Ｐゴシック"/>
      <family val="3"/>
      <charset val="128"/>
    </font>
    <font>
      <b/>
      <sz val="22"/>
      <color indexed="8"/>
      <name val="Century"/>
      <family val="1"/>
    </font>
    <font>
      <b/>
      <sz val="22"/>
      <color indexed="8"/>
      <name val="ＭＳ Ｐゴシック"/>
      <family val="3"/>
      <charset val="128"/>
    </font>
    <font>
      <sz val="11"/>
      <name val="Century"/>
      <family val="1"/>
    </font>
    <font>
      <sz val="14"/>
      <color indexed="8"/>
      <name val="ＭＳ Ｐゴシック"/>
      <family val="3"/>
      <charset val="128"/>
    </font>
    <font>
      <sz val="12"/>
      <color indexed="8"/>
      <name val="Century"/>
      <family val="1"/>
    </font>
    <font>
      <b/>
      <sz val="14"/>
      <name val="Century"/>
      <family val="1"/>
    </font>
    <font>
      <sz val="14"/>
      <name val="Century"/>
      <family val="1"/>
    </font>
    <font>
      <sz val="16"/>
      <color indexed="8"/>
      <name val="Century"/>
      <family val="1"/>
    </font>
    <font>
      <sz val="16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2"/>
      <name val="Century"/>
      <family val="1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b/>
      <sz val="12"/>
      <color theme="0"/>
      <name val="ＭＳ ゴシック"/>
      <family val="3"/>
      <charset val="128"/>
    </font>
    <font>
      <b/>
      <sz val="22"/>
      <color theme="0"/>
      <name val="ＭＳ ゴシック"/>
      <family val="3"/>
      <charset val="128"/>
    </font>
    <font>
      <sz val="14"/>
      <color theme="0"/>
      <name val="ＭＳ Ｐゴシック"/>
      <family val="3"/>
      <charset val="128"/>
      <scheme val="minor"/>
    </font>
    <font>
      <b/>
      <sz val="12"/>
      <color theme="1"/>
      <name val="ＭＳ ゴシック"/>
      <family val="3"/>
      <charset val="128"/>
    </font>
    <font>
      <sz val="16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2"/>
      <color theme="1"/>
      <name val="Century"/>
      <family val="1"/>
    </font>
    <font>
      <b/>
      <sz val="12"/>
      <color theme="0"/>
      <name val="Century"/>
      <family val="1"/>
    </font>
    <font>
      <sz val="11"/>
      <color theme="0"/>
      <name val="Century"/>
      <family val="1"/>
    </font>
    <font>
      <sz val="11"/>
      <color theme="1"/>
      <name val="Century"/>
      <family val="1"/>
    </font>
    <font>
      <b/>
      <sz val="22"/>
      <color theme="1"/>
      <name val="Century"/>
      <family val="1"/>
    </font>
    <font>
      <b/>
      <sz val="22"/>
      <color theme="0"/>
      <name val="Century"/>
      <family val="1"/>
    </font>
    <font>
      <sz val="14"/>
      <color theme="1"/>
      <name val="Century"/>
      <family val="1"/>
    </font>
    <font>
      <sz val="12"/>
      <color theme="1"/>
      <name val="Century"/>
      <family val="1"/>
    </font>
    <font>
      <sz val="14"/>
      <color theme="0"/>
      <name val="Century"/>
      <family val="1"/>
    </font>
    <font>
      <sz val="16"/>
      <color theme="1"/>
      <name val="Century"/>
      <family val="1"/>
    </font>
    <font>
      <sz val="12"/>
      <color rgb="FF000000"/>
      <name val="Century"/>
      <family val="1"/>
    </font>
    <font>
      <sz val="12"/>
      <color theme="0"/>
      <name val="Century"/>
      <family val="1"/>
    </font>
    <font>
      <sz val="18"/>
      <color theme="1"/>
      <name val="ＭＳ Ｐゴシック"/>
      <family val="3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</font>
    <font>
      <sz val="24"/>
      <color theme="1"/>
      <name val="Times New Roman"/>
      <family val="1"/>
    </font>
    <font>
      <sz val="24"/>
      <color theme="1"/>
      <name val="ＭＳ Ｐゴシック"/>
      <family val="3"/>
      <charset val="128"/>
    </font>
    <font>
      <sz val="12"/>
      <color theme="1"/>
      <name val="Times New Roman"/>
      <family val="1"/>
    </font>
    <font>
      <sz val="11"/>
      <color theme="1"/>
      <name val="Times New Roman"/>
      <family val="1"/>
    </font>
    <font>
      <sz val="11"/>
      <color theme="1"/>
      <name val="ＭＳ Ｐゴシック"/>
      <family val="3"/>
      <charset val="128"/>
    </font>
    <font>
      <sz val="10"/>
      <color theme="1"/>
      <name val="Times New Roman"/>
      <family val="1"/>
    </font>
    <font>
      <sz val="10"/>
      <color theme="1"/>
      <name val="ＭＳ Ｐゴシック"/>
      <family val="3"/>
      <charset val="128"/>
    </font>
    <font>
      <sz val="9"/>
      <color theme="1"/>
      <name val="Times New Roman"/>
      <family val="1"/>
    </font>
    <font>
      <sz val="9"/>
      <color theme="1"/>
      <name val="ＭＳ Ｐゴシック"/>
      <family val="3"/>
      <charset val="128"/>
    </font>
    <font>
      <b/>
      <sz val="22"/>
      <color rgb="FF000000"/>
      <name val="Yu Gothic"/>
      <family val="1"/>
      <charset val="128"/>
    </font>
    <font>
      <b/>
      <sz val="22"/>
      <color rgb="FF000000"/>
      <name val="Century"/>
      <family val="3"/>
    </font>
    <font>
      <b/>
      <sz val="22"/>
      <color theme="1"/>
      <name val="Century"/>
      <family val="3"/>
      <charset val="128"/>
    </font>
    <font>
      <sz val="12"/>
      <color indexed="8"/>
      <name val="ＭＳ Ｐゴシック"/>
      <family val="3"/>
      <charset val="128"/>
      <scheme val="minor"/>
    </font>
    <font>
      <sz val="9"/>
      <color theme="1"/>
      <name val="Times New Roman"/>
      <family val="3"/>
      <charset val="128"/>
    </font>
    <font>
      <sz val="11"/>
      <color theme="1"/>
      <name val="Times New Roman"/>
      <family val="3"/>
    </font>
    <font>
      <sz val="11"/>
      <color theme="1"/>
      <name val="游ゴシック"/>
      <family val="3"/>
      <charset val="128"/>
    </font>
    <font>
      <sz val="11"/>
      <color theme="1"/>
      <name val="Times New Roman"/>
      <family val="3"/>
      <charset val="128"/>
    </font>
    <font>
      <sz val="12"/>
      <color theme="1"/>
      <name val="ＭＳ Ｐゴシック"/>
      <family val="3"/>
      <charset val="128"/>
    </font>
    <font>
      <sz val="12"/>
      <color rgb="FF000000"/>
      <name val="ＭＳ Ｐゴシック"/>
      <family val="3"/>
      <charset val="128"/>
    </font>
    <font>
      <b/>
      <sz val="24"/>
      <color theme="1"/>
      <name val="ＭＳ ゴシック"/>
      <family val="3"/>
      <charset val="128"/>
    </font>
    <font>
      <sz val="14"/>
      <color theme="1"/>
      <name val="Times New Roman"/>
      <family val="1"/>
    </font>
    <font>
      <sz val="11"/>
      <color theme="1"/>
      <name val="Yu Gothic"/>
      <family val="3"/>
      <charset val="128"/>
    </font>
    <font>
      <sz val="11"/>
      <color theme="1"/>
      <name val="Yu Gothic"/>
      <family val="1"/>
      <charset val="128"/>
    </font>
    <font>
      <sz val="9"/>
      <color theme="1"/>
      <name val="Times New Roman"/>
      <family val="1"/>
      <charset val="128"/>
    </font>
    <font>
      <sz val="9"/>
      <color theme="1"/>
      <name val="ＭＳ Ｐ明朝"/>
      <family val="1"/>
      <charset val="128"/>
    </font>
    <font>
      <sz val="9"/>
      <color theme="1"/>
      <name val="Yu Gothic"/>
      <family val="1"/>
      <charset val="128"/>
    </font>
    <font>
      <b/>
      <sz val="14"/>
      <color theme="0" tint="-0.34998626667073579"/>
      <name val="Century"/>
      <family val="1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499984740745262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5" fillId="0" borderId="0" applyFont="0" applyFill="0" applyBorder="0" applyAlignment="0" applyProtection="0">
      <alignment vertical="center"/>
    </xf>
    <xf numFmtId="0" fontId="17" fillId="0" borderId="0">
      <alignment vertical="center"/>
    </xf>
  </cellStyleXfs>
  <cellXfs count="249">
    <xf numFmtId="0" fontId="0" fillId="0" borderId="0" xfId="0">
      <alignment vertical="center"/>
    </xf>
    <xf numFmtId="0" fontId="0" fillId="2" borderId="0" xfId="0" applyFill="1">
      <alignment vertical="center"/>
    </xf>
    <xf numFmtId="0" fontId="18" fillId="2" borderId="0" xfId="0" applyFont="1" applyFill="1">
      <alignment vertical="center"/>
    </xf>
    <xf numFmtId="0" fontId="18" fillId="2" borderId="0" xfId="0" applyFont="1" applyFill="1" applyAlignment="1">
      <alignment horizontal="left" vertical="center"/>
    </xf>
    <xf numFmtId="0" fontId="18" fillId="2" borderId="0" xfId="0" applyFont="1" applyFill="1">
      <alignment vertical="center"/>
    </xf>
    <xf numFmtId="0" fontId="18" fillId="2" borderId="0" xfId="0" applyFont="1" applyFill="1" applyAlignment="1">
      <alignment horizontal="center" vertical="center"/>
    </xf>
    <xf numFmtId="0" fontId="19" fillId="2" borderId="0" xfId="0" applyFont="1" applyFill="1" applyAlignment="1">
      <alignment vertical="center"/>
    </xf>
    <xf numFmtId="0" fontId="16" fillId="2" borderId="0" xfId="0" applyFont="1" applyFill="1">
      <alignment vertical="center"/>
    </xf>
    <xf numFmtId="0" fontId="20" fillId="2" borderId="0" xfId="0" applyFont="1" applyFill="1" applyAlignment="1">
      <alignment vertical="center"/>
    </xf>
    <xf numFmtId="0" fontId="21" fillId="2" borderId="0" xfId="0" applyFont="1" applyFill="1">
      <alignment vertical="center"/>
    </xf>
    <xf numFmtId="0" fontId="18" fillId="2" borderId="0" xfId="0" applyFont="1" applyFill="1" applyBorder="1">
      <alignment vertical="center"/>
    </xf>
    <xf numFmtId="0" fontId="17" fillId="2" borderId="0" xfId="0" applyFont="1" applyFill="1" applyBorder="1">
      <alignment vertical="center"/>
    </xf>
    <xf numFmtId="0" fontId="17" fillId="2" borderId="0" xfId="0" applyFont="1" applyFill="1" applyBorder="1">
      <alignment vertical="center"/>
    </xf>
    <xf numFmtId="38" fontId="18" fillId="2" borderId="0" xfId="1" applyFont="1" applyFill="1" applyBorder="1">
      <alignment vertical="center"/>
    </xf>
    <xf numFmtId="0" fontId="18" fillId="2" borderId="0" xfId="0" applyFont="1" applyFill="1" applyBorder="1" applyAlignment="1">
      <alignment horizontal="center" vertical="center"/>
    </xf>
    <xf numFmtId="0" fontId="23" fillId="2" borderId="0" xfId="0" applyFont="1" applyFill="1">
      <alignment vertical="center"/>
    </xf>
    <xf numFmtId="0" fontId="25" fillId="2" borderId="0" xfId="0" applyFont="1" applyFill="1" applyBorder="1" applyAlignment="1">
      <alignment horizontal="center" vertical="center"/>
    </xf>
    <xf numFmtId="0" fontId="26" fillId="2" borderId="0" xfId="0" applyFont="1" applyFill="1" applyBorder="1" applyAlignment="1">
      <alignment vertical="center"/>
    </xf>
    <xf numFmtId="0" fontId="27" fillId="2" borderId="0" xfId="0" applyFont="1" applyFill="1" applyBorder="1">
      <alignment vertical="center"/>
    </xf>
    <xf numFmtId="0" fontId="28" fillId="2" borderId="0" xfId="0" applyFont="1" applyFill="1" applyBorder="1">
      <alignment vertical="center"/>
    </xf>
    <xf numFmtId="0" fontId="29" fillId="2" borderId="0" xfId="0" applyFont="1" applyFill="1" applyBorder="1" applyAlignment="1">
      <alignment horizontal="center" vertical="center"/>
    </xf>
    <xf numFmtId="0" fontId="30" fillId="2" borderId="0" xfId="0" applyFont="1" applyFill="1" applyBorder="1" applyAlignment="1">
      <alignment vertical="center"/>
    </xf>
    <xf numFmtId="0" fontId="5" fillId="2" borderId="0" xfId="0" applyFont="1" applyFill="1" applyBorder="1">
      <alignment vertical="center"/>
    </xf>
    <xf numFmtId="0" fontId="32" fillId="2" borderId="0" xfId="0" applyFont="1" applyFill="1" applyBorder="1">
      <alignment vertical="center"/>
    </xf>
    <xf numFmtId="0" fontId="33" fillId="2" borderId="0" xfId="0" applyFont="1" applyFill="1" applyBorder="1">
      <alignment vertical="center"/>
    </xf>
    <xf numFmtId="0" fontId="9" fillId="2" borderId="0" xfId="0" applyFont="1" applyFill="1" applyBorder="1">
      <alignment vertical="center"/>
    </xf>
    <xf numFmtId="0" fontId="31" fillId="2" borderId="0" xfId="0" applyFont="1" applyFill="1" applyBorder="1">
      <alignment vertical="center"/>
    </xf>
    <xf numFmtId="0" fontId="31" fillId="2" borderId="0" xfId="0" applyFont="1" applyFill="1" applyAlignment="1">
      <alignment horizontal="left" vertical="center"/>
    </xf>
    <xf numFmtId="0" fontId="32" fillId="2" borderId="12" xfId="0" applyFont="1" applyFill="1" applyBorder="1" applyAlignment="1">
      <alignment vertical="center"/>
    </xf>
    <xf numFmtId="31" fontId="32" fillId="2" borderId="0" xfId="0" applyNumberFormat="1" applyFont="1" applyFill="1" applyBorder="1" applyAlignment="1">
      <alignment vertical="center"/>
    </xf>
    <xf numFmtId="0" fontId="32" fillId="2" borderId="12" xfId="0" applyFont="1" applyFill="1" applyBorder="1">
      <alignment vertical="center"/>
    </xf>
    <xf numFmtId="0" fontId="36" fillId="2" borderId="0" xfId="0" applyFont="1" applyFill="1" applyBorder="1">
      <alignment vertical="center"/>
    </xf>
    <xf numFmtId="0" fontId="13" fillId="2" borderId="0" xfId="0" applyFont="1" applyFill="1" applyBorder="1">
      <alignment vertical="center"/>
    </xf>
    <xf numFmtId="0" fontId="32" fillId="3" borderId="12" xfId="0" applyFont="1" applyFill="1" applyBorder="1">
      <alignment vertical="center"/>
    </xf>
    <xf numFmtId="0" fontId="32" fillId="2" borderId="0" xfId="0" applyFont="1" applyFill="1" applyBorder="1" applyAlignment="1">
      <alignment horizontal="left" vertical="center"/>
    </xf>
    <xf numFmtId="0" fontId="32" fillId="4" borderId="12" xfId="0" applyFont="1" applyFill="1" applyBorder="1">
      <alignment vertical="center"/>
    </xf>
    <xf numFmtId="0" fontId="31" fillId="2" borderId="0" xfId="0" applyFont="1" applyFill="1" applyBorder="1" applyAlignment="1">
      <alignment horizontal="left" vertical="center"/>
    </xf>
    <xf numFmtId="0" fontId="40" fillId="2" borderId="0" xfId="0" applyFont="1" applyFill="1">
      <alignment vertical="center"/>
    </xf>
    <xf numFmtId="0" fontId="42" fillId="2" borderId="0" xfId="0" applyFont="1" applyFill="1">
      <alignment vertical="center"/>
    </xf>
    <xf numFmtId="0" fontId="43" fillId="2" borderId="30" xfId="0" applyFont="1" applyFill="1" applyBorder="1" applyAlignment="1">
      <alignment horizontal="center" vertical="center" wrapText="1"/>
    </xf>
    <xf numFmtId="0" fontId="43" fillId="2" borderId="32" xfId="0" applyFont="1" applyFill="1" applyBorder="1" applyAlignment="1">
      <alignment vertical="center" wrapText="1"/>
    </xf>
    <xf numFmtId="0" fontId="45" fillId="2" borderId="34" xfId="0" applyFont="1" applyFill="1" applyBorder="1" applyAlignment="1">
      <alignment horizontal="center" vertical="center" wrapText="1"/>
    </xf>
    <xf numFmtId="38" fontId="42" fillId="2" borderId="0" xfId="0" applyNumberFormat="1" applyFont="1" applyFill="1">
      <alignment vertical="center"/>
    </xf>
    <xf numFmtId="0" fontId="43" fillId="2" borderId="36" xfId="0" applyFont="1" applyFill="1" applyBorder="1" applyAlignment="1">
      <alignment vertical="center" wrapText="1"/>
    </xf>
    <xf numFmtId="0" fontId="43" fillId="2" borderId="12" xfId="0" applyFont="1" applyFill="1" applyBorder="1" applyAlignment="1">
      <alignment horizontal="left" vertical="center" wrapText="1" indent="1"/>
    </xf>
    <xf numFmtId="0" fontId="45" fillId="2" borderId="12" xfId="0" applyFont="1" applyFill="1" applyBorder="1" applyAlignment="1">
      <alignment horizontal="center" vertical="center" wrapText="1"/>
    </xf>
    <xf numFmtId="0" fontId="43" fillId="2" borderId="36" xfId="0" applyFont="1" applyFill="1" applyBorder="1">
      <alignment vertical="center"/>
    </xf>
    <xf numFmtId="0" fontId="42" fillId="2" borderId="0" xfId="0" applyFont="1" applyFill="1" applyBorder="1">
      <alignment vertical="center"/>
    </xf>
    <xf numFmtId="0" fontId="43" fillId="2" borderId="38" xfId="0" applyFont="1" applyFill="1" applyBorder="1">
      <alignment vertical="center"/>
    </xf>
    <xf numFmtId="0" fontId="43" fillId="2" borderId="17" xfId="0" applyFont="1" applyFill="1" applyBorder="1" applyAlignment="1">
      <alignment horizontal="left" vertical="center" wrapText="1" indent="1"/>
    </xf>
    <xf numFmtId="0" fontId="45" fillId="2" borderId="17" xfId="0" applyFont="1" applyFill="1" applyBorder="1" applyAlignment="1">
      <alignment horizontal="center" vertical="center" wrapText="1"/>
    </xf>
    <xf numFmtId="0" fontId="43" fillId="2" borderId="6" xfId="0" applyFont="1" applyFill="1" applyBorder="1" applyAlignment="1">
      <alignment horizontal="left" vertical="center" wrapText="1" indent="1"/>
    </xf>
    <xf numFmtId="0" fontId="43" fillId="2" borderId="9" xfId="0" applyFont="1" applyFill="1" applyBorder="1" applyAlignment="1">
      <alignment horizontal="left" vertical="center" wrapText="1" indent="1"/>
    </xf>
    <xf numFmtId="0" fontId="43" fillId="2" borderId="0" xfId="0" applyFont="1" applyFill="1">
      <alignment vertical="center"/>
    </xf>
    <xf numFmtId="0" fontId="43" fillId="2" borderId="12" xfId="0" applyFont="1" applyFill="1" applyBorder="1" applyAlignment="1">
      <alignment horizontal="center" vertical="center"/>
    </xf>
    <xf numFmtId="0" fontId="43" fillId="2" borderId="17" xfId="0" applyFont="1" applyFill="1" applyBorder="1" applyAlignment="1">
      <alignment horizontal="center" vertical="center"/>
    </xf>
    <xf numFmtId="0" fontId="43" fillId="2" borderId="47" xfId="0" applyFont="1" applyFill="1" applyBorder="1" applyAlignment="1">
      <alignment horizontal="center" vertical="center"/>
    </xf>
    <xf numFmtId="38" fontId="43" fillId="2" borderId="46" xfId="1" applyFont="1" applyFill="1" applyBorder="1" applyAlignment="1">
      <alignment horizontal="right" vertical="center"/>
    </xf>
    <xf numFmtId="38" fontId="43" fillId="2" borderId="9" xfId="0" applyNumberFormat="1" applyFont="1" applyFill="1" applyBorder="1" applyAlignment="1">
      <alignment horizontal="right" vertical="center"/>
    </xf>
    <xf numFmtId="38" fontId="43" fillId="2" borderId="46" xfId="0" applyNumberFormat="1" applyFont="1" applyFill="1" applyBorder="1" applyAlignment="1">
      <alignment horizontal="right" vertical="center"/>
    </xf>
    <xf numFmtId="0" fontId="43" fillId="2" borderId="9" xfId="0" applyFont="1" applyFill="1" applyBorder="1" applyAlignment="1">
      <alignment horizontal="center" vertical="center"/>
    </xf>
    <xf numFmtId="0" fontId="43" fillId="2" borderId="48" xfId="0" applyFont="1" applyFill="1" applyBorder="1" applyAlignment="1">
      <alignment horizontal="center" vertical="center"/>
    </xf>
    <xf numFmtId="0" fontId="43" fillId="2" borderId="46" xfId="0" applyFont="1" applyFill="1" applyBorder="1" applyAlignment="1">
      <alignment horizontal="center" vertical="center"/>
    </xf>
    <xf numFmtId="0" fontId="43" fillId="2" borderId="12" xfId="0" applyFont="1" applyFill="1" applyBorder="1" applyAlignment="1">
      <alignment vertical="center"/>
    </xf>
    <xf numFmtId="0" fontId="43" fillId="2" borderId="17" xfId="0" applyFont="1" applyFill="1" applyBorder="1" applyAlignment="1">
      <alignment vertical="center"/>
    </xf>
    <xf numFmtId="0" fontId="43" fillId="2" borderId="34" xfId="0" applyFont="1" applyFill="1" applyBorder="1" applyAlignment="1">
      <alignment horizontal="center" vertical="center" wrapText="1"/>
    </xf>
    <xf numFmtId="0" fontId="43" fillId="2" borderId="41" xfId="0" applyFont="1" applyFill="1" applyBorder="1" applyAlignment="1">
      <alignment horizontal="center" vertical="center" wrapText="1"/>
    </xf>
    <xf numFmtId="0" fontId="32" fillId="2" borderId="9" xfId="0" applyFont="1" applyFill="1" applyBorder="1" applyAlignment="1">
      <alignment horizontal="left" vertical="center"/>
    </xf>
    <xf numFmtId="0" fontId="32" fillId="2" borderId="11" xfId="0" applyFont="1" applyFill="1" applyBorder="1" applyAlignment="1">
      <alignment horizontal="left" vertical="center"/>
    </xf>
    <xf numFmtId="0" fontId="40" fillId="2" borderId="0" xfId="0" applyFont="1" applyFill="1" applyAlignment="1">
      <alignment horizontal="center" vertical="center"/>
    </xf>
    <xf numFmtId="0" fontId="43" fillId="2" borderId="30" xfId="0" applyFont="1" applyFill="1" applyBorder="1" applyAlignment="1">
      <alignment horizontal="center" vertical="center"/>
    </xf>
    <xf numFmtId="0" fontId="24" fillId="2" borderId="12" xfId="0" applyFont="1" applyFill="1" applyBorder="1">
      <alignment vertical="center"/>
    </xf>
    <xf numFmtId="0" fontId="52" fillId="2" borderId="12" xfId="0" applyFont="1" applyFill="1" applyBorder="1">
      <alignment vertical="center"/>
    </xf>
    <xf numFmtId="0" fontId="40" fillId="2" borderId="0" xfId="0" applyFont="1" applyFill="1" applyAlignment="1">
      <alignment horizontal="center" vertical="center"/>
    </xf>
    <xf numFmtId="0" fontId="43" fillId="2" borderId="30" xfId="0" applyFont="1" applyFill="1" applyBorder="1" applyAlignment="1">
      <alignment horizontal="center" vertical="center"/>
    </xf>
    <xf numFmtId="0" fontId="43" fillId="2" borderId="36" xfId="0" applyFont="1" applyFill="1" applyBorder="1" applyAlignment="1">
      <alignment horizontal="left" vertical="center"/>
    </xf>
    <xf numFmtId="0" fontId="43" fillId="2" borderId="10" xfId="0" applyFont="1" applyFill="1" applyBorder="1" applyAlignment="1">
      <alignment horizontal="left" vertical="center"/>
    </xf>
    <xf numFmtId="0" fontId="43" fillId="2" borderId="11" xfId="0" applyFont="1" applyFill="1" applyBorder="1" applyAlignment="1">
      <alignment horizontal="left" vertical="center"/>
    </xf>
    <xf numFmtId="0" fontId="38" fillId="2" borderId="0" xfId="0" applyFont="1" applyFill="1" applyAlignment="1">
      <alignment horizontal="center" vertical="center"/>
    </xf>
    <xf numFmtId="38" fontId="43" fillId="2" borderId="34" xfId="1" applyFont="1" applyFill="1" applyBorder="1" applyAlignment="1">
      <alignment horizontal="center" vertical="center"/>
    </xf>
    <xf numFmtId="0" fontId="43" fillId="2" borderId="12" xfId="0" applyFont="1" applyFill="1" applyBorder="1" applyAlignment="1">
      <alignment horizontal="center" vertical="center" wrapText="1"/>
    </xf>
    <xf numFmtId="38" fontId="43" fillId="2" borderId="12" xfId="1" applyFont="1" applyFill="1" applyBorder="1" applyAlignment="1">
      <alignment horizontal="center" vertical="center"/>
    </xf>
    <xf numFmtId="0" fontId="43" fillId="2" borderId="17" xfId="0" applyFont="1" applyFill="1" applyBorder="1" applyAlignment="1">
      <alignment horizontal="center" vertical="center" wrapText="1"/>
    </xf>
    <xf numFmtId="38" fontId="43" fillId="2" borderId="17" xfId="1" applyFont="1" applyFill="1" applyBorder="1" applyAlignment="1">
      <alignment horizontal="center" vertical="center"/>
    </xf>
    <xf numFmtId="38" fontId="43" fillId="2" borderId="34" xfId="1" applyFont="1" applyFill="1" applyBorder="1" applyAlignment="1">
      <alignment vertical="center"/>
    </xf>
    <xf numFmtId="38" fontId="43" fillId="2" borderId="9" xfId="1" applyFont="1" applyFill="1" applyBorder="1" applyAlignment="1">
      <alignment horizontal="right" vertical="center"/>
    </xf>
    <xf numFmtId="38" fontId="43" fillId="2" borderId="12" xfId="1" applyFont="1" applyFill="1" applyBorder="1" applyAlignment="1">
      <alignment vertical="center"/>
    </xf>
    <xf numFmtId="38" fontId="43" fillId="2" borderId="48" xfId="1" applyFont="1" applyFill="1" applyBorder="1" applyAlignment="1">
      <alignment horizontal="right" vertical="center"/>
    </xf>
    <xf numFmtId="38" fontId="43" fillId="2" borderId="17" xfId="1" applyFont="1" applyFill="1" applyBorder="1" applyAlignment="1">
      <alignment vertical="center"/>
    </xf>
    <xf numFmtId="0" fontId="60" fillId="0" borderId="0" xfId="0" applyFont="1">
      <alignment vertical="center"/>
    </xf>
    <xf numFmtId="0" fontId="60" fillId="2" borderId="0" xfId="0" applyFont="1" applyFill="1" applyAlignment="1">
      <alignment horizontal="center" vertical="center"/>
    </xf>
    <xf numFmtId="40" fontId="43" fillId="2" borderId="34" xfId="1" applyNumberFormat="1" applyFont="1" applyFill="1" applyBorder="1" applyAlignment="1">
      <alignment horizontal="center" vertical="center" wrapText="1"/>
    </xf>
    <xf numFmtId="40" fontId="43" fillId="2" borderId="12" xfId="1" applyNumberFormat="1" applyFont="1" applyFill="1" applyBorder="1" applyAlignment="1">
      <alignment horizontal="center" vertical="center" wrapText="1"/>
    </xf>
    <xf numFmtId="38" fontId="43" fillId="2" borderId="12" xfId="0" applyNumberFormat="1" applyFont="1" applyFill="1" applyBorder="1" applyAlignment="1">
      <alignment vertical="center"/>
    </xf>
    <xf numFmtId="38" fontId="43" fillId="2" borderId="12" xfId="0" applyNumberFormat="1" applyFont="1" applyFill="1" applyBorder="1" applyAlignment="1">
      <alignment horizontal="center" vertical="center"/>
    </xf>
    <xf numFmtId="176" fontId="43" fillId="2" borderId="12" xfId="0" applyNumberFormat="1" applyFont="1" applyFill="1" applyBorder="1" applyAlignment="1">
      <alignment horizontal="center" vertical="center" wrapText="1"/>
    </xf>
    <xf numFmtId="0" fontId="43" fillId="2" borderId="34" xfId="0" applyFont="1" applyFill="1" applyBorder="1" applyAlignment="1">
      <alignment horizontal="left" vertical="center" wrapText="1" indent="1"/>
    </xf>
    <xf numFmtId="0" fontId="43" fillId="2" borderId="0" xfId="0" applyFont="1" applyFill="1" applyBorder="1">
      <alignment vertical="center"/>
    </xf>
    <xf numFmtId="0" fontId="40" fillId="2" borderId="0" xfId="0" applyFont="1" applyFill="1" applyBorder="1" applyAlignment="1">
      <alignment horizontal="center" vertical="center"/>
    </xf>
    <xf numFmtId="0" fontId="60" fillId="0" borderId="0" xfId="0" applyFont="1" applyBorder="1">
      <alignment vertical="center"/>
    </xf>
    <xf numFmtId="0" fontId="60" fillId="2" borderId="0" xfId="0" applyFont="1" applyFill="1" applyBorder="1" applyAlignment="1">
      <alignment horizontal="center" vertical="center"/>
    </xf>
    <xf numFmtId="0" fontId="43" fillId="2" borderId="0" xfId="0" applyFont="1" applyFill="1" applyBorder="1" applyAlignment="1">
      <alignment horizontal="center" vertical="center" wrapText="1"/>
    </xf>
    <xf numFmtId="0" fontId="43" fillId="2" borderId="0" xfId="0" applyFont="1" applyFill="1" applyBorder="1" applyAlignment="1">
      <alignment horizontal="center" vertical="center"/>
    </xf>
    <xf numFmtId="0" fontId="43" fillId="2" borderId="0" xfId="0" applyFont="1" applyFill="1" applyBorder="1" applyAlignment="1">
      <alignment horizontal="left" vertical="center" wrapText="1" indent="1"/>
    </xf>
    <xf numFmtId="0" fontId="45" fillId="2" borderId="0" xfId="0" applyFont="1" applyFill="1" applyBorder="1" applyAlignment="1">
      <alignment horizontal="center" vertical="center" wrapText="1"/>
    </xf>
    <xf numFmtId="0" fontId="18" fillId="0" borderId="0" xfId="0" applyFont="1">
      <alignment vertical="center"/>
    </xf>
    <xf numFmtId="0" fontId="46" fillId="2" borderId="34" xfId="0" applyFont="1" applyFill="1" applyBorder="1" applyAlignment="1">
      <alignment horizontal="center" vertical="center" wrapText="1"/>
    </xf>
    <xf numFmtId="38" fontId="43" fillId="2" borderId="34" xfId="0" applyNumberFormat="1" applyFont="1" applyFill="1" applyBorder="1" applyAlignment="1">
      <alignment horizontal="right" vertical="center"/>
    </xf>
    <xf numFmtId="38" fontId="43" fillId="2" borderId="34" xfId="1" applyFont="1" applyFill="1" applyBorder="1" applyAlignment="1">
      <alignment horizontal="center" vertical="center"/>
    </xf>
    <xf numFmtId="0" fontId="43" fillId="2" borderId="17" xfId="0" applyFont="1" applyFill="1" applyBorder="1" applyAlignment="1">
      <alignment horizontal="center" vertical="center"/>
    </xf>
    <xf numFmtId="38" fontId="43" fillId="2" borderId="12" xfId="0" applyNumberFormat="1" applyFont="1" applyFill="1" applyBorder="1" applyAlignment="1">
      <alignment horizontal="center" vertical="center"/>
    </xf>
    <xf numFmtId="0" fontId="43" fillId="2" borderId="36" xfId="0" applyFont="1" applyFill="1" applyBorder="1" applyAlignment="1">
      <alignment vertical="center" wrapText="1"/>
    </xf>
    <xf numFmtId="38" fontId="42" fillId="2" borderId="12" xfId="1" applyFont="1" applyFill="1" applyBorder="1" applyAlignment="1">
      <alignment horizontal="right" vertical="center"/>
    </xf>
    <xf numFmtId="38" fontId="42" fillId="2" borderId="12" xfId="0" applyNumberFormat="1" applyFont="1" applyFill="1" applyBorder="1" applyAlignment="1">
      <alignment horizontal="right" vertical="center"/>
    </xf>
    <xf numFmtId="0" fontId="42" fillId="2" borderId="12" xfId="0" applyFont="1" applyFill="1" applyBorder="1" applyAlignment="1">
      <alignment horizontal="right" vertical="center"/>
    </xf>
    <xf numFmtId="0" fontId="39" fillId="0" borderId="0" xfId="0" applyFont="1">
      <alignment vertical="center"/>
    </xf>
    <xf numFmtId="0" fontId="5" fillId="5" borderId="0" xfId="0" applyFont="1" applyFill="1" applyBorder="1">
      <alignment vertical="center"/>
    </xf>
    <xf numFmtId="0" fontId="8" fillId="5" borderId="0" xfId="0" applyFont="1" applyFill="1" applyBorder="1" applyAlignment="1">
      <alignment horizontal="center" vertical="center"/>
    </xf>
    <xf numFmtId="0" fontId="9" fillId="5" borderId="0" xfId="0" applyFont="1" applyFill="1" applyBorder="1">
      <alignment vertical="center"/>
    </xf>
    <xf numFmtId="0" fontId="66" fillId="6" borderId="0" xfId="0" applyFont="1" applyFill="1" applyBorder="1" applyAlignment="1">
      <alignment horizontal="center" vertical="center"/>
    </xf>
    <xf numFmtId="3" fontId="32" fillId="3" borderId="12" xfId="0" applyNumberFormat="1" applyFont="1" applyFill="1" applyBorder="1" applyProtection="1">
      <alignment vertical="center"/>
      <protection locked="0"/>
    </xf>
    <xf numFmtId="0" fontId="32" fillId="4" borderId="12" xfId="0" applyFont="1" applyFill="1" applyBorder="1" applyAlignment="1" applyProtection="1">
      <alignment horizontal="center" vertical="center"/>
      <protection locked="0"/>
    </xf>
    <xf numFmtId="0" fontId="32" fillId="2" borderId="11" xfId="0" applyFont="1" applyFill="1" applyBorder="1" applyAlignment="1">
      <alignment horizontal="left" vertical="center"/>
    </xf>
    <xf numFmtId="0" fontId="31" fillId="2" borderId="12" xfId="0" applyFont="1" applyFill="1" applyBorder="1" applyAlignment="1">
      <alignment horizontal="center" vertical="center"/>
    </xf>
    <xf numFmtId="0" fontId="31" fillId="3" borderId="12" xfId="0" applyFont="1" applyFill="1" applyBorder="1" applyAlignment="1" applyProtection="1">
      <alignment horizontal="left" vertical="center"/>
      <protection locked="0"/>
    </xf>
    <xf numFmtId="31" fontId="32" fillId="3" borderId="12" xfId="0" applyNumberFormat="1" applyFont="1" applyFill="1" applyBorder="1" applyAlignment="1" applyProtection="1">
      <alignment horizontal="center" vertical="center"/>
      <protection locked="0"/>
    </xf>
    <xf numFmtId="0" fontId="34" fillId="2" borderId="12" xfId="0" applyFont="1" applyFill="1" applyBorder="1" applyAlignment="1">
      <alignment horizontal="center" vertical="center"/>
    </xf>
    <xf numFmtId="0" fontId="32" fillId="2" borderId="12" xfId="0" applyFont="1" applyFill="1" applyBorder="1" applyAlignment="1">
      <alignment vertical="center" wrapText="1"/>
    </xf>
    <xf numFmtId="0" fontId="32" fillId="2" borderId="12" xfId="0" applyFont="1" applyFill="1" applyBorder="1" applyAlignment="1">
      <alignment horizontal="center" vertical="center"/>
    </xf>
    <xf numFmtId="0" fontId="32" fillId="2" borderId="9" xfId="0" applyFont="1" applyFill="1" applyBorder="1" applyAlignment="1">
      <alignment vertical="center" wrapText="1"/>
    </xf>
    <xf numFmtId="0" fontId="32" fillId="2" borderId="10" xfId="0" applyFont="1" applyFill="1" applyBorder="1" applyAlignment="1">
      <alignment vertical="center" wrapText="1"/>
    </xf>
    <xf numFmtId="0" fontId="32" fillId="2" borderId="11" xfId="0" applyFont="1" applyFill="1" applyBorder="1" applyAlignment="1">
      <alignment vertical="center" wrapText="1"/>
    </xf>
    <xf numFmtId="0" fontId="12" fillId="2" borderId="12" xfId="0" applyFont="1" applyFill="1" applyBorder="1" applyAlignment="1">
      <alignment vertical="center" wrapText="1"/>
    </xf>
    <xf numFmtId="0" fontId="35" fillId="2" borderId="9" xfId="0" applyFont="1" applyFill="1" applyBorder="1" applyAlignment="1">
      <alignment vertical="center" wrapText="1"/>
    </xf>
    <xf numFmtId="0" fontId="35" fillId="2" borderId="10" xfId="0" applyFont="1" applyFill="1" applyBorder="1" applyAlignment="1">
      <alignment vertical="center" wrapText="1"/>
    </xf>
    <xf numFmtId="0" fontId="35" fillId="2" borderId="11" xfId="0" applyFont="1" applyFill="1" applyBorder="1" applyAlignment="1">
      <alignment vertical="center" wrapText="1"/>
    </xf>
    <xf numFmtId="0" fontId="32" fillId="2" borderId="12" xfId="0" applyFont="1" applyFill="1" applyBorder="1" applyAlignment="1">
      <alignment horizontal="left" vertical="center"/>
    </xf>
    <xf numFmtId="0" fontId="51" fillId="2" borderId="0" xfId="0" applyFont="1" applyFill="1" applyBorder="1" applyAlignment="1">
      <alignment horizontal="center" vertical="center"/>
    </xf>
    <xf numFmtId="0" fontId="29" fillId="2" borderId="0" xfId="0" applyFont="1" applyFill="1" applyBorder="1" applyAlignment="1">
      <alignment horizontal="center" vertical="center"/>
    </xf>
    <xf numFmtId="0" fontId="25" fillId="2" borderId="0" xfId="0" applyFont="1" applyFill="1" applyBorder="1" applyAlignment="1">
      <alignment horizontal="center" vertical="center"/>
    </xf>
    <xf numFmtId="0" fontId="31" fillId="3" borderId="12" xfId="0" applyFont="1" applyFill="1" applyBorder="1" applyAlignment="1" applyProtection="1">
      <alignment horizontal="center" vertical="center"/>
      <protection locked="0"/>
    </xf>
    <xf numFmtId="0" fontId="23" fillId="2" borderId="22" xfId="0" applyFont="1" applyFill="1" applyBorder="1" applyAlignment="1">
      <alignment horizontal="left" vertical="center"/>
    </xf>
    <xf numFmtId="0" fontId="23" fillId="2" borderId="23" xfId="0" applyFont="1" applyFill="1" applyBorder="1" applyAlignment="1">
      <alignment horizontal="left" vertical="center"/>
    </xf>
    <xf numFmtId="0" fontId="23" fillId="2" borderId="24" xfId="0" applyFont="1" applyFill="1" applyBorder="1" applyAlignment="1">
      <alignment horizontal="left" vertical="center"/>
    </xf>
    <xf numFmtId="0" fontId="23" fillId="2" borderId="5" xfId="0" applyFont="1" applyFill="1" applyBorder="1" applyAlignment="1">
      <alignment horizontal="left" vertical="center"/>
    </xf>
    <xf numFmtId="0" fontId="23" fillId="2" borderId="25" xfId="0" applyFont="1" applyFill="1" applyBorder="1" applyAlignment="1">
      <alignment horizontal="left" vertical="center"/>
    </xf>
    <xf numFmtId="0" fontId="23" fillId="2" borderId="26" xfId="0" applyFont="1" applyFill="1" applyBorder="1" applyAlignment="1">
      <alignment horizontal="left" vertical="center"/>
    </xf>
    <xf numFmtId="0" fontId="22" fillId="2" borderId="0" xfId="0" applyFont="1" applyFill="1" applyAlignment="1">
      <alignment horizontal="center" vertical="center"/>
    </xf>
    <xf numFmtId="0" fontId="18" fillId="2" borderId="0" xfId="0" applyFont="1" applyFill="1" applyAlignment="1">
      <alignment horizontal="left" vertical="center"/>
    </xf>
    <xf numFmtId="0" fontId="59" fillId="2" borderId="9" xfId="0" applyFont="1" applyFill="1" applyBorder="1" applyAlignment="1">
      <alignment horizontal="center" vertical="center"/>
    </xf>
    <xf numFmtId="0" fontId="59" fillId="2" borderId="10" xfId="0" applyFont="1" applyFill="1" applyBorder="1" applyAlignment="1">
      <alignment horizontal="center" vertical="center"/>
    </xf>
    <xf numFmtId="0" fontId="59" fillId="2" borderId="11" xfId="0" applyFont="1" applyFill="1" applyBorder="1" applyAlignment="1">
      <alignment horizontal="center" vertical="center"/>
    </xf>
    <xf numFmtId="0" fontId="23" fillId="2" borderId="1" xfId="0" applyFont="1" applyFill="1" applyBorder="1" applyAlignment="1" applyProtection="1">
      <alignment horizontal="center" vertical="center"/>
      <protection locked="0" hidden="1"/>
    </xf>
    <xf numFmtId="0" fontId="23" fillId="2" borderId="2" xfId="0" applyFont="1" applyFill="1" applyBorder="1" applyAlignment="1" applyProtection="1">
      <alignment horizontal="center" vertical="center"/>
      <protection locked="0" hidden="1"/>
    </xf>
    <xf numFmtId="0" fontId="23" fillId="2" borderId="3" xfId="0" applyFont="1" applyFill="1" applyBorder="1" applyAlignment="1" applyProtection="1">
      <alignment horizontal="center" vertical="center"/>
      <protection locked="0" hidden="1"/>
    </xf>
    <xf numFmtId="0" fontId="23" fillId="2" borderId="4" xfId="0" applyFont="1" applyFill="1" applyBorder="1" applyAlignment="1" applyProtection="1">
      <alignment horizontal="center" vertical="center"/>
      <protection locked="0" hidden="1"/>
    </xf>
    <xf numFmtId="0" fontId="23" fillId="2" borderId="0" xfId="0" applyFont="1" applyFill="1" applyBorder="1" applyAlignment="1" applyProtection="1">
      <alignment horizontal="center" vertical="center"/>
      <protection locked="0" hidden="1"/>
    </xf>
    <xf numFmtId="0" fontId="23" fillId="2" borderId="5" xfId="0" applyFont="1" applyFill="1" applyBorder="1" applyAlignment="1" applyProtection="1">
      <alignment horizontal="center" vertical="center"/>
      <protection locked="0" hidden="1"/>
    </xf>
    <xf numFmtId="0" fontId="23" fillId="2" borderId="6" xfId="0" applyFont="1" applyFill="1" applyBorder="1" applyAlignment="1" applyProtection="1">
      <alignment horizontal="center" vertical="center"/>
      <protection locked="0" hidden="1"/>
    </xf>
    <xf numFmtId="0" fontId="23" fillId="2" borderId="7" xfId="0" applyFont="1" applyFill="1" applyBorder="1" applyAlignment="1" applyProtection="1">
      <alignment horizontal="center" vertical="center"/>
      <protection locked="0" hidden="1"/>
    </xf>
    <xf numFmtId="0" fontId="23" fillId="2" borderId="8" xfId="0" applyFont="1" applyFill="1" applyBorder="1" applyAlignment="1" applyProtection="1">
      <alignment horizontal="center" vertical="center"/>
      <protection locked="0" hidden="1"/>
    </xf>
    <xf numFmtId="0" fontId="37" fillId="2" borderId="1" xfId="0" applyFont="1" applyFill="1" applyBorder="1" applyAlignment="1">
      <alignment horizontal="left" vertical="center"/>
    </xf>
    <xf numFmtId="0" fontId="37" fillId="2" borderId="2" xfId="0" applyFont="1" applyFill="1" applyBorder="1" applyAlignment="1">
      <alignment horizontal="left" vertical="center"/>
    </xf>
    <xf numFmtId="0" fontId="37" fillId="2" borderId="6" xfId="0" applyFont="1" applyFill="1" applyBorder="1" applyAlignment="1">
      <alignment horizontal="left" vertical="center"/>
    </xf>
    <xf numFmtId="0" fontId="37" fillId="2" borderId="7" xfId="0" applyFont="1" applyFill="1" applyBorder="1" applyAlignment="1">
      <alignment horizontal="left" vertical="center"/>
    </xf>
    <xf numFmtId="0" fontId="37" fillId="2" borderId="3" xfId="0" applyFont="1" applyFill="1" applyBorder="1" applyAlignment="1">
      <alignment horizontal="left" vertical="center"/>
    </xf>
    <xf numFmtId="0" fontId="37" fillId="2" borderId="8" xfId="0" applyFont="1" applyFill="1" applyBorder="1" applyAlignment="1">
      <alignment horizontal="left" vertical="center"/>
    </xf>
    <xf numFmtId="0" fontId="23" fillId="2" borderId="11" xfId="0" applyFont="1" applyFill="1" applyBorder="1" applyAlignment="1">
      <alignment horizontal="center" vertical="center"/>
    </xf>
    <xf numFmtId="0" fontId="23" fillId="2" borderId="12" xfId="0" applyFont="1" applyFill="1" applyBorder="1" applyAlignment="1">
      <alignment horizontal="center" vertical="center"/>
    </xf>
    <xf numFmtId="0" fontId="23" fillId="2" borderId="21" xfId="0" applyFont="1" applyFill="1" applyBorder="1" applyAlignment="1">
      <alignment horizontal="center" vertical="center"/>
    </xf>
    <xf numFmtId="0" fontId="23" fillId="2" borderId="17" xfId="0" applyFont="1" applyFill="1" applyBorder="1" applyAlignment="1">
      <alignment horizontal="center" vertical="center"/>
    </xf>
    <xf numFmtId="0" fontId="23" fillId="2" borderId="15" xfId="0" applyFont="1" applyFill="1" applyBorder="1" applyAlignment="1">
      <alignment horizontal="center" vertical="center"/>
    </xf>
    <xf numFmtId="0" fontId="23" fillId="2" borderId="16" xfId="0" applyFont="1" applyFill="1" applyBorder="1" applyAlignment="1">
      <alignment horizontal="center" vertical="center"/>
    </xf>
    <xf numFmtId="0" fontId="23" fillId="2" borderId="18" xfId="0" applyFont="1" applyFill="1" applyBorder="1" applyAlignment="1">
      <alignment horizontal="center" vertical="center"/>
    </xf>
    <xf numFmtId="0" fontId="23" fillId="2" borderId="19" xfId="0" applyFont="1" applyFill="1" applyBorder="1" applyAlignment="1">
      <alignment horizontal="center" vertical="center"/>
    </xf>
    <xf numFmtId="0" fontId="23" fillId="2" borderId="13" xfId="0" applyFont="1" applyFill="1" applyBorder="1" applyAlignment="1">
      <alignment horizontal="center" vertical="center"/>
    </xf>
    <xf numFmtId="0" fontId="23" fillId="2" borderId="14" xfId="0" applyFont="1" applyFill="1" applyBorder="1" applyAlignment="1">
      <alignment horizontal="center" vertical="center"/>
    </xf>
    <xf numFmtId="31" fontId="23" fillId="2" borderId="0" xfId="0" applyNumberFormat="1" applyFont="1" applyFill="1" applyAlignment="1">
      <alignment horizontal="center" vertical="center"/>
    </xf>
    <xf numFmtId="0" fontId="23" fillId="2" borderId="20" xfId="0" applyFont="1" applyFill="1" applyBorder="1" applyAlignment="1">
      <alignment horizontal="center" vertical="center"/>
    </xf>
    <xf numFmtId="0" fontId="56" fillId="2" borderId="37" xfId="0" applyFont="1" applyFill="1" applyBorder="1" applyAlignment="1">
      <alignment horizontal="left" vertical="center" wrapText="1"/>
    </xf>
    <xf numFmtId="0" fontId="43" fillId="2" borderId="10" xfId="0" applyFont="1" applyFill="1" applyBorder="1" applyAlignment="1">
      <alignment horizontal="left" vertical="center" wrapText="1"/>
    </xf>
    <xf numFmtId="0" fontId="43" fillId="2" borderId="11" xfId="0" applyFont="1" applyFill="1" applyBorder="1" applyAlignment="1">
      <alignment horizontal="left" vertical="center" wrapText="1"/>
    </xf>
    <xf numFmtId="0" fontId="63" fillId="2" borderId="34" xfId="0" applyFont="1" applyFill="1" applyBorder="1" applyAlignment="1">
      <alignment horizontal="left" vertical="center" wrapText="1"/>
    </xf>
    <xf numFmtId="0" fontId="43" fillId="2" borderId="34" xfId="0" applyFont="1" applyFill="1" applyBorder="1" applyAlignment="1">
      <alignment horizontal="left" vertical="center" wrapText="1"/>
    </xf>
    <xf numFmtId="0" fontId="43" fillId="2" borderId="35" xfId="0" applyFont="1" applyFill="1" applyBorder="1" applyAlignment="1">
      <alignment horizontal="left" vertical="center" wrapText="1"/>
    </xf>
    <xf numFmtId="0" fontId="43" fillId="2" borderId="36" xfId="0" applyFont="1" applyFill="1" applyBorder="1" applyAlignment="1">
      <alignment horizontal="left" vertical="center"/>
    </xf>
    <xf numFmtId="0" fontId="43" fillId="2" borderId="10" xfId="0" applyFont="1" applyFill="1" applyBorder="1" applyAlignment="1">
      <alignment horizontal="left" vertical="center"/>
    </xf>
    <xf numFmtId="0" fontId="43" fillId="2" borderId="11" xfId="0" applyFont="1" applyFill="1" applyBorder="1" applyAlignment="1">
      <alignment horizontal="left" vertical="center"/>
    </xf>
    <xf numFmtId="0" fontId="43" fillId="2" borderId="36" xfId="0" applyFont="1" applyFill="1" applyBorder="1" applyAlignment="1">
      <alignment horizontal="left" vertical="center" wrapText="1"/>
    </xf>
    <xf numFmtId="0" fontId="43" fillId="2" borderId="38" xfId="0" applyFont="1" applyFill="1" applyBorder="1" applyAlignment="1">
      <alignment horizontal="center" vertical="center"/>
    </xf>
    <xf numFmtId="0" fontId="43" fillId="2" borderId="40" xfId="0" applyFont="1" applyFill="1" applyBorder="1" applyAlignment="1">
      <alignment horizontal="center" vertical="center"/>
    </xf>
    <xf numFmtId="0" fontId="43" fillId="2" borderId="21" xfId="0" applyFont="1" applyFill="1" applyBorder="1" applyAlignment="1">
      <alignment horizontal="center" vertical="center"/>
    </xf>
    <xf numFmtId="0" fontId="47" fillId="2" borderId="34" xfId="0" applyFont="1" applyFill="1" applyBorder="1" applyAlignment="1">
      <alignment horizontal="left" vertical="top" wrapText="1"/>
    </xf>
    <xf numFmtId="0" fontId="47" fillId="2" borderId="35" xfId="0" applyFont="1" applyFill="1" applyBorder="1" applyAlignment="1">
      <alignment horizontal="left" vertical="top" wrapText="1"/>
    </xf>
    <xf numFmtId="0" fontId="47" fillId="2" borderId="41" xfId="0" applyFont="1" applyFill="1" applyBorder="1" applyAlignment="1">
      <alignment horizontal="left" vertical="top" wrapText="1"/>
    </xf>
    <xf numFmtId="0" fontId="47" fillId="2" borderId="42" xfId="0" applyFont="1" applyFill="1" applyBorder="1" applyAlignment="1">
      <alignment horizontal="left" vertical="top" wrapText="1"/>
    </xf>
    <xf numFmtId="0" fontId="43" fillId="2" borderId="43" xfId="0" applyFont="1" applyFill="1" applyBorder="1" applyAlignment="1">
      <alignment horizontal="left" vertical="center" wrapText="1"/>
    </xf>
    <xf numFmtId="0" fontId="43" fillId="2" borderId="44" xfId="0" applyFont="1" applyFill="1" applyBorder="1" applyAlignment="1">
      <alignment horizontal="left" vertical="center" wrapText="1"/>
    </xf>
    <xf numFmtId="0" fontId="43" fillId="2" borderId="45" xfId="0" applyFont="1" applyFill="1" applyBorder="1" applyAlignment="1">
      <alignment horizontal="left" vertical="center" wrapText="1"/>
    </xf>
    <xf numFmtId="0" fontId="44" fillId="2" borderId="37" xfId="0" applyFont="1" applyFill="1" applyBorder="1" applyAlignment="1">
      <alignment horizontal="left" vertical="center" wrapText="1"/>
    </xf>
    <xf numFmtId="0" fontId="40" fillId="2" borderId="0" xfId="0" applyFont="1" applyFill="1" applyAlignment="1">
      <alignment horizontal="center" vertical="center"/>
    </xf>
    <xf numFmtId="0" fontId="43" fillId="2" borderId="27" xfId="0" applyFont="1" applyFill="1" applyBorder="1" applyAlignment="1">
      <alignment horizontal="center" vertical="center" wrapText="1"/>
    </xf>
    <xf numFmtId="0" fontId="43" fillId="2" borderId="28" xfId="0" applyFont="1" applyFill="1" applyBorder="1" applyAlignment="1">
      <alignment horizontal="center" vertical="center" wrapText="1"/>
    </xf>
    <xf numFmtId="0" fontId="43" fillId="2" borderId="29" xfId="0" applyFont="1" applyFill="1" applyBorder="1" applyAlignment="1">
      <alignment horizontal="center" vertical="center" wrapText="1"/>
    </xf>
    <xf numFmtId="0" fontId="43" fillId="2" borderId="30" xfId="0" applyFont="1" applyFill="1" applyBorder="1" applyAlignment="1">
      <alignment horizontal="center" vertical="center"/>
    </xf>
    <xf numFmtId="0" fontId="43" fillId="2" borderId="31" xfId="0" applyFont="1" applyFill="1" applyBorder="1" applyAlignment="1">
      <alignment horizontal="center" vertical="center"/>
    </xf>
    <xf numFmtId="0" fontId="43" fillId="2" borderId="37" xfId="0" applyFont="1" applyFill="1" applyBorder="1" applyAlignment="1">
      <alignment horizontal="left" vertical="center" wrapText="1"/>
    </xf>
    <xf numFmtId="0" fontId="43" fillId="2" borderId="39" xfId="0" applyFont="1" applyFill="1" applyBorder="1" applyAlignment="1">
      <alignment horizontal="left" vertical="center" wrapText="1"/>
    </xf>
    <xf numFmtId="0" fontId="43" fillId="2" borderId="40" xfId="0" applyFont="1" applyFill="1" applyBorder="1" applyAlignment="1">
      <alignment horizontal="left" vertical="center" wrapText="1"/>
    </xf>
    <xf numFmtId="0" fontId="43" fillId="2" borderId="21" xfId="0" applyFont="1" applyFill="1" applyBorder="1" applyAlignment="1">
      <alignment horizontal="left" vertical="center" wrapText="1"/>
    </xf>
    <xf numFmtId="0" fontId="53" fillId="2" borderId="34" xfId="0" applyFont="1" applyFill="1" applyBorder="1" applyAlignment="1">
      <alignment horizontal="left" vertical="top" wrapText="1"/>
    </xf>
    <xf numFmtId="0" fontId="47" fillId="2" borderId="9" xfId="0" applyFont="1" applyFill="1" applyBorder="1" applyAlignment="1">
      <alignment horizontal="left" vertical="top" wrapText="1"/>
    </xf>
    <xf numFmtId="0" fontId="47" fillId="2" borderId="10" xfId="0" applyFont="1" applyFill="1" applyBorder="1" applyAlignment="1">
      <alignment horizontal="left" vertical="top" wrapText="1"/>
    </xf>
    <xf numFmtId="0" fontId="47" fillId="2" borderId="49" xfId="0" applyFont="1" applyFill="1" applyBorder="1" applyAlignment="1">
      <alignment horizontal="left" vertical="top" wrapText="1"/>
    </xf>
    <xf numFmtId="0" fontId="44" fillId="2" borderId="33" xfId="0" applyFont="1" applyFill="1" applyBorder="1" applyAlignment="1">
      <alignment horizontal="left" vertical="center" wrapText="1"/>
    </xf>
    <xf numFmtId="0" fontId="43" fillId="2" borderId="7" xfId="0" applyFont="1" applyFill="1" applyBorder="1" applyAlignment="1">
      <alignment horizontal="left" vertical="center" wrapText="1"/>
    </xf>
    <xf numFmtId="0" fontId="43" fillId="2" borderId="8" xfId="0" applyFont="1" applyFill="1" applyBorder="1" applyAlignment="1">
      <alignment horizontal="left" vertical="center" wrapText="1"/>
    </xf>
    <xf numFmtId="0" fontId="53" fillId="2" borderId="12" xfId="0" applyFont="1" applyFill="1" applyBorder="1" applyAlignment="1">
      <alignment horizontal="left" vertical="top" wrapText="1"/>
    </xf>
    <xf numFmtId="0" fontId="47" fillId="2" borderId="12" xfId="0" applyFont="1" applyFill="1" applyBorder="1" applyAlignment="1">
      <alignment horizontal="left" vertical="top" wrapText="1"/>
    </xf>
    <xf numFmtId="0" fontId="47" fillId="2" borderId="18" xfId="0" applyFont="1" applyFill="1" applyBorder="1" applyAlignment="1">
      <alignment horizontal="left" vertical="top" wrapText="1"/>
    </xf>
    <xf numFmtId="0" fontId="53" fillId="2" borderId="17" xfId="0" applyFont="1" applyFill="1" applyBorder="1" applyAlignment="1">
      <alignment horizontal="left" vertical="top" wrapText="1"/>
    </xf>
    <xf numFmtId="0" fontId="47" fillId="2" borderId="17" xfId="0" applyFont="1" applyFill="1" applyBorder="1" applyAlignment="1">
      <alignment horizontal="left" vertical="top" wrapText="1"/>
    </xf>
    <xf numFmtId="0" fontId="47" fillId="2" borderId="19" xfId="0" applyFont="1" applyFill="1" applyBorder="1" applyAlignment="1">
      <alignment horizontal="left" vertical="top" wrapText="1"/>
    </xf>
    <xf numFmtId="0" fontId="43" fillId="2" borderId="33" xfId="0" applyFont="1" applyFill="1" applyBorder="1" applyAlignment="1">
      <alignment horizontal="left" vertical="center" wrapText="1"/>
    </xf>
    <xf numFmtId="0" fontId="56" fillId="2" borderId="39" xfId="0" applyFont="1" applyFill="1" applyBorder="1" applyAlignment="1">
      <alignment horizontal="left" vertical="center" wrapText="1"/>
    </xf>
    <xf numFmtId="38" fontId="43" fillId="2" borderId="34" xfId="1" applyFont="1" applyFill="1" applyBorder="1" applyAlignment="1">
      <alignment horizontal="center" vertical="center"/>
    </xf>
    <xf numFmtId="0" fontId="43" fillId="2" borderId="0" xfId="0" applyFont="1" applyFill="1" applyBorder="1" applyAlignment="1">
      <alignment horizontal="left" vertical="center"/>
    </xf>
    <xf numFmtId="0" fontId="43" fillId="2" borderId="36" xfId="0" applyFont="1" applyFill="1" applyBorder="1" applyAlignment="1">
      <alignment vertical="center" wrapText="1"/>
    </xf>
    <xf numFmtId="0" fontId="43" fillId="2" borderId="10" xfId="0" applyFont="1" applyFill="1" applyBorder="1" applyAlignment="1">
      <alignment vertical="center" wrapText="1"/>
    </xf>
    <xf numFmtId="0" fontId="43" fillId="2" borderId="11" xfId="0" applyFont="1" applyFill="1" applyBorder="1" applyAlignment="1">
      <alignment vertical="center" wrapText="1"/>
    </xf>
    <xf numFmtId="0" fontId="43" fillId="2" borderId="38" xfId="0" applyFont="1" applyFill="1" applyBorder="1" applyAlignment="1">
      <alignment horizontal="left" vertical="center"/>
    </xf>
    <xf numFmtId="0" fontId="43" fillId="2" borderId="40" xfId="0" applyFont="1" applyFill="1" applyBorder="1" applyAlignment="1">
      <alignment horizontal="left" vertical="center"/>
    </xf>
    <xf numFmtId="0" fontId="43" fillId="2" borderId="21" xfId="0" applyFont="1" applyFill="1" applyBorder="1" applyAlignment="1">
      <alignment horizontal="left" vertical="center"/>
    </xf>
    <xf numFmtId="0" fontId="43" fillId="2" borderId="0" xfId="0" applyFont="1" applyFill="1" applyBorder="1" applyAlignment="1">
      <alignment horizontal="center" vertical="center"/>
    </xf>
    <xf numFmtId="0" fontId="47" fillId="2" borderId="0" xfId="0" applyFont="1" applyFill="1" applyBorder="1" applyAlignment="1">
      <alignment horizontal="left" vertical="top" wrapText="1"/>
    </xf>
    <xf numFmtId="0" fontId="43" fillId="2" borderId="0" xfId="0" applyFont="1" applyFill="1" applyBorder="1" applyAlignment="1">
      <alignment horizontal="left" vertical="center" wrapText="1"/>
    </xf>
    <xf numFmtId="38" fontId="43" fillId="2" borderId="12" xfId="1" applyFont="1" applyFill="1" applyBorder="1" applyAlignment="1">
      <alignment horizontal="center" vertical="center"/>
    </xf>
    <xf numFmtId="38" fontId="43" fillId="2" borderId="12" xfId="0" applyNumberFormat="1" applyFont="1" applyFill="1" applyBorder="1" applyAlignment="1">
      <alignment horizontal="center" vertical="center"/>
    </xf>
    <xf numFmtId="0" fontId="43" fillId="2" borderId="12" xfId="0" applyFont="1" applyFill="1" applyBorder="1" applyAlignment="1">
      <alignment horizontal="center" vertical="center"/>
    </xf>
    <xf numFmtId="0" fontId="43" fillId="2" borderId="12" xfId="0" applyFont="1" applyFill="1" applyBorder="1" applyAlignment="1">
      <alignment horizontal="left" vertical="center" wrapText="1"/>
    </xf>
    <xf numFmtId="0" fontId="43" fillId="2" borderId="18" xfId="0" applyFont="1" applyFill="1" applyBorder="1" applyAlignment="1">
      <alignment horizontal="left" vertical="center" wrapText="1"/>
    </xf>
    <xf numFmtId="0" fontId="40" fillId="2" borderId="0" xfId="0" applyFont="1" applyFill="1" applyBorder="1" applyAlignment="1">
      <alignment horizontal="center" vertical="center"/>
    </xf>
    <xf numFmtId="0" fontId="43" fillId="2" borderId="0" xfId="0" applyFont="1" applyFill="1" applyBorder="1" applyAlignment="1">
      <alignment horizontal="center" vertical="center" wrapText="1"/>
    </xf>
    <xf numFmtId="0" fontId="43" fillId="2" borderId="17" xfId="0" applyFont="1" applyFill="1" applyBorder="1" applyAlignment="1">
      <alignment horizontal="center" vertical="center"/>
    </xf>
    <xf numFmtId="0" fontId="43" fillId="2" borderId="36" xfId="0" applyFont="1" applyFill="1" applyBorder="1" applyAlignment="1">
      <alignment horizontal="center" vertical="center"/>
    </xf>
    <xf numFmtId="0" fontId="43" fillId="2" borderId="10" xfId="0" applyFont="1" applyFill="1" applyBorder="1" applyAlignment="1">
      <alignment horizontal="center" vertical="center"/>
    </xf>
    <xf numFmtId="0" fontId="43" fillId="2" borderId="11" xfId="0" applyFont="1" applyFill="1" applyBorder="1" applyAlignment="1">
      <alignment horizontal="center" vertical="center"/>
    </xf>
    <xf numFmtId="0" fontId="44" fillId="2" borderId="36" xfId="0" applyFont="1" applyFill="1" applyBorder="1" applyAlignment="1">
      <alignment horizontal="left" vertical="center" wrapText="1"/>
    </xf>
    <xf numFmtId="0" fontId="12" fillId="2" borderId="9" xfId="0" applyFont="1" applyFill="1" applyBorder="1" applyAlignment="1">
      <alignment horizontal="left" vertical="center"/>
    </xf>
  </cellXfs>
  <cellStyles count="3">
    <cellStyle name="桁区切り" xfId="1" builtinId="6"/>
    <cellStyle name="標準" xfId="0" builtinId="0"/>
    <cellStyle name="標準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Cambria-Calibri">
      <a:majorFont>
        <a:latin typeface="Cambria" panose="02040503050406030204"/>
        <a:ea typeface=""/>
        <a:cs typeface=""/>
        <a:font script="Jpan" typeface="ＭＳ Ｐゴシック"/>
        <a:font script="Hang" typeface="맑은 고딕"/>
        <a:font script="Hans" typeface="黑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5"/>
  </sheetPr>
  <dimension ref="A1:T35"/>
  <sheetViews>
    <sheetView tabSelected="1" view="pageBreakPreview" topLeftCell="A3" zoomScale="80" zoomScaleNormal="100" zoomScaleSheetLayoutView="80" workbookViewId="0">
      <selection activeCell="E5" sqref="E5:M6"/>
    </sheetView>
  </sheetViews>
  <sheetFormatPr defaultRowHeight="13.8"/>
  <cols>
    <col min="1" max="1" width="2.6640625" style="19" customWidth="1"/>
    <col min="2" max="9" width="10.88671875" style="19" customWidth="1"/>
    <col min="10" max="10" width="4.5546875" style="19" customWidth="1"/>
    <col min="11" max="12" width="10.88671875" style="19" customWidth="1"/>
    <col min="13" max="13" width="10.44140625" style="19" customWidth="1"/>
    <col min="14" max="14" width="3.88671875" style="19" customWidth="1"/>
    <col min="15" max="15" width="2.5546875" style="19" customWidth="1"/>
    <col min="16" max="17" width="9.44140625" style="19" customWidth="1"/>
    <col min="18" max="16384" width="8.88671875" style="19"/>
  </cols>
  <sheetData>
    <row r="1" spans="1:20" ht="15">
      <c r="A1" s="139" t="s">
        <v>7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6"/>
      <c r="O1" s="17"/>
      <c r="P1" s="18"/>
      <c r="Q1" s="18"/>
    </row>
    <row r="2" spans="1:20" ht="15">
      <c r="O2" s="17"/>
      <c r="P2" s="18"/>
      <c r="Q2" s="18"/>
    </row>
    <row r="3" spans="1:20" ht="36.6">
      <c r="A3" s="137" t="s">
        <v>58</v>
      </c>
      <c r="B3" s="138"/>
      <c r="C3" s="138"/>
      <c r="D3" s="138"/>
      <c r="E3" s="138"/>
      <c r="F3" s="138"/>
      <c r="G3" s="138"/>
      <c r="H3" s="138"/>
      <c r="I3" s="138"/>
      <c r="J3" s="138"/>
      <c r="K3" s="138"/>
      <c r="L3" s="138"/>
      <c r="M3" s="138"/>
      <c r="N3" s="20"/>
      <c r="O3" s="21"/>
      <c r="P3" s="22"/>
      <c r="Q3" s="22"/>
      <c r="R3" s="22"/>
      <c r="S3" s="22"/>
      <c r="T3" s="22"/>
    </row>
    <row r="4" spans="1:20" ht="16.95" customHeight="1">
      <c r="A4" s="20"/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1"/>
      <c r="P4" s="22"/>
      <c r="Q4" s="22"/>
      <c r="R4" s="22"/>
      <c r="S4" s="22"/>
      <c r="T4" s="22"/>
    </row>
    <row r="5" spans="1:20" ht="27.6">
      <c r="A5" s="20"/>
      <c r="B5" s="123" t="s">
        <v>8</v>
      </c>
      <c r="C5" s="123"/>
      <c r="D5" s="123"/>
      <c r="E5" s="124" t="s">
        <v>9</v>
      </c>
      <c r="F5" s="124"/>
      <c r="G5" s="124"/>
      <c r="H5" s="124"/>
      <c r="I5" s="124"/>
      <c r="J5" s="124"/>
      <c r="K5" s="124"/>
      <c r="L5" s="124"/>
      <c r="M5" s="124"/>
      <c r="N5" s="36"/>
      <c r="O5" s="21"/>
      <c r="P5" s="116"/>
      <c r="Q5" s="116"/>
      <c r="R5" s="22"/>
      <c r="S5" s="22"/>
      <c r="T5" s="22"/>
    </row>
    <row r="6" spans="1:20" s="26" customFormat="1" ht="17.399999999999999" customHeight="1">
      <c r="A6" s="23"/>
      <c r="B6" s="123"/>
      <c r="C6" s="123"/>
      <c r="D6" s="123"/>
      <c r="E6" s="124"/>
      <c r="F6" s="124"/>
      <c r="G6" s="124"/>
      <c r="H6" s="124"/>
      <c r="I6" s="124"/>
      <c r="J6" s="124"/>
      <c r="K6" s="124"/>
      <c r="L6" s="124"/>
      <c r="M6" s="124"/>
      <c r="N6" s="36"/>
      <c r="O6" s="24"/>
      <c r="P6" s="119">
        <v>1</v>
      </c>
      <c r="Q6" s="118"/>
      <c r="R6" s="25"/>
      <c r="S6" s="25"/>
      <c r="T6" s="25"/>
    </row>
    <row r="7" spans="1:20" s="26" customFormat="1" ht="17.399999999999999" customHeight="1">
      <c r="A7" s="23"/>
      <c r="B7" s="27"/>
      <c r="C7" s="27"/>
      <c r="D7" s="27"/>
      <c r="E7" s="27"/>
      <c r="F7" s="27"/>
      <c r="G7" s="27"/>
      <c r="H7" s="27"/>
      <c r="I7" s="27"/>
      <c r="J7" s="27"/>
      <c r="K7" s="27"/>
      <c r="L7" s="27"/>
      <c r="M7" s="27"/>
      <c r="N7" s="27"/>
      <c r="O7" s="24"/>
      <c r="P7" s="117"/>
      <c r="Q7" s="118"/>
      <c r="R7" s="25"/>
      <c r="S7" s="25"/>
      <c r="T7" s="25"/>
    </row>
    <row r="8" spans="1:20" s="26" customFormat="1" ht="17.399999999999999" customHeight="1">
      <c r="A8" s="23"/>
      <c r="B8" s="126" t="s">
        <v>10</v>
      </c>
      <c r="C8" s="126"/>
      <c r="D8" s="126" t="s">
        <v>11</v>
      </c>
      <c r="E8" s="126"/>
      <c r="F8" s="126" t="s">
        <v>12</v>
      </c>
      <c r="G8" s="126"/>
      <c r="O8" s="24"/>
      <c r="P8" s="117"/>
      <c r="Q8" s="118"/>
      <c r="R8" s="25"/>
      <c r="S8" s="25"/>
      <c r="T8" s="25"/>
    </row>
    <row r="9" spans="1:20" s="26" customFormat="1" ht="17.399999999999999" customHeight="1">
      <c r="A9" s="23"/>
      <c r="B9" s="140"/>
      <c r="C9" s="140"/>
      <c r="D9" s="140"/>
      <c r="E9" s="140"/>
      <c r="F9" s="140"/>
      <c r="G9" s="140"/>
      <c r="O9" s="24"/>
      <c r="P9" s="117"/>
      <c r="Q9" s="118"/>
      <c r="R9" s="25"/>
      <c r="S9" s="25"/>
      <c r="T9" s="25"/>
    </row>
    <row r="10" spans="1:20" s="26" customFormat="1" ht="17.399999999999999" customHeight="1">
      <c r="A10" s="23"/>
      <c r="B10" s="140"/>
      <c r="C10" s="140"/>
      <c r="D10" s="140"/>
      <c r="E10" s="140"/>
      <c r="F10" s="140"/>
      <c r="G10" s="140"/>
      <c r="O10" s="24"/>
      <c r="P10" s="25"/>
      <c r="Q10" s="25"/>
      <c r="R10" s="25"/>
      <c r="S10" s="25"/>
      <c r="T10" s="25"/>
    </row>
    <row r="11" spans="1:20" s="26" customFormat="1" ht="17.399999999999999" customHeight="1">
      <c r="A11" s="23"/>
      <c r="K11" s="28" t="s">
        <v>13</v>
      </c>
      <c r="L11" s="125">
        <v>45717</v>
      </c>
      <c r="M11" s="125"/>
      <c r="N11" s="125"/>
      <c r="O11" s="29"/>
      <c r="P11" s="25"/>
      <c r="Q11" s="25"/>
      <c r="R11" s="25"/>
      <c r="S11" s="25"/>
      <c r="T11" s="25"/>
    </row>
    <row r="12" spans="1:20" s="26" customFormat="1" ht="17.399999999999999" customHeight="1">
      <c r="A12" s="23"/>
      <c r="B12" s="128" t="s">
        <v>14</v>
      </c>
      <c r="C12" s="128"/>
      <c r="D12" s="128" t="s">
        <v>15</v>
      </c>
      <c r="E12" s="128"/>
      <c r="F12" s="128"/>
      <c r="G12" s="128"/>
      <c r="H12" s="128"/>
      <c r="I12" s="128"/>
      <c r="J12" s="23"/>
      <c r="K12" s="127" t="s">
        <v>16</v>
      </c>
      <c r="L12" s="127"/>
      <c r="M12" s="120"/>
      <c r="N12" s="30"/>
      <c r="P12" s="25"/>
      <c r="Q12" s="25"/>
      <c r="R12" s="25"/>
      <c r="S12" s="25"/>
      <c r="T12" s="25"/>
    </row>
    <row r="13" spans="1:20" s="26" customFormat="1" ht="17.399999999999999" customHeight="1">
      <c r="A13" s="23"/>
      <c r="B13" s="71" t="s">
        <v>61</v>
      </c>
      <c r="C13" s="121">
        <v>1</v>
      </c>
      <c r="D13" s="127" t="s">
        <v>17</v>
      </c>
      <c r="E13" s="127"/>
      <c r="F13" s="127"/>
      <c r="G13" s="127"/>
      <c r="H13" s="127"/>
      <c r="I13" s="127"/>
      <c r="J13" s="23"/>
      <c r="K13" s="127" t="s">
        <v>18</v>
      </c>
      <c r="L13" s="127"/>
      <c r="M13" s="120"/>
      <c r="N13" s="30"/>
      <c r="P13" s="25"/>
      <c r="Q13" s="25"/>
      <c r="R13" s="25"/>
      <c r="S13" s="25"/>
      <c r="T13" s="25"/>
    </row>
    <row r="14" spans="1:20" s="26" customFormat="1" ht="17.399999999999999" customHeight="1">
      <c r="A14" s="23"/>
      <c r="B14" s="71" t="s">
        <v>62</v>
      </c>
      <c r="C14" s="121">
        <v>1</v>
      </c>
      <c r="D14" s="127" t="s">
        <v>19</v>
      </c>
      <c r="E14" s="127"/>
      <c r="F14" s="127"/>
      <c r="G14" s="127"/>
      <c r="H14" s="127"/>
      <c r="I14" s="127"/>
      <c r="J14" s="23"/>
      <c r="K14" s="127" t="s">
        <v>20</v>
      </c>
      <c r="L14" s="127"/>
      <c r="M14" s="120"/>
      <c r="N14" s="30"/>
      <c r="P14" s="25"/>
      <c r="Q14" s="25"/>
      <c r="R14" s="25"/>
      <c r="S14" s="25"/>
      <c r="T14" s="25"/>
    </row>
    <row r="15" spans="1:20" s="26" customFormat="1" ht="17.399999999999999" customHeight="1">
      <c r="A15" s="23"/>
      <c r="B15" s="71" t="s">
        <v>63</v>
      </c>
      <c r="C15" s="121">
        <v>1</v>
      </c>
      <c r="D15" s="127" t="s">
        <v>21</v>
      </c>
      <c r="E15" s="127"/>
      <c r="F15" s="127"/>
      <c r="G15" s="127"/>
      <c r="H15" s="127"/>
      <c r="I15" s="127"/>
      <c r="J15" s="23"/>
      <c r="K15" s="127" t="s">
        <v>22</v>
      </c>
      <c r="L15" s="127"/>
      <c r="M15" s="120"/>
      <c r="N15" s="30"/>
      <c r="P15" s="25"/>
      <c r="Q15" s="25"/>
      <c r="R15" s="25"/>
      <c r="S15" s="25"/>
      <c r="T15" s="25"/>
    </row>
    <row r="16" spans="1:20" s="26" customFormat="1" ht="17.399999999999999" customHeight="1">
      <c r="A16" s="23"/>
      <c r="B16" s="71" t="s">
        <v>64</v>
      </c>
      <c r="C16" s="121">
        <v>1</v>
      </c>
      <c r="D16" s="127" t="s">
        <v>23</v>
      </c>
      <c r="E16" s="127"/>
      <c r="F16" s="127"/>
      <c r="G16" s="127"/>
      <c r="H16" s="127"/>
      <c r="I16" s="127"/>
      <c r="J16" s="23"/>
      <c r="K16" s="136" t="s">
        <v>30</v>
      </c>
      <c r="L16" s="136"/>
      <c r="M16" s="120"/>
      <c r="N16" s="30"/>
      <c r="O16" s="24"/>
      <c r="P16" s="25"/>
      <c r="Q16" s="25"/>
      <c r="R16" s="25"/>
      <c r="S16" s="25"/>
      <c r="T16" s="25"/>
    </row>
    <row r="17" spans="1:20" s="26" customFormat="1" ht="17.399999999999999" customHeight="1">
      <c r="A17" s="23"/>
      <c r="B17" s="71" t="s">
        <v>65</v>
      </c>
      <c r="C17" s="121">
        <v>1</v>
      </c>
      <c r="D17" s="132" t="s">
        <v>158</v>
      </c>
      <c r="E17" s="127"/>
      <c r="F17" s="127"/>
      <c r="G17" s="127"/>
      <c r="H17" s="127"/>
      <c r="I17" s="127"/>
      <c r="J17" s="23"/>
      <c r="K17" s="23"/>
      <c r="L17" s="23"/>
      <c r="M17" s="23"/>
      <c r="N17" s="23"/>
      <c r="O17" s="24"/>
      <c r="P17" s="25"/>
      <c r="Q17" s="25"/>
      <c r="R17" s="25"/>
      <c r="S17" s="25"/>
      <c r="T17" s="25"/>
    </row>
    <row r="18" spans="1:20" s="26" customFormat="1" ht="17.399999999999999" customHeight="1">
      <c r="A18" s="23"/>
      <c r="B18" s="71" t="s">
        <v>66</v>
      </c>
      <c r="C18" s="121">
        <v>1</v>
      </c>
      <c r="D18" s="127" t="s">
        <v>24</v>
      </c>
      <c r="E18" s="127"/>
      <c r="F18" s="127"/>
      <c r="G18" s="127"/>
      <c r="H18" s="127"/>
      <c r="I18" s="127"/>
      <c r="J18" s="23"/>
      <c r="K18" s="23"/>
      <c r="L18" s="23"/>
      <c r="M18" s="23"/>
      <c r="N18" s="23"/>
      <c r="O18" s="24"/>
      <c r="P18" s="25"/>
      <c r="Q18" s="25"/>
      <c r="R18" s="25"/>
      <c r="S18" s="25"/>
      <c r="T18" s="25"/>
    </row>
    <row r="19" spans="1:20" s="26" customFormat="1" ht="17.399999999999999" customHeight="1">
      <c r="A19" s="23"/>
      <c r="B19" s="71" t="s">
        <v>67</v>
      </c>
      <c r="C19" s="121">
        <v>1</v>
      </c>
      <c r="D19" s="127" t="s">
        <v>87</v>
      </c>
      <c r="E19" s="127"/>
      <c r="F19" s="127"/>
      <c r="G19" s="127"/>
      <c r="H19" s="127"/>
      <c r="I19" s="127"/>
      <c r="J19" s="23"/>
      <c r="K19" s="23"/>
      <c r="L19" s="23"/>
      <c r="M19" s="23"/>
      <c r="N19" s="23"/>
      <c r="O19" s="24"/>
      <c r="P19" s="25"/>
      <c r="Q19" s="25"/>
      <c r="R19" s="25"/>
      <c r="S19" s="25"/>
      <c r="T19" s="25"/>
    </row>
    <row r="20" spans="1:20" s="26" customFormat="1" ht="17.399999999999999" customHeight="1">
      <c r="A20" s="23"/>
      <c r="B20" s="71" t="s">
        <v>68</v>
      </c>
      <c r="C20" s="121">
        <v>1</v>
      </c>
      <c r="D20" s="127" t="s">
        <v>88</v>
      </c>
      <c r="E20" s="127"/>
      <c r="F20" s="127"/>
      <c r="G20" s="127"/>
      <c r="H20" s="127"/>
      <c r="I20" s="127"/>
      <c r="J20" s="23"/>
      <c r="K20" s="23"/>
      <c r="L20" s="23"/>
      <c r="M20" s="23"/>
      <c r="N20" s="23"/>
      <c r="O20" s="24"/>
      <c r="P20" s="25"/>
      <c r="Q20" s="25"/>
      <c r="R20" s="25"/>
      <c r="S20" s="25"/>
      <c r="T20" s="25"/>
    </row>
    <row r="21" spans="1:20" s="26" customFormat="1" ht="17.399999999999999" customHeight="1">
      <c r="A21" s="23"/>
      <c r="B21" s="71" t="s">
        <v>69</v>
      </c>
      <c r="C21" s="121">
        <v>1</v>
      </c>
      <c r="D21" s="127" t="s">
        <v>89</v>
      </c>
      <c r="E21" s="127"/>
      <c r="F21" s="127"/>
      <c r="G21" s="127"/>
      <c r="H21" s="127"/>
      <c r="I21" s="127"/>
      <c r="J21" s="23"/>
      <c r="K21" s="23"/>
      <c r="L21" s="23"/>
      <c r="M21" s="23"/>
      <c r="N21" s="23"/>
      <c r="O21" s="24"/>
      <c r="P21" s="25"/>
      <c r="Q21" s="25"/>
      <c r="R21" s="25"/>
      <c r="S21" s="25"/>
      <c r="T21" s="25"/>
    </row>
    <row r="22" spans="1:20" s="26" customFormat="1" ht="17.399999999999999" customHeight="1">
      <c r="A22" s="23"/>
      <c r="B22" s="71" t="s">
        <v>70</v>
      </c>
      <c r="C22" s="121">
        <v>1</v>
      </c>
      <c r="D22" s="127" t="s">
        <v>90</v>
      </c>
      <c r="E22" s="127"/>
      <c r="F22" s="127"/>
      <c r="G22" s="127"/>
      <c r="H22" s="127"/>
      <c r="I22" s="127"/>
      <c r="J22" s="23"/>
      <c r="K22" s="23"/>
      <c r="L22" s="23"/>
      <c r="M22" s="23"/>
      <c r="N22" s="23"/>
      <c r="O22" s="24"/>
      <c r="P22" s="25"/>
      <c r="Q22" s="25"/>
      <c r="R22" s="25"/>
      <c r="S22" s="25"/>
      <c r="T22" s="25"/>
    </row>
    <row r="23" spans="1:20" s="26" customFormat="1" ht="17.399999999999999" customHeight="1">
      <c r="A23" s="23"/>
      <c r="B23" s="71" t="s">
        <v>71</v>
      </c>
      <c r="C23" s="121">
        <v>1</v>
      </c>
      <c r="D23" s="127" t="s">
        <v>91</v>
      </c>
      <c r="E23" s="127"/>
      <c r="F23" s="127"/>
      <c r="G23" s="127"/>
      <c r="H23" s="127"/>
      <c r="I23" s="127"/>
      <c r="J23" s="23"/>
      <c r="K23" s="23"/>
      <c r="L23" s="23"/>
      <c r="M23" s="23"/>
      <c r="N23" s="23"/>
      <c r="O23" s="24"/>
      <c r="P23" s="25"/>
      <c r="Q23" s="25"/>
      <c r="R23" s="25"/>
      <c r="S23" s="25"/>
      <c r="T23" s="25"/>
    </row>
    <row r="24" spans="1:20" s="26" customFormat="1" ht="17.399999999999999" customHeight="1">
      <c r="A24" s="23"/>
      <c r="B24" s="71" t="s">
        <v>72</v>
      </c>
      <c r="C24" s="121">
        <v>1</v>
      </c>
      <c r="D24" s="127" t="s">
        <v>92</v>
      </c>
      <c r="E24" s="127"/>
      <c r="F24" s="127"/>
      <c r="G24" s="127"/>
      <c r="H24" s="127"/>
      <c r="I24" s="127"/>
      <c r="J24" s="23"/>
      <c r="K24" s="23"/>
      <c r="L24" s="23"/>
      <c r="M24" s="23"/>
      <c r="N24" s="23"/>
      <c r="O24" s="24"/>
      <c r="P24" s="25"/>
      <c r="Q24" s="25"/>
      <c r="R24" s="25"/>
      <c r="S24" s="25"/>
      <c r="T24" s="25"/>
    </row>
    <row r="25" spans="1:20" s="26" customFormat="1" ht="17.399999999999999" customHeight="1">
      <c r="A25" s="23"/>
      <c r="B25" s="71" t="s">
        <v>73</v>
      </c>
      <c r="C25" s="121">
        <v>1</v>
      </c>
      <c r="D25" s="133" t="s">
        <v>25</v>
      </c>
      <c r="E25" s="134"/>
      <c r="F25" s="134"/>
      <c r="G25" s="134"/>
      <c r="H25" s="134"/>
      <c r="I25" s="135"/>
      <c r="J25" s="23"/>
      <c r="K25" s="23"/>
      <c r="L25" s="23"/>
      <c r="M25" s="23"/>
      <c r="N25" s="23"/>
      <c r="O25" s="24"/>
      <c r="P25" s="25"/>
      <c r="Q25" s="25"/>
      <c r="R25" s="25"/>
      <c r="S25" s="25"/>
      <c r="T25" s="25"/>
    </row>
    <row r="26" spans="1:20" s="23" customFormat="1" ht="17.399999999999999" customHeight="1">
      <c r="B26" s="72" t="s">
        <v>59</v>
      </c>
      <c r="C26" s="121">
        <v>1</v>
      </c>
      <c r="D26" s="129" t="s">
        <v>26</v>
      </c>
      <c r="E26" s="130"/>
      <c r="F26" s="130"/>
      <c r="G26" s="130"/>
      <c r="H26" s="130"/>
      <c r="I26" s="131"/>
      <c r="O26" s="31"/>
      <c r="P26" s="32"/>
      <c r="Q26" s="32"/>
      <c r="R26" s="32"/>
      <c r="S26" s="32"/>
      <c r="T26" s="32"/>
    </row>
    <row r="27" spans="1:20" s="23" customFormat="1" ht="17.399999999999999" customHeight="1">
      <c r="B27" s="72" t="s">
        <v>60</v>
      </c>
      <c r="C27" s="121">
        <v>1</v>
      </c>
      <c r="D27" s="129" t="s">
        <v>93</v>
      </c>
      <c r="E27" s="130"/>
      <c r="F27" s="130"/>
      <c r="G27" s="130"/>
      <c r="H27" s="130"/>
      <c r="I27" s="131"/>
      <c r="K27" s="33"/>
      <c r="L27" s="67" t="s">
        <v>27</v>
      </c>
      <c r="M27" s="68"/>
      <c r="O27" s="31"/>
      <c r="P27" s="32"/>
      <c r="Q27" s="32"/>
    </row>
    <row r="28" spans="1:20" s="23" customFormat="1" ht="17.399999999999999" customHeight="1">
      <c r="K28" s="35"/>
      <c r="L28" s="248" t="s">
        <v>159</v>
      </c>
      <c r="M28" s="122"/>
      <c r="N28" s="34"/>
      <c r="O28" s="31"/>
      <c r="P28" s="32"/>
      <c r="Q28" s="32"/>
    </row>
    <row r="29" spans="1:20" s="26" customFormat="1" ht="17.399999999999999"/>
    <row r="30" spans="1:20" s="26" customFormat="1" ht="17.399999999999999"/>
    <row r="31" spans="1:20" s="26" customFormat="1" ht="17.399999999999999"/>
    <row r="32" spans="1:20" s="26" customFormat="1" ht="17.399999999999999"/>
    <row r="33" s="26" customFormat="1" ht="17.399999999999999"/>
    <row r="34" s="26" customFormat="1" ht="17.399999999999999"/>
    <row r="35" s="26" customFormat="1" ht="17.399999999999999"/>
  </sheetData>
  <mergeCells count="34">
    <mergeCell ref="D15:I15"/>
    <mergeCell ref="K14:L14"/>
    <mergeCell ref="A3:M3"/>
    <mergeCell ref="A1:M1"/>
    <mergeCell ref="B12:C12"/>
    <mergeCell ref="K12:L12"/>
    <mergeCell ref="K15:L15"/>
    <mergeCell ref="D13:I13"/>
    <mergeCell ref="D14:I14"/>
    <mergeCell ref="B9:C10"/>
    <mergeCell ref="D9:E10"/>
    <mergeCell ref="F9:G10"/>
    <mergeCell ref="D24:I24"/>
    <mergeCell ref="D23:I23"/>
    <mergeCell ref="D22:I22"/>
    <mergeCell ref="D21:I21"/>
    <mergeCell ref="K16:L16"/>
    <mergeCell ref="D16:I16"/>
    <mergeCell ref="L28:M28"/>
    <mergeCell ref="B5:D6"/>
    <mergeCell ref="E5:M6"/>
    <mergeCell ref="L11:N11"/>
    <mergeCell ref="B8:C8"/>
    <mergeCell ref="D8:E8"/>
    <mergeCell ref="F8:G8"/>
    <mergeCell ref="D20:I20"/>
    <mergeCell ref="K13:L13"/>
    <mergeCell ref="D12:I12"/>
    <mergeCell ref="D26:I26"/>
    <mergeCell ref="D27:I27"/>
    <mergeCell ref="D19:I19"/>
    <mergeCell ref="D18:I18"/>
    <mergeCell ref="D17:I17"/>
    <mergeCell ref="D25:I25"/>
  </mergeCells>
  <phoneticPr fontId="1"/>
  <dataValidations count="1">
    <dataValidation type="list" allowBlank="1" showInputMessage="1" showErrorMessage="1" sqref="C13:C27" xr:uid="{820CF631-AB36-4F39-B12A-A0367CB0E0EF}">
      <formula1>$P$6:$P$7</formula1>
    </dataValidation>
  </dataValidations>
  <pageMargins left="0.70866141732283472" right="0.59055118110236227" top="0.74803149606299213" bottom="0.74803149606299213" header="0.31496062992125984" footer="0.31496062992125984"/>
  <pageSetup paperSize="9" orientation="landscape" r:id="rId1"/>
  <headerFooter>
    <oddFooter>&amp;C森林境界現地測位（地上法）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</sheetPr>
  <dimension ref="A1:N37"/>
  <sheetViews>
    <sheetView view="pageBreakPreview" zoomScale="60" zoomScaleNormal="100" workbookViewId="0"/>
  </sheetViews>
  <sheetFormatPr defaultRowHeight="13.2"/>
  <cols>
    <col min="1" max="1" width="2.6640625" style="1" customWidth="1"/>
    <col min="2" max="13" width="10.5546875" style="1" customWidth="1"/>
    <col min="14" max="14" width="2.5546875" style="1" customWidth="1"/>
    <col min="15" max="16384" width="8.88671875" style="1"/>
  </cols>
  <sheetData>
    <row r="1" spans="1:14" ht="14.4">
      <c r="N1" s="6"/>
    </row>
    <row r="2" spans="1:14" ht="14.4">
      <c r="A2" s="147" t="s">
        <v>1</v>
      </c>
      <c r="B2" s="147"/>
      <c r="C2" s="147"/>
      <c r="D2" s="147"/>
      <c r="E2" s="147"/>
      <c r="F2" s="147"/>
      <c r="G2" s="147"/>
      <c r="H2" s="147"/>
      <c r="I2" s="147"/>
      <c r="J2" s="147"/>
      <c r="K2" s="147"/>
      <c r="L2" s="147"/>
      <c r="M2" s="147"/>
      <c r="N2" s="7"/>
    </row>
    <row r="4" spans="1:14">
      <c r="N4" s="7"/>
    </row>
    <row r="5" spans="1:14" s="2" customFormat="1" ht="16.2">
      <c r="N5" s="9"/>
    </row>
    <row r="6" spans="1:14" s="2" customFormat="1" ht="16.2">
      <c r="N6" s="9"/>
    </row>
    <row r="7" spans="1:14" ht="40.950000000000003" customHeight="1">
      <c r="B7" s="149" t="str">
        <f>入力シート!A3</f>
        <v>現 地 測 位 法（地 上 法） 森 林 境 界 明 確 化 業 務</v>
      </c>
      <c r="C7" s="150"/>
      <c r="D7" s="150"/>
      <c r="E7" s="150"/>
      <c r="F7" s="150"/>
      <c r="G7" s="150"/>
      <c r="H7" s="150"/>
      <c r="I7" s="150"/>
      <c r="J7" s="150"/>
      <c r="K7" s="150"/>
      <c r="L7" s="150"/>
      <c r="M7" s="151"/>
      <c r="N7" s="8"/>
    </row>
    <row r="8" spans="1:14" s="2" customFormat="1" ht="16.2">
      <c r="B8" s="3"/>
      <c r="C8" s="3"/>
      <c r="D8" s="3"/>
      <c r="N8" s="9"/>
    </row>
    <row r="9" spans="1:14" s="2" customFormat="1" ht="16.2">
      <c r="B9" s="3"/>
      <c r="C9" s="3"/>
      <c r="D9" s="3"/>
      <c r="F9" s="10"/>
      <c r="G9" s="13"/>
      <c r="H9" s="10"/>
      <c r="I9" s="11"/>
      <c r="N9" s="9"/>
    </row>
    <row r="10" spans="1:14" s="2" customFormat="1" ht="16.2">
      <c r="B10" s="161" t="s">
        <v>2</v>
      </c>
      <c r="C10" s="162"/>
      <c r="D10" s="162"/>
      <c r="E10" s="162" t="str">
        <f>入力シート!E5</f>
        <v>○○市町村　大字　□□　字　△△　地内</v>
      </c>
      <c r="F10" s="162"/>
      <c r="G10" s="162"/>
      <c r="H10" s="162"/>
      <c r="I10" s="162"/>
      <c r="J10" s="162"/>
      <c r="K10" s="162"/>
      <c r="L10" s="162"/>
      <c r="M10" s="165"/>
      <c r="N10" s="9"/>
    </row>
    <row r="11" spans="1:14" s="2" customFormat="1" ht="16.2">
      <c r="B11" s="163"/>
      <c r="C11" s="164"/>
      <c r="D11" s="164"/>
      <c r="E11" s="164"/>
      <c r="F11" s="164"/>
      <c r="G11" s="164"/>
      <c r="H11" s="164"/>
      <c r="I11" s="164"/>
      <c r="J11" s="164"/>
      <c r="K11" s="164"/>
      <c r="L11" s="164"/>
      <c r="M11" s="166"/>
      <c r="N11" s="9"/>
    </row>
    <row r="12" spans="1:14" s="2" customFormat="1" ht="16.2">
      <c r="B12" s="3"/>
      <c r="C12" s="3"/>
      <c r="D12" s="3"/>
      <c r="F12" s="10"/>
      <c r="G12" s="10"/>
      <c r="H12" s="10"/>
      <c r="I12" s="10"/>
      <c r="N12" s="9"/>
    </row>
    <row r="13" spans="1:14" s="2" customFormat="1" ht="16.2">
      <c r="B13" s="3"/>
      <c r="C13" s="3"/>
      <c r="D13" s="3"/>
      <c r="E13" s="4"/>
      <c r="F13" s="10"/>
      <c r="G13" s="14"/>
      <c r="H13" s="10"/>
      <c r="I13" s="10"/>
      <c r="N13" s="9"/>
    </row>
    <row r="14" spans="1:14" s="2" customFormat="1" ht="16.8" thickBot="1">
      <c r="B14" s="3"/>
      <c r="C14" s="3"/>
      <c r="D14" s="3"/>
      <c r="E14" s="4"/>
      <c r="F14" s="10"/>
      <c r="G14" s="14"/>
      <c r="H14" s="10"/>
      <c r="I14" s="10"/>
      <c r="N14" s="9"/>
    </row>
    <row r="15" spans="1:14" s="2" customFormat="1" ht="19.2">
      <c r="B15" s="141" t="s">
        <v>3</v>
      </c>
      <c r="C15" s="142"/>
      <c r="D15" s="178" t="s">
        <v>4</v>
      </c>
      <c r="E15" s="175"/>
      <c r="F15" s="175"/>
      <c r="G15" s="175" t="s">
        <v>5</v>
      </c>
      <c r="H15" s="175"/>
      <c r="I15" s="175"/>
      <c r="J15" s="175" t="s">
        <v>6</v>
      </c>
      <c r="K15" s="175"/>
      <c r="L15" s="176"/>
      <c r="M15" s="15"/>
      <c r="N15" s="9"/>
    </row>
    <row r="16" spans="1:14" s="2" customFormat="1" ht="18.75" customHeight="1">
      <c r="B16" s="143"/>
      <c r="C16" s="144"/>
      <c r="D16" s="167">
        <f>入力シート!B9</f>
        <v>0</v>
      </c>
      <c r="E16" s="168"/>
      <c r="F16" s="168"/>
      <c r="G16" s="171">
        <f>入力シート!D9</f>
        <v>0</v>
      </c>
      <c r="H16" s="168"/>
      <c r="I16" s="168"/>
      <c r="J16" s="171">
        <f>入力シート!F9</f>
        <v>0</v>
      </c>
      <c r="K16" s="168"/>
      <c r="L16" s="173"/>
      <c r="N16" s="9"/>
    </row>
    <row r="17" spans="2:14" s="2" customFormat="1" ht="16.350000000000001" customHeight="1" thickBot="1">
      <c r="B17" s="145"/>
      <c r="C17" s="146"/>
      <c r="D17" s="169"/>
      <c r="E17" s="170"/>
      <c r="F17" s="170"/>
      <c r="G17" s="172"/>
      <c r="H17" s="170"/>
      <c r="I17" s="170"/>
      <c r="J17" s="172"/>
      <c r="K17" s="170"/>
      <c r="L17" s="174"/>
      <c r="N17" s="9"/>
    </row>
    <row r="18" spans="2:14" s="2" customFormat="1" ht="16.2">
      <c r="F18" s="10"/>
      <c r="G18" s="10"/>
      <c r="H18" s="10"/>
      <c r="I18" s="12"/>
      <c r="N18" s="9"/>
    </row>
    <row r="19" spans="2:14" s="2" customFormat="1" ht="16.2">
      <c r="F19" s="10"/>
      <c r="G19" s="10"/>
      <c r="H19" s="10"/>
      <c r="I19" s="10"/>
      <c r="N19" s="9"/>
    </row>
    <row r="20" spans="2:14" s="2" customFormat="1" ht="16.2">
      <c r="F20" s="10"/>
      <c r="G20" s="10"/>
      <c r="H20" s="10"/>
      <c r="I20" s="10"/>
      <c r="N20" s="9"/>
    </row>
    <row r="21" spans="2:14" s="2" customFormat="1" ht="19.2">
      <c r="B21" s="15" t="s">
        <v>28</v>
      </c>
      <c r="C21" s="15"/>
      <c r="D21" s="177">
        <f>入力シート!L11</f>
        <v>45717</v>
      </c>
      <c r="E21" s="177"/>
      <c r="N21" s="9"/>
    </row>
    <row r="22" spans="2:14" s="2" customFormat="1" ht="16.2">
      <c r="B22" s="148"/>
      <c r="C22" s="148"/>
      <c r="D22" s="148"/>
      <c r="N22" s="9"/>
    </row>
    <row r="23" spans="2:14" s="2" customFormat="1" ht="16.2">
      <c r="N23" s="9"/>
    </row>
    <row r="24" spans="2:14" s="2" customFormat="1" ht="16.2">
      <c r="N24" s="9"/>
    </row>
    <row r="25" spans="2:14" s="2" customFormat="1" ht="16.2">
      <c r="B25" s="10"/>
      <c r="C25" s="10"/>
      <c r="D25" s="10"/>
      <c r="E25" s="10"/>
      <c r="F25" s="10"/>
      <c r="N25" s="9"/>
    </row>
    <row r="26" spans="2:14" s="2" customFormat="1" ht="16.2">
      <c r="B26" s="10"/>
      <c r="C26" s="10"/>
      <c r="D26" s="10"/>
      <c r="E26" s="10"/>
      <c r="F26" s="10"/>
      <c r="N26" s="9"/>
    </row>
    <row r="27" spans="2:14" s="2" customFormat="1" ht="16.2">
      <c r="B27" s="152" t="s">
        <v>0</v>
      </c>
      <c r="C27" s="153"/>
      <c r="D27" s="153"/>
      <c r="E27" s="153"/>
      <c r="F27" s="153"/>
      <c r="G27" s="153"/>
      <c r="H27" s="153"/>
      <c r="I27" s="153"/>
      <c r="J27" s="153"/>
      <c r="K27" s="153"/>
      <c r="L27" s="153"/>
      <c r="M27" s="154"/>
      <c r="N27" s="9"/>
    </row>
    <row r="28" spans="2:14" s="2" customFormat="1" ht="16.2">
      <c r="B28" s="155"/>
      <c r="C28" s="156"/>
      <c r="D28" s="156"/>
      <c r="E28" s="156"/>
      <c r="F28" s="156"/>
      <c r="G28" s="156"/>
      <c r="H28" s="156"/>
      <c r="I28" s="156"/>
      <c r="J28" s="156"/>
      <c r="K28" s="156"/>
      <c r="L28" s="156"/>
      <c r="M28" s="157"/>
      <c r="N28" s="9"/>
    </row>
    <row r="29" spans="2:14" s="2" customFormat="1" ht="16.2">
      <c r="B29" s="158"/>
      <c r="C29" s="159"/>
      <c r="D29" s="159"/>
      <c r="E29" s="159"/>
      <c r="F29" s="159"/>
      <c r="G29" s="159"/>
      <c r="H29" s="159"/>
      <c r="I29" s="159"/>
      <c r="J29" s="159"/>
      <c r="K29" s="159"/>
      <c r="L29" s="159"/>
      <c r="M29" s="160"/>
      <c r="N29" s="9"/>
    </row>
    <row r="30" spans="2:14" s="2" customFormat="1" ht="16.2">
      <c r="N30" s="9"/>
    </row>
    <row r="31" spans="2:14" s="2" customFormat="1" ht="16.2"/>
    <row r="32" spans="2:14" s="2" customFormat="1" ht="16.2"/>
    <row r="33" s="2" customFormat="1" ht="16.2"/>
    <row r="34" s="2" customFormat="1" ht="16.2"/>
    <row r="35" s="2" customFormat="1" ht="16.2"/>
    <row r="36" s="2" customFormat="1" ht="16.2"/>
    <row r="37" s="2" customFormat="1" ht="16.2"/>
  </sheetData>
  <sheetProtection sheet="1" objects="1" scenarios="1"/>
  <mergeCells count="14">
    <mergeCell ref="B15:C17"/>
    <mergeCell ref="A2:M2"/>
    <mergeCell ref="B22:D22"/>
    <mergeCell ref="B7:M7"/>
    <mergeCell ref="B27:M29"/>
    <mergeCell ref="B10:D11"/>
    <mergeCell ref="E10:M11"/>
    <mergeCell ref="D16:F17"/>
    <mergeCell ref="G16:I17"/>
    <mergeCell ref="J16:L17"/>
    <mergeCell ref="G15:I15"/>
    <mergeCell ref="J15:L15"/>
    <mergeCell ref="D21:E21"/>
    <mergeCell ref="D15:F15"/>
  </mergeCells>
  <phoneticPr fontI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Footer>&amp;C森林境界現地測位（地上法）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T49"/>
  <sheetViews>
    <sheetView showZeros="0" zoomScale="80" zoomScaleNormal="80" workbookViewId="0"/>
  </sheetViews>
  <sheetFormatPr defaultRowHeight="13.8"/>
  <cols>
    <col min="1" max="1" width="2.6640625" style="53" customWidth="1"/>
    <col min="2" max="2" width="8.5546875" style="53" customWidth="1"/>
    <col min="3" max="5" width="8.88671875" style="53"/>
    <col min="6" max="6" width="12.88671875" style="53" customWidth="1"/>
    <col min="7" max="7" width="14.109375" style="53" customWidth="1"/>
    <col min="8" max="8" width="8.88671875" style="53"/>
    <col min="9" max="9" width="13.77734375" style="53" customWidth="1"/>
    <col min="10" max="10" width="20.21875" style="53" customWidth="1"/>
    <col min="11" max="12" width="8.88671875" style="53"/>
    <col min="13" max="13" width="6.77734375" style="53" customWidth="1"/>
    <col min="14" max="14" width="2.6640625" style="53" customWidth="1"/>
    <col min="15" max="16384" width="8.88671875" style="53"/>
  </cols>
  <sheetData>
    <row r="2" spans="1:20" s="37" customFormat="1" ht="30.6">
      <c r="A2" s="200" t="s">
        <v>74</v>
      </c>
      <c r="B2" s="200"/>
      <c r="C2" s="200"/>
      <c r="D2" s="200"/>
      <c r="E2" s="200"/>
      <c r="F2" s="200"/>
      <c r="G2" s="200"/>
      <c r="H2" s="200"/>
      <c r="I2" s="200"/>
      <c r="J2" s="200"/>
      <c r="K2" s="200"/>
      <c r="L2" s="200"/>
      <c r="M2" s="200"/>
      <c r="N2" s="200"/>
    </row>
    <row r="3" spans="1:20" s="37" customFormat="1" ht="13.95" customHeight="1">
      <c r="A3" s="69"/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</row>
    <row r="4" spans="1:20" s="38" customFormat="1" ht="13.95" customHeight="1" thickBot="1"/>
    <row r="5" spans="1:20" s="38" customFormat="1" ht="23.4" customHeight="1" thickBot="1">
      <c r="B5" s="201" t="s">
        <v>32</v>
      </c>
      <c r="C5" s="202"/>
      <c r="D5" s="202"/>
      <c r="E5" s="202"/>
      <c r="F5" s="203"/>
      <c r="G5" s="39" t="s">
        <v>33</v>
      </c>
      <c r="H5" s="39" t="s">
        <v>34</v>
      </c>
      <c r="I5" s="56" t="s">
        <v>35</v>
      </c>
      <c r="J5" s="70" t="s">
        <v>36</v>
      </c>
      <c r="K5" s="204" t="s">
        <v>37</v>
      </c>
      <c r="L5" s="204"/>
      <c r="M5" s="205"/>
    </row>
    <row r="6" spans="1:20" s="38" customFormat="1" ht="40.049999999999997" customHeight="1" thickTop="1">
      <c r="B6" s="40"/>
      <c r="C6" s="223" t="s">
        <v>38</v>
      </c>
      <c r="D6" s="215"/>
      <c r="E6" s="215"/>
      <c r="F6" s="216"/>
      <c r="G6" s="65">
        <f>IF(入力シート!$C$13=1,1,0)</f>
        <v>1</v>
      </c>
      <c r="H6" s="41" t="s">
        <v>39</v>
      </c>
      <c r="I6" s="57">
        <f>'出力（印刷）現地測位（地上法単価表)'!K14</f>
        <v>0</v>
      </c>
      <c r="J6" s="84">
        <f>ROUNDDOWN(G6*I6,0)</f>
        <v>0</v>
      </c>
      <c r="K6" s="192" t="s">
        <v>40</v>
      </c>
      <c r="L6" s="192"/>
      <c r="M6" s="193"/>
      <c r="T6" s="42"/>
    </row>
    <row r="7" spans="1:20" s="38" customFormat="1" ht="40.049999999999997" customHeight="1">
      <c r="B7" s="43"/>
      <c r="C7" s="206" t="s">
        <v>41</v>
      </c>
      <c r="D7" s="180"/>
      <c r="E7" s="180"/>
      <c r="F7" s="181"/>
      <c r="G7" s="65">
        <f>IF(入力シート!$C$14=1,1,0)</f>
        <v>1</v>
      </c>
      <c r="H7" s="45" t="s">
        <v>39</v>
      </c>
      <c r="I7" s="85">
        <f>'出力（印刷）現地測位（地上法単価表)'!K30</f>
        <v>0</v>
      </c>
      <c r="J7" s="86">
        <f t="shared" ref="J7:J15" si="0">ROUNDDOWN(G7*I7,0)</f>
        <v>0</v>
      </c>
      <c r="K7" s="218" t="s">
        <v>42</v>
      </c>
      <c r="L7" s="218"/>
      <c r="M7" s="219"/>
    </row>
    <row r="8" spans="1:20" s="38" customFormat="1" ht="40.049999999999997" customHeight="1">
      <c r="B8" s="43"/>
      <c r="C8" s="206" t="s">
        <v>43</v>
      </c>
      <c r="D8" s="180"/>
      <c r="E8" s="180"/>
      <c r="F8" s="181"/>
      <c r="G8" s="65">
        <f>IF(入力シート!$C$15=1,入力シート!$D$9,0)</f>
        <v>0</v>
      </c>
      <c r="H8" s="45" t="s">
        <v>44</v>
      </c>
      <c r="I8" s="85">
        <f>'出力（印刷）現地測位（地上法単価表)'!K47</f>
        <v>0</v>
      </c>
      <c r="J8" s="86">
        <f t="shared" si="0"/>
        <v>0</v>
      </c>
      <c r="K8" s="218" t="s">
        <v>45</v>
      </c>
      <c r="L8" s="218"/>
      <c r="M8" s="219"/>
    </row>
    <row r="9" spans="1:20" s="38" customFormat="1" ht="40.049999999999997" customHeight="1">
      <c r="B9" s="46"/>
      <c r="C9" s="206" t="s">
        <v>46</v>
      </c>
      <c r="D9" s="180"/>
      <c r="E9" s="180"/>
      <c r="F9" s="181"/>
      <c r="G9" s="65">
        <f>IF(入力シート!$C$16=1,入力シート!$D$9,0)</f>
        <v>0</v>
      </c>
      <c r="H9" s="45" t="s">
        <v>44</v>
      </c>
      <c r="I9" s="85">
        <f>'出力（印刷）現地測位（地上法単価表)'!K63</f>
        <v>0</v>
      </c>
      <c r="J9" s="86">
        <f t="shared" si="0"/>
        <v>0</v>
      </c>
      <c r="K9" s="218" t="s">
        <v>47</v>
      </c>
      <c r="L9" s="218"/>
      <c r="M9" s="219"/>
    </row>
    <row r="10" spans="1:20" s="38" customFormat="1" ht="40.049999999999997" customHeight="1">
      <c r="B10" s="46"/>
      <c r="C10" s="199" t="s">
        <v>157</v>
      </c>
      <c r="D10" s="180"/>
      <c r="E10" s="180"/>
      <c r="F10" s="181"/>
      <c r="G10" s="65">
        <f>IF(入力シート!$C$17=1,入力シート!$D$9,0)</f>
        <v>0</v>
      </c>
      <c r="H10" s="45" t="s">
        <v>44</v>
      </c>
      <c r="I10" s="85">
        <f>'出力（印刷）現地測位（地上法単価表)'!K79</f>
        <v>0</v>
      </c>
      <c r="J10" s="86">
        <f t="shared" si="0"/>
        <v>0</v>
      </c>
      <c r="K10" s="218" t="s">
        <v>48</v>
      </c>
      <c r="L10" s="218"/>
      <c r="M10" s="219"/>
      <c r="N10" s="47"/>
      <c r="O10" s="47"/>
    </row>
    <row r="11" spans="1:20" s="38" customFormat="1" ht="40.049999999999997" customHeight="1">
      <c r="B11" s="46"/>
      <c r="C11" s="206" t="s">
        <v>49</v>
      </c>
      <c r="D11" s="180"/>
      <c r="E11" s="180"/>
      <c r="F11" s="181"/>
      <c r="G11" s="65">
        <f>IF(入力シート!$C$18=1,入力シート!$D$9,0)</f>
        <v>0</v>
      </c>
      <c r="H11" s="45" t="s">
        <v>44</v>
      </c>
      <c r="I11" s="85">
        <f>'出力（印刷）現地測位（地上法単価表)'!Z15</f>
        <v>0</v>
      </c>
      <c r="J11" s="86">
        <f t="shared" si="0"/>
        <v>0</v>
      </c>
      <c r="K11" s="218" t="s">
        <v>50</v>
      </c>
      <c r="L11" s="218"/>
      <c r="M11" s="219"/>
      <c r="N11" s="47"/>
      <c r="O11" s="47"/>
    </row>
    <row r="12" spans="1:20" s="38" customFormat="1" ht="40.049999999999997" customHeight="1">
      <c r="B12" s="46"/>
      <c r="C12" s="199" t="s">
        <v>82</v>
      </c>
      <c r="D12" s="180"/>
      <c r="E12" s="180"/>
      <c r="F12" s="181"/>
      <c r="G12" s="65">
        <f>IF(入力シート!$C$19=1,入力シート!$B$9,0)</f>
        <v>0</v>
      </c>
      <c r="H12" s="45" t="s">
        <v>44</v>
      </c>
      <c r="I12" s="85">
        <f>'出力（印刷）現地測位（地上法単価表)'!Z31</f>
        <v>0</v>
      </c>
      <c r="J12" s="86">
        <f t="shared" si="0"/>
        <v>0</v>
      </c>
      <c r="K12" s="217" t="s">
        <v>76</v>
      </c>
      <c r="L12" s="218"/>
      <c r="M12" s="219"/>
      <c r="N12" s="47"/>
      <c r="O12" s="47"/>
    </row>
    <row r="13" spans="1:20" s="38" customFormat="1" ht="40.049999999999997" customHeight="1">
      <c r="B13" s="46"/>
      <c r="C13" s="199" t="s">
        <v>83</v>
      </c>
      <c r="D13" s="180"/>
      <c r="E13" s="180"/>
      <c r="F13" s="181"/>
      <c r="G13" s="65">
        <f>IF(入力シート!C20=1,入力シート!$F$9,0)</f>
        <v>0</v>
      </c>
      <c r="H13" s="45" t="s">
        <v>44</v>
      </c>
      <c r="I13" s="85">
        <f>'出力（印刷）現地測位（地上法単価表)'!Z47</f>
        <v>0</v>
      </c>
      <c r="J13" s="86">
        <f t="shared" si="0"/>
        <v>0</v>
      </c>
      <c r="K13" s="217" t="s">
        <v>77</v>
      </c>
      <c r="L13" s="218"/>
      <c r="M13" s="219"/>
      <c r="N13" s="47"/>
      <c r="O13" s="47"/>
    </row>
    <row r="14" spans="1:20" s="38" customFormat="1" ht="40.049999999999997" customHeight="1">
      <c r="B14" s="46"/>
      <c r="C14" s="179" t="s">
        <v>147</v>
      </c>
      <c r="D14" s="180"/>
      <c r="E14" s="180"/>
      <c r="F14" s="181"/>
      <c r="G14" s="65">
        <f>IF(入力シート!$C$21=1,入力シート!$B$9,0)</f>
        <v>0</v>
      </c>
      <c r="H14" s="45" t="s">
        <v>29</v>
      </c>
      <c r="I14" s="85">
        <f>'出力（印刷）現地測位（地上法単価表)'!Z63</f>
        <v>0</v>
      </c>
      <c r="J14" s="86">
        <f t="shared" si="0"/>
        <v>0</v>
      </c>
      <c r="K14" s="217" t="s">
        <v>78</v>
      </c>
      <c r="L14" s="218"/>
      <c r="M14" s="219"/>
      <c r="N14" s="47"/>
      <c r="O14" s="47"/>
    </row>
    <row r="15" spans="1:20" s="38" customFormat="1" ht="40.049999999999997" customHeight="1" thickBot="1">
      <c r="B15" s="48"/>
      <c r="C15" s="224" t="s">
        <v>84</v>
      </c>
      <c r="D15" s="208"/>
      <c r="E15" s="208"/>
      <c r="F15" s="209"/>
      <c r="G15" s="66">
        <f>IF(入力シート!$C$22=1,1,0)</f>
        <v>1</v>
      </c>
      <c r="H15" s="50" t="s">
        <v>39</v>
      </c>
      <c r="I15" s="87">
        <f>'出力（印刷）現地測位（地上法単価表)'!Z78</f>
        <v>0</v>
      </c>
      <c r="J15" s="88">
        <f t="shared" si="0"/>
        <v>0</v>
      </c>
      <c r="K15" s="220" t="s">
        <v>79</v>
      </c>
      <c r="L15" s="221"/>
      <c r="M15" s="222"/>
    </row>
    <row r="16" spans="1:20" s="38" customFormat="1" ht="15.6">
      <c r="C16" s="47"/>
      <c r="D16" s="47"/>
      <c r="E16" s="47"/>
      <c r="F16" s="47"/>
    </row>
    <row r="17" spans="1:15" s="38" customFormat="1" ht="15.6">
      <c r="C17" s="47"/>
      <c r="D17" s="47"/>
      <c r="E17" s="47"/>
      <c r="F17" s="47"/>
    </row>
    <row r="18" spans="1:15" s="37" customFormat="1" ht="30.6">
      <c r="A18" s="200" t="s">
        <v>75</v>
      </c>
      <c r="B18" s="200"/>
      <c r="C18" s="200"/>
      <c r="D18" s="200"/>
      <c r="E18" s="200"/>
      <c r="F18" s="200"/>
      <c r="G18" s="200"/>
      <c r="H18" s="200"/>
      <c r="I18" s="200"/>
      <c r="J18" s="200"/>
      <c r="K18" s="200"/>
      <c r="L18" s="200"/>
      <c r="M18" s="200"/>
      <c r="N18" s="200"/>
    </row>
    <row r="19" spans="1:15" s="37" customFormat="1" ht="13.95" customHeight="1">
      <c r="A19" s="69"/>
      <c r="B19" s="69"/>
      <c r="C19" s="69"/>
      <c r="D19" s="69"/>
      <c r="E19" s="69"/>
      <c r="F19" s="69"/>
      <c r="G19" s="69"/>
      <c r="H19" s="69"/>
      <c r="I19" s="69"/>
      <c r="J19" s="69"/>
      <c r="K19" s="69"/>
      <c r="L19" s="69"/>
      <c r="M19" s="69"/>
      <c r="N19" s="69"/>
    </row>
    <row r="20" spans="1:15" s="38" customFormat="1" ht="13.95" customHeight="1" thickBot="1"/>
    <row r="21" spans="1:15" s="38" customFormat="1" ht="23.4" customHeight="1" thickBot="1">
      <c r="B21" s="201" t="s">
        <v>32</v>
      </c>
      <c r="C21" s="202"/>
      <c r="D21" s="202"/>
      <c r="E21" s="202"/>
      <c r="F21" s="203"/>
      <c r="G21" s="39" t="s">
        <v>33</v>
      </c>
      <c r="H21" s="39" t="s">
        <v>34</v>
      </c>
      <c r="I21" s="56" t="s">
        <v>35</v>
      </c>
      <c r="J21" s="70" t="s">
        <v>36</v>
      </c>
      <c r="K21" s="204" t="s">
        <v>37</v>
      </c>
      <c r="L21" s="204"/>
      <c r="M21" s="205"/>
    </row>
    <row r="22" spans="1:15" s="38" customFormat="1" ht="40.049999999999997" customHeight="1" thickTop="1">
      <c r="B22" s="40"/>
      <c r="C22" s="214" t="s">
        <v>85</v>
      </c>
      <c r="D22" s="215"/>
      <c r="E22" s="215"/>
      <c r="F22" s="216"/>
      <c r="G22" s="65">
        <f>IF(入力シート!$C$23=1,1,0)</f>
        <v>1</v>
      </c>
      <c r="H22" s="106" t="s">
        <v>144</v>
      </c>
      <c r="I22" s="59">
        <f>'出力（印刷）現地測位（地上法単価表)'!AO14</f>
        <v>0</v>
      </c>
      <c r="J22" s="86">
        <f>ROUNDDOWN(G22*I22,0)</f>
        <v>0</v>
      </c>
      <c r="K22" s="210" t="s">
        <v>80</v>
      </c>
      <c r="L22" s="192"/>
      <c r="M22" s="193"/>
    </row>
    <row r="23" spans="1:15" s="38" customFormat="1" ht="40.049999999999997" customHeight="1">
      <c r="B23" s="43"/>
      <c r="C23" s="199" t="s">
        <v>86</v>
      </c>
      <c r="D23" s="180"/>
      <c r="E23" s="180"/>
      <c r="F23" s="181"/>
      <c r="G23" s="65">
        <f>IF(入力シート!$C$24=1,入力シート!$D$9,0)</f>
        <v>0</v>
      </c>
      <c r="H23" s="45" t="s">
        <v>44</v>
      </c>
      <c r="I23" s="58">
        <f>'出力（印刷）現地測位（地上法単価表)'!AO31</f>
        <v>0</v>
      </c>
      <c r="J23" s="86">
        <f t="shared" ref="J23:J26" si="1">ROUNDDOWN(G23*I23,0)</f>
        <v>0</v>
      </c>
      <c r="K23" s="210" t="s">
        <v>81</v>
      </c>
      <c r="L23" s="192"/>
      <c r="M23" s="193"/>
    </row>
    <row r="24" spans="1:15" s="38" customFormat="1" ht="40.049999999999997" customHeight="1">
      <c r="B24" s="43"/>
      <c r="C24" s="206" t="s">
        <v>51</v>
      </c>
      <c r="D24" s="180"/>
      <c r="E24" s="180"/>
      <c r="F24" s="181"/>
      <c r="G24" s="65">
        <f>IF(入力シート!C25=1,1,0)</f>
        <v>1</v>
      </c>
      <c r="H24" s="45" t="s">
        <v>39</v>
      </c>
      <c r="I24" s="58">
        <f>'出力（印刷）現地測位（地上法単価表)'!AO46</f>
        <v>0</v>
      </c>
      <c r="J24" s="86">
        <f t="shared" si="1"/>
        <v>0</v>
      </c>
      <c r="K24" s="211" t="s">
        <v>52</v>
      </c>
      <c r="L24" s="212"/>
      <c r="M24" s="213"/>
    </row>
    <row r="25" spans="1:15" s="38" customFormat="1" ht="40.049999999999997" customHeight="1">
      <c r="B25" s="46"/>
      <c r="C25" s="206" t="s">
        <v>53</v>
      </c>
      <c r="D25" s="180"/>
      <c r="E25" s="180"/>
      <c r="F25" s="181"/>
      <c r="G25" s="65">
        <f>IF(入力シート!$C$26=1,1,0)</f>
        <v>1</v>
      </c>
      <c r="H25" s="45" t="s">
        <v>39</v>
      </c>
      <c r="I25" s="58">
        <f>'出力（印刷）現地測位（地上法単価表)'!AO62</f>
        <v>0</v>
      </c>
      <c r="J25" s="86">
        <f t="shared" si="1"/>
        <v>0</v>
      </c>
      <c r="K25" s="211" t="s">
        <v>54</v>
      </c>
      <c r="L25" s="212"/>
      <c r="M25" s="213"/>
    </row>
    <row r="26" spans="1:15" s="38" customFormat="1" ht="40.049999999999997" customHeight="1">
      <c r="B26" s="46"/>
      <c r="C26" s="206" t="s">
        <v>55</v>
      </c>
      <c r="D26" s="180"/>
      <c r="E26" s="180"/>
      <c r="F26" s="181"/>
      <c r="G26" s="65">
        <f>IF(入力シート!$C$27=1,1,0)</f>
        <v>1</v>
      </c>
      <c r="H26" s="45" t="s">
        <v>39</v>
      </c>
      <c r="I26" s="58">
        <f>'出力（印刷）現地測位（地上法単価表)'!AO78</f>
        <v>0</v>
      </c>
      <c r="J26" s="86">
        <f t="shared" si="1"/>
        <v>0</v>
      </c>
      <c r="K26" s="192" t="s">
        <v>56</v>
      </c>
      <c r="L26" s="192"/>
      <c r="M26" s="193"/>
      <c r="N26" s="47"/>
      <c r="O26" s="47"/>
    </row>
    <row r="27" spans="1:15" s="38" customFormat="1" ht="40.049999999999997" customHeight="1">
      <c r="B27" s="46"/>
      <c r="C27" s="206"/>
      <c r="D27" s="180"/>
      <c r="E27" s="180"/>
      <c r="F27" s="181"/>
      <c r="G27" s="65"/>
      <c r="H27" s="45"/>
      <c r="I27" s="58"/>
      <c r="J27" s="54"/>
      <c r="K27" s="192"/>
      <c r="L27" s="192"/>
      <c r="M27" s="193"/>
      <c r="N27" s="47"/>
      <c r="O27" s="47"/>
    </row>
    <row r="28" spans="1:15" s="38" customFormat="1" ht="40.049999999999997" customHeight="1">
      <c r="B28" s="46"/>
      <c r="C28" s="206"/>
      <c r="D28" s="180"/>
      <c r="E28" s="180"/>
      <c r="F28" s="181"/>
      <c r="G28" s="52"/>
      <c r="H28" s="45"/>
      <c r="I28" s="60"/>
      <c r="J28" s="54"/>
      <c r="K28" s="192"/>
      <c r="L28" s="192"/>
      <c r="M28" s="193"/>
      <c r="N28" s="47"/>
      <c r="O28" s="47"/>
    </row>
    <row r="29" spans="1:15" s="38" customFormat="1" ht="40.049999999999997" customHeight="1">
      <c r="B29" s="46"/>
      <c r="C29" s="206"/>
      <c r="D29" s="180"/>
      <c r="E29" s="180"/>
      <c r="F29" s="181"/>
      <c r="G29" s="52"/>
      <c r="H29" s="45"/>
      <c r="I29" s="60"/>
      <c r="J29" s="54"/>
      <c r="K29" s="192"/>
      <c r="L29" s="192"/>
      <c r="M29" s="193"/>
      <c r="N29" s="47"/>
      <c r="O29" s="47"/>
    </row>
    <row r="30" spans="1:15" s="38" customFormat="1" ht="40.049999999999997" customHeight="1">
      <c r="B30" s="46"/>
      <c r="C30" s="206"/>
      <c r="D30" s="180"/>
      <c r="E30" s="180"/>
      <c r="F30" s="181"/>
      <c r="G30" s="44"/>
      <c r="H30" s="45"/>
      <c r="I30" s="60"/>
      <c r="J30" s="54"/>
      <c r="K30" s="192"/>
      <c r="L30" s="192"/>
      <c r="M30" s="193"/>
      <c r="N30" s="47"/>
      <c r="O30" s="47"/>
    </row>
    <row r="31" spans="1:15" s="38" customFormat="1" ht="40.049999999999997" customHeight="1" thickBot="1">
      <c r="B31" s="48"/>
      <c r="C31" s="207"/>
      <c r="D31" s="208"/>
      <c r="E31" s="208"/>
      <c r="F31" s="209"/>
      <c r="G31" s="49"/>
      <c r="H31" s="50"/>
      <c r="I31" s="61"/>
      <c r="J31" s="55"/>
      <c r="K31" s="194"/>
      <c r="L31" s="194"/>
      <c r="M31" s="195"/>
    </row>
    <row r="32" spans="1:15" s="38" customFormat="1" ht="15.6"/>
    <row r="33" spans="1:15" s="38" customFormat="1" ht="15.6"/>
    <row r="34" spans="1:15" s="37" customFormat="1" ht="30.6">
      <c r="A34" s="200" t="s">
        <v>75</v>
      </c>
      <c r="B34" s="200"/>
      <c r="C34" s="200"/>
      <c r="D34" s="200"/>
      <c r="E34" s="200"/>
      <c r="F34" s="200"/>
      <c r="G34" s="200"/>
      <c r="H34" s="200"/>
      <c r="I34" s="200"/>
      <c r="J34" s="200"/>
      <c r="K34" s="200"/>
      <c r="L34" s="200"/>
      <c r="M34" s="200"/>
      <c r="N34" s="200"/>
    </row>
    <row r="35" spans="1:15" s="37" customFormat="1" ht="13.95" customHeight="1">
      <c r="A35" s="69"/>
      <c r="B35" s="69"/>
      <c r="C35" s="69"/>
      <c r="D35" s="69"/>
      <c r="E35" s="69"/>
      <c r="F35" s="69"/>
      <c r="G35" s="69"/>
      <c r="H35" s="69"/>
      <c r="I35" s="69"/>
      <c r="J35" s="69"/>
      <c r="K35" s="69"/>
      <c r="L35" s="69"/>
      <c r="M35" s="69"/>
      <c r="N35" s="69"/>
    </row>
    <row r="36" spans="1:15" s="38" customFormat="1" ht="13.95" customHeight="1" thickBot="1"/>
    <row r="37" spans="1:15" s="38" customFormat="1" ht="23.4" customHeight="1" thickBot="1">
      <c r="B37" s="201" t="s">
        <v>32</v>
      </c>
      <c r="C37" s="202"/>
      <c r="D37" s="202"/>
      <c r="E37" s="202"/>
      <c r="F37" s="203"/>
      <c r="G37" s="39" t="s">
        <v>33</v>
      </c>
      <c r="H37" s="39" t="s">
        <v>34</v>
      </c>
      <c r="I37" s="56" t="s">
        <v>35</v>
      </c>
      <c r="J37" s="70" t="s">
        <v>36</v>
      </c>
      <c r="K37" s="204" t="s">
        <v>37</v>
      </c>
      <c r="L37" s="204"/>
      <c r="M37" s="205"/>
    </row>
    <row r="38" spans="1:15" s="38" customFormat="1" ht="40.049999999999997" customHeight="1" thickTop="1">
      <c r="B38" s="196" t="s">
        <v>57</v>
      </c>
      <c r="C38" s="197"/>
      <c r="D38" s="197"/>
      <c r="E38" s="197"/>
      <c r="F38" s="198"/>
      <c r="G38" s="51"/>
      <c r="H38" s="41"/>
      <c r="I38" s="62"/>
      <c r="J38" s="107">
        <f>SUM(J6:J15)+SUM(J22:J31)</f>
        <v>0</v>
      </c>
      <c r="K38" s="192"/>
      <c r="L38" s="192"/>
      <c r="M38" s="193"/>
    </row>
    <row r="39" spans="1:15" s="38" customFormat="1" ht="40.049999999999997" customHeight="1">
      <c r="B39" s="188" t="s">
        <v>148</v>
      </c>
      <c r="C39" s="180"/>
      <c r="D39" s="180"/>
      <c r="E39" s="180"/>
      <c r="F39" s="181"/>
      <c r="G39" s="52"/>
      <c r="H39" s="45"/>
      <c r="I39" s="60"/>
      <c r="J39" s="112">
        <f>ROUNDDOWN((((ROUNDDOWN(J38/1000,0))^0.44)*2.3)*1000,-4)</f>
        <v>0</v>
      </c>
      <c r="K39" s="192"/>
      <c r="L39" s="192"/>
      <c r="M39" s="193"/>
    </row>
    <row r="40" spans="1:15" s="38" customFormat="1" ht="40.049999999999997" customHeight="1">
      <c r="B40" s="111"/>
      <c r="C40" s="179" t="s">
        <v>149</v>
      </c>
      <c r="D40" s="180"/>
      <c r="E40" s="180"/>
      <c r="F40" s="181"/>
      <c r="G40" s="52"/>
      <c r="H40" s="45"/>
      <c r="I40" s="60"/>
      <c r="J40" s="113">
        <f>J39</f>
        <v>0</v>
      </c>
      <c r="K40" s="192"/>
      <c r="L40" s="192"/>
      <c r="M40" s="193"/>
    </row>
    <row r="41" spans="1:15" s="38" customFormat="1" ht="40.049999999999997" customHeight="1">
      <c r="B41" s="188" t="s">
        <v>150</v>
      </c>
      <c r="C41" s="180"/>
      <c r="D41" s="180"/>
      <c r="E41" s="180"/>
      <c r="F41" s="181"/>
      <c r="G41" s="52"/>
      <c r="H41" s="45"/>
      <c r="I41" s="60"/>
      <c r="J41" s="113">
        <f>J38+J40</f>
        <v>0</v>
      </c>
      <c r="K41" s="192"/>
      <c r="L41" s="192"/>
      <c r="M41" s="193"/>
    </row>
    <row r="42" spans="1:15" s="38" customFormat="1" ht="40.049999999999997" customHeight="1">
      <c r="B42" s="185" t="s">
        <v>151</v>
      </c>
      <c r="C42" s="186"/>
      <c r="D42" s="186"/>
      <c r="E42" s="186"/>
      <c r="F42" s="187"/>
      <c r="G42" s="52"/>
      <c r="H42" s="45"/>
      <c r="I42" s="60"/>
      <c r="J42" s="114"/>
      <c r="K42" s="192"/>
      <c r="L42" s="192"/>
      <c r="M42" s="193"/>
      <c r="N42" s="47"/>
      <c r="O42" s="47"/>
    </row>
    <row r="43" spans="1:15" s="38" customFormat="1" ht="40.049999999999997" customHeight="1">
      <c r="B43" s="46"/>
      <c r="C43" s="179" t="s">
        <v>152</v>
      </c>
      <c r="D43" s="180"/>
      <c r="E43" s="180"/>
      <c r="F43" s="181"/>
      <c r="G43" s="52"/>
      <c r="H43" s="45"/>
      <c r="I43" s="60"/>
      <c r="J43" s="112" t="e">
        <f>ROUNDDOWN((ROUNDDOWN(((J41)^(-0.084))*288.5,1))*J41/100,0)</f>
        <v>#DIV/0!</v>
      </c>
      <c r="K43" s="182" t="s">
        <v>153</v>
      </c>
      <c r="L43" s="183"/>
      <c r="M43" s="184"/>
      <c r="N43" s="47"/>
      <c r="O43" s="47"/>
    </row>
    <row r="44" spans="1:15" s="38" customFormat="1" ht="40.049999999999997" customHeight="1">
      <c r="B44" s="188" t="s">
        <v>154</v>
      </c>
      <c r="C44" s="180"/>
      <c r="D44" s="180"/>
      <c r="E44" s="180"/>
      <c r="F44" s="181"/>
      <c r="G44" s="52"/>
      <c r="H44" s="45"/>
      <c r="I44" s="60"/>
      <c r="J44" s="113" t="e">
        <f>ROUNDDOWN((J41+J43),-4)</f>
        <v>#DIV/0!</v>
      </c>
      <c r="K44" s="192"/>
      <c r="L44" s="192"/>
      <c r="M44" s="193"/>
      <c r="N44" s="47"/>
      <c r="O44" s="47"/>
    </row>
    <row r="45" spans="1:15" s="38" customFormat="1" ht="40.049999999999997" customHeight="1">
      <c r="B45" s="188" t="s">
        <v>155</v>
      </c>
      <c r="C45" s="180"/>
      <c r="D45" s="180"/>
      <c r="E45" s="180"/>
      <c r="F45" s="181"/>
      <c r="G45" s="52"/>
      <c r="H45" s="45"/>
      <c r="I45" s="60"/>
      <c r="J45" s="112" t="e">
        <f>ROUNDDOWN(J44*0.1,0)</f>
        <v>#DIV/0!</v>
      </c>
      <c r="K45" s="192"/>
      <c r="L45" s="192"/>
      <c r="M45" s="193"/>
      <c r="N45" s="47"/>
      <c r="O45" s="47"/>
    </row>
    <row r="46" spans="1:15" s="38" customFormat="1" ht="40.049999999999997" customHeight="1">
      <c r="B46" s="188" t="s">
        <v>156</v>
      </c>
      <c r="C46" s="180"/>
      <c r="D46" s="180"/>
      <c r="E46" s="180"/>
      <c r="F46" s="181"/>
      <c r="G46" s="44"/>
      <c r="H46" s="45"/>
      <c r="I46" s="60"/>
      <c r="J46" s="113" t="e">
        <f>J44+J45</f>
        <v>#DIV/0!</v>
      </c>
      <c r="K46" s="192"/>
      <c r="L46" s="192"/>
      <c r="M46" s="193"/>
      <c r="N46" s="47"/>
      <c r="O46" s="47"/>
    </row>
    <row r="47" spans="1:15" s="38" customFormat="1" ht="40.049999999999997" customHeight="1" thickBot="1">
      <c r="B47" s="189"/>
      <c r="C47" s="190"/>
      <c r="D47" s="190"/>
      <c r="E47" s="190"/>
      <c r="F47" s="191"/>
      <c r="G47" s="49"/>
      <c r="H47" s="50"/>
      <c r="I47" s="61"/>
      <c r="J47" s="55"/>
      <c r="K47" s="194"/>
      <c r="L47" s="194"/>
      <c r="M47" s="195"/>
    </row>
    <row r="48" spans="1:15" s="38" customFormat="1" ht="15.6"/>
    <row r="49" s="38" customFormat="1" ht="15.6"/>
  </sheetData>
  <sheetProtection sheet="1" objects="1" scenarios="1"/>
  <mergeCells count="69">
    <mergeCell ref="C15:F15"/>
    <mergeCell ref="C10:F10"/>
    <mergeCell ref="C11:F11"/>
    <mergeCell ref="C12:F12"/>
    <mergeCell ref="C13:F13"/>
    <mergeCell ref="C14:F14"/>
    <mergeCell ref="K6:M6"/>
    <mergeCell ref="K7:M7"/>
    <mergeCell ref="K8:M8"/>
    <mergeCell ref="K9:M9"/>
    <mergeCell ref="A2:N2"/>
    <mergeCell ref="C6:F6"/>
    <mergeCell ref="B5:F5"/>
    <mergeCell ref="K5:M5"/>
    <mergeCell ref="C7:F7"/>
    <mergeCell ref="C8:F8"/>
    <mergeCell ref="C9:F9"/>
    <mergeCell ref="K13:M13"/>
    <mergeCell ref="K14:M14"/>
    <mergeCell ref="K15:M15"/>
    <mergeCell ref="K10:M10"/>
    <mergeCell ref="K11:M11"/>
    <mergeCell ref="K12:M12"/>
    <mergeCell ref="A18:N18"/>
    <mergeCell ref="B21:F21"/>
    <mergeCell ref="K21:M21"/>
    <mergeCell ref="C22:F22"/>
    <mergeCell ref="K22:M22"/>
    <mergeCell ref="C27:F27"/>
    <mergeCell ref="K27:M27"/>
    <mergeCell ref="C28:F28"/>
    <mergeCell ref="K28:M28"/>
    <mergeCell ref="K23:M23"/>
    <mergeCell ref="C24:F24"/>
    <mergeCell ref="K24:M24"/>
    <mergeCell ref="C25:F25"/>
    <mergeCell ref="K25:M25"/>
    <mergeCell ref="B38:F38"/>
    <mergeCell ref="B39:F39"/>
    <mergeCell ref="C23:F23"/>
    <mergeCell ref="A34:N34"/>
    <mergeCell ref="B37:F37"/>
    <mergeCell ref="K37:M37"/>
    <mergeCell ref="C30:F30"/>
    <mergeCell ref="K38:M38"/>
    <mergeCell ref="K39:M39"/>
    <mergeCell ref="C29:F29"/>
    <mergeCell ref="K29:M29"/>
    <mergeCell ref="K30:M30"/>
    <mergeCell ref="C31:F31"/>
    <mergeCell ref="K31:M31"/>
    <mergeCell ref="C26:F26"/>
    <mergeCell ref="K26:M26"/>
    <mergeCell ref="C40:F40"/>
    <mergeCell ref="K40:M40"/>
    <mergeCell ref="K41:M41"/>
    <mergeCell ref="B41:F41"/>
    <mergeCell ref="K42:M42"/>
    <mergeCell ref="C43:F43"/>
    <mergeCell ref="K43:M43"/>
    <mergeCell ref="B42:F42"/>
    <mergeCell ref="B46:F46"/>
    <mergeCell ref="B47:F47"/>
    <mergeCell ref="K44:M44"/>
    <mergeCell ref="K45:M45"/>
    <mergeCell ref="B44:F44"/>
    <mergeCell ref="B45:F45"/>
    <mergeCell ref="K46:M46"/>
    <mergeCell ref="K47:M47"/>
  </mergeCells>
  <phoneticPr fontId="14"/>
  <pageMargins left="0.70866141732283472" right="0.59055118110236227" top="0.74803149606299213" bottom="0.74803149606299213" header="0.31496062992125984" footer="0.31496062992125984"/>
  <pageSetup paperSize="9" orientation="landscape" r:id="rId1"/>
  <headerFooter>
    <oddFooter>&amp;C森林境界現地測位（地上法）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AS160"/>
  <sheetViews>
    <sheetView showZeros="0" view="pageBreakPreview" zoomScale="80" zoomScaleNormal="10" zoomScaleSheetLayoutView="80" workbookViewId="0"/>
  </sheetViews>
  <sheetFormatPr defaultRowHeight="13.8"/>
  <cols>
    <col min="1" max="1" width="2.6640625" style="53" customWidth="1"/>
    <col min="2" max="2" width="8.5546875" style="53" customWidth="1"/>
    <col min="3" max="5" width="8.88671875" style="53"/>
    <col min="6" max="6" width="12.88671875" style="53" customWidth="1"/>
    <col min="7" max="7" width="14.109375" style="53" customWidth="1"/>
    <col min="8" max="8" width="8.88671875" style="53"/>
    <col min="9" max="10" width="8.21875" style="53" customWidth="1"/>
    <col min="11" max="11" width="16.21875" style="53" customWidth="1"/>
    <col min="12" max="13" width="8.88671875" style="53"/>
    <col min="14" max="14" width="6.77734375" style="53" customWidth="1"/>
    <col min="15" max="16" width="2.6640625" style="53" customWidth="1"/>
    <col min="17" max="17" width="8.5546875" style="53" customWidth="1"/>
    <col min="18" max="20" width="8.88671875" style="53"/>
    <col min="21" max="21" width="12.88671875" style="53" customWidth="1"/>
    <col min="22" max="22" width="14.109375" style="53" customWidth="1"/>
    <col min="23" max="23" width="8.88671875" style="53"/>
    <col min="24" max="25" width="8.21875" style="53" customWidth="1"/>
    <col min="26" max="26" width="16.44140625" style="53" customWidth="1"/>
    <col min="27" max="28" width="8.88671875" style="53"/>
    <col min="29" max="29" width="6.77734375" style="53" customWidth="1"/>
    <col min="30" max="31" width="2.6640625" style="53" customWidth="1"/>
    <col min="32" max="32" width="8.5546875" style="53" customWidth="1"/>
    <col min="33" max="35" width="8.88671875" style="53"/>
    <col min="36" max="36" width="12.88671875" style="53" customWidth="1"/>
    <col min="37" max="37" width="14.109375" style="53" customWidth="1"/>
    <col min="38" max="38" width="8.88671875" style="53"/>
    <col min="39" max="40" width="8.21875" style="53" customWidth="1"/>
    <col min="41" max="41" width="16.44140625" style="53" customWidth="1"/>
    <col min="42" max="43" width="8.88671875" style="53"/>
    <col min="44" max="44" width="6.77734375" style="53" customWidth="1"/>
    <col min="45" max="45" width="2.6640625" style="53" customWidth="1"/>
    <col min="46" max="16384" width="8.88671875" style="53"/>
  </cols>
  <sheetData>
    <row r="2" spans="1:45" s="37" customFormat="1" ht="30.6">
      <c r="A2" s="200" t="s">
        <v>109</v>
      </c>
      <c r="B2" s="200"/>
      <c r="C2" s="200"/>
      <c r="D2" s="200"/>
      <c r="E2" s="200"/>
      <c r="F2" s="200"/>
      <c r="G2" s="200"/>
      <c r="H2" s="200"/>
      <c r="I2" s="200"/>
      <c r="J2" s="200"/>
      <c r="K2" s="200"/>
      <c r="L2" s="200"/>
      <c r="M2" s="200"/>
      <c r="N2" s="200"/>
      <c r="O2" s="200"/>
      <c r="P2" s="200" t="s">
        <v>109</v>
      </c>
      <c r="Q2" s="200"/>
      <c r="R2" s="200"/>
      <c r="S2" s="200"/>
      <c r="T2" s="200"/>
      <c r="U2" s="200"/>
      <c r="V2" s="200"/>
      <c r="W2" s="200"/>
      <c r="X2" s="200"/>
      <c r="Y2" s="200"/>
      <c r="Z2" s="200"/>
      <c r="AA2" s="200"/>
      <c r="AB2" s="200"/>
      <c r="AC2" s="200"/>
      <c r="AD2" s="200"/>
      <c r="AE2" s="200" t="s">
        <v>109</v>
      </c>
      <c r="AF2" s="200"/>
      <c r="AG2" s="200"/>
      <c r="AH2" s="200"/>
      <c r="AI2" s="200"/>
      <c r="AJ2" s="200"/>
      <c r="AK2" s="200"/>
      <c r="AL2" s="200"/>
      <c r="AM2" s="200"/>
      <c r="AN2" s="200"/>
      <c r="AO2" s="200"/>
      <c r="AP2" s="200"/>
      <c r="AQ2" s="200"/>
      <c r="AR2" s="200"/>
      <c r="AS2" s="200"/>
    </row>
    <row r="3" spans="1:45" s="37" customFormat="1" ht="19.05" customHeight="1">
      <c r="A3" s="73"/>
      <c r="B3" s="89" t="s">
        <v>110</v>
      </c>
      <c r="C3" s="73"/>
      <c r="D3" s="73"/>
      <c r="E3" s="73"/>
      <c r="F3" s="73"/>
      <c r="G3" s="73"/>
      <c r="H3" s="73"/>
      <c r="I3" s="73"/>
      <c r="J3" s="73"/>
      <c r="K3" s="73"/>
      <c r="L3" s="73"/>
      <c r="M3" s="90" t="s">
        <v>111</v>
      </c>
      <c r="N3" s="73"/>
      <c r="O3" s="73"/>
      <c r="P3" s="73"/>
      <c r="Q3" s="89" t="s">
        <v>112</v>
      </c>
      <c r="R3" s="73"/>
      <c r="S3" s="73"/>
      <c r="T3" s="73"/>
      <c r="U3" s="73"/>
      <c r="V3" s="73"/>
      <c r="W3" s="73"/>
      <c r="X3" s="73"/>
      <c r="Y3" s="73"/>
      <c r="Z3" s="73"/>
      <c r="AA3" s="73"/>
      <c r="AB3" s="90" t="s">
        <v>113</v>
      </c>
      <c r="AC3" s="73"/>
      <c r="AD3" s="73"/>
      <c r="AE3" s="73"/>
      <c r="AF3" s="105" t="str">
        <f>入力シート!D23</f>
        <v>所有者への確認（郵送）・同意書の取得</v>
      </c>
      <c r="AG3" s="73"/>
      <c r="AH3" s="73"/>
      <c r="AI3" s="73"/>
      <c r="AJ3" s="73"/>
      <c r="AK3" s="73"/>
      <c r="AL3" s="73"/>
      <c r="AM3" s="73"/>
      <c r="AN3" s="73"/>
      <c r="AO3" s="73"/>
      <c r="AP3" s="73"/>
      <c r="AQ3" s="90" t="s">
        <v>114</v>
      </c>
      <c r="AR3" s="73"/>
      <c r="AS3" s="73"/>
    </row>
    <row r="4" spans="1:45" s="38" customFormat="1" ht="13.95" customHeight="1" thickBot="1"/>
    <row r="5" spans="1:45" s="38" customFormat="1" ht="23.4" customHeight="1" thickBot="1">
      <c r="B5" s="201" t="s">
        <v>115</v>
      </c>
      <c r="C5" s="202"/>
      <c r="D5" s="202"/>
      <c r="E5" s="202"/>
      <c r="F5" s="203"/>
      <c r="G5" s="39" t="s">
        <v>33</v>
      </c>
      <c r="H5" s="39" t="s">
        <v>34</v>
      </c>
      <c r="I5" s="204" t="s">
        <v>35</v>
      </c>
      <c r="J5" s="204"/>
      <c r="K5" s="74" t="s">
        <v>36</v>
      </c>
      <c r="L5" s="204" t="s">
        <v>37</v>
      </c>
      <c r="M5" s="204"/>
      <c r="N5" s="205"/>
      <c r="Q5" s="201" t="s">
        <v>115</v>
      </c>
      <c r="R5" s="202"/>
      <c r="S5" s="202"/>
      <c r="T5" s="202"/>
      <c r="U5" s="203"/>
      <c r="V5" s="39" t="s">
        <v>33</v>
      </c>
      <c r="W5" s="39" t="s">
        <v>34</v>
      </c>
      <c r="X5" s="204" t="s">
        <v>35</v>
      </c>
      <c r="Y5" s="204"/>
      <c r="Z5" s="74" t="s">
        <v>36</v>
      </c>
      <c r="AA5" s="204" t="s">
        <v>37</v>
      </c>
      <c r="AB5" s="204"/>
      <c r="AC5" s="205"/>
      <c r="AF5" s="201" t="s">
        <v>115</v>
      </c>
      <c r="AG5" s="202"/>
      <c r="AH5" s="202"/>
      <c r="AI5" s="202"/>
      <c r="AJ5" s="203"/>
      <c r="AK5" s="39" t="s">
        <v>33</v>
      </c>
      <c r="AL5" s="39" t="s">
        <v>34</v>
      </c>
      <c r="AM5" s="204" t="s">
        <v>35</v>
      </c>
      <c r="AN5" s="204"/>
      <c r="AO5" s="74" t="s">
        <v>36</v>
      </c>
      <c r="AP5" s="204" t="s">
        <v>37</v>
      </c>
      <c r="AQ5" s="204"/>
      <c r="AR5" s="205"/>
    </row>
    <row r="6" spans="1:45" s="38" customFormat="1" ht="40.049999999999997" customHeight="1" thickTop="1">
      <c r="B6" s="196" t="s">
        <v>95</v>
      </c>
      <c r="C6" s="197"/>
      <c r="D6" s="197"/>
      <c r="E6" s="197"/>
      <c r="F6" s="198"/>
      <c r="G6" s="91">
        <v>0.8</v>
      </c>
      <c r="H6" s="65" t="s">
        <v>96</v>
      </c>
      <c r="I6" s="225">
        <f>入力シート!$M$12</f>
        <v>0</v>
      </c>
      <c r="J6" s="225"/>
      <c r="K6" s="84">
        <f>ROUNDDOWN(G6*I6,0)</f>
        <v>0</v>
      </c>
      <c r="L6" s="192"/>
      <c r="M6" s="192"/>
      <c r="N6" s="193"/>
      <c r="Q6" s="196" t="s">
        <v>95</v>
      </c>
      <c r="R6" s="197"/>
      <c r="S6" s="197"/>
      <c r="T6" s="197"/>
      <c r="U6" s="198"/>
      <c r="V6" s="65">
        <v>0.34</v>
      </c>
      <c r="W6" s="65" t="s">
        <v>96</v>
      </c>
      <c r="X6" s="225">
        <f>入力シート!$M$12</f>
        <v>0</v>
      </c>
      <c r="Y6" s="225"/>
      <c r="Z6" s="79">
        <f>ROUNDDOWN(V6*X6,0)</f>
        <v>0</v>
      </c>
      <c r="AA6" s="192"/>
      <c r="AB6" s="192"/>
      <c r="AC6" s="193"/>
      <c r="AF6" s="196" t="s">
        <v>95</v>
      </c>
      <c r="AG6" s="197"/>
      <c r="AH6" s="197"/>
      <c r="AI6" s="197"/>
      <c r="AJ6" s="198"/>
      <c r="AK6" s="65"/>
      <c r="AL6" s="65" t="s">
        <v>96</v>
      </c>
      <c r="AM6" s="225">
        <f>入力シート!$M$12</f>
        <v>0</v>
      </c>
      <c r="AN6" s="225"/>
      <c r="AO6" s="84">
        <f>ROUNDDOWN(AK6*AM6,0)</f>
        <v>0</v>
      </c>
      <c r="AP6" s="192"/>
      <c r="AQ6" s="192"/>
      <c r="AR6" s="193"/>
    </row>
    <row r="7" spans="1:45" s="38" customFormat="1" ht="40.049999999999997" customHeight="1">
      <c r="B7" s="188" t="s">
        <v>97</v>
      </c>
      <c r="C7" s="180"/>
      <c r="D7" s="180"/>
      <c r="E7" s="180"/>
      <c r="F7" s="181"/>
      <c r="G7" s="92">
        <v>1.1000000000000001</v>
      </c>
      <c r="H7" s="65" t="s">
        <v>96</v>
      </c>
      <c r="I7" s="236">
        <f>入力シート!$M$13</f>
        <v>0</v>
      </c>
      <c r="J7" s="236"/>
      <c r="K7" s="84">
        <f>ROUNDDOWN(G7*I7,0)</f>
        <v>0</v>
      </c>
      <c r="L7" s="218"/>
      <c r="M7" s="218"/>
      <c r="N7" s="219"/>
      <c r="Q7" s="188" t="s">
        <v>97</v>
      </c>
      <c r="R7" s="180"/>
      <c r="S7" s="180"/>
      <c r="T7" s="180"/>
      <c r="U7" s="181"/>
      <c r="V7" s="80">
        <v>0.82</v>
      </c>
      <c r="W7" s="65" t="s">
        <v>96</v>
      </c>
      <c r="X7" s="236">
        <f>入力シート!$M$13</f>
        <v>0</v>
      </c>
      <c r="Y7" s="236"/>
      <c r="Z7" s="79">
        <f>ROUNDDOWN(V7*X7,0)</f>
        <v>0</v>
      </c>
      <c r="AA7" s="218"/>
      <c r="AB7" s="218"/>
      <c r="AC7" s="219"/>
      <c r="AF7" s="188" t="s">
        <v>97</v>
      </c>
      <c r="AG7" s="180"/>
      <c r="AH7" s="180"/>
      <c r="AI7" s="180"/>
      <c r="AJ7" s="181"/>
      <c r="AK7" s="80">
        <v>0.09</v>
      </c>
      <c r="AL7" s="65" t="s">
        <v>96</v>
      </c>
      <c r="AM7" s="236">
        <f>入力シート!$M$13</f>
        <v>0</v>
      </c>
      <c r="AN7" s="236"/>
      <c r="AO7" s="84">
        <f>ROUNDDOWN(AK7*AM7,0)</f>
        <v>0</v>
      </c>
      <c r="AP7" s="218"/>
      <c r="AQ7" s="218"/>
      <c r="AR7" s="219"/>
    </row>
    <row r="8" spans="1:45" s="38" customFormat="1" ht="40.049999999999997" customHeight="1">
      <c r="B8" s="188" t="s">
        <v>116</v>
      </c>
      <c r="C8" s="180"/>
      <c r="D8" s="180"/>
      <c r="E8" s="180"/>
      <c r="F8" s="181"/>
      <c r="G8" s="92">
        <v>1.1000000000000001</v>
      </c>
      <c r="H8" s="65" t="s">
        <v>96</v>
      </c>
      <c r="I8" s="236">
        <f>入力シート!$M$14</f>
        <v>0</v>
      </c>
      <c r="J8" s="236"/>
      <c r="K8" s="84">
        <f t="shared" ref="K8:K9" si="0">ROUNDDOWN(G8*I8,0)</f>
        <v>0</v>
      </c>
      <c r="L8" s="218"/>
      <c r="M8" s="218"/>
      <c r="N8" s="219"/>
      <c r="Q8" s="247" t="s">
        <v>145</v>
      </c>
      <c r="R8" s="180"/>
      <c r="S8" s="180"/>
      <c r="T8" s="180"/>
      <c r="U8" s="181"/>
      <c r="V8" s="80">
        <v>1.04</v>
      </c>
      <c r="W8" s="65" t="s">
        <v>96</v>
      </c>
      <c r="X8" s="236">
        <f>入力シート!$M$14</f>
        <v>0</v>
      </c>
      <c r="Y8" s="236"/>
      <c r="Z8" s="79">
        <f t="shared" ref="Z8:Z9" si="1">ROUNDDOWN(V8*X8,0)</f>
        <v>0</v>
      </c>
      <c r="AA8" s="218"/>
      <c r="AB8" s="218"/>
      <c r="AC8" s="219"/>
      <c r="AF8" s="188" t="s">
        <v>116</v>
      </c>
      <c r="AG8" s="180"/>
      <c r="AH8" s="180"/>
      <c r="AI8" s="180"/>
      <c r="AJ8" s="181"/>
      <c r="AK8" s="80">
        <v>0.4</v>
      </c>
      <c r="AL8" s="65" t="s">
        <v>96</v>
      </c>
      <c r="AM8" s="236">
        <f>入力シート!$M$14</f>
        <v>0</v>
      </c>
      <c r="AN8" s="236"/>
      <c r="AO8" s="84">
        <f t="shared" ref="AO8:AO9" si="2">ROUNDDOWN(AK8*AM8,0)</f>
        <v>0</v>
      </c>
      <c r="AP8" s="218"/>
      <c r="AQ8" s="218"/>
      <c r="AR8" s="219"/>
    </row>
    <row r="9" spans="1:45" s="38" customFormat="1" ht="40.049999999999997" customHeight="1">
      <c r="B9" s="188" t="s">
        <v>117</v>
      </c>
      <c r="C9" s="180"/>
      <c r="D9" s="180"/>
      <c r="E9" s="180"/>
      <c r="F9" s="181"/>
      <c r="G9" s="44"/>
      <c r="H9" s="65" t="s">
        <v>96</v>
      </c>
      <c r="I9" s="236">
        <f>入力シート!$M$15</f>
        <v>0</v>
      </c>
      <c r="J9" s="236"/>
      <c r="K9" s="84">
        <f t="shared" si="0"/>
        <v>0</v>
      </c>
      <c r="L9" s="218"/>
      <c r="M9" s="218"/>
      <c r="N9" s="219"/>
      <c r="Q9" s="247" t="s">
        <v>146</v>
      </c>
      <c r="R9" s="180"/>
      <c r="S9" s="180"/>
      <c r="T9" s="180"/>
      <c r="U9" s="181"/>
      <c r="V9" s="80">
        <v>1.47</v>
      </c>
      <c r="W9" s="65" t="s">
        <v>96</v>
      </c>
      <c r="X9" s="236">
        <f>入力シート!$M$15</f>
        <v>0</v>
      </c>
      <c r="Y9" s="236"/>
      <c r="Z9" s="79">
        <f t="shared" si="1"/>
        <v>0</v>
      </c>
      <c r="AA9" s="218"/>
      <c r="AB9" s="218"/>
      <c r="AC9" s="219"/>
      <c r="AF9" s="188" t="s">
        <v>117</v>
      </c>
      <c r="AG9" s="180"/>
      <c r="AH9" s="180"/>
      <c r="AI9" s="180"/>
      <c r="AJ9" s="181"/>
      <c r="AK9" s="80">
        <v>1.44</v>
      </c>
      <c r="AL9" s="65" t="s">
        <v>96</v>
      </c>
      <c r="AM9" s="236">
        <f>入力シート!$M$15</f>
        <v>0</v>
      </c>
      <c r="AN9" s="236"/>
      <c r="AO9" s="84">
        <f t="shared" si="2"/>
        <v>0</v>
      </c>
      <c r="AP9" s="218"/>
      <c r="AQ9" s="218"/>
      <c r="AR9" s="219"/>
    </row>
    <row r="10" spans="1:45" s="38" customFormat="1" ht="40.049999999999997" customHeight="1">
      <c r="B10" s="188" t="s">
        <v>118</v>
      </c>
      <c r="C10" s="180"/>
      <c r="D10" s="180"/>
      <c r="E10" s="180"/>
      <c r="F10" s="181"/>
      <c r="G10" s="44"/>
      <c r="H10" s="65" t="s">
        <v>96</v>
      </c>
      <c r="I10" s="236">
        <f>入力シート!$M$16</f>
        <v>0</v>
      </c>
      <c r="J10" s="236"/>
      <c r="K10" s="84">
        <f>ROUNDDOWN(G10*I10,0)</f>
        <v>0</v>
      </c>
      <c r="L10" s="218"/>
      <c r="M10" s="218"/>
      <c r="N10" s="219"/>
      <c r="O10" s="47"/>
      <c r="Q10" s="188" t="s">
        <v>118</v>
      </c>
      <c r="R10" s="180"/>
      <c r="S10" s="180"/>
      <c r="T10" s="180"/>
      <c r="U10" s="181"/>
      <c r="V10" s="80"/>
      <c r="W10" s="65" t="s">
        <v>96</v>
      </c>
      <c r="X10" s="236">
        <f>入力シート!$M$16</f>
        <v>0</v>
      </c>
      <c r="Y10" s="236"/>
      <c r="Z10" s="79">
        <f>ROUNDDOWN(V10*X10,0)</f>
        <v>0</v>
      </c>
      <c r="AA10" s="218"/>
      <c r="AB10" s="218"/>
      <c r="AC10" s="219"/>
      <c r="AD10" s="47"/>
      <c r="AF10" s="188" t="s">
        <v>118</v>
      </c>
      <c r="AG10" s="180"/>
      <c r="AH10" s="180"/>
      <c r="AI10" s="180"/>
      <c r="AJ10" s="181"/>
      <c r="AK10" s="80"/>
      <c r="AL10" s="65" t="s">
        <v>96</v>
      </c>
      <c r="AM10" s="236">
        <f>入力シート!$M$16</f>
        <v>0</v>
      </c>
      <c r="AN10" s="236"/>
      <c r="AO10" s="84">
        <f>ROUNDDOWN(AK10*AM10,0)</f>
        <v>0</v>
      </c>
      <c r="AP10" s="218"/>
      <c r="AQ10" s="218"/>
      <c r="AR10" s="219"/>
      <c r="AS10" s="47"/>
    </row>
    <row r="11" spans="1:45" s="38" customFormat="1" ht="40.049999999999997" customHeight="1">
      <c r="B11" s="227" t="s">
        <v>98</v>
      </c>
      <c r="C11" s="228"/>
      <c r="D11" s="228"/>
      <c r="E11" s="228"/>
      <c r="F11" s="229"/>
      <c r="G11" s="44"/>
      <c r="H11" s="80" t="s">
        <v>100</v>
      </c>
      <c r="I11" s="238"/>
      <c r="J11" s="238"/>
      <c r="K11" s="63"/>
      <c r="L11" s="218"/>
      <c r="M11" s="218"/>
      <c r="N11" s="219"/>
      <c r="O11" s="47"/>
      <c r="Q11" s="227" t="s">
        <v>98</v>
      </c>
      <c r="R11" s="228"/>
      <c r="S11" s="228"/>
      <c r="T11" s="228"/>
      <c r="U11" s="229"/>
      <c r="V11" s="80">
        <v>1.2</v>
      </c>
      <c r="W11" s="80" t="s">
        <v>100</v>
      </c>
      <c r="X11" s="237">
        <f>SUM(Z6:Z10)</f>
        <v>0</v>
      </c>
      <c r="Y11" s="238"/>
      <c r="Z11" s="79">
        <f>ROUNDDOWN(V11/100*X11,0)</f>
        <v>0</v>
      </c>
      <c r="AA11" s="218"/>
      <c r="AB11" s="218"/>
      <c r="AC11" s="219"/>
      <c r="AD11" s="47"/>
      <c r="AF11" s="227" t="s">
        <v>98</v>
      </c>
      <c r="AG11" s="228"/>
      <c r="AH11" s="228"/>
      <c r="AI11" s="228"/>
      <c r="AJ11" s="229"/>
      <c r="AK11" s="80">
        <v>2.1</v>
      </c>
      <c r="AL11" s="80" t="s">
        <v>100</v>
      </c>
      <c r="AM11" s="237">
        <f>SUM(AO6:AO10)</f>
        <v>0</v>
      </c>
      <c r="AN11" s="238"/>
      <c r="AO11" s="84">
        <f>ROUNDDOWN(AK11/100*AM11,0)</f>
        <v>0</v>
      </c>
      <c r="AP11" s="218"/>
      <c r="AQ11" s="218"/>
      <c r="AR11" s="219"/>
      <c r="AS11" s="47"/>
    </row>
    <row r="12" spans="1:45" s="38" customFormat="1" ht="40.049999999999997" customHeight="1">
      <c r="B12" s="227" t="s">
        <v>101</v>
      </c>
      <c r="C12" s="228"/>
      <c r="D12" s="228"/>
      <c r="E12" s="228"/>
      <c r="F12" s="229"/>
      <c r="G12" s="44"/>
      <c r="H12" s="80" t="s">
        <v>100</v>
      </c>
      <c r="I12" s="238"/>
      <c r="J12" s="238"/>
      <c r="K12" s="63"/>
      <c r="L12" s="218"/>
      <c r="M12" s="218"/>
      <c r="N12" s="219"/>
      <c r="O12" s="47"/>
      <c r="Q12" s="227" t="s">
        <v>101</v>
      </c>
      <c r="R12" s="228"/>
      <c r="S12" s="228"/>
      <c r="T12" s="228"/>
      <c r="U12" s="229"/>
      <c r="V12" s="80">
        <v>2.1</v>
      </c>
      <c r="W12" s="80" t="s">
        <v>100</v>
      </c>
      <c r="X12" s="237">
        <f>SUM(Z6:Z10)</f>
        <v>0</v>
      </c>
      <c r="Y12" s="238"/>
      <c r="Z12" s="79">
        <f>ROUNDDOWN(V12/100*X12,0)</f>
        <v>0</v>
      </c>
      <c r="AA12" s="218"/>
      <c r="AB12" s="218"/>
      <c r="AC12" s="219"/>
      <c r="AD12" s="47"/>
      <c r="AF12" s="227" t="s">
        <v>101</v>
      </c>
      <c r="AG12" s="228"/>
      <c r="AH12" s="228"/>
      <c r="AI12" s="228"/>
      <c r="AJ12" s="229"/>
      <c r="AK12" s="80">
        <v>1.5</v>
      </c>
      <c r="AL12" s="80" t="s">
        <v>100</v>
      </c>
      <c r="AM12" s="237">
        <f>SUM(AO6:AO10)</f>
        <v>0</v>
      </c>
      <c r="AN12" s="238"/>
      <c r="AO12" s="84">
        <f>ROUNDDOWN(AK12/100*AM12,0)</f>
        <v>0</v>
      </c>
      <c r="AP12" s="218"/>
      <c r="AQ12" s="218"/>
      <c r="AR12" s="219"/>
      <c r="AS12" s="47"/>
    </row>
    <row r="13" spans="1:45" s="38" customFormat="1" ht="40.049999999999997" customHeight="1">
      <c r="B13" s="227" t="s">
        <v>103</v>
      </c>
      <c r="C13" s="228"/>
      <c r="D13" s="228"/>
      <c r="E13" s="228"/>
      <c r="F13" s="229"/>
      <c r="G13" s="44"/>
      <c r="H13" s="80" t="s">
        <v>100</v>
      </c>
      <c r="I13" s="238"/>
      <c r="J13" s="238"/>
      <c r="K13" s="63"/>
      <c r="L13" s="218"/>
      <c r="M13" s="218"/>
      <c r="N13" s="219"/>
      <c r="O13" s="47"/>
      <c r="Q13" s="227" t="s">
        <v>103</v>
      </c>
      <c r="R13" s="228"/>
      <c r="S13" s="228"/>
      <c r="T13" s="228"/>
      <c r="U13" s="229"/>
      <c r="V13" s="80">
        <v>5.7</v>
      </c>
      <c r="W13" s="80" t="s">
        <v>100</v>
      </c>
      <c r="X13" s="237">
        <f>SUM(Z6:Z10)</f>
        <v>0</v>
      </c>
      <c r="Y13" s="238"/>
      <c r="Z13" s="79">
        <f>ROUNDDOWN(V13/100*X13,0)</f>
        <v>0</v>
      </c>
      <c r="AA13" s="218"/>
      <c r="AB13" s="218"/>
      <c r="AC13" s="219"/>
      <c r="AD13" s="47"/>
      <c r="AF13" s="227" t="s">
        <v>103</v>
      </c>
      <c r="AG13" s="228"/>
      <c r="AH13" s="228"/>
      <c r="AI13" s="228"/>
      <c r="AJ13" s="229"/>
      <c r="AK13" s="80">
        <v>9.5</v>
      </c>
      <c r="AL13" s="80" t="s">
        <v>100</v>
      </c>
      <c r="AM13" s="237">
        <f>SUM(AO6:AO10)</f>
        <v>0</v>
      </c>
      <c r="AN13" s="238"/>
      <c r="AO13" s="84">
        <f>ROUNDDOWN(AK13/100*AM13,0)</f>
        <v>0</v>
      </c>
      <c r="AP13" s="218"/>
      <c r="AQ13" s="218"/>
      <c r="AR13" s="219"/>
      <c r="AS13" s="47"/>
    </row>
    <row r="14" spans="1:45" s="38" customFormat="1" ht="40.049999999999997" customHeight="1">
      <c r="B14" s="244" t="s">
        <v>119</v>
      </c>
      <c r="C14" s="245"/>
      <c r="D14" s="245"/>
      <c r="E14" s="245"/>
      <c r="F14" s="246"/>
      <c r="G14" s="80">
        <v>1</v>
      </c>
      <c r="H14" s="80" t="s">
        <v>120</v>
      </c>
      <c r="I14" s="238"/>
      <c r="J14" s="238"/>
      <c r="K14" s="93">
        <f>SUM(K6:K13)</f>
        <v>0</v>
      </c>
      <c r="L14" s="239" t="s">
        <v>107</v>
      </c>
      <c r="M14" s="239"/>
      <c r="N14" s="240"/>
      <c r="O14" s="47"/>
      <c r="Q14" s="185" t="s">
        <v>121</v>
      </c>
      <c r="R14" s="186"/>
      <c r="S14" s="186"/>
      <c r="T14" s="186"/>
      <c r="U14" s="187"/>
      <c r="V14" s="80">
        <v>100</v>
      </c>
      <c r="W14" s="80" t="s">
        <v>122</v>
      </c>
      <c r="X14" s="238"/>
      <c r="Y14" s="238"/>
      <c r="Z14" s="94">
        <f>SUM(Z6:Z13)</f>
        <v>0</v>
      </c>
      <c r="AA14" s="218"/>
      <c r="AB14" s="218"/>
      <c r="AC14" s="219"/>
      <c r="AD14" s="47"/>
      <c r="AF14" s="244" t="s">
        <v>119</v>
      </c>
      <c r="AG14" s="245"/>
      <c r="AH14" s="245"/>
      <c r="AI14" s="245"/>
      <c r="AJ14" s="246"/>
      <c r="AK14" s="80">
        <v>1</v>
      </c>
      <c r="AL14" s="80" t="s">
        <v>120</v>
      </c>
      <c r="AM14" s="238"/>
      <c r="AN14" s="238"/>
      <c r="AO14" s="93">
        <f>SUM(AO6:AO13)</f>
        <v>0</v>
      </c>
      <c r="AP14" s="239" t="s">
        <v>107</v>
      </c>
      <c r="AQ14" s="239"/>
      <c r="AR14" s="240"/>
      <c r="AS14" s="47"/>
    </row>
    <row r="15" spans="1:45" s="38" customFormat="1" ht="40.049999999999997" customHeight="1" thickBot="1">
      <c r="B15" s="230"/>
      <c r="C15" s="231"/>
      <c r="D15" s="231"/>
      <c r="E15" s="231"/>
      <c r="F15" s="232"/>
      <c r="G15" s="49"/>
      <c r="H15" s="82"/>
      <c r="I15" s="243"/>
      <c r="J15" s="243"/>
      <c r="K15" s="64"/>
      <c r="L15" s="221"/>
      <c r="M15" s="221"/>
      <c r="N15" s="222"/>
      <c r="Q15" s="230" t="s">
        <v>105</v>
      </c>
      <c r="R15" s="231"/>
      <c r="S15" s="231"/>
      <c r="T15" s="231"/>
      <c r="U15" s="232"/>
      <c r="V15" s="82">
        <v>1</v>
      </c>
      <c r="W15" s="82" t="s">
        <v>122</v>
      </c>
      <c r="X15" s="243"/>
      <c r="Y15" s="243"/>
      <c r="Z15" s="83">
        <f>ROUNDDOWN(Z14/V14,0)</f>
        <v>0</v>
      </c>
      <c r="AA15" s="221"/>
      <c r="AB15" s="221"/>
      <c r="AC15" s="222"/>
      <c r="AF15" s="230"/>
      <c r="AG15" s="231"/>
      <c r="AH15" s="231"/>
      <c r="AI15" s="231"/>
      <c r="AJ15" s="232"/>
      <c r="AK15" s="82"/>
      <c r="AL15" s="82"/>
      <c r="AM15" s="243"/>
      <c r="AN15" s="243"/>
      <c r="AO15" s="83"/>
      <c r="AP15" s="221"/>
      <c r="AQ15" s="221"/>
      <c r="AR15" s="222"/>
    </row>
    <row r="16" spans="1:45" s="38" customFormat="1" ht="15.6">
      <c r="C16" s="47"/>
      <c r="D16" s="47"/>
      <c r="E16" s="47"/>
      <c r="F16" s="47"/>
      <c r="R16" s="47"/>
      <c r="S16" s="47"/>
      <c r="T16" s="47"/>
      <c r="U16" s="47"/>
    </row>
    <row r="17" spans="1:45" ht="15.6">
      <c r="AE17" s="38"/>
      <c r="AF17" s="38"/>
      <c r="AG17" s="47"/>
      <c r="AH17" s="47"/>
      <c r="AI17" s="47"/>
      <c r="AJ17" s="47"/>
      <c r="AK17" s="38"/>
      <c r="AL17" s="38"/>
      <c r="AM17" s="38"/>
      <c r="AN17" s="38"/>
      <c r="AO17" s="38"/>
      <c r="AP17" s="38"/>
      <c r="AQ17" s="38"/>
      <c r="AR17" s="38"/>
      <c r="AS17" s="38"/>
    </row>
    <row r="18" spans="1:45" s="37" customFormat="1" ht="30.6">
      <c r="A18" s="200" t="s">
        <v>109</v>
      </c>
      <c r="B18" s="200"/>
      <c r="C18" s="200"/>
      <c r="D18" s="200"/>
      <c r="E18" s="200"/>
      <c r="F18" s="200"/>
      <c r="G18" s="200"/>
      <c r="H18" s="200"/>
      <c r="I18" s="200"/>
      <c r="J18" s="200"/>
      <c r="K18" s="200"/>
      <c r="L18" s="200"/>
      <c r="M18" s="200"/>
      <c r="N18" s="200"/>
      <c r="O18" s="200"/>
      <c r="P18" s="200" t="s">
        <v>109</v>
      </c>
      <c r="Q18" s="200"/>
      <c r="R18" s="200"/>
      <c r="S18" s="200"/>
      <c r="T18" s="200"/>
      <c r="U18" s="200"/>
      <c r="V18" s="200"/>
      <c r="W18" s="200"/>
      <c r="X18" s="200"/>
      <c r="Y18" s="200"/>
      <c r="Z18" s="200"/>
      <c r="AA18" s="200"/>
      <c r="AB18" s="200"/>
      <c r="AC18" s="200"/>
      <c r="AD18" s="200"/>
      <c r="AE18" s="200" t="s">
        <v>109</v>
      </c>
      <c r="AF18" s="200"/>
      <c r="AG18" s="200"/>
      <c r="AH18" s="200"/>
      <c r="AI18" s="200"/>
      <c r="AJ18" s="200"/>
      <c r="AK18" s="200"/>
      <c r="AL18" s="200"/>
      <c r="AM18" s="200"/>
      <c r="AN18" s="200"/>
      <c r="AO18" s="200"/>
      <c r="AP18" s="200"/>
      <c r="AQ18" s="200"/>
      <c r="AR18" s="200"/>
      <c r="AS18" s="200"/>
    </row>
    <row r="19" spans="1:45" s="37" customFormat="1" ht="19.05" customHeight="1">
      <c r="A19" s="73"/>
      <c r="B19" s="89" t="s">
        <v>123</v>
      </c>
      <c r="C19" s="73"/>
      <c r="D19" s="73"/>
      <c r="E19" s="73"/>
      <c r="F19" s="73"/>
      <c r="G19" s="73"/>
      <c r="H19" s="73"/>
      <c r="I19" s="73"/>
      <c r="J19" s="73"/>
      <c r="K19" s="73"/>
      <c r="L19" s="73"/>
      <c r="M19" s="90" t="s">
        <v>124</v>
      </c>
      <c r="N19" s="73"/>
      <c r="O19" s="73"/>
      <c r="P19" s="73"/>
      <c r="Q19" s="105" t="str">
        <f>入力シート!D19</f>
        <v>森林境界想定図の作成</v>
      </c>
      <c r="R19" s="73"/>
      <c r="S19" s="73"/>
      <c r="T19" s="73"/>
      <c r="U19" s="73"/>
      <c r="V19" s="73"/>
      <c r="W19" s="73"/>
      <c r="X19" s="73"/>
      <c r="Y19" s="73"/>
      <c r="Z19" s="73"/>
      <c r="AA19" s="73"/>
      <c r="AB19" s="90" t="s">
        <v>125</v>
      </c>
      <c r="AC19" s="73"/>
      <c r="AD19" s="73"/>
      <c r="AE19" s="73"/>
      <c r="AF19" s="105" t="str">
        <f>入力シート!D24</f>
        <v>森林境界図作成</v>
      </c>
      <c r="AG19" s="73"/>
      <c r="AH19" s="73"/>
      <c r="AI19" s="73"/>
      <c r="AJ19" s="73"/>
      <c r="AK19" s="73"/>
      <c r="AL19" s="73"/>
      <c r="AM19" s="73"/>
      <c r="AN19" s="73"/>
      <c r="AO19" s="73"/>
      <c r="AP19" s="73"/>
      <c r="AQ19" s="90" t="s">
        <v>126</v>
      </c>
      <c r="AR19" s="73"/>
      <c r="AS19" s="73"/>
    </row>
    <row r="20" spans="1:45" s="38" customFormat="1" ht="13.95" customHeight="1" thickBot="1"/>
    <row r="21" spans="1:45" s="38" customFormat="1" ht="23.4" customHeight="1" thickBot="1">
      <c r="B21" s="201" t="s">
        <v>115</v>
      </c>
      <c r="C21" s="202"/>
      <c r="D21" s="202"/>
      <c r="E21" s="202"/>
      <c r="F21" s="203"/>
      <c r="G21" s="39" t="s">
        <v>33</v>
      </c>
      <c r="H21" s="39" t="s">
        <v>34</v>
      </c>
      <c r="I21" s="204" t="s">
        <v>35</v>
      </c>
      <c r="J21" s="204"/>
      <c r="K21" s="74" t="s">
        <v>36</v>
      </c>
      <c r="L21" s="204" t="s">
        <v>37</v>
      </c>
      <c r="M21" s="204"/>
      <c r="N21" s="205"/>
      <c r="Q21" s="201" t="s">
        <v>115</v>
      </c>
      <c r="R21" s="202"/>
      <c r="S21" s="202"/>
      <c r="T21" s="202"/>
      <c r="U21" s="203"/>
      <c r="V21" s="39" t="s">
        <v>33</v>
      </c>
      <c r="W21" s="39" t="s">
        <v>34</v>
      </c>
      <c r="X21" s="204" t="s">
        <v>35</v>
      </c>
      <c r="Y21" s="204"/>
      <c r="Z21" s="74" t="s">
        <v>36</v>
      </c>
      <c r="AA21" s="204" t="s">
        <v>37</v>
      </c>
      <c r="AB21" s="204"/>
      <c r="AC21" s="205"/>
      <c r="AF21" s="201" t="s">
        <v>115</v>
      </c>
      <c r="AG21" s="202"/>
      <c r="AH21" s="202"/>
      <c r="AI21" s="202"/>
      <c r="AJ21" s="203"/>
      <c r="AK21" s="39" t="s">
        <v>33</v>
      </c>
      <c r="AL21" s="39" t="s">
        <v>34</v>
      </c>
      <c r="AM21" s="204" t="s">
        <v>35</v>
      </c>
      <c r="AN21" s="204"/>
      <c r="AO21" s="74" t="s">
        <v>36</v>
      </c>
      <c r="AP21" s="204" t="s">
        <v>37</v>
      </c>
      <c r="AQ21" s="204"/>
      <c r="AR21" s="205"/>
    </row>
    <row r="22" spans="1:45" s="38" customFormat="1" ht="40.049999999999997" customHeight="1" thickTop="1">
      <c r="B22" s="196" t="s">
        <v>95</v>
      </c>
      <c r="C22" s="197"/>
      <c r="D22" s="197"/>
      <c r="E22" s="197"/>
      <c r="F22" s="198"/>
      <c r="G22" s="65">
        <v>0.28000000000000003</v>
      </c>
      <c r="H22" s="65" t="s">
        <v>96</v>
      </c>
      <c r="I22" s="225">
        <f>入力シート!$M$12</f>
        <v>0</v>
      </c>
      <c r="J22" s="225"/>
      <c r="K22" s="79">
        <f>ROUNDDOWN(G22*I22,0)</f>
        <v>0</v>
      </c>
      <c r="L22" s="192"/>
      <c r="M22" s="192"/>
      <c r="N22" s="193"/>
      <c r="Q22" s="196" t="s">
        <v>95</v>
      </c>
      <c r="R22" s="197"/>
      <c r="S22" s="197"/>
      <c r="T22" s="197"/>
      <c r="U22" s="198"/>
      <c r="V22" s="65"/>
      <c r="W22" s="65" t="s">
        <v>96</v>
      </c>
      <c r="X22" s="225">
        <f>入力シート!$M$12</f>
        <v>0</v>
      </c>
      <c r="Y22" s="225"/>
      <c r="Z22" s="79">
        <f>ROUNDDOWN(V22*X22,0)</f>
        <v>0</v>
      </c>
      <c r="AA22" s="192"/>
      <c r="AB22" s="192"/>
      <c r="AC22" s="193"/>
      <c r="AF22" s="196" t="s">
        <v>95</v>
      </c>
      <c r="AG22" s="197"/>
      <c r="AH22" s="197"/>
      <c r="AI22" s="197"/>
      <c r="AJ22" s="198"/>
      <c r="AK22" s="65">
        <v>0.05</v>
      </c>
      <c r="AL22" s="65" t="s">
        <v>96</v>
      </c>
      <c r="AM22" s="225">
        <f>入力シート!$M$12</f>
        <v>0</v>
      </c>
      <c r="AN22" s="225"/>
      <c r="AO22" s="84">
        <f>ROUNDDOWN(AK22*AM22,0)</f>
        <v>0</v>
      </c>
      <c r="AP22" s="192"/>
      <c r="AQ22" s="192"/>
      <c r="AR22" s="193"/>
    </row>
    <row r="23" spans="1:45" s="38" customFormat="1" ht="40.049999999999997" customHeight="1">
      <c r="B23" s="188" t="s">
        <v>97</v>
      </c>
      <c r="C23" s="180"/>
      <c r="D23" s="180"/>
      <c r="E23" s="180"/>
      <c r="F23" s="181"/>
      <c r="G23" s="80">
        <v>1.1399999999999999</v>
      </c>
      <c r="H23" s="65" t="s">
        <v>96</v>
      </c>
      <c r="I23" s="236">
        <f>入力シート!$M$13</f>
        <v>0</v>
      </c>
      <c r="J23" s="236"/>
      <c r="K23" s="79">
        <f>ROUNDDOWN(G23*I23,0)</f>
        <v>0</v>
      </c>
      <c r="L23" s="218"/>
      <c r="M23" s="218"/>
      <c r="N23" s="219"/>
      <c r="Q23" s="188" t="s">
        <v>97</v>
      </c>
      <c r="R23" s="180"/>
      <c r="S23" s="180"/>
      <c r="T23" s="180"/>
      <c r="U23" s="181"/>
      <c r="V23" s="80">
        <v>2.44</v>
      </c>
      <c r="W23" s="65" t="s">
        <v>96</v>
      </c>
      <c r="X23" s="236">
        <f>入力シート!$M$13</f>
        <v>0</v>
      </c>
      <c r="Y23" s="236"/>
      <c r="Z23" s="79">
        <f>ROUNDDOWN(V23*X23,0)</f>
        <v>0</v>
      </c>
      <c r="AA23" s="218"/>
      <c r="AB23" s="218"/>
      <c r="AC23" s="219"/>
      <c r="AF23" s="188" t="s">
        <v>97</v>
      </c>
      <c r="AG23" s="180"/>
      <c r="AH23" s="180"/>
      <c r="AI23" s="180"/>
      <c r="AJ23" s="181"/>
      <c r="AK23" s="80">
        <v>0.46</v>
      </c>
      <c r="AL23" s="65" t="s">
        <v>96</v>
      </c>
      <c r="AM23" s="236">
        <f>入力シート!$M$13</f>
        <v>0</v>
      </c>
      <c r="AN23" s="236"/>
      <c r="AO23" s="84">
        <f>ROUNDDOWN(AK23*AM23,0)</f>
        <v>0</v>
      </c>
      <c r="AP23" s="218"/>
      <c r="AQ23" s="218"/>
      <c r="AR23" s="219"/>
    </row>
    <row r="24" spans="1:45" s="38" customFormat="1" ht="40.049999999999997" customHeight="1">
      <c r="B24" s="188" t="s">
        <v>116</v>
      </c>
      <c r="C24" s="180"/>
      <c r="D24" s="180"/>
      <c r="E24" s="180"/>
      <c r="F24" s="181"/>
      <c r="G24" s="80">
        <v>1.63</v>
      </c>
      <c r="H24" s="65" t="s">
        <v>96</v>
      </c>
      <c r="I24" s="236">
        <f>入力シート!$M$14</f>
        <v>0</v>
      </c>
      <c r="J24" s="236"/>
      <c r="K24" s="79">
        <f t="shared" ref="K24:K25" si="3">ROUNDDOWN(G24*I24,0)</f>
        <v>0</v>
      </c>
      <c r="L24" s="218"/>
      <c r="M24" s="218"/>
      <c r="N24" s="219"/>
      <c r="Q24" s="188" t="s">
        <v>116</v>
      </c>
      <c r="R24" s="180"/>
      <c r="S24" s="180"/>
      <c r="T24" s="180"/>
      <c r="U24" s="181"/>
      <c r="V24" s="80">
        <v>4.3499999999999996</v>
      </c>
      <c r="W24" s="65" t="s">
        <v>96</v>
      </c>
      <c r="X24" s="236">
        <f>入力シート!$M$14</f>
        <v>0</v>
      </c>
      <c r="Y24" s="236"/>
      <c r="Z24" s="79">
        <f t="shared" ref="Z24:Z25" si="4">ROUNDDOWN(V24*X24,0)</f>
        <v>0</v>
      </c>
      <c r="AA24" s="218"/>
      <c r="AB24" s="218"/>
      <c r="AC24" s="219"/>
      <c r="AF24" s="188" t="s">
        <v>116</v>
      </c>
      <c r="AG24" s="180"/>
      <c r="AH24" s="180"/>
      <c r="AI24" s="180"/>
      <c r="AJ24" s="181"/>
      <c r="AK24" s="80">
        <v>0.92</v>
      </c>
      <c r="AL24" s="65" t="s">
        <v>96</v>
      </c>
      <c r="AM24" s="236">
        <f>入力シート!$M$14</f>
        <v>0</v>
      </c>
      <c r="AN24" s="236"/>
      <c r="AO24" s="84">
        <f t="shared" ref="AO24:AO25" si="5">ROUNDDOWN(AK24*AM24,0)</f>
        <v>0</v>
      </c>
      <c r="AP24" s="218"/>
      <c r="AQ24" s="218"/>
      <c r="AR24" s="219"/>
    </row>
    <row r="25" spans="1:45" s="38" customFormat="1" ht="40.049999999999997" customHeight="1">
      <c r="B25" s="188" t="s">
        <v>117</v>
      </c>
      <c r="C25" s="180"/>
      <c r="D25" s="180"/>
      <c r="E25" s="180"/>
      <c r="F25" s="181"/>
      <c r="G25" s="80">
        <v>3.09</v>
      </c>
      <c r="H25" s="65" t="s">
        <v>96</v>
      </c>
      <c r="I25" s="236">
        <f>入力シート!$M$15</f>
        <v>0</v>
      </c>
      <c r="J25" s="236"/>
      <c r="K25" s="79">
        <f t="shared" si="3"/>
        <v>0</v>
      </c>
      <c r="L25" s="218"/>
      <c r="M25" s="218"/>
      <c r="N25" s="219"/>
      <c r="Q25" s="188" t="s">
        <v>117</v>
      </c>
      <c r="R25" s="180"/>
      <c r="S25" s="180"/>
      <c r="T25" s="180"/>
      <c r="U25" s="181"/>
      <c r="V25" s="80">
        <v>6.29</v>
      </c>
      <c r="W25" s="65" t="s">
        <v>96</v>
      </c>
      <c r="X25" s="236">
        <f>入力シート!$M$15</f>
        <v>0</v>
      </c>
      <c r="Y25" s="236"/>
      <c r="Z25" s="79">
        <f t="shared" si="4"/>
        <v>0</v>
      </c>
      <c r="AA25" s="218"/>
      <c r="AB25" s="218"/>
      <c r="AC25" s="219"/>
      <c r="AF25" s="188" t="s">
        <v>117</v>
      </c>
      <c r="AG25" s="180"/>
      <c r="AH25" s="180"/>
      <c r="AI25" s="180"/>
      <c r="AJ25" s="181"/>
      <c r="AK25" s="80">
        <v>0.63</v>
      </c>
      <c r="AL25" s="65" t="s">
        <v>96</v>
      </c>
      <c r="AM25" s="236">
        <f>入力シート!$M$15</f>
        <v>0</v>
      </c>
      <c r="AN25" s="236"/>
      <c r="AO25" s="84">
        <f t="shared" si="5"/>
        <v>0</v>
      </c>
      <c r="AP25" s="218"/>
      <c r="AQ25" s="218"/>
      <c r="AR25" s="219"/>
    </row>
    <row r="26" spans="1:45" s="38" customFormat="1" ht="40.049999999999997" customHeight="1">
      <c r="B26" s="188" t="s">
        <v>118</v>
      </c>
      <c r="C26" s="180"/>
      <c r="D26" s="180"/>
      <c r="E26" s="180"/>
      <c r="F26" s="181"/>
      <c r="G26" s="80"/>
      <c r="H26" s="65" t="s">
        <v>96</v>
      </c>
      <c r="I26" s="236">
        <f>入力シート!$M$16</f>
        <v>0</v>
      </c>
      <c r="J26" s="236"/>
      <c r="K26" s="79">
        <f>ROUNDDOWN(G26*I26,0)</f>
        <v>0</v>
      </c>
      <c r="L26" s="218"/>
      <c r="M26" s="218"/>
      <c r="N26" s="219"/>
      <c r="O26" s="47"/>
      <c r="Q26" s="188" t="s">
        <v>118</v>
      </c>
      <c r="R26" s="180"/>
      <c r="S26" s="180"/>
      <c r="T26" s="180"/>
      <c r="U26" s="181"/>
      <c r="V26" s="80">
        <v>4.1399999999999997</v>
      </c>
      <c r="W26" s="65" t="s">
        <v>96</v>
      </c>
      <c r="X26" s="236">
        <f>入力シート!$M$16</f>
        <v>0</v>
      </c>
      <c r="Y26" s="236"/>
      <c r="Z26" s="79">
        <f>ROUNDDOWN(V26*X26,0)</f>
        <v>0</v>
      </c>
      <c r="AA26" s="218"/>
      <c r="AB26" s="218"/>
      <c r="AC26" s="219"/>
      <c r="AD26" s="47"/>
      <c r="AF26" s="188" t="s">
        <v>118</v>
      </c>
      <c r="AG26" s="180"/>
      <c r="AH26" s="180"/>
      <c r="AI26" s="180"/>
      <c r="AJ26" s="181"/>
      <c r="AK26" s="80">
        <v>7.0000000000000007E-2</v>
      </c>
      <c r="AL26" s="65" t="s">
        <v>96</v>
      </c>
      <c r="AM26" s="236">
        <f>入力シート!$M$16</f>
        <v>0</v>
      </c>
      <c r="AN26" s="236"/>
      <c r="AO26" s="84">
        <f>ROUNDDOWN(AK26*AM26,0)</f>
        <v>0</v>
      </c>
      <c r="AP26" s="218"/>
      <c r="AQ26" s="218"/>
      <c r="AR26" s="219"/>
      <c r="AS26" s="47"/>
    </row>
    <row r="27" spans="1:45" s="38" customFormat="1" ht="40.049999999999997" customHeight="1">
      <c r="B27" s="227" t="s">
        <v>98</v>
      </c>
      <c r="C27" s="228"/>
      <c r="D27" s="228"/>
      <c r="E27" s="228"/>
      <c r="F27" s="229"/>
      <c r="G27" s="80">
        <v>2.8</v>
      </c>
      <c r="H27" s="80" t="s">
        <v>100</v>
      </c>
      <c r="I27" s="237">
        <f>SUM(K22:K26)</f>
        <v>0</v>
      </c>
      <c r="J27" s="238"/>
      <c r="K27" s="79">
        <f>ROUNDDOWN(G27/100*I27,0)</f>
        <v>0</v>
      </c>
      <c r="L27" s="218"/>
      <c r="M27" s="218"/>
      <c r="N27" s="219"/>
      <c r="O27" s="47"/>
      <c r="Q27" s="227" t="s">
        <v>98</v>
      </c>
      <c r="R27" s="228"/>
      <c r="S27" s="228"/>
      <c r="T27" s="228"/>
      <c r="U27" s="229"/>
      <c r="V27" s="80">
        <v>3.9</v>
      </c>
      <c r="W27" s="80" t="s">
        <v>100</v>
      </c>
      <c r="X27" s="237">
        <f>SUM(Z22:Z26)</f>
        <v>0</v>
      </c>
      <c r="Y27" s="238"/>
      <c r="Z27" s="79">
        <f>ROUNDDOWN(V27/100*X27,0)</f>
        <v>0</v>
      </c>
      <c r="AA27" s="218"/>
      <c r="AB27" s="218"/>
      <c r="AC27" s="219"/>
      <c r="AD27" s="47"/>
      <c r="AF27" s="227" t="s">
        <v>98</v>
      </c>
      <c r="AG27" s="228"/>
      <c r="AH27" s="228"/>
      <c r="AI27" s="228"/>
      <c r="AJ27" s="229"/>
      <c r="AK27" s="80">
        <v>2.9</v>
      </c>
      <c r="AL27" s="80" t="s">
        <v>100</v>
      </c>
      <c r="AM27" s="237">
        <f>SUM(AO22:AO26)</f>
        <v>0</v>
      </c>
      <c r="AN27" s="238"/>
      <c r="AO27" s="84">
        <f>ROUNDDOWN(AK27/100*AM27,0)</f>
        <v>0</v>
      </c>
      <c r="AP27" s="218"/>
      <c r="AQ27" s="218"/>
      <c r="AR27" s="219"/>
      <c r="AS27" s="47"/>
    </row>
    <row r="28" spans="1:45" s="38" customFormat="1" ht="40.049999999999997" customHeight="1">
      <c r="B28" s="227" t="s">
        <v>101</v>
      </c>
      <c r="C28" s="228"/>
      <c r="D28" s="228"/>
      <c r="E28" s="228"/>
      <c r="F28" s="229"/>
      <c r="G28" s="95">
        <v>3</v>
      </c>
      <c r="H28" s="80" t="s">
        <v>100</v>
      </c>
      <c r="I28" s="237">
        <f>SUM(K22:K26)</f>
        <v>0</v>
      </c>
      <c r="J28" s="238"/>
      <c r="K28" s="79">
        <f>ROUNDDOWN(G28/100*I28,0)</f>
        <v>0</v>
      </c>
      <c r="L28" s="218"/>
      <c r="M28" s="218"/>
      <c r="N28" s="219"/>
      <c r="O28" s="47"/>
      <c r="Q28" s="227" t="s">
        <v>101</v>
      </c>
      <c r="R28" s="228"/>
      <c r="S28" s="228"/>
      <c r="T28" s="228"/>
      <c r="U28" s="229"/>
      <c r="V28" s="80">
        <v>3.8</v>
      </c>
      <c r="W28" s="80" t="s">
        <v>100</v>
      </c>
      <c r="X28" s="237">
        <f>SUM(Z22:Z26)</f>
        <v>0</v>
      </c>
      <c r="Y28" s="238"/>
      <c r="Z28" s="79">
        <f>ROUNDDOWN(V28/100*X28,0)</f>
        <v>0</v>
      </c>
      <c r="AA28" s="218"/>
      <c r="AB28" s="218"/>
      <c r="AC28" s="219"/>
      <c r="AD28" s="47"/>
      <c r="AF28" s="227" t="s">
        <v>101</v>
      </c>
      <c r="AG28" s="228"/>
      <c r="AH28" s="228"/>
      <c r="AI28" s="228"/>
      <c r="AJ28" s="229"/>
      <c r="AK28" s="80">
        <v>2.5</v>
      </c>
      <c r="AL28" s="80" t="s">
        <v>100</v>
      </c>
      <c r="AM28" s="237">
        <f>SUM(AO22:AO26)</f>
        <v>0</v>
      </c>
      <c r="AN28" s="238"/>
      <c r="AO28" s="84">
        <f>ROUNDDOWN(AK28/100*AM28,0)</f>
        <v>0</v>
      </c>
      <c r="AP28" s="218"/>
      <c r="AQ28" s="218"/>
      <c r="AR28" s="219"/>
      <c r="AS28" s="47"/>
    </row>
    <row r="29" spans="1:45" s="38" customFormat="1" ht="40.049999999999997" customHeight="1">
      <c r="B29" s="227" t="s">
        <v>103</v>
      </c>
      <c r="C29" s="228"/>
      <c r="D29" s="228"/>
      <c r="E29" s="228"/>
      <c r="F29" s="229"/>
      <c r="G29" s="80"/>
      <c r="H29" s="80" t="s">
        <v>100</v>
      </c>
      <c r="I29" s="238"/>
      <c r="J29" s="238"/>
      <c r="K29" s="54"/>
      <c r="L29" s="218"/>
      <c r="M29" s="218"/>
      <c r="N29" s="219"/>
      <c r="O29" s="47"/>
      <c r="Q29" s="227" t="s">
        <v>103</v>
      </c>
      <c r="R29" s="228"/>
      <c r="S29" s="228"/>
      <c r="T29" s="228"/>
      <c r="U29" s="229"/>
      <c r="V29" s="44"/>
      <c r="W29" s="80" t="s">
        <v>100</v>
      </c>
      <c r="X29" s="238"/>
      <c r="Y29" s="238"/>
      <c r="Z29" s="54"/>
      <c r="AA29" s="218"/>
      <c r="AB29" s="218"/>
      <c r="AC29" s="219"/>
      <c r="AD29" s="47"/>
      <c r="AF29" s="227" t="s">
        <v>103</v>
      </c>
      <c r="AG29" s="228"/>
      <c r="AH29" s="228"/>
      <c r="AI29" s="228"/>
      <c r="AJ29" s="229"/>
      <c r="AK29" s="80"/>
      <c r="AL29" s="80" t="s">
        <v>100</v>
      </c>
      <c r="AM29" s="238"/>
      <c r="AN29" s="238"/>
      <c r="AO29" s="54"/>
      <c r="AP29" s="218"/>
      <c r="AQ29" s="218"/>
      <c r="AR29" s="219"/>
      <c r="AS29" s="47"/>
    </row>
    <row r="30" spans="1:45" s="38" customFormat="1" ht="40.049999999999997" customHeight="1">
      <c r="B30" s="75" t="s">
        <v>105</v>
      </c>
      <c r="C30" s="76"/>
      <c r="D30" s="76"/>
      <c r="E30" s="76"/>
      <c r="F30" s="77"/>
      <c r="G30" s="80"/>
      <c r="H30" s="45"/>
      <c r="I30" s="238"/>
      <c r="J30" s="238"/>
      <c r="K30" s="94">
        <f>SUM(K22:K29)</f>
        <v>0</v>
      </c>
      <c r="L30" s="239" t="s">
        <v>107</v>
      </c>
      <c r="M30" s="239"/>
      <c r="N30" s="240"/>
      <c r="O30" s="47"/>
      <c r="Q30" s="185" t="s">
        <v>121</v>
      </c>
      <c r="R30" s="186"/>
      <c r="S30" s="186"/>
      <c r="T30" s="186"/>
      <c r="U30" s="187"/>
      <c r="V30" s="80">
        <v>100</v>
      </c>
      <c r="W30" s="80" t="s">
        <v>31</v>
      </c>
      <c r="X30" s="238"/>
      <c r="Y30" s="238"/>
      <c r="Z30" s="94">
        <f>SUM(Z22:Z29)</f>
        <v>0</v>
      </c>
      <c r="AA30" s="218"/>
      <c r="AB30" s="218"/>
      <c r="AC30" s="219"/>
      <c r="AD30" s="47"/>
      <c r="AF30" s="185" t="s">
        <v>121</v>
      </c>
      <c r="AG30" s="186"/>
      <c r="AH30" s="186"/>
      <c r="AI30" s="186"/>
      <c r="AJ30" s="187"/>
      <c r="AK30" s="80">
        <v>100</v>
      </c>
      <c r="AL30" s="80" t="s">
        <v>122</v>
      </c>
      <c r="AM30" s="238"/>
      <c r="AN30" s="238"/>
      <c r="AO30" s="94">
        <f>SUM(AO22:AO29)</f>
        <v>0</v>
      </c>
      <c r="AP30" s="218"/>
      <c r="AQ30" s="218"/>
      <c r="AR30" s="219"/>
      <c r="AS30" s="47"/>
    </row>
    <row r="31" spans="1:45" s="38" customFormat="1" ht="40.049999999999997" customHeight="1" thickBot="1">
      <c r="B31" s="230"/>
      <c r="C31" s="231"/>
      <c r="D31" s="231"/>
      <c r="E31" s="231"/>
      <c r="F31" s="232"/>
      <c r="G31" s="49"/>
      <c r="H31" s="50"/>
      <c r="I31" s="243"/>
      <c r="J31" s="243"/>
      <c r="K31" s="55"/>
      <c r="L31" s="221"/>
      <c r="M31" s="221"/>
      <c r="N31" s="222"/>
      <c r="Q31" s="230" t="s">
        <v>105</v>
      </c>
      <c r="R31" s="231"/>
      <c r="S31" s="231"/>
      <c r="T31" s="231"/>
      <c r="U31" s="232"/>
      <c r="V31" s="82">
        <v>1</v>
      </c>
      <c r="W31" s="82" t="s">
        <v>31</v>
      </c>
      <c r="X31" s="243"/>
      <c r="Y31" s="243"/>
      <c r="Z31" s="83">
        <f>ROUNDDOWN(Z30/V30,0)</f>
        <v>0</v>
      </c>
      <c r="AA31" s="221"/>
      <c r="AB31" s="221"/>
      <c r="AC31" s="222"/>
      <c r="AF31" s="230" t="s">
        <v>105</v>
      </c>
      <c r="AG31" s="231"/>
      <c r="AH31" s="231"/>
      <c r="AI31" s="231"/>
      <c r="AJ31" s="232"/>
      <c r="AK31" s="82">
        <v>1</v>
      </c>
      <c r="AL31" s="82" t="s">
        <v>122</v>
      </c>
      <c r="AM31" s="243"/>
      <c r="AN31" s="243"/>
      <c r="AO31" s="83">
        <f>ROUNDDOWN(AO30/AK30,0)</f>
        <v>0</v>
      </c>
      <c r="AP31" s="221"/>
      <c r="AQ31" s="221"/>
      <c r="AR31" s="222"/>
    </row>
    <row r="32" spans="1:45" s="38" customFormat="1" ht="15.6">
      <c r="C32" s="47"/>
      <c r="D32" s="47"/>
      <c r="E32" s="47"/>
      <c r="F32" s="47"/>
      <c r="R32" s="47"/>
      <c r="S32" s="47"/>
      <c r="T32" s="47"/>
      <c r="U32" s="47"/>
    </row>
    <row r="34" spans="1:45" s="37" customFormat="1" ht="30.6">
      <c r="A34" s="200" t="s">
        <v>109</v>
      </c>
      <c r="B34" s="200"/>
      <c r="C34" s="200"/>
      <c r="D34" s="200"/>
      <c r="E34" s="200"/>
      <c r="F34" s="200"/>
      <c r="G34" s="200"/>
      <c r="H34" s="200"/>
      <c r="I34" s="200"/>
      <c r="J34" s="200"/>
      <c r="K34" s="200"/>
      <c r="L34" s="200"/>
      <c r="M34" s="200"/>
      <c r="N34" s="200"/>
      <c r="O34" s="200"/>
      <c r="P34" s="200" t="s">
        <v>109</v>
      </c>
      <c r="Q34" s="200"/>
      <c r="R34" s="200"/>
      <c r="S34" s="200"/>
      <c r="T34" s="200"/>
      <c r="U34" s="200"/>
      <c r="V34" s="200"/>
      <c r="W34" s="200"/>
      <c r="X34" s="200"/>
      <c r="Y34" s="200"/>
      <c r="Z34" s="200"/>
      <c r="AA34" s="200"/>
      <c r="AB34" s="200"/>
      <c r="AC34" s="200"/>
      <c r="AD34" s="200"/>
      <c r="AE34" s="200" t="s">
        <v>109</v>
      </c>
      <c r="AF34" s="200"/>
      <c r="AG34" s="200"/>
      <c r="AH34" s="200"/>
      <c r="AI34" s="200"/>
      <c r="AJ34" s="200"/>
      <c r="AK34" s="200"/>
      <c r="AL34" s="200"/>
      <c r="AM34" s="200"/>
      <c r="AN34" s="200"/>
      <c r="AO34" s="200"/>
      <c r="AP34" s="200"/>
      <c r="AQ34" s="200"/>
      <c r="AR34" s="200"/>
      <c r="AS34" s="200"/>
    </row>
    <row r="35" spans="1:45" s="37" customFormat="1" ht="19.05" customHeight="1">
      <c r="A35" s="73"/>
      <c r="B35" s="89" t="s">
        <v>127</v>
      </c>
      <c r="C35" s="73"/>
      <c r="D35" s="73"/>
      <c r="E35" s="73"/>
      <c r="F35" s="73"/>
      <c r="G35" s="73"/>
      <c r="H35" s="73"/>
      <c r="I35" s="73"/>
      <c r="J35" s="73"/>
      <c r="K35" s="73"/>
      <c r="L35" s="73"/>
      <c r="M35" s="90" t="s">
        <v>128</v>
      </c>
      <c r="N35" s="73"/>
      <c r="O35" s="73"/>
      <c r="P35" s="73"/>
      <c r="Q35" s="105" t="str">
        <f>入力シート!D20</f>
        <v>所有者現地立会い</v>
      </c>
      <c r="R35" s="73"/>
      <c r="S35" s="73"/>
      <c r="T35" s="73"/>
      <c r="U35" s="73"/>
      <c r="V35" s="73"/>
      <c r="W35" s="73"/>
      <c r="X35" s="73"/>
      <c r="Y35" s="73"/>
      <c r="Z35" s="73"/>
      <c r="AA35" s="73"/>
      <c r="AB35" s="90" t="s">
        <v>129</v>
      </c>
      <c r="AC35" s="73"/>
      <c r="AD35" s="73"/>
      <c r="AE35" s="73"/>
      <c r="AF35" s="105" t="str">
        <f>入力シート!D25</f>
        <v>成果品（報告書作成・GISデータ）</v>
      </c>
      <c r="AG35" s="73"/>
      <c r="AH35" s="73"/>
      <c r="AI35" s="73"/>
      <c r="AJ35" s="73"/>
      <c r="AK35" s="73"/>
      <c r="AL35" s="73"/>
      <c r="AM35" s="73"/>
      <c r="AN35" s="73"/>
      <c r="AO35" s="73"/>
      <c r="AP35" s="73"/>
      <c r="AQ35" s="90" t="s">
        <v>130</v>
      </c>
      <c r="AR35" s="73"/>
      <c r="AS35" s="73"/>
    </row>
    <row r="36" spans="1:45" s="38" customFormat="1" ht="13.95" customHeight="1" thickBot="1"/>
    <row r="37" spans="1:45" s="38" customFormat="1" ht="23.4" customHeight="1" thickBot="1">
      <c r="B37" s="201" t="s">
        <v>115</v>
      </c>
      <c r="C37" s="202"/>
      <c r="D37" s="202"/>
      <c r="E37" s="202"/>
      <c r="F37" s="203"/>
      <c r="G37" s="39" t="s">
        <v>33</v>
      </c>
      <c r="H37" s="39" t="s">
        <v>34</v>
      </c>
      <c r="I37" s="204" t="s">
        <v>35</v>
      </c>
      <c r="J37" s="204"/>
      <c r="K37" s="74" t="s">
        <v>36</v>
      </c>
      <c r="L37" s="204" t="s">
        <v>37</v>
      </c>
      <c r="M37" s="204"/>
      <c r="N37" s="205"/>
      <c r="Q37" s="201" t="s">
        <v>115</v>
      </c>
      <c r="R37" s="202"/>
      <c r="S37" s="202"/>
      <c r="T37" s="202"/>
      <c r="U37" s="203"/>
      <c r="V37" s="39" t="s">
        <v>33</v>
      </c>
      <c r="W37" s="39" t="s">
        <v>34</v>
      </c>
      <c r="X37" s="204" t="s">
        <v>35</v>
      </c>
      <c r="Y37" s="204"/>
      <c r="Z37" s="74" t="s">
        <v>36</v>
      </c>
      <c r="AA37" s="204" t="s">
        <v>37</v>
      </c>
      <c r="AB37" s="204"/>
      <c r="AC37" s="205"/>
      <c r="AF37" s="201" t="s">
        <v>115</v>
      </c>
      <c r="AG37" s="202"/>
      <c r="AH37" s="202"/>
      <c r="AI37" s="202"/>
      <c r="AJ37" s="203"/>
      <c r="AK37" s="39" t="s">
        <v>33</v>
      </c>
      <c r="AL37" s="39" t="s">
        <v>34</v>
      </c>
      <c r="AM37" s="204" t="s">
        <v>35</v>
      </c>
      <c r="AN37" s="204"/>
      <c r="AO37" s="74" t="s">
        <v>36</v>
      </c>
      <c r="AP37" s="204" t="s">
        <v>37</v>
      </c>
      <c r="AQ37" s="204"/>
      <c r="AR37" s="205"/>
    </row>
    <row r="38" spans="1:45" s="38" customFormat="1" ht="40.049999999999997" customHeight="1" thickTop="1">
      <c r="B38" s="196" t="s">
        <v>95</v>
      </c>
      <c r="C38" s="197"/>
      <c r="D38" s="197"/>
      <c r="E38" s="197"/>
      <c r="F38" s="198"/>
      <c r="G38" s="65">
        <v>0.16</v>
      </c>
      <c r="H38" s="65" t="s">
        <v>96</v>
      </c>
      <c r="I38" s="225">
        <f>入力シート!$M$12</f>
        <v>0</v>
      </c>
      <c r="J38" s="225"/>
      <c r="K38" s="79">
        <f>ROUNDDOWN(G38*I38,0)</f>
        <v>0</v>
      </c>
      <c r="L38" s="192"/>
      <c r="M38" s="192"/>
      <c r="N38" s="193"/>
      <c r="Q38" s="196" t="s">
        <v>95</v>
      </c>
      <c r="R38" s="197"/>
      <c r="S38" s="197"/>
      <c r="T38" s="197"/>
      <c r="U38" s="198"/>
      <c r="V38" s="65"/>
      <c r="W38" s="65" t="s">
        <v>96</v>
      </c>
      <c r="X38" s="225">
        <f>入力シート!$M$12</f>
        <v>0</v>
      </c>
      <c r="Y38" s="225"/>
      <c r="Z38" s="84">
        <f>ROUNDDOWN(V38*X38,0)</f>
        <v>0</v>
      </c>
      <c r="AA38" s="192"/>
      <c r="AB38" s="192"/>
      <c r="AC38" s="193"/>
      <c r="AF38" s="196" t="s">
        <v>95</v>
      </c>
      <c r="AG38" s="197"/>
      <c r="AH38" s="197"/>
      <c r="AI38" s="197"/>
      <c r="AJ38" s="198"/>
      <c r="AK38" s="65">
        <v>1.59</v>
      </c>
      <c r="AL38" s="65" t="s">
        <v>96</v>
      </c>
      <c r="AM38" s="225">
        <f>入力シート!$M$12</f>
        <v>0</v>
      </c>
      <c r="AN38" s="225"/>
      <c r="AO38" s="108">
        <f>ROUNDDOWN(AK38*AM38,0)</f>
        <v>0</v>
      </c>
      <c r="AP38" s="192"/>
      <c r="AQ38" s="192"/>
      <c r="AR38" s="193"/>
    </row>
    <row r="39" spans="1:45" s="38" customFormat="1" ht="40.049999999999997" customHeight="1">
      <c r="B39" s="188" t="s">
        <v>97</v>
      </c>
      <c r="C39" s="180"/>
      <c r="D39" s="180"/>
      <c r="E39" s="180"/>
      <c r="F39" s="181"/>
      <c r="G39" s="80">
        <v>1.26</v>
      </c>
      <c r="H39" s="65" t="s">
        <v>96</v>
      </c>
      <c r="I39" s="236">
        <f>入力シート!$M$13</f>
        <v>0</v>
      </c>
      <c r="J39" s="236"/>
      <c r="K39" s="79">
        <f>ROUNDDOWN(G39*I39,0)</f>
        <v>0</v>
      </c>
      <c r="L39" s="218"/>
      <c r="M39" s="218"/>
      <c r="N39" s="219"/>
      <c r="Q39" s="188" t="s">
        <v>131</v>
      </c>
      <c r="R39" s="180"/>
      <c r="S39" s="180"/>
      <c r="T39" s="180"/>
      <c r="U39" s="181"/>
      <c r="V39" s="65">
        <v>1.99</v>
      </c>
      <c r="W39" s="65" t="s">
        <v>96</v>
      </c>
      <c r="X39" s="236">
        <f>入力シート!$M$13</f>
        <v>0</v>
      </c>
      <c r="Y39" s="236"/>
      <c r="Z39" s="84">
        <f>ROUNDDOWN(V39*X39,0)</f>
        <v>0</v>
      </c>
      <c r="AA39" s="218"/>
      <c r="AB39" s="218"/>
      <c r="AC39" s="219"/>
      <c r="AF39" s="188" t="s">
        <v>97</v>
      </c>
      <c r="AG39" s="180"/>
      <c r="AH39" s="180"/>
      <c r="AI39" s="180"/>
      <c r="AJ39" s="181"/>
      <c r="AK39" s="80">
        <v>1.66</v>
      </c>
      <c r="AL39" s="65" t="s">
        <v>96</v>
      </c>
      <c r="AM39" s="236">
        <f>入力シート!$M$13</f>
        <v>0</v>
      </c>
      <c r="AN39" s="236"/>
      <c r="AO39" s="108">
        <f>ROUNDDOWN(AK39*AM39,0)</f>
        <v>0</v>
      </c>
      <c r="AP39" s="218"/>
      <c r="AQ39" s="218"/>
      <c r="AR39" s="219"/>
    </row>
    <row r="40" spans="1:45" s="38" customFormat="1" ht="40.049999999999997" customHeight="1">
      <c r="B40" s="188" t="s">
        <v>116</v>
      </c>
      <c r="C40" s="180"/>
      <c r="D40" s="180"/>
      <c r="E40" s="180"/>
      <c r="F40" s="181"/>
      <c r="G40" s="80">
        <v>2.71</v>
      </c>
      <c r="H40" s="65" t="s">
        <v>96</v>
      </c>
      <c r="I40" s="236">
        <f>入力シート!$M$14</f>
        <v>0</v>
      </c>
      <c r="J40" s="236"/>
      <c r="K40" s="79">
        <f t="shared" ref="K40:K41" si="6">ROUNDDOWN(G40*I40,0)</f>
        <v>0</v>
      </c>
      <c r="L40" s="218"/>
      <c r="M40" s="218"/>
      <c r="N40" s="219"/>
      <c r="Q40" s="188" t="s">
        <v>132</v>
      </c>
      <c r="R40" s="180"/>
      <c r="S40" s="180"/>
      <c r="T40" s="180"/>
      <c r="U40" s="181"/>
      <c r="V40" s="80">
        <v>4.6500000000000004</v>
      </c>
      <c r="W40" s="65" t="s">
        <v>96</v>
      </c>
      <c r="X40" s="236">
        <f>入力シート!$M$14</f>
        <v>0</v>
      </c>
      <c r="Y40" s="236"/>
      <c r="Z40" s="84">
        <f t="shared" ref="Z40:Z41" si="7">ROUNDDOWN(V40*X40,0)</f>
        <v>0</v>
      </c>
      <c r="AA40" s="218"/>
      <c r="AB40" s="218"/>
      <c r="AC40" s="219"/>
      <c r="AF40" s="188" t="s">
        <v>116</v>
      </c>
      <c r="AG40" s="180"/>
      <c r="AH40" s="180"/>
      <c r="AI40" s="180"/>
      <c r="AJ40" s="181"/>
      <c r="AK40" s="80">
        <v>2.91</v>
      </c>
      <c r="AL40" s="65" t="s">
        <v>96</v>
      </c>
      <c r="AM40" s="236">
        <f>入力シート!$M$14</f>
        <v>0</v>
      </c>
      <c r="AN40" s="236"/>
      <c r="AO40" s="108">
        <f t="shared" ref="AO40:AO41" si="8">ROUNDDOWN(AK40*AM40,0)</f>
        <v>0</v>
      </c>
      <c r="AP40" s="218"/>
      <c r="AQ40" s="218"/>
      <c r="AR40" s="219"/>
    </row>
    <row r="41" spans="1:45" s="38" customFormat="1" ht="40.049999999999997" customHeight="1">
      <c r="B41" s="188" t="s">
        <v>117</v>
      </c>
      <c r="C41" s="180"/>
      <c r="D41" s="180"/>
      <c r="E41" s="180"/>
      <c r="F41" s="181"/>
      <c r="G41" s="80">
        <v>1.24</v>
      </c>
      <c r="H41" s="65" t="s">
        <v>96</v>
      </c>
      <c r="I41" s="236">
        <f>入力シート!$M$15</f>
        <v>0</v>
      </c>
      <c r="J41" s="236"/>
      <c r="K41" s="79">
        <f t="shared" si="6"/>
        <v>0</v>
      </c>
      <c r="L41" s="218"/>
      <c r="M41" s="218"/>
      <c r="N41" s="219"/>
      <c r="Q41" s="188" t="s">
        <v>133</v>
      </c>
      <c r="R41" s="180"/>
      <c r="S41" s="180"/>
      <c r="T41" s="180"/>
      <c r="U41" s="181"/>
      <c r="V41" s="80">
        <v>5.54</v>
      </c>
      <c r="W41" s="65" t="s">
        <v>96</v>
      </c>
      <c r="X41" s="236">
        <f>入力シート!$M$15</f>
        <v>0</v>
      </c>
      <c r="Y41" s="236"/>
      <c r="Z41" s="84">
        <f t="shared" si="7"/>
        <v>0</v>
      </c>
      <c r="AA41" s="218"/>
      <c r="AB41" s="218"/>
      <c r="AC41" s="219"/>
      <c r="AF41" s="188" t="s">
        <v>117</v>
      </c>
      <c r="AG41" s="180"/>
      <c r="AH41" s="180"/>
      <c r="AI41" s="180"/>
      <c r="AJ41" s="181"/>
      <c r="AK41" s="80">
        <v>1.55</v>
      </c>
      <c r="AL41" s="65" t="s">
        <v>96</v>
      </c>
      <c r="AM41" s="236">
        <f>入力シート!$M$15</f>
        <v>0</v>
      </c>
      <c r="AN41" s="236"/>
      <c r="AO41" s="108">
        <f t="shared" si="8"/>
        <v>0</v>
      </c>
      <c r="AP41" s="218"/>
      <c r="AQ41" s="218"/>
      <c r="AR41" s="219"/>
    </row>
    <row r="42" spans="1:45" s="38" customFormat="1" ht="40.049999999999997" customHeight="1">
      <c r="B42" s="188" t="s">
        <v>118</v>
      </c>
      <c r="C42" s="180"/>
      <c r="D42" s="180"/>
      <c r="E42" s="180"/>
      <c r="F42" s="181"/>
      <c r="G42" s="80">
        <v>0.2</v>
      </c>
      <c r="H42" s="65" t="s">
        <v>96</v>
      </c>
      <c r="I42" s="236">
        <f>入力シート!$M$16</f>
        <v>0</v>
      </c>
      <c r="J42" s="236"/>
      <c r="K42" s="79">
        <f>ROUNDDOWN(G42*I42,0)</f>
        <v>0</v>
      </c>
      <c r="L42" s="218"/>
      <c r="M42" s="218"/>
      <c r="N42" s="219"/>
      <c r="O42" s="47"/>
      <c r="Q42" s="188" t="s">
        <v>134</v>
      </c>
      <c r="R42" s="180"/>
      <c r="S42" s="180"/>
      <c r="T42" s="180"/>
      <c r="U42" s="181"/>
      <c r="V42" s="80">
        <v>10.19</v>
      </c>
      <c r="W42" s="65" t="s">
        <v>96</v>
      </c>
      <c r="X42" s="236">
        <f>入力シート!$M$16</f>
        <v>0</v>
      </c>
      <c r="Y42" s="236"/>
      <c r="Z42" s="84">
        <f>ROUNDDOWN(V42*X42,0)</f>
        <v>0</v>
      </c>
      <c r="AA42" s="218"/>
      <c r="AB42" s="218"/>
      <c r="AC42" s="219"/>
      <c r="AD42" s="47"/>
      <c r="AF42" s="188" t="s">
        <v>118</v>
      </c>
      <c r="AG42" s="180"/>
      <c r="AH42" s="180"/>
      <c r="AI42" s="180"/>
      <c r="AJ42" s="181"/>
      <c r="AK42" s="80">
        <v>1.47</v>
      </c>
      <c r="AL42" s="65" t="s">
        <v>96</v>
      </c>
      <c r="AM42" s="236">
        <f>入力シート!$M$16</f>
        <v>0</v>
      </c>
      <c r="AN42" s="236"/>
      <c r="AO42" s="108">
        <f>ROUNDDOWN(AK42*AM42,0)</f>
        <v>0</v>
      </c>
      <c r="AP42" s="218"/>
      <c r="AQ42" s="218"/>
      <c r="AR42" s="219"/>
      <c r="AS42" s="47"/>
    </row>
    <row r="43" spans="1:45" s="38" customFormat="1" ht="40.049999999999997" customHeight="1">
      <c r="B43" s="227" t="s">
        <v>98</v>
      </c>
      <c r="C43" s="228"/>
      <c r="D43" s="228"/>
      <c r="E43" s="228"/>
      <c r="F43" s="229"/>
      <c r="G43" s="80">
        <v>3.8</v>
      </c>
      <c r="H43" s="80" t="s">
        <v>100</v>
      </c>
      <c r="I43" s="237">
        <f>SUM(K38:K42)</f>
        <v>0</v>
      </c>
      <c r="J43" s="238"/>
      <c r="K43" s="79">
        <f>ROUNDDOWN(G43/100*I43,0)</f>
        <v>0</v>
      </c>
      <c r="L43" s="218"/>
      <c r="M43" s="218"/>
      <c r="N43" s="219"/>
      <c r="O43" s="47"/>
      <c r="Q43" s="227" t="s">
        <v>98</v>
      </c>
      <c r="R43" s="228"/>
      <c r="S43" s="228"/>
      <c r="T43" s="228"/>
      <c r="U43" s="229"/>
      <c r="V43" s="80">
        <v>6.4</v>
      </c>
      <c r="W43" s="80" t="s">
        <v>100</v>
      </c>
      <c r="X43" s="237">
        <f>SUM(Z38:Z42)</f>
        <v>0</v>
      </c>
      <c r="Y43" s="238"/>
      <c r="Z43" s="84">
        <f>ROUNDDOWN(V43/100*X43,0)</f>
        <v>0</v>
      </c>
      <c r="AA43" s="218"/>
      <c r="AB43" s="218"/>
      <c r="AC43" s="219"/>
      <c r="AD43" s="47"/>
      <c r="AF43" s="227" t="s">
        <v>98</v>
      </c>
      <c r="AG43" s="228"/>
      <c r="AH43" s="228"/>
      <c r="AI43" s="228"/>
      <c r="AJ43" s="229"/>
      <c r="AK43" s="80">
        <v>9.1</v>
      </c>
      <c r="AL43" s="80" t="s">
        <v>100</v>
      </c>
      <c r="AM43" s="237">
        <f>SUM(AO38:AO42)</f>
        <v>0</v>
      </c>
      <c r="AN43" s="238"/>
      <c r="AO43" s="108">
        <f>ROUNDDOWN(AK43/100*AM43,0)</f>
        <v>0</v>
      </c>
      <c r="AP43" s="218"/>
      <c r="AQ43" s="218"/>
      <c r="AR43" s="219"/>
      <c r="AS43" s="47"/>
    </row>
    <row r="44" spans="1:45" s="38" customFormat="1" ht="40.049999999999997" customHeight="1">
      <c r="B44" s="227" t="s">
        <v>101</v>
      </c>
      <c r="C44" s="228"/>
      <c r="D44" s="228"/>
      <c r="E44" s="228"/>
      <c r="F44" s="229"/>
      <c r="G44" s="80">
        <v>3.3</v>
      </c>
      <c r="H44" s="80" t="s">
        <v>100</v>
      </c>
      <c r="I44" s="237">
        <f>SUM(K38:K42)</f>
        <v>0</v>
      </c>
      <c r="J44" s="238"/>
      <c r="K44" s="79">
        <f>ROUNDDOWN(G44/100*I44,0)</f>
        <v>0</v>
      </c>
      <c r="L44" s="218"/>
      <c r="M44" s="218"/>
      <c r="N44" s="219"/>
      <c r="O44" s="47"/>
      <c r="Q44" s="227" t="s">
        <v>101</v>
      </c>
      <c r="R44" s="228"/>
      <c r="S44" s="228"/>
      <c r="T44" s="228"/>
      <c r="U44" s="229"/>
      <c r="V44" s="80">
        <v>2.1</v>
      </c>
      <c r="W44" s="80" t="s">
        <v>100</v>
      </c>
      <c r="X44" s="237">
        <f>SUM(Z38:Z42)</f>
        <v>0</v>
      </c>
      <c r="Y44" s="238"/>
      <c r="Z44" s="84">
        <f>ROUNDDOWN(V44/100*X44,0)</f>
        <v>0</v>
      </c>
      <c r="AA44" s="218"/>
      <c r="AB44" s="218"/>
      <c r="AC44" s="219"/>
      <c r="AD44" s="47"/>
      <c r="AF44" s="227" t="s">
        <v>101</v>
      </c>
      <c r="AG44" s="228"/>
      <c r="AH44" s="228"/>
      <c r="AI44" s="228"/>
      <c r="AJ44" s="229"/>
      <c r="AK44" s="80">
        <v>5.3</v>
      </c>
      <c r="AL44" s="80" t="s">
        <v>100</v>
      </c>
      <c r="AM44" s="237">
        <f>SUM(AO38:AO42)</f>
        <v>0</v>
      </c>
      <c r="AN44" s="238"/>
      <c r="AO44" s="108">
        <f>ROUNDDOWN(AK44/100*AM44,0)</f>
        <v>0</v>
      </c>
      <c r="AP44" s="218"/>
      <c r="AQ44" s="218"/>
      <c r="AR44" s="219"/>
      <c r="AS44" s="47"/>
    </row>
    <row r="45" spans="1:45" s="38" customFormat="1" ht="40.049999999999997" customHeight="1">
      <c r="B45" s="227" t="s">
        <v>103</v>
      </c>
      <c r="C45" s="228"/>
      <c r="D45" s="228"/>
      <c r="E45" s="228"/>
      <c r="F45" s="229"/>
      <c r="G45" s="80"/>
      <c r="H45" s="80" t="s">
        <v>100</v>
      </c>
      <c r="I45" s="238"/>
      <c r="J45" s="238"/>
      <c r="K45" s="54"/>
      <c r="L45" s="218"/>
      <c r="M45" s="218"/>
      <c r="N45" s="219"/>
      <c r="O45" s="47"/>
      <c r="Q45" s="227" t="s">
        <v>103</v>
      </c>
      <c r="R45" s="228"/>
      <c r="S45" s="228"/>
      <c r="T45" s="228"/>
      <c r="U45" s="229"/>
      <c r="V45" s="44"/>
      <c r="W45" s="80" t="s">
        <v>100</v>
      </c>
      <c r="X45" s="238"/>
      <c r="Y45" s="238"/>
      <c r="Z45" s="54"/>
      <c r="AA45" s="218"/>
      <c r="AB45" s="218"/>
      <c r="AC45" s="219"/>
      <c r="AD45" s="47"/>
      <c r="AF45" s="227" t="s">
        <v>103</v>
      </c>
      <c r="AG45" s="228"/>
      <c r="AH45" s="228"/>
      <c r="AI45" s="228"/>
      <c r="AJ45" s="229"/>
      <c r="AK45" s="44"/>
      <c r="AL45" s="80" t="s">
        <v>100</v>
      </c>
      <c r="AM45" s="237"/>
      <c r="AN45" s="238"/>
      <c r="AO45" s="108"/>
      <c r="AP45" s="218"/>
      <c r="AQ45" s="218"/>
      <c r="AR45" s="219"/>
      <c r="AS45" s="47"/>
    </row>
    <row r="46" spans="1:45" s="38" customFormat="1" ht="40.049999999999997" customHeight="1">
      <c r="B46" s="185" t="s">
        <v>121</v>
      </c>
      <c r="C46" s="186"/>
      <c r="D46" s="186"/>
      <c r="E46" s="186"/>
      <c r="F46" s="187"/>
      <c r="G46" s="80">
        <v>100</v>
      </c>
      <c r="H46" s="80" t="s">
        <v>122</v>
      </c>
      <c r="I46" s="238"/>
      <c r="J46" s="238"/>
      <c r="K46" s="94">
        <f>SUM(K38:K45)</f>
        <v>0</v>
      </c>
      <c r="L46" s="218"/>
      <c r="M46" s="218"/>
      <c r="N46" s="219"/>
      <c r="O46" s="47"/>
      <c r="Q46" s="185" t="s">
        <v>121</v>
      </c>
      <c r="R46" s="186"/>
      <c r="S46" s="186"/>
      <c r="T46" s="186"/>
      <c r="U46" s="187"/>
      <c r="V46" s="80">
        <v>100</v>
      </c>
      <c r="W46" s="80" t="s">
        <v>122</v>
      </c>
      <c r="X46" s="238"/>
      <c r="Y46" s="238"/>
      <c r="Z46" s="94">
        <f>SUM(Z38:Z45)</f>
        <v>0</v>
      </c>
      <c r="AA46" s="218"/>
      <c r="AB46" s="218"/>
      <c r="AC46" s="219"/>
      <c r="AD46" s="47"/>
      <c r="AF46" s="75" t="s">
        <v>105</v>
      </c>
      <c r="AG46" s="76"/>
      <c r="AH46" s="76"/>
      <c r="AI46" s="76"/>
      <c r="AJ46" s="77"/>
      <c r="AK46" s="80"/>
      <c r="AL46" s="80"/>
      <c r="AM46" s="238"/>
      <c r="AN46" s="238"/>
      <c r="AO46" s="110">
        <f>SUM(AO38:AO45)</f>
        <v>0</v>
      </c>
      <c r="AP46" s="239" t="s">
        <v>107</v>
      </c>
      <c r="AQ46" s="239"/>
      <c r="AR46" s="240"/>
      <c r="AS46" s="47"/>
    </row>
    <row r="47" spans="1:45" s="38" customFormat="1" ht="40.049999999999997" customHeight="1" thickBot="1">
      <c r="B47" s="230" t="s">
        <v>105</v>
      </c>
      <c r="C47" s="231"/>
      <c r="D47" s="231"/>
      <c r="E47" s="231"/>
      <c r="F47" s="232"/>
      <c r="G47" s="82">
        <v>1</v>
      </c>
      <c r="H47" s="82" t="s">
        <v>122</v>
      </c>
      <c r="I47" s="243"/>
      <c r="J47" s="243"/>
      <c r="K47" s="83">
        <f>ROUNDDOWN(K46/G46,0)</f>
        <v>0</v>
      </c>
      <c r="L47" s="221"/>
      <c r="M47" s="221"/>
      <c r="N47" s="222"/>
      <c r="Q47" s="230" t="s">
        <v>105</v>
      </c>
      <c r="R47" s="231"/>
      <c r="S47" s="231"/>
      <c r="T47" s="231"/>
      <c r="U47" s="232"/>
      <c r="V47" s="82">
        <v>1</v>
      </c>
      <c r="W47" s="82" t="s">
        <v>122</v>
      </c>
      <c r="X47" s="243"/>
      <c r="Y47" s="243"/>
      <c r="Z47" s="83">
        <f>ROUNDDOWN(Z46/V46,0)</f>
        <v>0</v>
      </c>
      <c r="AA47" s="221"/>
      <c r="AB47" s="221"/>
      <c r="AC47" s="222"/>
      <c r="AF47" s="230"/>
      <c r="AG47" s="231"/>
      <c r="AH47" s="231"/>
      <c r="AI47" s="231"/>
      <c r="AJ47" s="232"/>
      <c r="AK47" s="49"/>
      <c r="AL47" s="82"/>
      <c r="AM47" s="243"/>
      <c r="AN47" s="243"/>
      <c r="AO47" s="109"/>
      <c r="AP47" s="221"/>
      <c r="AQ47" s="221"/>
      <c r="AR47" s="222"/>
    </row>
    <row r="48" spans="1:45" s="38" customFormat="1" ht="15.6">
      <c r="C48" s="47"/>
      <c r="D48" s="47"/>
      <c r="E48" s="47"/>
      <c r="F48" s="47"/>
      <c r="R48" s="47"/>
      <c r="S48" s="47"/>
      <c r="T48" s="47"/>
      <c r="U48" s="47"/>
    </row>
    <row r="50" spans="1:45" s="37" customFormat="1" ht="30.6">
      <c r="A50" s="200" t="s">
        <v>109</v>
      </c>
      <c r="B50" s="200"/>
      <c r="C50" s="200"/>
      <c r="D50" s="200"/>
      <c r="E50" s="200"/>
      <c r="F50" s="200"/>
      <c r="G50" s="200"/>
      <c r="H50" s="200"/>
      <c r="I50" s="200"/>
      <c r="J50" s="200"/>
      <c r="K50" s="200"/>
      <c r="L50" s="200"/>
      <c r="M50" s="200"/>
      <c r="N50" s="200"/>
      <c r="O50" s="200"/>
      <c r="P50" s="200" t="s">
        <v>109</v>
      </c>
      <c r="Q50" s="200"/>
      <c r="R50" s="200"/>
      <c r="S50" s="200"/>
      <c r="T50" s="200"/>
      <c r="U50" s="200"/>
      <c r="V50" s="200"/>
      <c r="W50" s="200"/>
      <c r="X50" s="200"/>
      <c r="Y50" s="200"/>
      <c r="Z50" s="200"/>
      <c r="AA50" s="200"/>
      <c r="AB50" s="200"/>
      <c r="AC50" s="200"/>
      <c r="AD50" s="200"/>
      <c r="AE50" s="200" t="s">
        <v>109</v>
      </c>
      <c r="AF50" s="200"/>
      <c r="AG50" s="200"/>
      <c r="AH50" s="200"/>
      <c r="AI50" s="200"/>
      <c r="AJ50" s="200"/>
      <c r="AK50" s="200"/>
      <c r="AL50" s="200"/>
      <c r="AM50" s="200"/>
      <c r="AN50" s="200"/>
      <c r="AO50" s="200"/>
      <c r="AP50" s="200"/>
      <c r="AQ50" s="200"/>
      <c r="AR50" s="200"/>
      <c r="AS50" s="200"/>
    </row>
    <row r="51" spans="1:45" s="37" customFormat="1" ht="19.05" customHeight="1">
      <c r="A51" s="73"/>
      <c r="B51" s="89" t="s">
        <v>135</v>
      </c>
      <c r="C51" s="73"/>
      <c r="D51" s="73"/>
      <c r="E51" s="73"/>
      <c r="F51" s="73"/>
      <c r="G51" s="73"/>
      <c r="H51" s="73"/>
      <c r="I51" s="73"/>
      <c r="J51" s="73"/>
      <c r="K51" s="73"/>
      <c r="L51" s="73"/>
      <c r="M51" s="90" t="s">
        <v>136</v>
      </c>
      <c r="N51" s="73"/>
      <c r="O51" s="73"/>
      <c r="P51" s="73"/>
      <c r="Q51" s="105" t="str">
        <f>入力シート!D21</f>
        <v>現地GNSS測位（測量）</v>
      </c>
      <c r="R51" s="73"/>
      <c r="S51" s="73"/>
      <c r="T51" s="73"/>
      <c r="U51" s="73"/>
      <c r="V51" s="73"/>
      <c r="W51" s="73"/>
      <c r="X51" s="73"/>
      <c r="Y51" s="73"/>
      <c r="Z51" s="73"/>
      <c r="AA51" s="73"/>
      <c r="AB51" s="90" t="s">
        <v>137</v>
      </c>
      <c r="AC51" s="73"/>
      <c r="AD51" s="73"/>
      <c r="AE51" s="73"/>
      <c r="AF51" s="105" t="str">
        <f>入力シート!D26</f>
        <v>打合せ協議</v>
      </c>
      <c r="AG51" s="73"/>
      <c r="AH51" s="73"/>
      <c r="AI51" s="73"/>
      <c r="AJ51" s="73"/>
      <c r="AK51" s="73"/>
      <c r="AL51" s="73"/>
      <c r="AM51" s="73"/>
      <c r="AN51" s="73"/>
      <c r="AO51" s="73"/>
      <c r="AP51" s="73"/>
      <c r="AQ51" s="90" t="s">
        <v>138</v>
      </c>
      <c r="AR51" s="73"/>
      <c r="AS51" s="73"/>
    </row>
    <row r="52" spans="1:45" s="38" customFormat="1" ht="13.95" customHeight="1" thickBot="1"/>
    <row r="53" spans="1:45" s="38" customFormat="1" ht="23.4" customHeight="1" thickBot="1">
      <c r="B53" s="201" t="s">
        <v>115</v>
      </c>
      <c r="C53" s="202"/>
      <c r="D53" s="202"/>
      <c r="E53" s="202"/>
      <c r="F53" s="203"/>
      <c r="G53" s="39" t="s">
        <v>33</v>
      </c>
      <c r="H53" s="39" t="s">
        <v>34</v>
      </c>
      <c r="I53" s="204" t="s">
        <v>35</v>
      </c>
      <c r="J53" s="204"/>
      <c r="K53" s="74" t="s">
        <v>36</v>
      </c>
      <c r="L53" s="204" t="s">
        <v>37</v>
      </c>
      <c r="M53" s="204"/>
      <c r="N53" s="205"/>
      <c r="Q53" s="201" t="s">
        <v>115</v>
      </c>
      <c r="R53" s="202"/>
      <c r="S53" s="202"/>
      <c r="T53" s="202"/>
      <c r="U53" s="203"/>
      <c r="V53" s="39" t="s">
        <v>33</v>
      </c>
      <c r="W53" s="39" t="s">
        <v>34</v>
      </c>
      <c r="X53" s="204" t="s">
        <v>35</v>
      </c>
      <c r="Y53" s="204"/>
      <c r="Z53" s="74" t="s">
        <v>36</v>
      </c>
      <c r="AA53" s="204" t="s">
        <v>37</v>
      </c>
      <c r="AB53" s="204"/>
      <c r="AC53" s="205"/>
      <c r="AF53" s="201" t="s">
        <v>115</v>
      </c>
      <c r="AG53" s="202"/>
      <c r="AH53" s="202"/>
      <c r="AI53" s="202"/>
      <c r="AJ53" s="203"/>
      <c r="AK53" s="39" t="s">
        <v>33</v>
      </c>
      <c r="AL53" s="39" t="s">
        <v>34</v>
      </c>
      <c r="AM53" s="204" t="s">
        <v>35</v>
      </c>
      <c r="AN53" s="204"/>
      <c r="AO53" s="74" t="s">
        <v>36</v>
      </c>
      <c r="AP53" s="204" t="s">
        <v>37</v>
      </c>
      <c r="AQ53" s="204"/>
      <c r="AR53" s="205"/>
    </row>
    <row r="54" spans="1:45" s="38" customFormat="1" ht="40.049999999999997" customHeight="1" thickTop="1">
      <c r="B54" s="196" t="s">
        <v>95</v>
      </c>
      <c r="C54" s="197"/>
      <c r="D54" s="197"/>
      <c r="E54" s="197"/>
      <c r="F54" s="198"/>
      <c r="G54" s="65"/>
      <c r="H54" s="65" t="s">
        <v>96</v>
      </c>
      <c r="I54" s="225">
        <f>入力シート!$M$12</f>
        <v>0</v>
      </c>
      <c r="J54" s="225"/>
      <c r="K54" s="79">
        <f>ROUNDDOWN(G54*I54,0)</f>
        <v>0</v>
      </c>
      <c r="L54" s="192"/>
      <c r="M54" s="192"/>
      <c r="N54" s="193"/>
      <c r="Q54" s="196" t="s">
        <v>95</v>
      </c>
      <c r="R54" s="197"/>
      <c r="S54" s="197"/>
      <c r="T54" s="197"/>
      <c r="U54" s="198"/>
      <c r="V54" s="65"/>
      <c r="W54" s="65" t="s">
        <v>96</v>
      </c>
      <c r="X54" s="225">
        <f>入力シート!$M$12</f>
        <v>0</v>
      </c>
      <c r="Y54" s="225"/>
      <c r="Z54" s="79">
        <f>ROUNDDOWN(V54*X54,0)</f>
        <v>0</v>
      </c>
      <c r="AA54" s="192"/>
      <c r="AB54" s="192"/>
      <c r="AC54" s="193"/>
      <c r="AF54" s="196" t="s">
        <v>95</v>
      </c>
      <c r="AG54" s="197"/>
      <c r="AH54" s="197"/>
      <c r="AI54" s="197"/>
      <c r="AJ54" s="198"/>
      <c r="AK54" s="65">
        <v>2</v>
      </c>
      <c r="AL54" s="65" t="s">
        <v>96</v>
      </c>
      <c r="AM54" s="225">
        <f>入力シート!$M$12</f>
        <v>0</v>
      </c>
      <c r="AN54" s="225"/>
      <c r="AO54" s="79">
        <f>ROUNDDOWN(AK54*AM54,0)</f>
        <v>0</v>
      </c>
      <c r="AP54" s="192"/>
      <c r="AQ54" s="192"/>
      <c r="AR54" s="193"/>
    </row>
    <row r="55" spans="1:45" s="38" customFormat="1" ht="40.049999999999997" customHeight="1">
      <c r="B55" s="188" t="s">
        <v>97</v>
      </c>
      <c r="C55" s="180"/>
      <c r="D55" s="180"/>
      <c r="E55" s="180"/>
      <c r="F55" s="181"/>
      <c r="G55" s="80">
        <v>0.04</v>
      </c>
      <c r="H55" s="65" t="s">
        <v>96</v>
      </c>
      <c r="I55" s="236">
        <f>入力シート!$M$13</f>
        <v>0</v>
      </c>
      <c r="J55" s="236"/>
      <c r="K55" s="79">
        <f>ROUNDDOWN(G55*I55,0)</f>
        <v>0</v>
      </c>
      <c r="L55" s="218"/>
      <c r="M55" s="218"/>
      <c r="N55" s="219"/>
      <c r="Q55" s="188" t="s">
        <v>131</v>
      </c>
      <c r="R55" s="180"/>
      <c r="S55" s="180"/>
      <c r="T55" s="180"/>
      <c r="U55" s="181"/>
      <c r="V55" s="80">
        <v>4.0599999999999996</v>
      </c>
      <c r="W55" s="65" t="s">
        <v>96</v>
      </c>
      <c r="X55" s="236">
        <f>入力シート!$M$13</f>
        <v>0</v>
      </c>
      <c r="Y55" s="236"/>
      <c r="Z55" s="79">
        <f>ROUNDDOWN(V55*X55,0)</f>
        <v>0</v>
      </c>
      <c r="AA55" s="218"/>
      <c r="AB55" s="218"/>
      <c r="AC55" s="219"/>
      <c r="AF55" s="188" t="s">
        <v>97</v>
      </c>
      <c r="AG55" s="180"/>
      <c r="AH55" s="180"/>
      <c r="AI55" s="180"/>
      <c r="AJ55" s="181"/>
      <c r="AK55" s="80">
        <v>1</v>
      </c>
      <c r="AL55" s="65" t="s">
        <v>96</v>
      </c>
      <c r="AM55" s="236">
        <f>入力シート!$M$13</f>
        <v>0</v>
      </c>
      <c r="AN55" s="236"/>
      <c r="AO55" s="79">
        <f>ROUNDDOWN(AK55*AM55,0)</f>
        <v>0</v>
      </c>
      <c r="AP55" s="218"/>
      <c r="AQ55" s="218"/>
      <c r="AR55" s="219"/>
    </row>
    <row r="56" spans="1:45" s="38" customFormat="1" ht="40.049999999999997" customHeight="1">
      <c r="B56" s="188" t="s">
        <v>116</v>
      </c>
      <c r="C56" s="180"/>
      <c r="D56" s="180"/>
      <c r="E56" s="180"/>
      <c r="F56" s="181"/>
      <c r="G56" s="80">
        <v>0.23</v>
      </c>
      <c r="H56" s="65" t="s">
        <v>96</v>
      </c>
      <c r="I56" s="236">
        <f>入力シート!$M$14</f>
        <v>0</v>
      </c>
      <c r="J56" s="236"/>
      <c r="K56" s="79">
        <f t="shared" ref="K56:K57" si="9">ROUNDDOWN(G56*I56,0)</f>
        <v>0</v>
      </c>
      <c r="L56" s="218"/>
      <c r="M56" s="218"/>
      <c r="N56" s="219"/>
      <c r="Q56" s="188" t="s">
        <v>132</v>
      </c>
      <c r="R56" s="180"/>
      <c r="S56" s="180"/>
      <c r="T56" s="180"/>
      <c r="U56" s="181"/>
      <c r="V56" s="80">
        <v>11.13</v>
      </c>
      <c r="W56" s="65" t="s">
        <v>96</v>
      </c>
      <c r="X56" s="236">
        <f>入力シート!$M$14</f>
        <v>0</v>
      </c>
      <c r="Y56" s="236"/>
      <c r="Z56" s="79">
        <f t="shared" ref="Z56:Z57" si="10">ROUNDDOWN(V56*X56,0)</f>
        <v>0</v>
      </c>
      <c r="AA56" s="218"/>
      <c r="AB56" s="218"/>
      <c r="AC56" s="219"/>
      <c r="AF56" s="188" t="s">
        <v>116</v>
      </c>
      <c r="AG56" s="180"/>
      <c r="AH56" s="180"/>
      <c r="AI56" s="180"/>
      <c r="AJ56" s="181"/>
      <c r="AK56" s="80">
        <v>1</v>
      </c>
      <c r="AL56" s="65" t="s">
        <v>96</v>
      </c>
      <c r="AM56" s="236">
        <f>入力シート!$M$14</f>
        <v>0</v>
      </c>
      <c r="AN56" s="236"/>
      <c r="AO56" s="79">
        <f t="shared" ref="AO56:AO57" si="11">ROUNDDOWN(AK56*AM56,0)</f>
        <v>0</v>
      </c>
      <c r="AP56" s="218"/>
      <c r="AQ56" s="218"/>
      <c r="AR56" s="219"/>
    </row>
    <row r="57" spans="1:45" s="38" customFormat="1" ht="40.049999999999997" customHeight="1">
      <c r="B57" s="188" t="s">
        <v>117</v>
      </c>
      <c r="C57" s="180"/>
      <c r="D57" s="180"/>
      <c r="E57" s="180"/>
      <c r="F57" s="181"/>
      <c r="G57" s="80">
        <v>0.13</v>
      </c>
      <c r="H57" s="65" t="s">
        <v>96</v>
      </c>
      <c r="I57" s="236">
        <f>入力シート!$M$15</f>
        <v>0</v>
      </c>
      <c r="J57" s="236"/>
      <c r="K57" s="79">
        <f t="shared" si="9"/>
        <v>0</v>
      </c>
      <c r="L57" s="218"/>
      <c r="M57" s="218"/>
      <c r="N57" s="219"/>
      <c r="Q57" s="188" t="s">
        <v>133</v>
      </c>
      <c r="R57" s="180"/>
      <c r="S57" s="180"/>
      <c r="T57" s="180"/>
      <c r="U57" s="181"/>
      <c r="V57" s="80">
        <v>13.01</v>
      </c>
      <c r="W57" s="65" t="s">
        <v>96</v>
      </c>
      <c r="X57" s="236">
        <f>入力シート!$M$15</f>
        <v>0</v>
      </c>
      <c r="Y57" s="236"/>
      <c r="Z57" s="79">
        <f t="shared" si="10"/>
        <v>0</v>
      </c>
      <c r="AA57" s="218"/>
      <c r="AB57" s="218"/>
      <c r="AC57" s="219"/>
      <c r="AF57" s="188" t="s">
        <v>117</v>
      </c>
      <c r="AG57" s="180"/>
      <c r="AH57" s="180"/>
      <c r="AI57" s="180"/>
      <c r="AJ57" s="181"/>
      <c r="AK57" s="80"/>
      <c r="AL57" s="65" t="s">
        <v>96</v>
      </c>
      <c r="AM57" s="236">
        <f>入力シート!$M$15</f>
        <v>0</v>
      </c>
      <c r="AN57" s="236"/>
      <c r="AO57" s="79">
        <f t="shared" si="11"/>
        <v>0</v>
      </c>
      <c r="AP57" s="218"/>
      <c r="AQ57" s="218"/>
      <c r="AR57" s="219"/>
    </row>
    <row r="58" spans="1:45" s="38" customFormat="1" ht="40.049999999999997" customHeight="1">
      <c r="B58" s="188" t="s">
        <v>118</v>
      </c>
      <c r="C58" s="180"/>
      <c r="D58" s="180"/>
      <c r="E58" s="180"/>
      <c r="F58" s="181"/>
      <c r="G58" s="80"/>
      <c r="H58" s="65" t="s">
        <v>96</v>
      </c>
      <c r="I58" s="236">
        <f>入力シート!$M$16</f>
        <v>0</v>
      </c>
      <c r="J58" s="236"/>
      <c r="K58" s="79">
        <f>ROUNDDOWN(G58*I58,0)</f>
        <v>0</v>
      </c>
      <c r="L58" s="218"/>
      <c r="M58" s="218"/>
      <c r="N58" s="219"/>
      <c r="O58" s="47"/>
      <c r="Q58" s="188" t="s">
        <v>134</v>
      </c>
      <c r="R58" s="180"/>
      <c r="S58" s="180"/>
      <c r="T58" s="180"/>
      <c r="U58" s="181"/>
      <c r="V58" s="80">
        <v>3.52</v>
      </c>
      <c r="W58" s="65" t="s">
        <v>96</v>
      </c>
      <c r="X58" s="236">
        <f>入力シート!$M$16</f>
        <v>0</v>
      </c>
      <c r="Y58" s="236"/>
      <c r="Z58" s="79">
        <f>ROUNDDOWN(V58*X58,0)</f>
        <v>0</v>
      </c>
      <c r="AA58" s="218"/>
      <c r="AB58" s="218"/>
      <c r="AC58" s="219"/>
      <c r="AD58" s="47"/>
      <c r="AF58" s="188" t="s">
        <v>118</v>
      </c>
      <c r="AG58" s="180"/>
      <c r="AH58" s="180"/>
      <c r="AI58" s="180"/>
      <c r="AJ58" s="181"/>
      <c r="AK58" s="44"/>
      <c r="AL58" s="65" t="s">
        <v>96</v>
      </c>
      <c r="AM58" s="236">
        <f>入力シート!$M$16</f>
        <v>0</v>
      </c>
      <c r="AN58" s="236"/>
      <c r="AO58" s="79">
        <f>ROUNDDOWN(AK58*AM58,0)</f>
        <v>0</v>
      </c>
      <c r="AP58" s="218"/>
      <c r="AQ58" s="218"/>
      <c r="AR58" s="219"/>
      <c r="AS58" s="47"/>
    </row>
    <row r="59" spans="1:45" s="38" customFormat="1" ht="40.049999999999997" customHeight="1">
      <c r="B59" s="227" t="s">
        <v>98</v>
      </c>
      <c r="C59" s="228"/>
      <c r="D59" s="228"/>
      <c r="E59" s="228"/>
      <c r="F59" s="229"/>
      <c r="G59" s="80">
        <v>3.1</v>
      </c>
      <c r="H59" s="80" t="s">
        <v>100</v>
      </c>
      <c r="I59" s="237">
        <f>SUM(K54:K58)</f>
        <v>0</v>
      </c>
      <c r="J59" s="238"/>
      <c r="K59" s="79">
        <f>ROUNDDOWN(G59/100*I59,0)</f>
        <v>0</v>
      </c>
      <c r="L59" s="218"/>
      <c r="M59" s="218"/>
      <c r="N59" s="219"/>
      <c r="O59" s="47"/>
      <c r="Q59" s="227" t="s">
        <v>98</v>
      </c>
      <c r="R59" s="228"/>
      <c r="S59" s="228"/>
      <c r="T59" s="228"/>
      <c r="U59" s="229"/>
      <c r="V59" s="80">
        <v>7.2</v>
      </c>
      <c r="W59" s="80" t="s">
        <v>100</v>
      </c>
      <c r="X59" s="237">
        <f>SUM(Z54:Z58)</f>
        <v>0</v>
      </c>
      <c r="Y59" s="238"/>
      <c r="Z59" s="79">
        <f>ROUNDDOWN(V59/100*X59,0)</f>
        <v>0</v>
      </c>
      <c r="AA59" s="218"/>
      <c r="AB59" s="218"/>
      <c r="AC59" s="219"/>
      <c r="AD59" s="47"/>
      <c r="AF59" s="227" t="s">
        <v>98</v>
      </c>
      <c r="AG59" s="228"/>
      <c r="AH59" s="228"/>
      <c r="AI59" s="228"/>
      <c r="AJ59" s="229"/>
      <c r="AK59" s="44"/>
      <c r="AL59" s="80" t="s">
        <v>100</v>
      </c>
      <c r="AM59" s="237"/>
      <c r="AN59" s="238"/>
      <c r="AO59" s="79"/>
      <c r="AP59" s="218"/>
      <c r="AQ59" s="218"/>
      <c r="AR59" s="219"/>
      <c r="AS59" s="47"/>
    </row>
    <row r="60" spans="1:45" s="38" customFormat="1" ht="40.049999999999997" customHeight="1">
      <c r="B60" s="227" t="s">
        <v>101</v>
      </c>
      <c r="C60" s="228"/>
      <c r="D60" s="228"/>
      <c r="E60" s="228"/>
      <c r="F60" s="229"/>
      <c r="G60" s="80">
        <v>2.5</v>
      </c>
      <c r="H60" s="80" t="s">
        <v>100</v>
      </c>
      <c r="I60" s="237">
        <f>SUM(K54:K58)</f>
        <v>0</v>
      </c>
      <c r="J60" s="238"/>
      <c r="K60" s="79">
        <f>ROUNDDOWN(G60/100*I60,0)</f>
        <v>0</v>
      </c>
      <c r="L60" s="218"/>
      <c r="M60" s="218"/>
      <c r="N60" s="219"/>
      <c r="O60" s="47"/>
      <c r="Q60" s="227" t="s">
        <v>101</v>
      </c>
      <c r="R60" s="228"/>
      <c r="S60" s="228"/>
      <c r="T60" s="228"/>
      <c r="U60" s="229"/>
      <c r="V60" s="80">
        <v>4.7</v>
      </c>
      <c r="W60" s="80" t="s">
        <v>100</v>
      </c>
      <c r="X60" s="237">
        <f>SUM(Z54:Z58)</f>
        <v>0</v>
      </c>
      <c r="Y60" s="238"/>
      <c r="Z60" s="79">
        <f>ROUNDDOWN(V60/100*X60,0)</f>
        <v>0</v>
      </c>
      <c r="AA60" s="218"/>
      <c r="AB60" s="218"/>
      <c r="AC60" s="219"/>
      <c r="AD60" s="47"/>
      <c r="AF60" s="227" t="s">
        <v>101</v>
      </c>
      <c r="AG60" s="228"/>
      <c r="AH60" s="228"/>
      <c r="AI60" s="228"/>
      <c r="AJ60" s="229"/>
      <c r="AK60" s="44"/>
      <c r="AL60" s="80" t="s">
        <v>100</v>
      </c>
      <c r="AM60" s="237"/>
      <c r="AN60" s="238"/>
      <c r="AO60" s="79"/>
      <c r="AP60" s="218"/>
      <c r="AQ60" s="218"/>
      <c r="AR60" s="219"/>
      <c r="AS60" s="47"/>
    </row>
    <row r="61" spans="1:45" s="38" customFormat="1" ht="40.049999999999997" customHeight="1">
      <c r="B61" s="227" t="s">
        <v>103</v>
      </c>
      <c r="C61" s="228"/>
      <c r="D61" s="228"/>
      <c r="E61" s="228"/>
      <c r="F61" s="229"/>
      <c r="G61" s="44"/>
      <c r="H61" s="80" t="s">
        <v>100</v>
      </c>
      <c r="I61" s="238"/>
      <c r="J61" s="238"/>
      <c r="K61" s="54"/>
      <c r="L61" s="218"/>
      <c r="M61" s="218"/>
      <c r="N61" s="219"/>
      <c r="O61" s="47"/>
      <c r="Q61" s="227" t="s">
        <v>103</v>
      </c>
      <c r="R61" s="228"/>
      <c r="S61" s="228"/>
      <c r="T61" s="228"/>
      <c r="U61" s="229"/>
      <c r="V61" s="80">
        <v>6</v>
      </c>
      <c r="W61" s="80" t="s">
        <v>100</v>
      </c>
      <c r="X61" s="237">
        <f>SUM(Z54:Z58)</f>
        <v>0</v>
      </c>
      <c r="Y61" s="238"/>
      <c r="Z61" s="79">
        <f>ROUNDDOWN(V61/100*X61,0)</f>
        <v>0</v>
      </c>
      <c r="AA61" s="218"/>
      <c r="AB61" s="218"/>
      <c r="AC61" s="219"/>
      <c r="AD61" s="47"/>
      <c r="AF61" s="227" t="s">
        <v>103</v>
      </c>
      <c r="AG61" s="228"/>
      <c r="AH61" s="228"/>
      <c r="AI61" s="228"/>
      <c r="AJ61" s="229"/>
      <c r="AK61" s="44"/>
      <c r="AL61" s="80" t="s">
        <v>100</v>
      </c>
      <c r="AM61" s="238"/>
      <c r="AN61" s="238"/>
      <c r="AO61" s="54"/>
      <c r="AP61" s="218"/>
      <c r="AQ61" s="218"/>
      <c r="AR61" s="219"/>
      <c r="AS61" s="47"/>
    </row>
    <row r="62" spans="1:45" s="38" customFormat="1" ht="40.049999999999997" customHeight="1">
      <c r="B62" s="185" t="s">
        <v>121</v>
      </c>
      <c r="C62" s="186"/>
      <c r="D62" s="186"/>
      <c r="E62" s="186"/>
      <c r="F62" s="187"/>
      <c r="G62" s="80">
        <v>100</v>
      </c>
      <c r="H62" s="80" t="s">
        <v>122</v>
      </c>
      <c r="I62" s="238"/>
      <c r="J62" s="238"/>
      <c r="K62" s="94">
        <f>SUM(K54:K61)</f>
        <v>0</v>
      </c>
      <c r="L62" s="218"/>
      <c r="M62" s="218"/>
      <c r="N62" s="219"/>
      <c r="O62" s="47"/>
      <c r="Q62" s="185" t="s">
        <v>121</v>
      </c>
      <c r="R62" s="186"/>
      <c r="S62" s="186"/>
      <c r="T62" s="186"/>
      <c r="U62" s="187"/>
      <c r="V62" s="80">
        <v>100</v>
      </c>
      <c r="W62" s="80" t="s">
        <v>31</v>
      </c>
      <c r="X62" s="238"/>
      <c r="Y62" s="238"/>
      <c r="Z62" s="94">
        <f>SUM(Z54:Z61)</f>
        <v>0</v>
      </c>
      <c r="AA62" s="218"/>
      <c r="AB62" s="218"/>
      <c r="AC62" s="219"/>
      <c r="AD62" s="47"/>
      <c r="AF62" s="75" t="s">
        <v>105</v>
      </c>
      <c r="AG62" s="76"/>
      <c r="AH62" s="76"/>
      <c r="AI62" s="76"/>
      <c r="AJ62" s="77"/>
      <c r="AK62" s="80"/>
      <c r="AL62" s="80"/>
      <c r="AM62" s="238"/>
      <c r="AN62" s="238"/>
      <c r="AO62" s="94">
        <f>SUM(AO54:AO61)</f>
        <v>0</v>
      </c>
      <c r="AP62" s="239" t="s">
        <v>107</v>
      </c>
      <c r="AQ62" s="239"/>
      <c r="AR62" s="240"/>
      <c r="AS62" s="47"/>
    </row>
    <row r="63" spans="1:45" s="38" customFormat="1" ht="40.049999999999997" customHeight="1" thickBot="1">
      <c r="B63" s="230" t="s">
        <v>105</v>
      </c>
      <c r="C63" s="231"/>
      <c r="D63" s="231"/>
      <c r="E63" s="231"/>
      <c r="F63" s="232"/>
      <c r="G63" s="82">
        <v>1</v>
      </c>
      <c r="H63" s="82" t="s">
        <v>122</v>
      </c>
      <c r="I63" s="243"/>
      <c r="J63" s="243"/>
      <c r="K63" s="83">
        <f>ROUNDDOWN(K62/G62,0)</f>
        <v>0</v>
      </c>
      <c r="L63" s="221"/>
      <c r="M63" s="221"/>
      <c r="N63" s="222"/>
      <c r="Q63" s="230" t="s">
        <v>105</v>
      </c>
      <c r="R63" s="231"/>
      <c r="S63" s="231"/>
      <c r="T63" s="231"/>
      <c r="U63" s="232"/>
      <c r="V63" s="82">
        <v>1</v>
      </c>
      <c r="W63" s="82" t="s">
        <v>31</v>
      </c>
      <c r="X63" s="243"/>
      <c r="Y63" s="243"/>
      <c r="Z63" s="83">
        <f>ROUNDDOWN(Z62/V62,0)</f>
        <v>0</v>
      </c>
      <c r="AA63" s="221"/>
      <c r="AB63" s="221"/>
      <c r="AC63" s="222"/>
      <c r="AF63" s="230"/>
      <c r="AG63" s="231"/>
      <c r="AH63" s="231"/>
      <c r="AI63" s="231"/>
      <c r="AJ63" s="232"/>
      <c r="AK63" s="49"/>
      <c r="AL63" s="50"/>
      <c r="AM63" s="243"/>
      <c r="AN63" s="243"/>
      <c r="AO63" s="55"/>
      <c r="AP63" s="221"/>
      <c r="AQ63" s="221"/>
      <c r="AR63" s="222"/>
    </row>
    <row r="64" spans="1:45" s="38" customFormat="1" ht="15.6">
      <c r="C64" s="47"/>
      <c r="D64" s="47"/>
      <c r="E64" s="47"/>
      <c r="F64" s="47"/>
      <c r="R64" s="47"/>
      <c r="S64" s="47"/>
      <c r="T64" s="47"/>
      <c r="U64" s="47"/>
      <c r="AG64" s="47"/>
      <c r="AH64" s="47"/>
      <c r="AI64" s="47"/>
      <c r="AJ64" s="47"/>
    </row>
    <row r="66" spans="1:45" s="37" customFormat="1" ht="30.6">
      <c r="A66" s="200" t="s">
        <v>109</v>
      </c>
      <c r="B66" s="200"/>
      <c r="C66" s="200"/>
      <c r="D66" s="200"/>
      <c r="E66" s="200"/>
      <c r="F66" s="200"/>
      <c r="G66" s="200"/>
      <c r="H66" s="200"/>
      <c r="I66" s="200"/>
      <c r="J66" s="200"/>
      <c r="K66" s="200"/>
      <c r="L66" s="200"/>
      <c r="M66" s="200"/>
      <c r="N66" s="200"/>
      <c r="O66" s="200"/>
      <c r="P66" s="200" t="s">
        <v>109</v>
      </c>
      <c r="Q66" s="200"/>
      <c r="R66" s="200"/>
      <c r="S66" s="200"/>
      <c r="T66" s="200"/>
      <c r="U66" s="200"/>
      <c r="V66" s="200"/>
      <c r="W66" s="200"/>
      <c r="X66" s="200"/>
      <c r="Y66" s="200"/>
      <c r="Z66" s="200"/>
      <c r="AA66" s="200"/>
      <c r="AB66" s="200"/>
      <c r="AC66" s="200"/>
      <c r="AD66" s="200"/>
      <c r="AE66" s="200" t="s">
        <v>109</v>
      </c>
      <c r="AF66" s="200"/>
      <c r="AG66" s="200"/>
      <c r="AH66" s="200"/>
      <c r="AI66" s="200"/>
      <c r="AJ66" s="200"/>
      <c r="AK66" s="200"/>
      <c r="AL66" s="200"/>
      <c r="AM66" s="200"/>
      <c r="AN66" s="200"/>
      <c r="AO66" s="200"/>
      <c r="AP66" s="200"/>
      <c r="AQ66" s="200"/>
      <c r="AR66" s="200"/>
      <c r="AS66" s="200"/>
    </row>
    <row r="67" spans="1:45" s="37" customFormat="1" ht="19.05" customHeight="1">
      <c r="A67" s="73"/>
      <c r="B67" s="115" t="s">
        <v>157</v>
      </c>
      <c r="C67" s="73"/>
      <c r="D67" s="73"/>
      <c r="E67" s="73"/>
      <c r="F67" s="73"/>
      <c r="G67" s="73"/>
      <c r="H67" s="73"/>
      <c r="I67" s="73"/>
      <c r="J67" s="73"/>
      <c r="K67" s="73"/>
      <c r="L67" s="73"/>
      <c r="M67" s="90" t="s">
        <v>139</v>
      </c>
      <c r="N67" s="73"/>
      <c r="O67" s="73"/>
      <c r="P67" s="73"/>
      <c r="Q67" s="105" t="str">
        <f>入力シート!D22</f>
        <v>所有者説明会の実施・同意書の取得（1回）</v>
      </c>
      <c r="R67" s="78"/>
      <c r="S67" s="78"/>
      <c r="T67" s="78"/>
      <c r="U67" s="78"/>
      <c r="V67" s="78"/>
      <c r="W67" s="78"/>
      <c r="X67" s="78"/>
      <c r="Y67" s="78"/>
      <c r="Z67" s="78"/>
      <c r="AA67" s="78"/>
      <c r="AB67" s="5" t="s">
        <v>94</v>
      </c>
      <c r="AC67" s="78"/>
      <c r="AD67" s="78"/>
      <c r="AE67" s="78"/>
      <c r="AF67" s="105" t="str">
        <f>入力シート!D27</f>
        <v>関係機関協議資料作成・関係機関打合せ協議</v>
      </c>
      <c r="AG67" s="78"/>
      <c r="AH67" s="78"/>
      <c r="AI67" s="78"/>
      <c r="AJ67" s="78"/>
      <c r="AK67" s="78"/>
      <c r="AL67" s="73"/>
      <c r="AM67" s="73"/>
      <c r="AN67" s="73"/>
      <c r="AO67" s="73"/>
      <c r="AP67" s="73"/>
      <c r="AQ67" s="90" t="s">
        <v>140</v>
      </c>
      <c r="AR67" s="73"/>
      <c r="AS67" s="73"/>
    </row>
    <row r="68" spans="1:45" s="38" customFormat="1" ht="13.95" customHeight="1" thickBot="1"/>
    <row r="69" spans="1:45" s="38" customFormat="1" ht="23.4" customHeight="1" thickBot="1">
      <c r="B69" s="201" t="s">
        <v>115</v>
      </c>
      <c r="C69" s="202"/>
      <c r="D69" s="202"/>
      <c r="E69" s="202"/>
      <c r="F69" s="203"/>
      <c r="G69" s="39" t="s">
        <v>33</v>
      </c>
      <c r="H69" s="39" t="s">
        <v>34</v>
      </c>
      <c r="I69" s="204" t="s">
        <v>35</v>
      </c>
      <c r="J69" s="204"/>
      <c r="K69" s="74" t="s">
        <v>36</v>
      </c>
      <c r="L69" s="204" t="s">
        <v>37</v>
      </c>
      <c r="M69" s="204"/>
      <c r="N69" s="205"/>
      <c r="Q69" s="201" t="s">
        <v>115</v>
      </c>
      <c r="R69" s="202"/>
      <c r="S69" s="202"/>
      <c r="T69" s="202"/>
      <c r="U69" s="203"/>
      <c r="V69" s="39" t="s">
        <v>33</v>
      </c>
      <c r="W69" s="39" t="s">
        <v>34</v>
      </c>
      <c r="X69" s="204" t="s">
        <v>35</v>
      </c>
      <c r="Y69" s="204"/>
      <c r="Z69" s="74" t="s">
        <v>36</v>
      </c>
      <c r="AA69" s="204" t="s">
        <v>37</v>
      </c>
      <c r="AB69" s="204"/>
      <c r="AC69" s="205"/>
      <c r="AF69" s="201" t="s">
        <v>115</v>
      </c>
      <c r="AG69" s="202"/>
      <c r="AH69" s="202"/>
      <c r="AI69" s="202"/>
      <c r="AJ69" s="203"/>
      <c r="AK69" s="39" t="s">
        <v>33</v>
      </c>
      <c r="AL69" s="39" t="s">
        <v>34</v>
      </c>
      <c r="AM69" s="204" t="s">
        <v>35</v>
      </c>
      <c r="AN69" s="204"/>
      <c r="AO69" s="74" t="s">
        <v>36</v>
      </c>
      <c r="AP69" s="204" t="s">
        <v>37</v>
      </c>
      <c r="AQ69" s="204"/>
      <c r="AR69" s="205"/>
    </row>
    <row r="70" spans="1:45" s="38" customFormat="1" ht="40.049999999999997" customHeight="1" thickTop="1">
      <c r="B70" s="196" t="s">
        <v>95</v>
      </c>
      <c r="C70" s="197"/>
      <c r="D70" s="197"/>
      <c r="E70" s="197"/>
      <c r="F70" s="198"/>
      <c r="G70" s="96"/>
      <c r="H70" s="65" t="s">
        <v>96</v>
      </c>
      <c r="I70" s="225">
        <f>入力シート!$M$12</f>
        <v>0</v>
      </c>
      <c r="J70" s="225"/>
      <c r="K70" s="79">
        <f>ROUNDDOWN(G70*I70,0)</f>
        <v>0</v>
      </c>
      <c r="L70" s="192"/>
      <c r="M70" s="192"/>
      <c r="N70" s="193"/>
      <c r="Q70" s="196" t="s">
        <v>95</v>
      </c>
      <c r="R70" s="197"/>
      <c r="S70" s="197"/>
      <c r="T70" s="197"/>
      <c r="U70" s="198"/>
      <c r="V70" s="65">
        <v>1.29</v>
      </c>
      <c r="W70" s="65" t="s">
        <v>96</v>
      </c>
      <c r="X70" s="225">
        <f>入力シート!$M$12</f>
        <v>0</v>
      </c>
      <c r="Y70" s="225"/>
      <c r="Z70" s="79">
        <f>ROUNDDOWN(V70*X70,0)</f>
        <v>0</v>
      </c>
      <c r="AA70" s="192"/>
      <c r="AB70" s="192"/>
      <c r="AC70" s="193"/>
      <c r="AF70" s="196" t="s">
        <v>95</v>
      </c>
      <c r="AG70" s="197"/>
      <c r="AH70" s="197"/>
      <c r="AI70" s="197"/>
      <c r="AJ70" s="198"/>
      <c r="AK70" s="65"/>
      <c r="AL70" s="65" t="s">
        <v>96</v>
      </c>
      <c r="AM70" s="225">
        <f>入力シート!$M$12</f>
        <v>0</v>
      </c>
      <c r="AN70" s="225"/>
      <c r="AO70" s="84">
        <f>ROUNDDOWN(AK70*AM70,0)</f>
        <v>0</v>
      </c>
      <c r="AP70" s="192"/>
      <c r="AQ70" s="192"/>
      <c r="AR70" s="193"/>
    </row>
    <row r="71" spans="1:45" s="38" customFormat="1" ht="40.049999999999997" customHeight="1">
      <c r="B71" s="188" t="s">
        <v>97</v>
      </c>
      <c r="C71" s="180"/>
      <c r="D71" s="180"/>
      <c r="E71" s="180"/>
      <c r="F71" s="181"/>
      <c r="G71" s="80">
        <v>0.04</v>
      </c>
      <c r="H71" s="65" t="s">
        <v>96</v>
      </c>
      <c r="I71" s="236">
        <f>入力シート!$M$13</f>
        <v>0</v>
      </c>
      <c r="J71" s="236"/>
      <c r="K71" s="79">
        <f>ROUNDDOWN(G71*I71,0)</f>
        <v>0</v>
      </c>
      <c r="L71" s="218"/>
      <c r="M71" s="218"/>
      <c r="N71" s="219"/>
      <c r="Q71" s="188" t="s">
        <v>97</v>
      </c>
      <c r="R71" s="180"/>
      <c r="S71" s="180"/>
      <c r="T71" s="180"/>
      <c r="U71" s="181"/>
      <c r="V71" s="80">
        <v>2.64</v>
      </c>
      <c r="W71" s="65" t="s">
        <v>96</v>
      </c>
      <c r="X71" s="236">
        <f>入力シート!$M$13</f>
        <v>0</v>
      </c>
      <c r="Y71" s="236"/>
      <c r="Z71" s="79">
        <f>ROUNDDOWN(V71*X71,0)</f>
        <v>0</v>
      </c>
      <c r="AA71" s="218"/>
      <c r="AB71" s="218"/>
      <c r="AC71" s="219"/>
      <c r="AF71" s="188" t="s">
        <v>97</v>
      </c>
      <c r="AG71" s="180"/>
      <c r="AH71" s="180"/>
      <c r="AI71" s="180"/>
      <c r="AJ71" s="181"/>
      <c r="AK71" s="80">
        <v>0.75</v>
      </c>
      <c r="AL71" s="65" t="s">
        <v>96</v>
      </c>
      <c r="AM71" s="236">
        <f>入力シート!$M$13</f>
        <v>0</v>
      </c>
      <c r="AN71" s="236"/>
      <c r="AO71" s="84">
        <f>ROUNDDOWN(AK71*AM71,0)</f>
        <v>0</v>
      </c>
      <c r="AP71" s="218"/>
      <c r="AQ71" s="218"/>
      <c r="AR71" s="219"/>
    </row>
    <row r="72" spans="1:45" s="38" customFormat="1" ht="40.049999999999997" customHeight="1">
      <c r="B72" s="188" t="s">
        <v>116</v>
      </c>
      <c r="C72" s="180"/>
      <c r="D72" s="180"/>
      <c r="E72" s="180"/>
      <c r="F72" s="181"/>
      <c r="G72" s="80">
        <v>0.35</v>
      </c>
      <c r="H72" s="65" t="s">
        <v>96</v>
      </c>
      <c r="I72" s="236">
        <f>入力シート!$M$14</f>
        <v>0</v>
      </c>
      <c r="J72" s="236"/>
      <c r="K72" s="79">
        <f t="shared" ref="K72:K73" si="12">ROUNDDOWN(G72*I72,0)</f>
        <v>0</v>
      </c>
      <c r="L72" s="218"/>
      <c r="M72" s="218"/>
      <c r="N72" s="219"/>
      <c r="Q72" s="188" t="s">
        <v>141</v>
      </c>
      <c r="R72" s="180"/>
      <c r="S72" s="180"/>
      <c r="T72" s="180"/>
      <c r="U72" s="181"/>
      <c r="V72" s="80">
        <v>3.71</v>
      </c>
      <c r="W72" s="65" t="s">
        <v>96</v>
      </c>
      <c r="X72" s="236">
        <f>入力シート!$M$14</f>
        <v>0</v>
      </c>
      <c r="Y72" s="236"/>
      <c r="Z72" s="79">
        <f t="shared" ref="Z72:Z74" si="13">ROUNDDOWN(V72*X72,0)</f>
        <v>0</v>
      </c>
      <c r="AA72" s="218"/>
      <c r="AB72" s="218"/>
      <c r="AC72" s="219"/>
      <c r="AF72" s="188" t="s">
        <v>116</v>
      </c>
      <c r="AG72" s="180"/>
      <c r="AH72" s="180"/>
      <c r="AI72" s="180"/>
      <c r="AJ72" s="181"/>
      <c r="AK72" s="80">
        <v>0.75</v>
      </c>
      <c r="AL72" s="65" t="s">
        <v>96</v>
      </c>
      <c r="AM72" s="236">
        <f>入力シート!$M$14</f>
        <v>0</v>
      </c>
      <c r="AN72" s="236"/>
      <c r="AO72" s="84">
        <f t="shared" ref="AO72:AO73" si="14">ROUNDDOWN(AK72*AM72,0)</f>
        <v>0</v>
      </c>
      <c r="AP72" s="218"/>
      <c r="AQ72" s="218"/>
      <c r="AR72" s="219"/>
    </row>
    <row r="73" spans="1:45" s="38" customFormat="1" ht="40.049999999999997" customHeight="1">
      <c r="B73" s="188" t="s">
        <v>117</v>
      </c>
      <c r="C73" s="180"/>
      <c r="D73" s="180"/>
      <c r="E73" s="180"/>
      <c r="F73" s="181"/>
      <c r="G73" s="80">
        <v>0.26</v>
      </c>
      <c r="H73" s="65" t="s">
        <v>96</v>
      </c>
      <c r="I73" s="236">
        <f>入力シート!$M$15</f>
        <v>0</v>
      </c>
      <c r="J73" s="236"/>
      <c r="K73" s="79">
        <f t="shared" si="12"/>
        <v>0</v>
      </c>
      <c r="L73" s="218"/>
      <c r="M73" s="218"/>
      <c r="N73" s="219"/>
      <c r="Q73" s="188" t="s">
        <v>142</v>
      </c>
      <c r="R73" s="180"/>
      <c r="S73" s="180"/>
      <c r="T73" s="180"/>
      <c r="U73" s="181"/>
      <c r="V73" s="80">
        <v>3.13</v>
      </c>
      <c r="W73" s="65" t="s">
        <v>96</v>
      </c>
      <c r="X73" s="236">
        <f>入力シート!$M$15</f>
        <v>0</v>
      </c>
      <c r="Y73" s="236"/>
      <c r="Z73" s="79">
        <f t="shared" si="13"/>
        <v>0</v>
      </c>
      <c r="AA73" s="218"/>
      <c r="AB73" s="218"/>
      <c r="AC73" s="219"/>
      <c r="AF73" s="188" t="s">
        <v>117</v>
      </c>
      <c r="AG73" s="180"/>
      <c r="AH73" s="180"/>
      <c r="AI73" s="180"/>
      <c r="AJ73" s="181"/>
      <c r="AK73" s="80"/>
      <c r="AL73" s="65" t="s">
        <v>96</v>
      </c>
      <c r="AM73" s="236">
        <f>入力シート!$M$15</f>
        <v>0</v>
      </c>
      <c r="AN73" s="236"/>
      <c r="AO73" s="84">
        <f t="shared" si="14"/>
        <v>0</v>
      </c>
      <c r="AP73" s="218"/>
      <c r="AQ73" s="218"/>
      <c r="AR73" s="219"/>
    </row>
    <row r="74" spans="1:45" s="38" customFormat="1" ht="40.049999999999997" customHeight="1">
      <c r="B74" s="188" t="s">
        <v>118</v>
      </c>
      <c r="C74" s="180"/>
      <c r="D74" s="180"/>
      <c r="E74" s="180"/>
      <c r="F74" s="181"/>
      <c r="G74" s="80"/>
      <c r="H74" s="65" t="s">
        <v>96</v>
      </c>
      <c r="I74" s="236">
        <f>入力シート!$M$16</f>
        <v>0</v>
      </c>
      <c r="J74" s="236"/>
      <c r="K74" s="79">
        <f>ROUNDDOWN(G74*I74,0)</f>
        <v>0</v>
      </c>
      <c r="L74" s="218"/>
      <c r="M74" s="218"/>
      <c r="N74" s="219"/>
      <c r="O74" s="47"/>
      <c r="Q74" s="188" t="s">
        <v>143</v>
      </c>
      <c r="R74" s="180"/>
      <c r="S74" s="180"/>
      <c r="T74" s="180"/>
      <c r="U74" s="181"/>
      <c r="V74" s="80">
        <v>0.28999999999999998</v>
      </c>
      <c r="W74" s="65" t="s">
        <v>96</v>
      </c>
      <c r="X74" s="236">
        <f>入力シート!$M$16</f>
        <v>0</v>
      </c>
      <c r="Y74" s="236"/>
      <c r="Z74" s="79">
        <f t="shared" si="13"/>
        <v>0</v>
      </c>
      <c r="AA74" s="218"/>
      <c r="AB74" s="218"/>
      <c r="AC74" s="219"/>
      <c r="AD74" s="47"/>
      <c r="AF74" s="188" t="s">
        <v>118</v>
      </c>
      <c r="AG74" s="180"/>
      <c r="AH74" s="180"/>
      <c r="AI74" s="180"/>
      <c r="AJ74" s="181"/>
      <c r="AK74" s="80"/>
      <c r="AL74" s="65" t="s">
        <v>96</v>
      </c>
      <c r="AM74" s="236">
        <f>入力シート!$M$16</f>
        <v>0</v>
      </c>
      <c r="AN74" s="236"/>
      <c r="AO74" s="84">
        <f>ROUNDDOWN(AK74*AM74,0)</f>
        <v>0</v>
      </c>
      <c r="AP74" s="218"/>
      <c r="AQ74" s="218"/>
      <c r="AR74" s="219"/>
      <c r="AS74" s="47"/>
    </row>
    <row r="75" spans="1:45" s="38" customFormat="1" ht="40.049999999999997" customHeight="1">
      <c r="B75" s="227" t="s">
        <v>98</v>
      </c>
      <c r="C75" s="228"/>
      <c r="D75" s="228"/>
      <c r="E75" s="228"/>
      <c r="F75" s="229"/>
      <c r="G75" s="80">
        <v>3.1</v>
      </c>
      <c r="H75" s="80" t="s">
        <v>100</v>
      </c>
      <c r="I75" s="237">
        <f>SUM(K70:K74)</f>
        <v>0</v>
      </c>
      <c r="J75" s="238"/>
      <c r="K75" s="79">
        <f>ROUNDDOWN(G75/100*I75,0)</f>
        <v>0</v>
      </c>
      <c r="L75" s="218"/>
      <c r="M75" s="218"/>
      <c r="N75" s="219"/>
      <c r="O75" s="47"/>
      <c r="Q75" s="227" t="s">
        <v>99</v>
      </c>
      <c r="R75" s="228"/>
      <c r="S75" s="228"/>
      <c r="T75" s="228"/>
      <c r="U75" s="229"/>
      <c r="V75" s="80">
        <v>4.3</v>
      </c>
      <c r="W75" s="80" t="s">
        <v>100</v>
      </c>
      <c r="X75" s="237">
        <f>SUM(Z70:Z74)</f>
        <v>0</v>
      </c>
      <c r="Y75" s="238"/>
      <c r="Z75" s="79">
        <f>ROUNDDOWN(V75/100*X75,0)</f>
        <v>0</v>
      </c>
      <c r="AA75" s="218"/>
      <c r="AB75" s="218"/>
      <c r="AC75" s="219"/>
      <c r="AD75" s="47"/>
      <c r="AF75" s="227" t="s">
        <v>98</v>
      </c>
      <c r="AG75" s="228"/>
      <c r="AH75" s="228"/>
      <c r="AI75" s="228"/>
      <c r="AJ75" s="229"/>
      <c r="AK75" s="80"/>
      <c r="AL75" s="80" t="s">
        <v>100</v>
      </c>
      <c r="AM75" s="237">
        <f>SUM(AO70:AO74)</f>
        <v>0</v>
      </c>
      <c r="AN75" s="238"/>
      <c r="AO75" s="84">
        <f>ROUNDDOWN(AK75/100*AM75,0)</f>
        <v>0</v>
      </c>
      <c r="AP75" s="218"/>
      <c r="AQ75" s="218"/>
      <c r="AR75" s="219"/>
      <c r="AS75" s="47"/>
    </row>
    <row r="76" spans="1:45" s="38" customFormat="1" ht="40.049999999999997" customHeight="1">
      <c r="B76" s="227" t="s">
        <v>101</v>
      </c>
      <c r="C76" s="228"/>
      <c r="D76" s="228"/>
      <c r="E76" s="228"/>
      <c r="F76" s="229"/>
      <c r="G76" s="80">
        <v>2.5</v>
      </c>
      <c r="H76" s="80" t="s">
        <v>100</v>
      </c>
      <c r="I76" s="237">
        <f>SUM(K70:K74)</f>
        <v>0</v>
      </c>
      <c r="J76" s="238"/>
      <c r="K76" s="79">
        <f>ROUNDDOWN(G76/100*I76,0)</f>
        <v>0</v>
      </c>
      <c r="L76" s="218"/>
      <c r="M76" s="218"/>
      <c r="N76" s="219"/>
      <c r="O76" s="47"/>
      <c r="Q76" s="227" t="s">
        <v>102</v>
      </c>
      <c r="R76" s="228"/>
      <c r="S76" s="228"/>
      <c r="T76" s="228"/>
      <c r="U76" s="229"/>
      <c r="V76" s="80">
        <v>3.1</v>
      </c>
      <c r="W76" s="80" t="s">
        <v>100</v>
      </c>
      <c r="X76" s="237">
        <f>SUM(Z70:Z74)</f>
        <v>0</v>
      </c>
      <c r="Y76" s="238"/>
      <c r="Z76" s="79">
        <f t="shared" ref="Z76" si="15">ROUNDDOWN(V76/100*X76,0)</f>
        <v>0</v>
      </c>
      <c r="AA76" s="218"/>
      <c r="AB76" s="218"/>
      <c r="AC76" s="219"/>
      <c r="AD76" s="47"/>
      <c r="AF76" s="227" t="s">
        <v>101</v>
      </c>
      <c r="AG76" s="228"/>
      <c r="AH76" s="228"/>
      <c r="AI76" s="228"/>
      <c r="AJ76" s="229"/>
      <c r="AK76" s="80"/>
      <c r="AL76" s="80" t="s">
        <v>100</v>
      </c>
      <c r="AM76" s="237">
        <f>SUM(AO70:AO74)</f>
        <v>0</v>
      </c>
      <c r="AN76" s="238"/>
      <c r="AO76" s="84">
        <f>ROUNDDOWN(AK76/100*AM76,0)</f>
        <v>0</v>
      </c>
      <c r="AP76" s="218"/>
      <c r="AQ76" s="218"/>
      <c r="AR76" s="219"/>
      <c r="AS76" s="47"/>
    </row>
    <row r="77" spans="1:45" s="38" customFormat="1" ht="40.049999999999997" customHeight="1">
      <c r="B77" s="227" t="s">
        <v>103</v>
      </c>
      <c r="C77" s="228"/>
      <c r="D77" s="228"/>
      <c r="E77" s="228"/>
      <c r="F77" s="229"/>
      <c r="G77" s="44"/>
      <c r="H77" s="80" t="s">
        <v>100</v>
      </c>
      <c r="I77" s="238"/>
      <c r="J77" s="238"/>
      <c r="K77" s="54"/>
      <c r="L77" s="218"/>
      <c r="M77" s="218"/>
      <c r="N77" s="219"/>
      <c r="O77" s="47"/>
      <c r="Q77" s="227" t="s">
        <v>104</v>
      </c>
      <c r="R77" s="228"/>
      <c r="S77" s="228"/>
      <c r="T77" s="228"/>
      <c r="U77" s="229"/>
      <c r="V77" s="80"/>
      <c r="W77" s="80" t="s">
        <v>100</v>
      </c>
      <c r="X77" s="237"/>
      <c r="Y77" s="238"/>
      <c r="Z77" s="79"/>
      <c r="AA77" s="218"/>
      <c r="AB77" s="218"/>
      <c r="AC77" s="219"/>
      <c r="AD77" s="47"/>
      <c r="AF77" s="227" t="s">
        <v>103</v>
      </c>
      <c r="AG77" s="228"/>
      <c r="AH77" s="228"/>
      <c r="AI77" s="228"/>
      <c r="AJ77" s="229"/>
      <c r="AK77" s="80"/>
      <c r="AL77" s="80" t="s">
        <v>100</v>
      </c>
      <c r="AM77" s="238"/>
      <c r="AN77" s="238"/>
      <c r="AO77" s="54"/>
      <c r="AP77" s="218"/>
      <c r="AQ77" s="218"/>
      <c r="AR77" s="219"/>
      <c r="AS77" s="47"/>
    </row>
    <row r="78" spans="1:45" s="38" customFormat="1" ht="40.049999999999997" customHeight="1">
      <c r="B78" s="185" t="s">
        <v>121</v>
      </c>
      <c r="C78" s="186"/>
      <c r="D78" s="186"/>
      <c r="E78" s="186"/>
      <c r="F78" s="187"/>
      <c r="G78" s="80">
        <v>100</v>
      </c>
      <c r="H78" s="80" t="s">
        <v>122</v>
      </c>
      <c r="I78" s="238"/>
      <c r="J78" s="238"/>
      <c r="K78" s="94">
        <f>SUM(K70:K77)</f>
        <v>0</v>
      </c>
      <c r="L78" s="218"/>
      <c r="M78" s="218"/>
      <c r="N78" s="219"/>
      <c r="O78" s="47"/>
      <c r="Q78" s="75" t="s">
        <v>106</v>
      </c>
      <c r="R78" s="76"/>
      <c r="S78" s="76"/>
      <c r="T78" s="76"/>
      <c r="U78" s="77"/>
      <c r="V78" s="80"/>
      <c r="W78" s="80"/>
      <c r="X78" s="238"/>
      <c r="Y78" s="238"/>
      <c r="Z78" s="81">
        <f>SUM(Z70:Z77)</f>
        <v>0</v>
      </c>
      <c r="AA78" s="239" t="s">
        <v>108</v>
      </c>
      <c r="AB78" s="239"/>
      <c r="AC78" s="240"/>
      <c r="AD78" s="47"/>
      <c r="AF78" s="75" t="s">
        <v>105</v>
      </c>
      <c r="AG78" s="76"/>
      <c r="AH78" s="76"/>
      <c r="AI78" s="76"/>
      <c r="AJ78" s="77"/>
      <c r="AK78" s="80"/>
      <c r="AL78" s="80"/>
      <c r="AM78" s="238"/>
      <c r="AN78" s="238"/>
      <c r="AO78" s="94">
        <f>SUM(AO70:AO77)</f>
        <v>0</v>
      </c>
      <c r="AP78" s="239" t="s">
        <v>107</v>
      </c>
      <c r="AQ78" s="239"/>
      <c r="AR78" s="240"/>
      <c r="AS78" s="47"/>
    </row>
    <row r="79" spans="1:45" s="38" customFormat="1" ht="40.049999999999997" customHeight="1" thickBot="1">
      <c r="B79" s="230" t="s">
        <v>105</v>
      </c>
      <c r="C79" s="231"/>
      <c r="D79" s="231"/>
      <c r="E79" s="231"/>
      <c r="F79" s="232"/>
      <c r="G79" s="82">
        <v>1</v>
      </c>
      <c r="H79" s="82" t="s">
        <v>122</v>
      </c>
      <c r="I79" s="243"/>
      <c r="J79" s="243"/>
      <c r="K79" s="83">
        <f>ROUNDDOWN(K78/G78,0)</f>
        <v>0</v>
      </c>
      <c r="L79" s="221"/>
      <c r="M79" s="221"/>
      <c r="N79" s="222"/>
      <c r="Q79" s="230"/>
      <c r="R79" s="231"/>
      <c r="S79" s="231"/>
      <c r="T79" s="231"/>
      <c r="U79" s="232"/>
      <c r="V79" s="82"/>
      <c r="W79" s="82"/>
      <c r="X79" s="243"/>
      <c r="Y79" s="243"/>
      <c r="Z79" s="83"/>
      <c r="AA79" s="221"/>
      <c r="AB79" s="221"/>
      <c r="AC79" s="222"/>
      <c r="AF79" s="230"/>
      <c r="AG79" s="231"/>
      <c r="AH79" s="231"/>
      <c r="AI79" s="231"/>
      <c r="AJ79" s="232"/>
      <c r="AK79" s="49"/>
      <c r="AL79" s="50"/>
      <c r="AM79" s="243"/>
      <c r="AN79" s="243"/>
      <c r="AO79" s="55"/>
      <c r="AP79" s="221"/>
      <c r="AQ79" s="221"/>
      <c r="AR79" s="222"/>
    </row>
    <row r="80" spans="1:45" s="38" customFormat="1" ht="15.6">
      <c r="C80" s="47"/>
      <c r="D80" s="47"/>
      <c r="E80" s="47"/>
      <c r="F80" s="47"/>
      <c r="R80" s="47"/>
      <c r="S80" s="47"/>
      <c r="T80" s="47"/>
      <c r="U80" s="47"/>
    </row>
    <row r="82" s="37" customFormat="1" ht="30.6"/>
    <row r="83" s="37" customFormat="1" ht="19.05" customHeight="1"/>
    <row r="84" s="38" customFormat="1" ht="13.95" customHeight="1"/>
    <row r="85" s="38" customFormat="1" ht="23.4" customHeight="1"/>
    <row r="86" s="38" customFormat="1" ht="40.049999999999997" customHeight="1"/>
    <row r="87" s="38" customFormat="1" ht="40.049999999999997" customHeight="1"/>
    <row r="88" s="38" customFormat="1" ht="40.049999999999997" customHeight="1"/>
    <row r="89" s="38" customFormat="1" ht="40.049999999999997" customHeight="1"/>
    <row r="90" s="38" customFormat="1" ht="40.049999999999997" customHeight="1"/>
    <row r="91" s="38" customFormat="1" ht="40.049999999999997" customHeight="1"/>
    <row r="92" s="38" customFormat="1" ht="40.049999999999997" customHeight="1"/>
    <row r="93" s="38" customFormat="1" ht="40.049999999999997" customHeight="1"/>
    <row r="94" s="38" customFormat="1" ht="40.049999999999997" customHeight="1"/>
    <row r="95" s="38" customFormat="1" ht="40.049999999999997" customHeight="1"/>
    <row r="96" s="38" customFormat="1" ht="15.6"/>
    <row r="97" spans="16:45">
      <c r="P97" s="97"/>
      <c r="Q97" s="97"/>
      <c r="R97" s="97"/>
      <c r="S97" s="97"/>
      <c r="T97" s="97"/>
      <c r="U97" s="97"/>
      <c r="V97" s="97"/>
      <c r="W97" s="97"/>
      <c r="X97" s="97"/>
      <c r="Y97" s="97"/>
      <c r="Z97" s="97"/>
      <c r="AA97" s="97"/>
      <c r="AB97" s="97"/>
      <c r="AC97" s="97"/>
      <c r="AD97" s="97"/>
      <c r="AE97" s="97"/>
      <c r="AF97" s="97"/>
      <c r="AG97" s="97"/>
      <c r="AH97" s="97"/>
      <c r="AI97" s="97"/>
      <c r="AJ97" s="97"/>
      <c r="AK97" s="97"/>
      <c r="AL97" s="97"/>
      <c r="AM97" s="97"/>
      <c r="AN97" s="97"/>
      <c r="AO97" s="97"/>
      <c r="AP97" s="97"/>
      <c r="AQ97" s="97"/>
      <c r="AR97" s="97"/>
      <c r="AS97" s="97"/>
    </row>
    <row r="98" spans="16:45" s="37" customFormat="1" ht="30.6">
      <c r="P98" s="241"/>
      <c r="Q98" s="241"/>
      <c r="R98" s="241"/>
      <c r="S98" s="241"/>
      <c r="T98" s="241"/>
      <c r="U98" s="241"/>
      <c r="V98" s="241"/>
      <c r="W98" s="241"/>
      <c r="X98" s="241"/>
      <c r="Y98" s="241"/>
      <c r="Z98" s="241"/>
      <c r="AA98" s="241"/>
      <c r="AB98" s="241"/>
      <c r="AC98" s="241"/>
      <c r="AD98" s="241"/>
      <c r="AE98" s="241"/>
      <c r="AF98" s="241"/>
      <c r="AG98" s="241"/>
      <c r="AH98" s="241"/>
      <c r="AI98" s="241"/>
      <c r="AJ98" s="241"/>
      <c r="AK98" s="241"/>
      <c r="AL98" s="241"/>
      <c r="AM98" s="241"/>
      <c r="AN98" s="241"/>
      <c r="AO98" s="241"/>
      <c r="AP98" s="241"/>
      <c r="AQ98" s="241"/>
      <c r="AR98" s="241"/>
      <c r="AS98" s="241"/>
    </row>
    <row r="99" spans="16:45" s="37" customFormat="1" ht="19.05" customHeight="1">
      <c r="P99" s="98"/>
      <c r="Q99" s="99"/>
      <c r="R99" s="98"/>
      <c r="S99" s="98"/>
      <c r="T99" s="98"/>
      <c r="U99" s="98"/>
      <c r="V99" s="98"/>
      <c r="W99" s="98"/>
      <c r="X99" s="98"/>
      <c r="Y99" s="98"/>
      <c r="Z99" s="98"/>
      <c r="AA99" s="98"/>
      <c r="AB99" s="100"/>
      <c r="AC99" s="98"/>
      <c r="AD99" s="98"/>
      <c r="AE99" s="98"/>
      <c r="AF99" s="99"/>
      <c r="AG99" s="98"/>
      <c r="AH99" s="98"/>
      <c r="AI99" s="98"/>
      <c r="AJ99" s="98"/>
      <c r="AK99" s="98"/>
      <c r="AL99" s="98"/>
      <c r="AM99" s="98"/>
      <c r="AN99" s="98"/>
      <c r="AO99" s="98"/>
      <c r="AP99" s="98"/>
      <c r="AQ99" s="100"/>
      <c r="AR99" s="98"/>
      <c r="AS99" s="98"/>
    </row>
    <row r="100" spans="16:45" s="38" customFormat="1" ht="13.95" customHeight="1">
      <c r="P100" s="47"/>
      <c r="Q100" s="47"/>
      <c r="R100" s="47"/>
      <c r="S100" s="47"/>
      <c r="T100" s="47"/>
      <c r="U100" s="47"/>
      <c r="V100" s="47"/>
      <c r="W100" s="47"/>
      <c r="X100" s="47"/>
      <c r="Y100" s="47"/>
      <c r="Z100" s="47"/>
      <c r="AA100" s="47"/>
      <c r="AB100" s="47"/>
      <c r="AC100" s="47"/>
      <c r="AD100" s="47"/>
      <c r="AE100" s="47"/>
      <c r="AF100" s="47"/>
      <c r="AG100" s="47"/>
      <c r="AH100" s="47"/>
      <c r="AI100" s="47"/>
      <c r="AJ100" s="47"/>
      <c r="AK100" s="47"/>
      <c r="AL100" s="47"/>
      <c r="AM100" s="47"/>
      <c r="AN100" s="47"/>
      <c r="AO100" s="47"/>
      <c r="AP100" s="47"/>
      <c r="AQ100" s="47"/>
      <c r="AR100" s="47"/>
      <c r="AS100" s="47"/>
    </row>
    <row r="101" spans="16:45" s="38" customFormat="1" ht="23.4" customHeight="1">
      <c r="P101" s="47"/>
      <c r="Q101" s="242"/>
      <c r="R101" s="242"/>
      <c r="S101" s="242"/>
      <c r="T101" s="242"/>
      <c r="U101" s="242"/>
      <c r="V101" s="101"/>
      <c r="W101" s="101"/>
      <c r="X101" s="233"/>
      <c r="Y101" s="233"/>
      <c r="Z101" s="102"/>
      <c r="AA101" s="233"/>
      <c r="AB101" s="233"/>
      <c r="AC101" s="233"/>
      <c r="AD101" s="47"/>
      <c r="AE101" s="47"/>
      <c r="AF101" s="242"/>
      <c r="AG101" s="242"/>
      <c r="AH101" s="242"/>
      <c r="AI101" s="242"/>
      <c r="AJ101" s="242"/>
      <c r="AK101" s="101"/>
      <c r="AL101" s="101"/>
      <c r="AM101" s="233"/>
      <c r="AN101" s="233"/>
      <c r="AO101" s="102"/>
      <c r="AP101" s="233"/>
      <c r="AQ101" s="233"/>
      <c r="AR101" s="233"/>
      <c r="AS101" s="47"/>
    </row>
    <row r="102" spans="16:45" s="38" customFormat="1" ht="40.049999999999997" customHeight="1">
      <c r="P102" s="47"/>
      <c r="Q102" s="235"/>
      <c r="R102" s="235"/>
      <c r="S102" s="235"/>
      <c r="T102" s="235"/>
      <c r="U102" s="235"/>
      <c r="V102" s="103"/>
      <c r="W102" s="104"/>
      <c r="X102" s="233"/>
      <c r="Y102" s="233"/>
      <c r="Z102" s="102"/>
      <c r="AA102" s="234"/>
      <c r="AB102" s="234"/>
      <c r="AC102" s="234"/>
      <c r="AD102" s="47"/>
      <c r="AE102" s="47"/>
      <c r="AF102" s="235"/>
      <c r="AG102" s="235"/>
      <c r="AH102" s="235"/>
      <c r="AI102" s="235"/>
      <c r="AJ102" s="235"/>
      <c r="AK102" s="103"/>
      <c r="AL102" s="104"/>
      <c r="AM102" s="233"/>
      <c r="AN102" s="233"/>
      <c r="AO102" s="102"/>
      <c r="AP102" s="234"/>
      <c r="AQ102" s="234"/>
      <c r="AR102" s="234"/>
      <c r="AS102" s="47"/>
    </row>
    <row r="103" spans="16:45" s="38" customFormat="1" ht="40.049999999999997" customHeight="1">
      <c r="P103" s="47"/>
      <c r="Q103" s="235"/>
      <c r="R103" s="235"/>
      <c r="S103" s="235"/>
      <c r="T103" s="235"/>
      <c r="U103" s="235"/>
      <c r="V103" s="103"/>
      <c r="W103" s="104"/>
      <c r="X103" s="233"/>
      <c r="Y103" s="233"/>
      <c r="Z103" s="102"/>
      <c r="AA103" s="234"/>
      <c r="AB103" s="234"/>
      <c r="AC103" s="234"/>
      <c r="AD103" s="47"/>
      <c r="AE103" s="47"/>
      <c r="AF103" s="235"/>
      <c r="AG103" s="235"/>
      <c r="AH103" s="235"/>
      <c r="AI103" s="235"/>
      <c r="AJ103" s="235"/>
      <c r="AK103" s="103"/>
      <c r="AL103" s="104"/>
      <c r="AM103" s="233"/>
      <c r="AN103" s="233"/>
      <c r="AO103" s="102"/>
      <c r="AP103" s="234"/>
      <c r="AQ103" s="234"/>
      <c r="AR103" s="234"/>
      <c r="AS103" s="47"/>
    </row>
    <row r="104" spans="16:45" s="38" customFormat="1" ht="40.049999999999997" customHeight="1">
      <c r="P104" s="47"/>
      <c r="Q104" s="235"/>
      <c r="R104" s="235"/>
      <c r="S104" s="235"/>
      <c r="T104" s="235"/>
      <c r="U104" s="235"/>
      <c r="V104" s="103"/>
      <c r="W104" s="104"/>
      <c r="X104" s="233"/>
      <c r="Y104" s="233"/>
      <c r="Z104" s="102"/>
      <c r="AA104" s="234"/>
      <c r="AB104" s="234"/>
      <c r="AC104" s="234"/>
      <c r="AD104" s="47"/>
      <c r="AE104" s="47"/>
      <c r="AF104" s="235"/>
      <c r="AG104" s="235"/>
      <c r="AH104" s="235"/>
      <c r="AI104" s="235"/>
      <c r="AJ104" s="235"/>
      <c r="AK104" s="103"/>
      <c r="AL104" s="104"/>
      <c r="AM104" s="233"/>
      <c r="AN104" s="233"/>
      <c r="AO104" s="102"/>
      <c r="AP104" s="234"/>
      <c r="AQ104" s="234"/>
      <c r="AR104" s="234"/>
      <c r="AS104" s="47"/>
    </row>
    <row r="105" spans="16:45" s="38" customFormat="1" ht="40.049999999999997" customHeight="1">
      <c r="P105" s="47"/>
      <c r="Q105" s="235"/>
      <c r="R105" s="235"/>
      <c r="S105" s="235"/>
      <c r="T105" s="235"/>
      <c r="U105" s="235"/>
      <c r="V105" s="103"/>
      <c r="W105" s="104"/>
      <c r="X105" s="233"/>
      <c r="Y105" s="233"/>
      <c r="Z105" s="102"/>
      <c r="AA105" s="234"/>
      <c r="AB105" s="234"/>
      <c r="AC105" s="234"/>
      <c r="AD105" s="47"/>
      <c r="AE105" s="47"/>
      <c r="AF105" s="235"/>
      <c r="AG105" s="235"/>
      <c r="AH105" s="235"/>
      <c r="AI105" s="235"/>
      <c r="AJ105" s="235"/>
      <c r="AK105" s="103"/>
      <c r="AL105" s="104"/>
      <c r="AM105" s="233"/>
      <c r="AN105" s="233"/>
      <c r="AO105" s="102"/>
      <c r="AP105" s="234"/>
      <c r="AQ105" s="234"/>
      <c r="AR105" s="234"/>
      <c r="AS105" s="47"/>
    </row>
    <row r="106" spans="16:45" s="38" customFormat="1" ht="40.049999999999997" customHeight="1">
      <c r="P106" s="47"/>
      <c r="Q106" s="235"/>
      <c r="R106" s="235"/>
      <c r="S106" s="235"/>
      <c r="T106" s="235"/>
      <c r="U106" s="235"/>
      <c r="V106" s="103"/>
      <c r="W106" s="104"/>
      <c r="X106" s="233"/>
      <c r="Y106" s="233"/>
      <c r="Z106" s="102"/>
      <c r="AA106" s="234"/>
      <c r="AB106" s="234"/>
      <c r="AC106" s="234"/>
      <c r="AD106" s="47"/>
      <c r="AE106" s="47"/>
      <c r="AF106" s="235"/>
      <c r="AG106" s="235"/>
      <c r="AH106" s="235"/>
      <c r="AI106" s="235"/>
      <c r="AJ106" s="235"/>
      <c r="AK106" s="103"/>
      <c r="AL106" s="104"/>
      <c r="AM106" s="233"/>
      <c r="AN106" s="233"/>
      <c r="AO106" s="102"/>
      <c r="AP106" s="234"/>
      <c r="AQ106" s="234"/>
      <c r="AR106" s="234"/>
      <c r="AS106" s="47"/>
    </row>
    <row r="107" spans="16:45" s="38" customFormat="1" ht="40.049999999999997" customHeight="1">
      <c r="P107" s="47"/>
      <c r="Q107" s="235"/>
      <c r="R107" s="235"/>
      <c r="S107" s="235"/>
      <c r="T107" s="235"/>
      <c r="U107" s="235"/>
      <c r="V107" s="103"/>
      <c r="W107" s="104"/>
      <c r="X107" s="233"/>
      <c r="Y107" s="233"/>
      <c r="Z107" s="102"/>
      <c r="AA107" s="234"/>
      <c r="AB107" s="234"/>
      <c r="AC107" s="234"/>
      <c r="AD107" s="47"/>
      <c r="AE107" s="47"/>
      <c r="AF107" s="235"/>
      <c r="AG107" s="235"/>
      <c r="AH107" s="235"/>
      <c r="AI107" s="235"/>
      <c r="AJ107" s="235"/>
      <c r="AK107" s="103"/>
      <c r="AL107" s="104"/>
      <c r="AM107" s="233"/>
      <c r="AN107" s="233"/>
      <c r="AO107" s="102"/>
      <c r="AP107" s="234"/>
      <c r="AQ107" s="234"/>
      <c r="AR107" s="234"/>
      <c r="AS107" s="47"/>
    </row>
    <row r="108" spans="16:45" s="38" customFormat="1" ht="40.049999999999997" customHeight="1">
      <c r="P108" s="47"/>
      <c r="Q108" s="235"/>
      <c r="R108" s="235"/>
      <c r="S108" s="235"/>
      <c r="T108" s="235"/>
      <c r="U108" s="235"/>
      <c r="V108" s="103"/>
      <c r="W108" s="104"/>
      <c r="X108" s="233"/>
      <c r="Y108" s="233"/>
      <c r="Z108" s="102"/>
      <c r="AA108" s="234"/>
      <c r="AB108" s="234"/>
      <c r="AC108" s="234"/>
      <c r="AD108" s="47"/>
      <c r="AE108" s="47"/>
      <c r="AF108" s="235"/>
      <c r="AG108" s="235"/>
      <c r="AH108" s="235"/>
      <c r="AI108" s="235"/>
      <c r="AJ108" s="235"/>
      <c r="AK108" s="103"/>
      <c r="AL108" s="104"/>
      <c r="AM108" s="233"/>
      <c r="AN108" s="233"/>
      <c r="AO108" s="102"/>
      <c r="AP108" s="234"/>
      <c r="AQ108" s="234"/>
      <c r="AR108" s="234"/>
      <c r="AS108" s="47"/>
    </row>
    <row r="109" spans="16:45" s="38" customFormat="1" ht="40.049999999999997" customHeight="1">
      <c r="P109" s="47"/>
      <c r="Q109" s="226"/>
      <c r="R109" s="226"/>
      <c r="S109" s="226"/>
      <c r="T109" s="226"/>
      <c r="U109" s="226"/>
      <c r="V109" s="103"/>
      <c r="W109" s="104"/>
      <c r="X109" s="233"/>
      <c r="Y109" s="233"/>
      <c r="Z109" s="102"/>
      <c r="AA109" s="234"/>
      <c r="AB109" s="234"/>
      <c r="AC109" s="234"/>
      <c r="AD109" s="47"/>
      <c r="AE109" s="47"/>
      <c r="AF109" s="226"/>
      <c r="AG109" s="226"/>
      <c r="AH109" s="226"/>
      <c r="AI109" s="226"/>
      <c r="AJ109" s="226"/>
      <c r="AK109" s="103"/>
      <c r="AL109" s="104"/>
      <c r="AM109" s="233"/>
      <c r="AN109" s="233"/>
      <c r="AO109" s="102"/>
      <c r="AP109" s="234"/>
      <c r="AQ109" s="234"/>
      <c r="AR109" s="234"/>
      <c r="AS109" s="47"/>
    </row>
    <row r="110" spans="16:45" s="38" customFormat="1" ht="40.049999999999997" customHeight="1">
      <c r="P110" s="47"/>
      <c r="Q110" s="235"/>
      <c r="R110" s="235"/>
      <c r="S110" s="235"/>
      <c r="T110" s="235"/>
      <c r="U110" s="235"/>
      <c r="V110" s="103"/>
      <c r="W110" s="104"/>
      <c r="X110" s="233"/>
      <c r="Y110" s="233"/>
      <c r="Z110" s="102"/>
      <c r="AA110" s="234"/>
      <c r="AB110" s="234"/>
      <c r="AC110" s="234"/>
      <c r="AD110" s="47"/>
      <c r="AE110" s="47"/>
      <c r="AF110" s="235"/>
      <c r="AG110" s="235"/>
      <c r="AH110" s="235"/>
      <c r="AI110" s="235"/>
      <c r="AJ110" s="235"/>
      <c r="AK110" s="103"/>
      <c r="AL110" s="104"/>
      <c r="AM110" s="233"/>
      <c r="AN110" s="233"/>
      <c r="AO110" s="102"/>
      <c r="AP110" s="234"/>
      <c r="AQ110" s="234"/>
      <c r="AR110" s="234"/>
      <c r="AS110" s="47"/>
    </row>
    <row r="111" spans="16:45" s="38" customFormat="1" ht="40.049999999999997" customHeight="1">
      <c r="P111" s="47"/>
      <c r="Q111" s="226"/>
      <c r="R111" s="226"/>
      <c r="S111" s="226"/>
      <c r="T111" s="226"/>
      <c r="U111" s="226"/>
      <c r="V111" s="103"/>
      <c r="W111" s="104"/>
      <c r="X111" s="233"/>
      <c r="Y111" s="233"/>
      <c r="Z111" s="102"/>
      <c r="AA111" s="234"/>
      <c r="AB111" s="234"/>
      <c r="AC111" s="234"/>
      <c r="AD111" s="47"/>
      <c r="AE111" s="47"/>
      <c r="AF111" s="226"/>
      <c r="AG111" s="226"/>
      <c r="AH111" s="226"/>
      <c r="AI111" s="226"/>
      <c r="AJ111" s="226"/>
      <c r="AK111" s="103"/>
      <c r="AL111" s="104"/>
      <c r="AM111" s="233"/>
      <c r="AN111" s="233"/>
      <c r="AO111" s="102"/>
      <c r="AP111" s="234"/>
      <c r="AQ111" s="234"/>
      <c r="AR111" s="234"/>
      <c r="AS111" s="47"/>
    </row>
    <row r="112" spans="16:45" s="38" customFormat="1" ht="15.6">
      <c r="P112" s="47"/>
      <c r="Q112" s="47"/>
      <c r="R112" s="47"/>
      <c r="S112" s="47"/>
      <c r="T112" s="47"/>
      <c r="U112" s="47"/>
      <c r="V112" s="47"/>
      <c r="W112" s="47"/>
      <c r="X112" s="47"/>
      <c r="Y112" s="47"/>
      <c r="Z112" s="47"/>
      <c r="AA112" s="47"/>
      <c r="AB112" s="47"/>
      <c r="AC112" s="47"/>
      <c r="AD112" s="47"/>
      <c r="AE112" s="47"/>
      <c r="AF112" s="47"/>
      <c r="AG112" s="47"/>
      <c r="AH112" s="47"/>
      <c r="AI112" s="47"/>
      <c r="AJ112" s="47"/>
      <c r="AK112" s="47"/>
      <c r="AL112" s="47"/>
      <c r="AM112" s="47"/>
      <c r="AN112" s="47"/>
      <c r="AO112" s="47"/>
      <c r="AP112" s="47"/>
      <c r="AQ112" s="47"/>
      <c r="AR112" s="47"/>
      <c r="AS112" s="47"/>
    </row>
    <row r="113" spans="16:45">
      <c r="P113" s="97"/>
      <c r="Q113" s="97"/>
      <c r="R113" s="97"/>
      <c r="S113" s="97"/>
      <c r="T113" s="97"/>
      <c r="U113" s="97"/>
      <c r="V113" s="97"/>
      <c r="W113" s="97"/>
      <c r="X113" s="97"/>
      <c r="Y113" s="97"/>
      <c r="Z113" s="97"/>
      <c r="AA113" s="97"/>
      <c r="AB113" s="97"/>
      <c r="AC113" s="97"/>
      <c r="AD113" s="97"/>
      <c r="AE113" s="97"/>
      <c r="AF113" s="97"/>
      <c r="AG113" s="97"/>
      <c r="AH113" s="97"/>
      <c r="AI113" s="97"/>
      <c r="AJ113" s="97"/>
      <c r="AK113" s="97"/>
      <c r="AL113" s="97"/>
      <c r="AM113" s="97"/>
      <c r="AN113" s="97"/>
      <c r="AO113" s="97"/>
      <c r="AP113" s="97"/>
      <c r="AQ113" s="97"/>
      <c r="AR113" s="97"/>
      <c r="AS113" s="97"/>
    </row>
    <row r="114" spans="16:45" s="37" customFormat="1" ht="30.6">
      <c r="P114" s="241"/>
      <c r="Q114" s="241"/>
      <c r="R114" s="241"/>
      <c r="S114" s="241"/>
      <c r="T114" s="241"/>
      <c r="U114" s="241"/>
      <c r="V114" s="241"/>
      <c r="W114" s="241"/>
      <c r="X114" s="241"/>
      <c r="Y114" s="241"/>
      <c r="Z114" s="241"/>
      <c r="AA114" s="241"/>
      <c r="AB114" s="241"/>
      <c r="AC114" s="241"/>
      <c r="AD114" s="241"/>
      <c r="AE114" s="241"/>
      <c r="AF114" s="241"/>
      <c r="AG114" s="241"/>
      <c r="AH114" s="241"/>
      <c r="AI114" s="241"/>
      <c r="AJ114" s="241"/>
      <c r="AK114" s="241"/>
      <c r="AL114" s="241"/>
      <c r="AM114" s="241"/>
      <c r="AN114" s="241"/>
      <c r="AO114" s="241"/>
      <c r="AP114" s="241"/>
      <c r="AQ114" s="241"/>
      <c r="AR114" s="241"/>
      <c r="AS114" s="241"/>
    </row>
    <row r="115" spans="16:45" s="37" customFormat="1" ht="19.05" customHeight="1">
      <c r="P115" s="98"/>
      <c r="Q115" s="99"/>
      <c r="R115" s="98"/>
      <c r="S115" s="98"/>
      <c r="T115" s="98"/>
      <c r="U115" s="98"/>
      <c r="V115" s="98"/>
      <c r="W115" s="98"/>
      <c r="X115" s="98"/>
      <c r="Y115" s="98"/>
      <c r="Z115" s="98"/>
      <c r="AA115" s="98"/>
      <c r="AB115" s="100"/>
      <c r="AC115" s="98"/>
      <c r="AD115" s="98"/>
      <c r="AE115" s="98"/>
      <c r="AF115" s="99"/>
      <c r="AG115" s="98"/>
      <c r="AH115" s="98"/>
      <c r="AI115" s="98"/>
      <c r="AJ115" s="98"/>
      <c r="AK115" s="98"/>
      <c r="AL115" s="98"/>
      <c r="AM115" s="98"/>
      <c r="AN115" s="98"/>
      <c r="AO115" s="98"/>
      <c r="AP115" s="98"/>
      <c r="AQ115" s="100"/>
      <c r="AR115" s="98"/>
      <c r="AS115" s="98"/>
    </row>
    <row r="116" spans="16:45" s="38" customFormat="1" ht="13.95" customHeight="1">
      <c r="P116" s="47"/>
      <c r="Q116" s="47"/>
      <c r="R116" s="47"/>
      <c r="S116" s="47"/>
      <c r="T116" s="47"/>
      <c r="U116" s="47"/>
      <c r="V116" s="47"/>
      <c r="W116" s="47"/>
      <c r="X116" s="47"/>
      <c r="Y116" s="47"/>
      <c r="Z116" s="47"/>
      <c r="AA116" s="47"/>
      <c r="AB116" s="47"/>
      <c r="AC116" s="47"/>
      <c r="AD116" s="47"/>
      <c r="AE116" s="47"/>
      <c r="AF116" s="47"/>
      <c r="AG116" s="47"/>
      <c r="AH116" s="47"/>
      <c r="AI116" s="47"/>
      <c r="AJ116" s="47"/>
      <c r="AK116" s="47"/>
      <c r="AL116" s="47"/>
      <c r="AM116" s="47"/>
      <c r="AN116" s="47"/>
      <c r="AO116" s="47"/>
      <c r="AP116" s="47"/>
      <c r="AQ116" s="47"/>
      <c r="AR116" s="47"/>
      <c r="AS116" s="47"/>
    </row>
    <row r="117" spans="16:45" s="38" customFormat="1" ht="23.4" customHeight="1">
      <c r="P117" s="47"/>
      <c r="Q117" s="242"/>
      <c r="R117" s="242"/>
      <c r="S117" s="242"/>
      <c r="T117" s="242"/>
      <c r="U117" s="242"/>
      <c r="V117" s="101"/>
      <c r="W117" s="101"/>
      <c r="X117" s="233"/>
      <c r="Y117" s="233"/>
      <c r="Z117" s="102"/>
      <c r="AA117" s="233"/>
      <c r="AB117" s="233"/>
      <c r="AC117" s="233"/>
      <c r="AD117" s="47"/>
      <c r="AE117" s="47"/>
      <c r="AF117" s="242"/>
      <c r="AG117" s="242"/>
      <c r="AH117" s="242"/>
      <c r="AI117" s="242"/>
      <c r="AJ117" s="242"/>
      <c r="AK117" s="101"/>
      <c r="AL117" s="101"/>
      <c r="AM117" s="233"/>
      <c r="AN117" s="233"/>
      <c r="AO117" s="102"/>
      <c r="AP117" s="233"/>
      <c r="AQ117" s="233"/>
      <c r="AR117" s="233"/>
      <c r="AS117" s="47"/>
    </row>
    <row r="118" spans="16:45" s="38" customFormat="1" ht="40.049999999999997" customHeight="1">
      <c r="P118" s="47"/>
      <c r="Q118" s="235"/>
      <c r="R118" s="235"/>
      <c r="S118" s="235"/>
      <c r="T118" s="235"/>
      <c r="U118" s="235"/>
      <c r="V118" s="103"/>
      <c r="W118" s="104"/>
      <c r="X118" s="233"/>
      <c r="Y118" s="233"/>
      <c r="Z118" s="102"/>
      <c r="AA118" s="234"/>
      <c r="AB118" s="234"/>
      <c r="AC118" s="234"/>
      <c r="AD118" s="47"/>
      <c r="AE118" s="47"/>
      <c r="AF118" s="235"/>
      <c r="AG118" s="235"/>
      <c r="AH118" s="235"/>
      <c r="AI118" s="235"/>
      <c r="AJ118" s="235"/>
      <c r="AK118" s="103"/>
      <c r="AL118" s="104"/>
      <c r="AM118" s="233"/>
      <c r="AN118" s="233"/>
      <c r="AO118" s="102"/>
      <c r="AP118" s="234"/>
      <c r="AQ118" s="234"/>
      <c r="AR118" s="234"/>
      <c r="AS118" s="47"/>
    </row>
    <row r="119" spans="16:45" s="38" customFormat="1" ht="40.049999999999997" customHeight="1">
      <c r="P119" s="47"/>
      <c r="Q119" s="235"/>
      <c r="R119" s="235"/>
      <c r="S119" s="235"/>
      <c r="T119" s="235"/>
      <c r="U119" s="235"/>
      <c r="V119" s="103"/>
      <c r="W119" s="104"/>
      <c r="X119" s="233"/>
      <c r="Y119" s="233"/>
      <c r="Z119" s="102"/>
      <c r="AA119" s="234"/>
      <c r="AB119" s="234"/>
      <c r="AC119" s="234"/>
      <c r="AD119" s="47"/>
      <c r="AE119" s="47"/>
      <c r="AF119" s="235"/>
      <c r="AG119" s="235"/>
      <c r="AH119" s="235"/>
      <c r="AI119" s="235"/>
      <c r="AJ119" s="235"/>
      <c r="AK119" s="103"/>
      <c r="AL119" s="104"/>
      <c r="AM119" s="233"/>
      <c r="AN119" s="233"/>
      <c r="AO119" s="102"/>
      <c r="AP119" s="234"/>
      <c r="AQ119" s="234"/>
      <c r="AR119" s="234"/>
      <c r="AS119" s="47"/>
    </row>
    <row r="120" spans="16:45" s="38" customFormat="1" ht="40.049999999999997" customHeight="1">
      <c r="P120" s="47"/>
      <c r="Q120" s="235"/>
      <c r="R120" s="235"/>
      <c r="S120" s="235"/>
      <c r="T120" s="235"/>
      <c r="U120" s="235"/>
      <c r="V120" s="103"/>
      <c r="W120" s="104"/>
      <c r="X120" s="233"/>
      <c r="Y120" s="233"/>
      <c r="Z120" s="102"/>
      <c r="AA120" s="234"/>
      <c r="AB120" s="234"/>
      <c r="AC120" s="234"/>
      <c r="AD120" s="47"/>
      <c r="AE120" s="47"/>
      <c r="AF120" s="235"/>
      <c r="AG120" s="235"/>
      <c r="AH120" s="235"/>
      <c r="AI120" s="235"/>
      <c r="AJ120" s="235"/>
      <c r="AK120" s="103"/>
      <c r="AL120" s="104"/>
      <c r="AM120" s="233"/>
      <c r="AN120" s="233"/>
      <c r="AO120" s="102"/>
      <c r="AP120" s="234"/>
      <c r="AQ120" s="234"/>
      <c r="AR120" s="234"/>
      <c r="AS120" s="47"/>
    </row>
    <row r="121" spans="16:45" s="38" customFormat="1" ht="40.049999999999997" customHeight="1">
      <c r="P121" s="47"/>
      <c r="Q121" s="235"/>
      <c r="R121" s="235"/>
      <c r="S121" s="235"/>
      <c r="T121" s="235"/>
      <c r="U121" s="235"/>
      <c r="V121" s="103"/>
      <c r="W121" s="104"/>
      <c r="X121" s="233"/>
      <c r="Y121" s="233"/>
      <c r="Z121" s="102"/>
      <c r="AA121" s="234"/>
      <c r="AB121" s="234"/>
      <c r="AC121" s="234"/>
      <c r="AD121" s="47"/>
      <c r="AE121" s="47"/>
      <c r="AF121" s="235"/>
      <c r="AG121" s="235"/>
      <c r="AH121" s="235"/>
      <c r="AI121" s="235"/>
      <c r="AJ121" s="235"/>
      <c r="AK121" s="103"/>
      <c r="AL121" s="104"/>
      <c r="AM121" s="233"/>
      <c r="AN121" s="233"/>
      <c r="AO121" s="102"/>
      <c r="AP121" s="234"/>
      <c r="AQ121" s="234"/>
      <c r="AR121" s="234"/>
      <c r="AS121" s="47"/>
    </row>
    <row r="122" spans="16:45" s="38" customFormat="1" ht="40.049999999999997" customHeight="1">
      <c r="P122" s="47"/>
      <c r="Q122" s="235"/>
      <c r="R122" s="235"/>
      <c r="S122" s="235"/>
      <c r="T122" s="235"/>
      <c r="U122" s="235"/>
      <c r="V122" s="103"/>
      <c r="W122" s="104"/>
      <c r="X122" s="233"/>
      <c r="Y122" s="233"/>
      <c r="Z122" s="102"/>
      <c r="AA122" s="234"/>
      <c r="AB122" s="234"/>
      <c r="AC122" s="234"/>
      <c r="AD122" s="47"/>
      <c r="AE122" s="47"/>
      <c r="AF122" s="235"/>
      <c r="AG122" s="235"/>
      <c r="AH122" s="235"/>
      <c r="AI122" s="235"/>
      <c r="AJ122" s="235"/>
      <c r="AK122" s="103"/>
      <c r="AL122" s="104"/>
      <c r="AM122" s="233"/>
      <c r="AN122" s="233"/>
      <c r="AO122" s="102"/>
      <c r="AP122" s="234"/>
      <c r="AQ122" s="234"/>
      <c r="AR122" s="234"/>
      <c r="AS122" s="47"/>
    </row>
    <row r="123" spans="16:45" s="38" customFormat="1" ht="40.049999999999997" customHeight="1">
      <c r="P123" s="47"/>
      <c r="Q123" s="235"/>
      <c r="R123" s="235"/>
      <c r="S123" s="235"/>
      <c r="T123" s="235"/>
      <c r="U123" s="235"/>
      <c r="V123" s="103"/>
      <c r="W123" s="104"/>
      <c r="X123" s="233"/>
      <c r="Y123" s="233"/>
      <c r="Z123" s="102"/>
      <c r="AA123" s="234"/>
      <c r="AB123" s="234"/>
      <c r="AC123" s="234"/>
      <c r="AD123" s="47"/>
      <c r="AE123" s="47"/>
      <c r="AF123" s="235"/>
      <c r="AG123" s="235"/>
      <c r="AH123" s="235"/>
      <c r="AI123" s="235"/>
      <c r="AJ123" s="235"/>
      <c r="AK123" s="103"/>
      <c r="AL123" s="104"/>
      <c r="AM123" s="233"/>
      <c r="AN123" s="233"/>
      <c r="AO123" s="102"/>
      <c r="AP123" s="234"/>
      <c r="AQ123" s="234"/>
      <c r="AR123" s="234"/>
      <c r="AS123" s="47"/>
    </row>
    <row r="124" spans="16:45" s="38" customFormat="1" ht="40.049999999999997" customHeight="1">
      <c r="P124" s="47"/>
      <c r="Q124" s="235"/>
      <c r="R124" s="235"/>
      <c r="S124" s="235"/>
      <c r="T124" s="235"/>
      <c r="U124" s="235"/>
      <c r="V124" s="103"/>
      <c r="W124" s="104"/>
      <c r="X124" s="233"/>
      <c r="Y124" s="233"/>
      <c r="Z124" s="102"/>
      <c r="AA124" s="234"/>
      <c r="AB124" s="234"/>
      <c r="AC124" s="234"/>
      <c r="AD124" s="47"/>
      <c r="AE124" s="47"/>
      <c r="AF124" s="235"/>
      <c r="AG124" s="235"/>
      <c r="AH124" s="235"/>
      <c r="AI124" s="235"/>
      <c r="AJ124" s="235"/>
      <c r="AK124" s="103"/>
      <c r="AL124" s="104"/>
      <c r="AM124" s="233"/>
      <c r="AN124" s="233"/>
      <c r="AO124" s="102"/>
      <c r="AP124" s="234"/>
      <c r="AQ124" s="234"/>
      <c r="AR124" s="234"/>
      <c r="AS124" s="47"/>
    </row>
    <row r="125" spans="16:45" s="38" customFormat="1" ht="40.049999999999997" customHeight="1">
      <c r="P125" s="47"/>
      <c r="Q125" s="226"/>
      <c r="R125" s="226"/>
      <c r="S125" s="226"/>
      <c r="T125" s="226"/>
      <c r="U125" s="226"/>
      <c r="V125" s="103"/>
      <c r="W125" s="104"/>
      <c r="X125" s="233"/>
      <c r="Y125" s="233"/>
      <c r="Z125" s="102"/>
      <c r="AA125" s="234"/>
      <c r="AB125" s="234"/>
      <c r="AC125" s="234"/>
      <c r="AD125" s="47"/>
      <c r="AE125" s="47"/>
      <c r="AF125" s="226"/>
      <c r="AG125" s="226"/>
      <c r="AH125" s="226"/>
      <c r="AI125" s="226"/>
      <c r="AJ125" s="226"/>
      <c r="AK125" s="103"/>
      <c r="AL125" s="104"/>
      <c r="AM125" s="233"/>
      <c r="AN125" s="233"/>
      <c r="AO125" s="102"/>
      <c r="AP125" s="234"/>
      <c r="AQ125" s="234"/>
      <c r="AR125" s="234"/>
      <c r="AS125" s="47"/>
    </row>
    <row r="126" spans="16:45" s="38" customFormat="1" ht="40.049999999999997" customHeight="1">
      <c r="P126" s="47"/>
      <c r="Q126" s="235"/>
      <c r="R126" s="235"/>
      <c r="S126" s="235"/>
      <c r="T126" s="235"/>
      <c r="U126" s="235"/>
      <c r="V126" s="103"/>
      <c r="W126" s="104"/>
      <c r="X126" s="233"/>
      <c r="Y126" s="233"/>
      <c r="Z126" s="102"/>
      <c r="AA126" s="234"/>
      <c r="AB126" s="234"/>
      <c r="AC126" s="234"/>
      <c r="AD126" s="47"/>
      <c r="AE126" s="47"/>
      <c r="AF126" s="235"/>
      <c r="AG126" s="235"/>
      <c r="AH126" s="235"/>
      <c r="AI126" s="235"/>
      <c r="AJ126" s="235"/>
      <c r="AK126" s="103"/>
      <c r="AL126" s="104"/>
      <c r="AM126" s="233"/>
      <c r="AN126" s="233"/>
      <c r="AO126" s="102"/>
      <c r="AP126" s="234"/>
      <c r="AQ126" s="234"/>
      <c r="AR126" s="234"/>
      <c r="AS126" s="47"/>
    </row>
    <row r="127" spans="16:45" s="38" customFormat="1" ht="40.049999999999997" customHeight="1">
      <c r="P127" s="47"/>
      <c r="Q127" s="226"/>
      <c r="R127" s="226"/>
      <c r="S127" s="226"/>
      <c r="T127" s="226"/>
      <c r="U127" s="226"/>
      <c r="V127" s="103"/>
      <c r="W127" s="104"/>
      <c r="X127" s="233"/>
      <c r="Y127" s="233"/>
      <c r="Z127" s="102"/>
      <c r="AA127" s="234"/>
      <c r="AB127" s="234"/>
      <c r="AC127" s="234"/>
      <c r="AD127" s="47"/>
      <c r="AE127" s="47"/>
      <c r="AF127" s="226"/>
      <c r="AG127" s="226"/>
      <c r="AH127" s="226"/>
      <c r="AI127" s="226"/>
      <c r="AJ127" s="226"/>
      <c r="AK127" s="103"/>
      <c r="AL127" s="104"/>
      <c r="AM127" s="233"/>
      <c r="AN127" s="233"/>
      <c r="AO127" s="102"/>
      <c r="AP127" s="234"/>
      <c r="AQ127" s="234"/>
      <c r="AR127" s="234"/>
      <c r="AS127" s="47"/>
    </row>
    <row r="128" spans="16:45" s="38" customFormat="1" ht="15.6">
      <c r="P128" s="47"/>
      <c r="Q128" s="47"/>
      <c r="R128" s="47"/>
      <c r="S128" s="47"/>
      <c r="T128" s="47"/>
      <c r="U128" s="47"/>
      <c r="V128" s="47"/>
      <c r="W128" s="47"/>
      <c r="X128" s="47"/>
      <c r="Y128" s="47"/>
      <c r="Z128" s="47"/>
      <c r="AA128" s="47"/>
      <c r="AB128" s="47"/>
      <c r="AC128" s="47"/>
      <c r="AD128" s="47"/>
      <c r="AE128" s="47"/>
      <c r="AF128" s="47"/>
      <c r="AG128" s="47"/>
      <c r="AH128" s="47"/>
      <c r="AI128" s="47"/>
      <c r="AJ128" s="47"/>
      <c r="AK128" s="47"/>
      <c r="AL128" s="47"/>
      <c r="AM128" s="47"/>
      <c r="AN128" s="47"/>
      <c r="AO128" s="47"/>
      <c r="AP128" s="47"/>
      <c r="AQ128" s="47"/>
      <c r="AR128" s="47"/>
      <c r="AS128" s="47"/>
    </row>
    <row r="129" spans="16:45">
      <c r="P129" s="97"/>
      <c r="Q129" s="97"/>
      <c r="R129" s="97"/>
      <c r="S129" s="97"/>
      <c r="T129" s="97"/>
      <c r="U129" s="97"/>
      <c r="V129" s="97"/>
      <c r="W129" s="97"/>
      <c r="X129" s="97"/>
      <c r="Y129" s="97"/>
      <c r="Z129" s="97"/>
      <c r="AA129" s="97"/>
      <c r="AB129" s="97"/>
      <c r="AC129" s="97"/>
      <c r="AD129" s="97"/>
      <c r="AE129" s="97"/>
      <c r="AF129" s="97"/>
      <c r="AG129" s="97"/>
      <c r="AH129" s="97"/>
      <c r="AI129" s="97"/>
      <c r="AJ129" s="97"/>
      <c r="AK129" s="97"/>
      <c r="AL129" s="97"/>
      <c r="AM129" s="97"/>
      <c r="AN129" s="97"/>
      <c r="AO129" s="97"/>
      <c r="AP129" s="97"/>
      <c r="AQ129" s="97"/>
      <c r="AR129" s="97"/>
      <c r="AS129" s="97"/>
    </row>
    <row r="130" spans="16:45" s="37" customFormat="1" ht="30.6">
      <c r="P130" s="241"/>
      <c r="Q130" s="241"/>
      <c r="R130" s="241"/>
      <c r="S130" s="241"/>
      <c r="T130" s="241"/>
      <c r="U130" s="241"/>
      <c r="V130" s="241"/>
      <c r="W130" s="241"/>
      <c r="X130" s="241"/>
      <c r="Y130" s="241"/>
      <c r="Z130" s="241"/>
      <c r="AA130" s="241"/>
      <c r="AB130" s="241"/>
      <c r="AC130" s="241"/>
      <c r="AD130" s="241"/>
      <c r="AE130" s="241"/>
      <c r="AF130" s="241"/>
      <c r="AG130" s="241"/>
      <c r="AH130" s="241"/>
      <c r="AI130" s="241"/>
      <c r="AJ130" s="241"/>
      <c r="AK130" s="241"/>
      <c r="AL130" s="241"/>
      <c r="AM130" s="241"/>
      <c r="AN130" s="241"/>
      <c r="AO130" s="241"/>
      <c r="AP130" s="241"/>
      <c r="AQ130" s="241"/>
      <c r="AR130" s="241"/>
      <c r="AS130" s="241"/>
    </row>
    <row r="131" spans="16:45" s="37" customFormat="1" ht="19.05" customHeight="1">
      <c r="P131" s="98"/>
      <c r="Q131" s="99"/>
      <c r="R131" s="98"/>
      <c r="S131" s="98"/>
      <c r="T131" s="98"/>
      <c r="U131" s="98"/>
      <c r="V131" s="98"/>
      <c r="W131" s="98"/>
      <c r="X131" s="98"/>
      <c r="Y131" s="98"/>
      <c r="Z131" s="98"/>
      <c r="AA131" s="98"/>
      <c r="AB131" s="100"/>
      <c r="AC131" s="98"/>
      <c r="AD131" s="98"/>
      <c r="AE131" s="98"/>
      <c r="AF131" s="99"/>
      <c r="AG131" s="98"/>
      <c r="AH131" s="98"/>
      <c r="AI131" s="98"/>
      <c r="AJ131" s="98"/>
      <c r="AK131" s="98"/>
      <c r="AL131" s="98"/>
      <c r="AM131" s="98"/>
      <c r="AN131" s="98"/>
      <c r="AO131" s="98"/>
      <c r="AP131" s="98"/>
      <c r="AQ131" s="100"/>
      <c r="AR131" s="98"/>
      <c r="AS131" s="98"/>
    </row>
    <row r="132" spans="16:45" s="38" customFormat="1" ht="13.95" customHeight="1">
      <c r="P132" s="47"/>
      <c r="Q132" s="47"/>
      <c r="R132" s="47"/>
      <c r="S132" s="47"/>
      <c r="T132" s="47"/>
      <c r="U132" s="47"/>
      <c r="V132" s="47"/>
      <c r="W132" s="47"/>
      <c r="X132" s="47"/>
      <c r="Y132" s="47"/>
      <c r="Z132" s="47"/>
      <c r="AA132" s="47"/>
      <c r="AB132" s="47"/>
      <c r="AC132" s="47"/>
      <c r="AD132" s="47"/>
      <c r="AE132" s="47"/>
      <c r="AF132" s="47"/>
      <c r="AG132" s="47"/>
      <c r="AH132" s="47"/>
      <c r="AI132" s="47"/>
      <c r="AJ132" s="47"/>
      <c r="AK132" s="47"/>
      <c r="AL132" s="47"/>
      <c r="AM132" s="47"/>
      <c r="AN132" s="47"/>
      <c r="AO132" s="47"/>
      <c r="AP132" s="47"/>
      <c r="AQ132" s="47"/>
      <c r="AR132" s="47"/>
      <c r="AS132" s="47"/>
    </row>
    <row r="133" spans="16:45" s="38" customFormat="1" ht="23.4" customHeight="1">
      <c r="P133" s="47"/>
      <c r="Q133" s="242"/>
      <c r="R133" s="242"/>
      <c r="S133" s="242"/>
      <c r="T133" s="242"/>
      <c r="U133" s="242"/>
      <c r="V133" s="101"/>
      <c r="W133" s="101"/>
      <c r="X133" s="233"/>
      <c r="Y133" s="233"/>
      <c r="Z133" s="102"/>
      <c r="AA133" s="233"/>
      <c r="AB133" s="233"/>
      <c r="AC133" s="233"/>
      <c r="AD133" s="47"/>
      <c r="AE133" s="47"/>
      <c r="AF133" s="242"/>
      <c r="AG133" s="242"/>
      <c r="AH133" s="242"/>
      <c r="AI133" s="242"/>
      <c r="AJ133" s="242"/>
      <c r="AK133" s="101"/>
      <c r="AL133" s="101"/>
      <c r="AM133" s="233"/>
      <c r="AN133" s="233"/>
      <c r="AO133" s="102"/>
      <c r="AP133" s="233"/>
      <c r="AQ133" s="233"/>
      <c r="AR133" s="233"/>
      <c r="AS133" s="47"/>
    </row>
    <row r="134" spans="16:45" s="38" customFormat="1" ht="40.049999999999997" customHeight="1">
      <c r="P134" s="47"/>
      <c r="Q134" s="235"/>
      <c r="R134" s="235"/>
      <c r="S134" s="235"/>
      <c r="T134" s="235"/>
      <c r="U134" s="235"/>
      <c r="V134" s="103"/>
      <c r="W134" s="104"/>
      <c r="X134" s="233"/>
      <c r="Y134" s="233"/>
      <c r="Z134" s="102"/>
      <c r="AA134" s="234"/>
      <c r="AB134" s="234"/>
      <c r="AC134" s="234"/>
      <c r="AD134" s="47"/>
      <c r="AE134" s="47"/>
      <c r="AF134" s="235"/>
      <c r="AG134" s="235"/>
      <c r="AH134" s="235"/>
      <c r="AI134" s="235"/>
      <c r="AJ134" s="235"/>
      <c r="AK134" s="103"/>
      <c r="AL134" s="104"/>
      <c r="AM134" s="233"/>
      <c r="AN134" s="233"/>
      <c r="AO134" s="102"/>
      <c r="AP134" s="234"/>
      <c r="AQ134" s="234"/>
      <c r="AR134" s="234"/>
      <c r="AS134" s="47"/>
    </row>
    <row r="135" spans="16:45" s="38" customFormat="1" ht="40.049999999999997" customHeight="1">
      <c r="P135" s="47"/>
      <c r="Q135" s="235"/>
      <c r="R135" s="235"/>
      <c r="S135" s="235"/>
      <c r="T135" s="235"/>
      <c r="U135" s="235"/>
      <c r="V135" s="103"/>
      <c r="W135" s="104"/>
      <c r="X135" s="233"/>
      <c r="Y135" s="233"/>
      <c r="Z135" s="102"/>
      <c r="AA135" s="234"/>
      <c r="AB135" s="234"/>
      <c r="AC135" s="234"/>
      <c r="AD135" s="47"/>
      <c r="AE135" s="47"/>
      <c r="AF135" s="235"/>
      <c r="AG135" s="235"/>
      <c r="AH135" s="235"/>
      <c r="AI135" s="235"/>
      <c r="AJ135" s="235"/>
      <c r="AK135" s="103"/>
      <c r="AL135" s="104"/>
      <c r="AM135" s="233"/>
      <c r="AN135" s="233"/>
      <c r="AO135" s="102"/>
      <c r="AP135" s="234"/>
      <c r="AQ135" s="234"/>
      <c r="AR135" s="234"/>
      <c r="AS135" s="47"/>
    </row>
    <row r="136" spans="16:45" s="38" customFormat="1" ht="40.049999999999997" customHeight="1">
      <c r="P136" s="47"/>
      <c r="Q136" s="235"/>
      <c r="R136" s="235"/>
      <c r="S136" s="235"/>
      <c r="T136" s="235"/>
      <c r="U136" s="235"/>
      <c r="V136" s="103"/>
      <c r="W136" s="104"/>
      <c r="X136" s="233"/>
      <c r="Y136" s="233"/>
      <c r="Z136" s="102"/>
      <c r="AA136" s="234"/>
      <c r="AB136" s="234"/>
      <c r="AC136" s="234"/>
      <c r="AD136" s="47"/>
      <c r="AE136" s="47"/>
      <c r="AF136" s="235"/>
      <c r="AG136" s="235"/>
      <c r="AH136" s="235"/>
      <c r="AI136" s="235"/>
      <c r="AJ136" s="235"/>
      <c r="AK136" s="103"/>
      <c r="AL136" s="104"/>
      <c r="AM136" s="233"/>
      <c r="AN136" s="233"/>
      <c r="AO136" s="102"/>
      <c r="AP136" s="234"/>
      <c r="AQ136" s="234"/>
      <c r="AR136" s="234"/>
      <c r="AS136" s="47"/>
    </row>
    <row r="137" spans="16:45" s="38" customFormat="1" ht="40.049999999999997" customHeight="1">
      <c r="P137" s="47"/>
      <c r="Q137" s="235"/>
      <c r="R137" s="235"/>
      <c r="S137" s="235"/>
      <c r="T137" s="235"/>
      <c r="U137" s="235"/>
      <c r="V137" s="103"/>
      <c r="W137" s="104"/>
      <c r="X137" s="233"/>
      <c r="Y137" s="233"/>
      <c r="Z137" s="102"/>
      <c r="AA137" s="234"/>
      <c r="AB137" s="234"/>
      <c r="AC137" s="234"/>
      <c r="AD137" s="47"/>
      <c r="AE137" s="47"/>
      <c r="AF137" s="235"/>
      <c r="AG137" s="235"/>
      <c r="AH137" s="235"/>
      <c r="AI137" s="235"/>
      <c r="AJ137" s="235"/>
      <c r="AK137" s="103"/>
      <c r="AL137" s="104"/>
      <c r="AM137" s="233"/>
      <c r="AN137" s="233"/>
      <c r="AO137" s="102"/>
      <c r="AP137" s="234"/>
      <c r="AQ137" s="234"/>
      <c r="AR137" s="234"/>
      <c r="AS137" s="47"/>
    </row>
    <row r="138" spans="16:45" s="38" customFormat="1" ht="40.049999999999997" customHeight="1">
      <c r="P138" s="47"/>
      <c r="Q138" s="235"/>
      <c r="R138" s="235"/>
      <c r="S138" s="235"/>
      <c r="T138" s="235"/>
      <c r="U138" s="235"/>
      <c r="V138" s="103"/>
      <c r="W138" s="104"/>
      <c r="X138" s="233"/>
      <c r="Y138" s="233"/>
      <c r="Z138" s="102"/>
      <c r="AA138" s="234"/>
      <c r="AB138" s="234"/>
      <c r="AC138" s="234"/>
      <c r="AD138" s="47"/>
      <c r="AE138" s="47"/>
      <c r="AF138" s="235"/>
      <c r="AG138" s="235"/>
      <c r="AH138" s="235"/>
      <c r="AI138" s="235"/>
      <c r="AJ138" s="235"/>
      <c r="AK138" s="103"/>
      <c r="AL138" s="104"/>
      <c r="AM138" s="233"/>
      <c r="AN138" s="233"/>
      <c r="AO138" s="102"/>
      <c r="AP138" s="234"/>
      <c r="AQ138" s="234"/>
      <c r="AR138" s="234"/>
      <c r="AS138" s="47"/>
    </row>
    <row r="139" spans="16:45" s="38" customFormat="1" ht="40.049999999999997" customHeight="1">
      <c r="P139" s="47"/>
      <c r="Q139" s="235"/>
      <c r="R139" s="235"/>
      <c r="S139" s="235"/>
      <c r="T139" s="235"/>
      <c r="U139" s="235"/>
      <c r="V139" s="103"/>
      <c r="W139" s="104"/>
      <c r="X139" s="233"/>
      <c r="Y139" s="233"/>
      <c r="Z139" s="102"/>
      <c r="AA139" s="234"/>
      <c r="AB139" s="234"/>
      <c r="AC139" s="234"/>
      <c r="AD139" s="47"/>
      <c r="AE139" s="47"/>
      <c r="AF139" s="235"/>
      <c r="AG139" s="235"/>
      <c r="AH139" s="235"/>
      <c r="AI139" s="235"/>
      <c r="AJ139" s="235"/>
      <c r="AK139" s="103"/>
      <c r="AL139" s="104"/>
      <c r="AM139" s="233"/>
      <c r="AN139" s="233"/>
      <c r="AO139" s="102"/>
      <c r="AP139" s="234"/>
      <c r="AQ139" s="234"/>
      <c r="AR139" s="234"/>
      <c r="AS139" s="47"/>
    </row>
    <row r="140" spans="16:45" s="38" customFormat="1" ht="40.049999999999997" customHeight="1">
      <c r="P140" s="47"/>
      <c r="Q140" s="235"/>
      <c r="R140" s="235"/>
      <c r="S140" s="235"/>
      <c r="T140" s="235"/>
      <c r="U140" s="235"/>
      <c r="V140" s="103"/>
      <c r="W140" s="104"/>
      <c r="X140" s="233"/>
      <c r="Y140" s="233"/>
      <c r="Z140" s="102"/>
      <c r="AA140" s="234"/>
      <c r="AB140" s="234"/>
      <c r="AC140" s="234"/>
      <c r="AD140" s="47"/>
      <c r="AE140" s="47"/>
      <c r="AF140" s="235"/>
      <c r="AG140" s="235"/>
      <c r="AH140" s="235"/>
      <c r="AI140" s="235"/>
      <c r="AJ140" s="235"/>
      <c r="AK140" s="103"/>
      <c r="AL140" s="104"/>
      <c r="AM140" s="233"/>
      <c r="AN140" s="233"/>
      <c r="AO140" s="102"/>
      <c r="AP140" s="234"/>
      <c r="AQ140" s="234"/>
      <c r="AR140" s="234"/>
      <c r="AS140" s="47"/>
    </row>
    <row r="141" spans="16:45" s="38" customFormat="1" ht="40.049999999999997" customHeight="1">
      <c r="P141" s="47"/>
      <c r="Q141" s="226"/>
      <c r="R141" s="226"/>
      <c r="S141" s="226"/>
      <c r="T141" s="226"/>
      <c r="U141" s="226"/>
      <c r="V141" s="103"/>
      <c r="W141" s="104"/>
      <c r="X141" s="233"/>
      <c r="Y141" s="233"/>
      <c r="Z141" s="102"/>
      <c r="AA141" s="234"/>
      <c r="AB141" s="234"/>
      <c r="AC141" s="234"/>
      <c r="AD141" s="47"/>
      <c r="AE141" s="47"/>
      <c r="AF141" s="226"/>
      <c r="AG141" s="226"/>
      <c r="AH141" s="226"/>
      <c r="AI141" s="226"/>
      <c r="AJ141" s="226"/>
      <c r="AK141" s="103"/>
      <c r="AL141" s="104"/>
      <c r="AM141" s="233"/>
      <c r="AN141" s="233"/>
      <c r="AO141" s="102"/>
      <c r="AP141" s="234"/>
      <c r="AQ141" s="234"/>
      <c r="AR141" s="234"/>
      <c r="AS141" s="47"/>
    </row>
    <row r="142" spans="16:45" s="38" customFormat="1" ht="40.049999999999997" customHeight="1">
      <c r="P142" s="47"/>
      <c r="Q142" s="235"/>
      <c r="R142" s="235"/>
      <c r="S142" s="235"/>
      <c r="T142" s="235"/>
      <c r="U142" s="235"/>
      <c r="V142" s="103"/>
      <c r="W142" s="104"/>
      <c r="X142" s="233"/>
      <c r="Y142" s="233"/>
      <c r="Z142" s="102"/>
      <c r="AA142" s="234"/>
      <c r="AB142" s="234"/>
      <c r="AC142" s="234"/>
      <c r="AD142" s="47"/>
      <c r="AE142" s="47"/>
      <c r="AF142" s="235"/>
      <c r="AG142" s="235"/>
      <c r="AH142" s="235"/>
      <c r="AI142" s="235"/>
      <c r="AJ142" s="235"/>
      <c r="AK142" s="103"/>
      <c r="AL142" s="104"/>
      <c r="AM142" s="233"/>
      <c r="AN142" s="233"/>
      <c r="AO142" s="102"/>
      <c r="AP142" s="234"/>
      <c r="AQ142" s="234"/>
      <c r="AR142" s="234"/>
      <c r="AS142" s="47"/>
    </row>
    <row r="143" spans="16:45" s="38" customFormat="1" ht="40.049999999999997" customHeight="1">
      <c r="P143" s="47"/>
      <c r="Q143" s="226"/>
      <c r="R143" s="226"/>
      <c r="S143" s="226"/>
      <c r="T143" s="226"/>
      <c r="U143" s="226"/>
      <c r="V143" s="103"/>
      <c r="W143" s="104"/>
      <c r="X143" s="233"/>
      <c r="Y143" s="233"/>
      <c r="Z143" s="102"/>
      <c r="AA143" s="234"/>
      <c r="AB143" s="234"/>
      <c r="AC143" s="234"/>
      <c r="AD143" s="47"/>
      <c r="AE143" s="47"/>
      <c r="AF143" s="226"/>
      <c r="AG143" s="226"/>
      <c r="AH143" s="226"/>
      <c r="AI143" s="226"/>
      <c r="AJ143" s="226"/>
      <c r="AK143" s="103"/>
      <c r="AL143" s="104"/>
      <c r="AM143" s="233"/>
      <c r="AN143" s="233"/>
      <c r="AO143" s="102"/>
      <c r="AP143" s="234"/>
      <c r="AQ143" s="234"/>
      <c r="AR143" s="234"/>
      <c r="AS143" s="47"/>
    </row>
    <row r="144" spans="16:45" s="38" customFormat="1" ht="15.6">
      <c r="P144" s="47"/>
      <c r="Q144" s="47"/>
      <c r="R144" s="47"/>
      <c r="S144" s="47"/>
      <c r="T144" s="47"/>
      <c r="U144" s="47"/>
      <c r="V144" s="47"/>
      <c r="W144" s="47"/>
      <c r="X144" s="47"/>
      <c r="Y144" s="47"/>
      <c r="Z144" s="47"/>
      <c r="AA144" s="47"/>
      <c r="AB144" s="47"/>
      <c r="AC144" s="47"/>
      <c r="AD144" s="47"/>
      <c r="AE144" s="47"/>
      <c r="AF144" s="47"/>
      <c r="AG144" s="47"/>
      <c r="AH144" s="47"/>
      <c r="AI144" s="47"/>
      <c r="AJ144" s="47"/>
      <c r="AK144" s="47"/>
      <c r="AL144" s="47"/>
      <c r="AM144" s="47"/>
      <c r="AN144" s="47"/>
      <c r="AO144" s="47"/>
      <c r="AP144" s="47"/>
      <c r="AQ144" s="47"/>
      <c r="AR144" s="47"/>
      <c r="AS144" s="47"/>
    </row>
    <row r="145" spans="16:45">
      <c r="P145" s="97"/>
      <c r="Q145" s="97"/>
      <c r="R145" s="97"/>
      <c r="S145" s="97"/>
      <c r="T145" s="97"/>
      <c r="U145" s="97"/>
      <c r="V145" s="97"/>
      <c r="W145" s="97"/>
      <c r="X145" s="97"/>
      <c r="Y145" s="97"/>
      <c r="Z145" s="97"/>
      <c r="AA145" s="97"/>
      <c r="AB145" s="97"/>
      <c r="AC145" s="97"/>
      <c r="AD145" s="97"/>
      <c r="AE145" s="97"/>
      <c r="AF145" s="97"/>
      <c r="AG145" s="97"/>
      <c r="AH145" s="97"/>
      <c r="AI145" s="97"/>
      <c r="AJ145" s="97"/>
      <c r="AK145" s="97"/>
      <c r="AL145" s="97"/>
      <c r="AM145" s="97"/>
      <c r="AN145" s="97"/>
      <c r="AO145" s="97"/>
      <c r="AP145" s="97"/>
      <c r="AQ145" s="97"/>
      <c r="AR145" s="97"/>
      <c r="AS145" s="97"/>
    </row>
    <row r="146" spans="16:45" s="37" customFormat="1" ht="30.6">
      <c r="P146" s="241"/>
      <c r="Q146" s="241"/>
      <c r="R146" s="241"/>
      <c r="S146" s="241"/>
      <c r="T146" s="241"/>
      <c r="U146" s="241"/>
      <c r="V146" s="241"/>
      <c r="W146" s="241"/>
      <c r="X146" s="241"/>
      <c r="Y146" s="241"/>
      <c r="Z146" s="241"/>
      <c r="AA146" s="241"/>
      <c r="AB146" s="241"/>
      <c r="AC146" s="241"/>
      <c r="AD146" s="241"/>
      <c r="AE146" s="241"/>
      <c r="AF146" s="241"/>
      <c r="AG146" s="241"/>
      <c r="AH146" s="241"/>
      <c r="AI146" s="241"/>
      <c r="AJ146" s="241"/>
      <c r="AK146" s="241"/>
      <c r="AL146" s="241"/>
      <c r="AM146" s="241"/>
      <c r="AN146" s="241"/>
      <c r="AO146" s="241"/>
      <c r="AP146" s="241"/>
      <c r="AQ146" s="241"/>
      <c r="AR146" s="241"/>
      <c r="AS146" s="241"/>
    </row>
    <row r="147" spans="16:45" s="37" customFormat="1" ht="19.05" customHeight="1">
      <c r="P147" s="98"/>
      <c r="Q147" s="99"/>
      <c r="R147" s="98"/>
      <c r="S147" s="98"/>
      <c r="T147" s="98"/>
      <c r="U147" s="98"/>
      <c r="V147" s="98"/>
      <c r="W147" s="98"/>
      <c r="X147" s="98"/>
      <c r="Y147" s="98"/>
      <c r="Z147" s="98"/>
      <c r="AA147" s="98"/>
      <c r="AB147" s="100"/>
      <c r="AC147" s="98"/>
      <c r="AD147" s="98"/>
      <c r="AE147" s="98"/>
      <c r="AF147" s="99"/>
      <c r="AG147" s="98"/>
      <c r="AH147" s="98"/>
      <c r="AI147" s="98"/>
      <c r="AJ147" s="98"/>
      <c r="AK147" s="98"/>
      <c r="AL147" s="98"/>
      <c r="AM147" s="98"/>
      <c r="AN147" s="98"/>
      <c r="AO147" s="98"/>
      <c r="AP147" s="98"/>
      <c r="AQ147" s="100"/>
      <c r="AR147" s="98"/>
      <c r="AS147" s="98"/>
    </row>
    <row r="148" spans="16:45" s="38" customFormat="1" ht="13.95" customHeight="1">
      <c r="P148" s="47"/>
      <c r="Q148" s="47"/>
      <c r="R148" s="47"/>
      <c r="S148" s="47"/>
      <c r="T148" s="47"/>
      <c r="U148" s="47"/>
      <c r="V148" s="47"/>
      <c r="W148" s="47"/>
      <c r="X148" s="47"/>
      <c r="Y148" s="47"/>
      <c r="Z148" s="47"/>
      <c r="AA148" s="47"/>
      <c r="AB148" s="47"/>
      <c r="AC148" s="47"/>
      <c r="AD148" s="47"/>
      <c r="AE148" s="47"/>
      <c r="AF148" s="47"/>
      <c r="AG148" s="47"/>
      <c r="AH148" s="47"/>
      <c r="AI148" s="47"/>
      <c r="AJ148" s="47"/>
      <c r="AK148" s="47"/>
      <c r="AL148" s="47"/>
      <c r="AM148" s="47"/>
      <c r="AN148" s="47"/>
      <c r="AO148" s="47"/>
      <c r="AP148" s="47"/>
      <c r="AQ148" s="47"/>
      <c r="AR148" s="47"/>
      <c r="AS148" s="47"/>
    </row>
    <row r="149" spans="16:45" s="38" customFormat="1" ht="23.4" customHeight="1">
      <c r="P149" s="47"/>
      <c r="Q149" s="242"/>
      <c r="R149" s="242"/>
      <c r="S149" s="242"/>
      <c r="T149" s="242"/>
      <c r="U149" s="242"/>
      <c r="V149" s="101"/>
      <c r="W149" s="101"/>
      <c r="X149" s="233"/>
      <c r="Y149" s="233"/>
      <c r="Z149" s="102"/>
      <c r="AA149" s="233"/>
      <c r="AB149" s="233"/>
      <c r="AC149" s="233"/>
      <c r="AD149" s="47"/>
      <c r="AE149" s="47"/>
      <c r="AF149" s="242"/>
      <c r="AG149" s="242"/>
      <c r="AH149" s="242"/>
      <c r="AI149" s="242"/>
      <c r="AJ149" s="242"/>
      <c r="AK149" s="101"/>
      <c r="AL149" s="101"/>
      <c r="AM149" s="233"/>
      <c r="AN149" s="233"/>
      <c r="AO149" s="102"/>
      <c r="AP149" s="233"/>
      <c r="AQ149" s="233"/>
      <c r="AR149" s="233"/>
      <c r="AS149" s="47"/>
    </row>
    <row r="150" spans="16:45" s="38" customFormat="1" ht="40.049999999999997" customHeight="1">
      <c r="P150" s="47"/>
      <c r="Q150" s="235"/>
      <c r="R150" s="235"/>
      <c r="S150" s="235"/>
      <c r="T150" s="235"/>
      <c r="U150" s="235"/>
      <c r="V150" s="103"/>
      <c r="W150" s="104"/>
      <c r="X150" s="233"/>
      <c r="Y150" s="233"/>
      <c r="Z150" s="102"/>
      <c r="AA150" s="234"/>
      <c r="AB150" s="234"/>
      <c r="AC150" s="234"/>
      <c r="AD150" s="47"/>
      <c r="AE150" s="47"/>
      <c r="AF150" s="235"/>
      <c r="AG150" s="235"/>
      <c r="AH150" s="235"/>
      <c r="AI150" s="235"/>
      <c r="AJ150" s="235"/>
      <c r="AK150" s="103"/>
      <c r="AL150" s="104"/>
      <c r="AM150" s="233"/>
      <c r="AN150" s="233"/>
      <c r="AO150" s="102"/>
      <c r="AP150" s="234"/>
      <c r="AQ150" s="234"/>
      <c r="AR150" s="234"/>
      <c r="AS150" s="47"/>
    </row>
    <row r="151" spans="16:45" s="38" customFormat="1" ht="40.049999999999997" customHeight="1">
      <c r="P151" s="47"/>
      <c r="Q151" s="235"/>
      <c r="R151" s="235"/>
      <c r="S151" s="235"/>
      <c r="T151" s="235"/>
      <c r="U151" s="235"/>
      <c r="V151" s="103"/>
      <c r="W151" s="104"/>
      <c r="X151" s="233"/>
      <c r="Y151" s="233"/>
      <c r="Z151" s="102"/>
      <c r="AA151" s="234"/>
      <c r="AB151" s="234"/>
      <c r="AC151" s="234"/>
      <c r="AD151" s="47"/>
      <c r="AE151" s="47"/>
      <c r="AF151" s="235"/>
      <c r="AG151" s="235"/>
      <c r="AH151" s="235"/>
      <c r="AI151" s="235"/>
      <c r="AJ151" s="235"/>
      <c r="AK151" s="103"/>
      <c r="AL151" s="104"/>
      <c r="AM151" s="233"/>
      <c r="AN151" s="233"/>
      <c r="AO151" s="102"/>
      <c r="AP151" s="234"/>
      <c r="AQ151" s="234"/>
      <c r="AR151" s="234"/>
      <c r="AS151" s="47"/>
    </row>
    <row r="152" spans="16:45" s="38" customFormat="1" ht="40.049999999999997" customHeight="1">
      <c r="P152" s="47"/>
      <c r="Q152" s="235"/>
      <c r="R152" s="235"/>
      <c r="S152" s="235"/>
      <c r="T152" s="235"/>
      <c r="U152" s="235"/>
      <c r="V152" s="103"/>
      <c r="W152" s="104"/>
      <c r="X152" s="233"/>
      <c r="Y152" s="233"/>
      <c r="Z152" s="102"/>
      <c r="AA152" s="234"/>
      <c r="AB152" s="234"/>
      <c r="AC152" s="234"/>
      <c r="AD152" s="47"/>
      <c r="AE152" s="47"/>
      <c r="AF152" s="235"/>
      <c r="AG152" s="235"/>
      <c r="AH152" s="235"/>
      <c r="AI152" s="235"/>
      <c r="AJ152" s="235"/>
      <c r="AK152" s="103"/>
      <c r="AL152" s="104"/>
      <c r="AM152" s="233"/>
      <c r="AN152" s="233"/>
      <c r="AO152" s="102"/>
      <c r="AP152" s="234"/>
      <c r="AQ152" s="234"/>
      <c r="AR152" s="234"/>
      <c r="AS152" s="47"/>
    </row>
    <row r="153" spans="16:45" s="38" customFormat="1" ht="40.049999999999997" customHeight="1">
      <c r="P153" s="47"/>
      <c r="Q153" s="235"/>
      <c r="R153" s="235"/>
      <c r="S153" s="235"/>
      <c r="T153" s="235"/>
      <c r="U153" s="235"/>
      <c r="V153" s="103"/>
      <c r="W153" s="104"/>
      <c r="X153" s="233"/>
      <c r="Y153" s="233"/>
      <c r="Z153" s="102"/>
      <c r="AA153" s="234"/>
      <c r="AB153" s="234"/>
      <c r="AC153" s="234"/>
      <c r="AD153" s="47"/>
      <c r="AE153" s="47"/>
      <c r="AF153" s="235"/>
      <c r="AG153" s="235"/>
      <c r="AH153" s="235"/>
      <c r="AI153" s="235"/>
      <c r="AJ153" s="235"/>
      <c r="AK153" s="103"/>
      <c r="AL153" s="104"/>
      <c r="AM153" s="233"/>
      <c r="AN153" s="233"/>
      <c r="AO153" s="102"/>
      <c r="AP153" s="234"/>
      <c r="AQ153" s="234"/>
      <c r="AR153" s="234"/>
      <c r="AS153" s="47"/>
    </row>
    <row r="154" spans="16:45" s="38" customFormat="1" ht="40.049999999999997" customHeight="1">
      <c r="P154" s="47"/>
      <c r="Q154" s="235"/>
      <c r="R154" s="235"/>
      <c r="S154" s="235"/>
      <c r="T154" s="235"/>
      <c r="U154" s="235"/>
      <c r="V154" s="103"/>
      <c r="W154" s="104"/>
      <c r="X154" s="233"/>
      <c r="Y154" s="233"/>
      <c r="Z154" s="102"/>
      <c r="AA154" s="234"/>
      <c r="AB154" s="234"/>
      <c r="AC154" s="234"/>
      <c r="AD154" s="47"/>
      <c r="AE154" s="47"/>
      <c r="AF154" s="235"/>
      <c r="AG154" s="235"/>
      <c r="AH154" s="235"/>
      <c r="AI154" s="235"/>
      <c r="AJ154" s="235"/>
      <c r="AK154" s="103"/>
      <c r="AL154" s="104"/>
      <c r="AM154" s="233"/>
      <c r="AN154" s="233"/>
      <c r="AO154" s="102"/>
      <c r="AP154" s="234"/>
      <c r="AQ154" s="234"/>
      <c r="AR154" s="234"/>
      <c r="AS154" s="47"/>
    </row>
    <row r="155" spans="16:45" s="38" customFormat="1" ht="40.049999999999997" customHeight="1">
      <c r="P155" s="47"/>
      <c r="Q155" s="235"/>
      <c r="R155" s="235"/>
      <c r="S155" s="235"/>
      <c r="T155" s="235"/>
      <c r="U155" s="235"/>
      <c r="V155" s="103"/>
      <c r="W155" s="104"/>
      <c r="X155" s="233"/>
      <c r="Y155" s="233"/>
      <c r="Z155" s="102"/>
      <c r="AA155" s="234"/>
      <c r="AB155" s="234"/>
      <c r="AC155" s="234"/>
      <c r="AD155" s="47"/>
      <c r="AE155" s="47"/>
      <c r="AF155" s="235"/>
      <c r="AG155" s="235"/>
      <c r="AH155" s="235"/>
      <c r="AI155" s="235"/>
      <c r="AJ155" s="235"/>
      <c r="AK155" s="103"/>
      <c r="AL155" s="104"/>
      <c r="AM155" s="233"/>
      <c r="AN155" s="233"/>
      <c r="AO155" s="102"/>
      <c r="AP155" s="234"/>
      <c r="AQ155" s="234"/>
      <c r="AR155" s="234"/>
      <c r="AS155" s="47"/>
    </row>
    <row r="156" spans="16:45" s="38" customFormat="1" ht="40.049999999999997" customHeight="1">
      <c r="P156" s="47"/>
      <c r="Q156" s="235"/>
      <c r="R156" s="235"/>
      <c r="S156" s="235"/>
      <c r="T156" s="235"/>
      <c r="U156" s="235"/>
      <c r="V156" s="103"/>
      <c r="W156" s="104"/>
      <c r="X156" s="233"/>
      <c r="Y156" s="233"/>
      <c r="Z156" s="102"/>
      <c r="AA156" s="234"/>
      <c r="AB156" s="234"/>
      <c r="AC156" s="234"/>
      <c r="AD156" s="47"/>
      <c r="AE156" s="47"/>
      <c r="AF156" s="235"/>
      <c r="AG156" s="235"/>
      <c r="AH156" s="235"/>
      <c r="AI156" s="235"/>
      <c r="AJ156" s="235"/>
      <c r="AK156" s="103"/>
      <c r="AL156" s="104"/>
      <c r="AM156" s="233"/>
      <c r="AN156" s="233"/>
      <c r="AO156" s="102"/>
      <c r="AP156" s="234"/>
      <c r="AQ156" s="234"/>
      <c r="AR156" s="234"/>
      <c r="AS156" s="47"/>
    </row>
    <row r="157" spans="16:45" s="38" customFormat="1" ht="40.049999999999997" customHeight="1">
      <c r="P157" s="47"/>
      <c r="Q157" s="226"/>
      <c r="R157" s="226"/>
      <c r="S157" s="226"/>
      <c r="T157" s="226"/>
      <c r="U157" s="226"/>
      <c r="V157" s="103"/>
      <c r="W157" s="104"/>
      <c r="X157" s="233"/>
      <c r="Y157" s="233"/>
      <c r="Z157" s="102"/>
      <c r="AA157" s="234"/>
      <c r="AB157" s="234"/>
      <c r="AC157" s="234"/>
      <c r="AD157" s="47"/>
      <c r="AE157" s="47"/>
      <c r="AF157" s="226"/>
      <c r="AG157" s="226"/>
      <c r="AH157" s="226"/>
      <c r="AI157" s="226"/>
      <c r="AJ157" s="226"/>
      <c r="AK157" s="103"/>
      <c r="AL157" s="104"/>
      <c r="AM157" s="233"/>
      <c r="AN157" s="233"/>
      <c r="AO157" s="102"/>
      <c r="AP157" s="234"/>
      <c r="AQ157" s="234"/>
      <c r="AR157" s="234"/>
      <c r="AS157" s="47"/>
    </row>
    <row r="158" spans="16:45" s="38" customFormat="1" ht="40.049999999999997" customHeight="1">
      <c r="P158" s="47"/>
      <c r="Q158" s="235"/>
      <c r="R158" s="235"/>
      <c r="S158" s="235"/>
      <c r="T158" s="235"/>
      <c r="U158" s="235"/>
      <c r="V158" s="103"/>
      <c r="W158" s="104"/>
      <c r="X158" s="233"/>
      <c r="Y158" s="233"/>
      <c r="Z158" s="102"/>
      <c r="AA158" s="234"/>
      <c r="AB158" s="234"/>
      <c r="AC158" s="234"/>
      <c r="AD158" s="47"/>
      <c r="AE158" s="47"/>
      <c r="AF158" s="235"/>
      <c r="AG158" s="235"/>
      <c r="AH158" s="235"/>
      <c r="AI158" s="235"/>
      <c r="AJ158" s="235"/>
      <c r="AK158" s="103"/>
      <c r="AL158" s="104"/>
      <c r="AM158" s="233"/>
      <c r="AN158" s="233"/>
      <c r="AO158" s="102"/>
      <c r="AP158" s="234"/>
      <c r="AQ158" s="234"/>
      <c r="AR158" s="234"/>
      <c r="AS158" s="47"/>
    </row>
    <row r="159" spans="16:45" s="38" customFormat="1" ht="40.049999999999997" customHeight="1">
      <c r="P159" s="47"/>
      <c r="Q159" s="226"/>
      <c r="R159" s="226"/>
      <c r="S159" s="226"/>
      <c r="T159" s="226"/>
      <c r="U159" s="226"/>
      <c r="V159" s="103"/>
      <c r="W159" s="104"/>
      <c r="X159" s="233"/>
      <c r="Y159" s="233"/>
      <c r="Z159" s="102"/>
      <c r="AA159" s="234"/>
      <c r="AB159" s="234"/>
      <c r="AC159" s="234"/>
      <c r="AD159" s="47"/>
      <c r="AE159" s="47"/>
      <c r="AF159" s="226"/>
      <c r="AG159" s="226"/>
      <c r="AH159" s="226"/>
      <c r="AI159" s="226"/>
      <c r="AJ159" s="226"/>
      <c r="AK159" s="103"/>
      <c r="AL159" s="104"/>
      <c r="AM159" s="233"/>
      <c r="AN159" s="233"/>
      <c r="AO159" s="102"/>
      <c r="AP159" s="234"/>
      <c r="AQ159" s="234"/>
      <c r="AR159" s="234"/>
      <c r="AS159" s="47"/>
    </row>
    <row r="160" spans="16:45" s="38" customFormat="1" ht="15.6">
      <c r="P160" s="47"/>
      <c r="Q160" s="47"/>
      <c r="R160" s="47"/>
      <c r="S160" s="47"/>
      <c r="T160" s="47"/>
      <c r="U160" s="47"/>
      <c r="V160" s="47"/>
      <c r="W160" s="47"/>
      <c r="X160" s="47"/>
      <c r="Y160" s="47"/>
      <c r="Z160" s="47"/>
      <c r="AA160" s="47"/>
      <c r="AB160" s="47"/>
      <c r="AC160" s="47"/>
      <c r="AD160" s="47"/>
      <c r="AE160" s="47"/>
      <c r="AF160" s="47"/>
      <c r="AG160" s="47"/>
      <c r="AH160" s="47"/>
      <c r="AI160" s="47"/>
      <c r="AJ160" s="47"/>
      <c r="AK160" s="47"/>
      <c r="AL160" s="47"/>
      <c r="AM160" s="47"/>
      <c r="AN160" s="47"/>
      <c r="AO160" s="47"/>
      <c r="AP160" s="47"/>
      <c r="AQ160" s="47"/>
      <c r="AR160" s="47"/>
      <c r="AS160" s="47"/>
    </row>
  </sheetData>
  <sheetProtection sheet="1" objects="1" scenarios="1"/>
  <mergeCells count="777">
    <mergeCell ref="A2:O2"/>
    <mergeCell ref="B5:F5"/>
    <mergeCell ref="I5:J5"/>
    <mergeCell ref="L5:N5"/>
    <mergeCell ref="I6:J6"/>
    <mergeCell ref="L6:N6"/>
    <mergeCell ref="I7:J7"/>
    <mergeCell ref="L7:N7"/>
    <mergeCell ref="I8:J8"/>
    <mergeCell ref="L8:N8"/>
    <mergeCell ref="B12:F12"/>
    <mergeCell ref="I9:J9"/>
    <mergeCell ref="L9:N9"/>
    <mergeCell ref="I10:J10"/>
    <mergeCell ref="L10:N10"/>
    <mergeCell ref="I11:J11"/>
    <mergeCell ref="L11:N11"/>
    <mergeCell ref="I12:J12"/>
    <mergeCell ref="L12:N12"/>
    <mergeCell ref="B15:F15"/>
    <mergeCell ref="I13:J13"/>
    <mergeCell ref="L13:N13"/>
    <mergeCell ref="I14:J14"/>
    <mergeCell ref="L14:N14"/>
    <mergeCell ref="B13:F13"/>
    <mergeCell ref="B14:F14"/>
    <mergeCell ref="B22:F22"/>
    <mergeCell ref="B23:F23"/>
    <mergeCell ref="I15:J15"/>
    <mergeCell ref="L15:N15"/>
    <mergeCell ref="A18:O18"/>
    <mergeCell ref="B21:F21"/>
    <mergeCell ref="I21:J21"/>
    <mergeCell ref="L21:N21"/>
    <mergeCell ref="I22:J22"/>
    <mergeCell ref="L22:N22"/>
    <mergeCell ref="I23:J23"/>
    <mergeCell ref="L23:N23"/>
    <mergeCell ref="B26:F26"/>
    <mergeCell ref="B27:F27"/>
    <mergeCell ref="I24:J24"/>
    <mergeCell ref="L24:N24"/>
    <mergeCell ref="I25:J25"/>
    <mergeCell ref="L25:N25"/>
    <mergeCell ref="B24:F24"/>
    <mergeCell ref="B25:F25"/>
    <mergeCell ref="I26:J26"/>
    <mergeCell ref="L26:N26"/>
    <mergeCell ref="I27:J27"/>
    <mergeCell ref="L27:N27"/>
    <mergeCell ref="B31:F31"/>
    <mergeCell ref="I28:J28"/>
    <mergeCell ref="L28:N28"/>
    <mergeCell ref="I29:J29"/>
    <mergeCell ref="L29:N29"/>
    <mergeCell ref="B28:F28"/>
    <mergeCell ref="B29:F29"/>
    <mergeCell ref="I30:J30"/>
    <mergeCell ref="L30:N30"/>
    <mergeCell ref="I31:J31"/>
    <mergeCell ref="L31:N31"/>
    <mergeCell ref="B41:F41"/>
    <mergeCell ref="I41:J41"/>
    <mergeCell ref="L41:N41"/>
    <mergeCell ref="B42:F42"/>
    <mergeCell ref="I42:J42"/>
    <mergeCell ref="L42:N42"/>
    <mergeCell ref="A34:O34"/>
    <mergeCell ref="B37:F37"/>
    <mergeCell ref="I37:J37"/>
    <mergeCell ref="L37:N37"/>
    <mergeCell ref="B38:F38"/>
    <mergeCell ref="I38:J38"/>
    <mergeCell ref="L38:N38"/>
    <mergeCell ref="B39:F39"/>
    <mergeCell ref="I39:J39"/>
    <mergeCell ref="L39:N39"/>
    <mergeCell ref="I46:J46"/>
    <mergeCell ref="L46:N46"/>
    <mergeCell ref="B46:F46"/>
    <mergeCell ref="B47:F47"/>
    <mergeCell ref="I47:J47"/>
    <mergeCell ref="L47:N47"/>
    <mergeCell ref="B6:F6"/>
    <mergeCell ref="B7:F7"/>
    <mergeCell ref="B9:F9"/>
    <mergeCell ref="B8:F8"/>
    <mergeCell ref="B10:F10"/>
    <mergeCell ref="B11:F11"/>
    <mergeCell ref="I43:J43"/>
    <mergeCell ref="L43:N43"/>
    <mergeCell ref="B44:F44"/>
    <mergeCell ref="I44:J44"/>
    <mergeCell ref="L44:N44"/>
    <mergeCell ref="B43:F43"/>
    <mergeCell ref="B45:F45"/>
    <mergeCell ref="I45:J45"/>
    <mergeCell ref="L45:N45"/>
    <mergeCell ref="I40:J40"/>
    <mergeCell ref="L40:N40"/>
    <mergeCell ref="B40:F40"/>
    <mergeCell ref="A50:O50"/>
    <mergeCell ref="B53:F53"/>
    <mergeCell ref="I53:J53"/>
    <mergeCell ref="L53:N53"/>
    <mergeCell ref="B54:F54"/>
    <mergeCell ref="I54:J54"/>
    <mergeCell ref="L54:N54"/>
    <mergeCell ref="B55:F55"/>
    <mergeCell ref="I55:J55"/>
    <mergeCell ref="L55:N55"/>
    <mergeCell ref="B56:F56"/>
    <mergeCell ref="I56:J56"/>
    <mergeCell ref="L56:N56"/>
    <mergeCell ref="B57:F57"/>
    <mergeCell ref="I57:J57"/>
    <mergeCell ref="L57:N57"/>
    <mergeCell ref="B58:F58"/>
    <mergeCell ref="I58:J58"/>
    <mergeCell ref="L58:N58"/>
    <mergeCell ref="B59:F59"/>
    <mergeCell ref="I59:J59"/>
    <mergeCell ref="L59:N59"/>
    <mergeCell ref="B60:F60"/>
    <mergeCell ref="I60:J60"/>
    <mergeCell ref="L60:N60"/>
    <mergeCell ref="B61:F61"/>
    <mergeCell ref="I61:J61"/>
    <mergeCell ref="L61:N61"/>
    <mergeCell ref="I62:J62"/>
    <mergeCell ref="L62:N62"/>
    <mergeCell ref="B62:F62"/>
    <mergeCell ref="B63:F63"/>
    <mergeCell ref="I63:J63"/>
    <mergeCell ref="L63:N63"/>
    <mergeCell ref="A66:O66"/>
    <mergeCell ref="B69:F69"/>
    <mergeCell ref="I69:J69"/>
    <mergeCell ref="L69:N69"/>
    <mergeCell ref="B70:F70"/>
    <mergeCell ref="I70:J70"/>
    <mergeCell ref="L70:N70"/>
    <mergeCell ref="B71:F71"/>
    <mergeCell ref="I71:J71"/>
    <mergeCell ref="L71:N71"/>
    <mergeCell ref="B72:F72"/>
    <mergeCell ref="I72:J72"/>
    <mergeCell ref="L72:N72"/>
    <mergeCell ref="B73:F73"/>
    <mergeCell ref="I73:J73"/>
    <mergeCell ref="L73:N73"/>
    <mergeCell ref="B74:F74"/>
    <mergeCell ref="I74:J74"/>
    <mergeCell ref="L74:N74"/>
    <mergeCell ref="B75:F75"/>
    <mergeCell ref="I75:J75"/>
    <mergeCell ref="L75:N75"/>
    <mergeCell ref="B76:F76"/>
    <mergeCell ref="I76:J76"/>
    <mergeCell ref="L76:N76"/>
    <mergeCell ref="B77:F77"/>
    <mergeCell ref="I77:J77"/>
    <mergeCell ref="L77:N77"/>
    <mergeCell ref="I78:J78"/>
    <mergeCell ref="L78:N78"/>
    <mergeCell ref="B79:F79"/>
    <mergeCell ref="I79:J79"/>
    <mergeCell ref="L79:N79"/>
    <mergeCell ref="B78:F78"/>
    <mergeCell ref="P2:AD2"/>
    <mergeCell ref="Q5:U5"/>
    <mergeCell ref="X5:Y5"/>
    <mergeCell ref="AA5:AC5"/>
    <mergeCell ref="Q6:U6"/>
    <mergeCell ref="X6:Y6"/>
    <mergeCell ref="AA6:AC6"/>
    <mergeCell ref="Q7:U7"/>
    <mergeCell ref="X7:Y7"/>
    <mergeCell ref="AA7:AC7"/>
    <mergeCell ref="Q8:U8"/>
    <mergeCell ref="X8:Y8"/>
    <mergeCell ref="AA8:AC8"/>
    <mergeCell ref="Q9:U9"/>
    <mergeCell ref="X9:Y9"/>
    <mergeCell ref="AA9:AC9"/>
    <mergeCell ref="Q10:U10"/>
    <mergeCell ref="X10:Y10"/>
    <mergeCell ref="AA10:AC10"/>
    <mergeCell ref="Q11:U11"/>
    <mergeCell ref="X11:Y11"/>
    <mergeCell ref="AA11:AC11"/>
    <mergeCell ref="Q12:U12"/>
    <mergeCell ref="X12:Y12"/>
    <mergeCell ref="AA12:AC12"/>
    <mergeCell ref="Q13:U13"/>
    <mergeCell ref="X13:Y13"/>
    <mergeCell ref="AA13:AC13"/>
    <mergeCell ref="X14:Y14"/>
    <mergeCell ref="AA14:AC14"/>
    <mergeCell ref="Q14:U14"/>
    <mergeCell ref="Q15:U15"/>
    <mergeCell ref="X15:Y15"/>
    <mergeCell ref="AA15:AC15"/>
    <mergeCell ref="P18:AD18"/>
    <mergeCell ref="Q21:U21"/>
    <mergeCell ref="X21:Y21"/>
    <mergeCell ref="AA21:AC21"/>
    <mergeCell ref="Q22:U22"/>
    <mergeCell ref="X22:Y22"/>
    <mergeCell ref="AA22:AC22"/>
    <mergeCell ref="Q23:U23"/>
    <mergeCell ref="X23:Y23"/>
    <mergeCell ref="AA23:AC23"/>
    <mergeCell ref="Q24:U24"/>
    <mergeCell ref="X24:Y24"/>
    <mergeCell ref="AA24:AC24"/>
    <mergeCell ref="Q25:U25"/>
    <mergeCell ref="X25:Y25"/>
    <mergeCell ref="AA25:AC25"/>
    <mergeCell ref="Q26:U26"/>
    <mergeCell ref="X26:Y26"/>
    <mergeCell ref="AA26:AC26"/>
    <mergeCell ref="Q27:U27"/>
    <mergeCell ref="X27:Y27"/>
    <mergeCell ref="AA27:AC27"/>
    <mergeCell ref="Q28:U28"/>
    <mergeCell ref="X28:Y28"/>
    <mergeCell ref="AA28:AC28"/>
    <mergeCell ref="Q29:U29"/>
    <mergeCell ref="X29:Y29"/>
    <mergeCell ref="AA29:AC29"/>
    <mergeCell ref="X30:Y30"/>
    <mergeCell ref="AA30:AC30"/>
    <mergeCell ref="Q31:U31"/>
    <mergeCell ref="X31:Y31"/>
    <mergeCell ref="AA31:AC31"/>
    <mergeCell ref="Q30:U30"/>
    <mergeCell ref="P34:AD34"/>
    <mergeCell ref="Q37:U37"/>
    <mergeCell ref="X37:Y37"/>
    <mergeCell ref="AA37:AC37"/>
    <mergeCell ref="Q38:U38"/>
    <mergeCell ref="X38:Y38"/>
    <mergeCell ref="AA38:AC38"/>
    <mergeCell ref="Q39:U39"/>
    <mergeCell ref="X39:Y39"/>
    <mergeCell ref="AA39:AC39"/>
    <mergeCell ref="Q40:U40"/>
    <mergeCell ref="X40:Y40"/>
    <mergeCell ref="AA40:AC40"/>
    <mergeCell ref="Q41:U41"/>
    <mergeCell ref="X41:Y41"/>
    <mergeCell ref="AA41:AC41"/>
    <mergeCell ref="Q42:U42"/>
    <mergeCell ref="X42:Y42"/>
    <mergeCell ref="AA42:AC42"/>
    <mergeCell ref="Q43:U43"/>
    <mergeCell ref="X43:Y43"/>
    <mergeCell ref="AA43:AC43"/>
    <mergeCell ref="Q44:U44"/>
    <mergeCell ref="X44:Y44"/>
    <mergeCell ref="AA44:AC44"/>
    <mergeCell ref="Q45:U45"/>
    <mergeCell ref="X45:Y45"/>
    <mergeCell ref="AA45:AC45"/>
    <mergeCell ref="Q46:U46"/>
    <mergeCell ref="X46:Y46"/>
    <mergeCell ref="AA46:AC46"/>
    <mergeCell ref="Q47:U47"/>
    <mergeCell ref="X47:Y47"/>
    <mergeCell ref="AA47:AC47"/>
    <mergeCell ref="P50:AD50"/>
    <mergeCell ref="Q53:U53"/>
    <mergeCell ref="X53:Y53"/>
    <mergeCell ref="AA53:AC53"/>
    <mergeCell ref="Q54:U54"/>
    <mergeCell ref="X54:Y54"/>
    <mergeCell ref="AA54:AC54"/>
    <mergeCell ref="Q55:U55"/>
    <mergeCell ref="X55:Y55"/>
    <mergeCell ref="AA55:AC55"/>
    <mergeCell ref="Q56:U56"/>
    <mergeCell ref="X56:Y56"/>
    <mergeCell ref="AA56:AC56"/>
    <mergeCell ref="Q57:U57"/>
    <mergeCell ref="X57:Y57"/>
    <mergeCell ref="AA57:AC57"/>
    <mergeCell ref="Q58:U58"/>
    <mergeCell ref="X58:Y58"/>
    <mergeCell ref="AA58:AC58"/>
    <mergeCell ref="Q59:U59"/>
    <mergeCell ref="X59:Y59"/>
    <mergeCell ref="AA59:AC59"/>
    <mergeCell ref="Q60:U60"/>
    <mergeCell ref="X60:Y60"/>
    <mergeCell ref="AA60:AC60"/>
    <mergeCell ref="Q61:U61"/>
    <mergeCell ref="X61:Y61"/>
    <mergeCell ref="AA61:AC61"/>
    <mergeCell ref="X62:Y62"/>
    <mergeCell ref="AA62:AC62"/>
    <mergeCell ref="Q63:U63"/>
    <mergeCell ref="X63:Y63"/>
    <mergeCell ref="AA63:AC63"/>
    <mergeCell ref="Q62:U62"/>
    <mergeCell ref="P66:AD66"/>
    <mergeCell ref="Q69:U69"/>
    <mergeCell ref="X69:Y69"/>
    <mergeCell ref="AA69:AC69"/>
    <mergeCell ref="Q70:U70"/>
    <mergeCell ref="X70:Y70"/>
    <mergeCell ref="AA70:AC70"/>
    <mergeCell ref="Q71:U71"/>
    <mergeCell ref="X71:Y71"/>
    <mergeCell ref="AA71:AC71"/>
    <mergeCell ref="Q72:U72"/>
    <mergeCell ref="X72:Y72"/>
    <mergeCell ref="AA72:AC72"/>
    <mergeCell ref="Q73:U73"/>
    <mergeCell ref="X73:Y73"/>
    <mergeCell ref="AA73:AC73"/>
    <mergeCell ref="Q74:U74"/>
    <mergeCell ref="X74:Y74"/>
    <mergeCell ref="AA74:AC74"/>
    <mergeCell ref="AA78:AC78"/>
    <mergeCell ref="Q75:U75"/>
    <mergeCell ref="X75:Y75"/>
    <mergeCell ref="AA75:AC75"/>
    <mergeCell ref="Q76:U76"/>
    <mergeCell ref="X76:Y76"/>
    <mergeCell ref="AA76:AC76"/>
    <mergeCell ref="Q79:U79"/>
    <mergeCell ref="X79:Y79"/>
    <mergeCell ref="AA79:AC79"/>
    <mergeCell ref="Q77:U77"/>
    <mergeCell ref="X77:Y77"/>
    <mergeCell ref="AA77:AC77"/>
    <mergeCell ref="X78:Y78"/>
    <mergeCell ref="AF31:AJ31"/>
    <mergeCell ref="AM31:AN31"/>
    <mergeCell ref="AP31:AR31"/>
    <mergeCell ref="AF15:AJ15"/>
    <mergeCell ref="AM15:AN15"/>
    <mergeCell ref="AP15:AR15"/>
    <mergeCell ref="AF30:AJ30"/>
    <mergeCell ref="AF43:AJ43"/>
    <mergeCell ref="AF44:AJ44"/>
    <mergeCell ref="AF41:AJ41"/>
    <mergeCell ref="AF42:AJ42"/>
    <mergeCell ref="AF39:AJ39"/>
    <mergeCell ref="AF40:AJ40"/>
    <mergeCell ref="AP44:AR44"/>
    <mergeCell ref="AP30:AR30"/>
    <mergeCell ref="AP38:AR38"/>
    <mergeCell ref="AP39:AR39"/>
    <mergeCell ref="AP40:AR40"/>
    <mergeCell ref="AM41:AN41"/>
    <mergeCell ref="AP41:AR41"/>
    <mergeCell ref="AP28:AR28"/>
    <mergeCell ref="AP29:AR29"/>
    <mergeCell ref="AP25:AR25"/>
    <mergeCell ref="AM26:AN26"/>
    <mergeCell ref="AF79:AJ79"/>
    <mergeCell ref="AM79:AN79"/>
    <mergeCell ref="AP79:AR79"/>
    <mergeCell ref="AF47:AJ47"/>
    <mergeCell ref="AM47:AN47"/>
    <mergeCell ref="AP47:AR47"/>
    <mergeCell ref="P98:AD98"/>
    <mergeCell ref="AF14:AJ14"/>
    <mergeCell ref="AA102:AC102"/>
    <mergeCell ref="Q102:U102"/>
    <mergeCell ref="X102:Y102"/>
    <mergeCell ref="AA101:AC101"/>
    <mergeCell ref="Q101:U101"/>
    <mergeCell ref="X101:Y101"/>
    <mergeCell ref="AP75:AR75"/>
    <mergeCell ref="AM76:AN76"/>
    <mergeCell ref="AP76:AR76"/>
    <mergeCell ref="AM77:AN77"/>
    <mergeCell ref="AP77:AR77"/>
    <mergeCell ref="AP72:AR72"/>
    <mergeCell ref="AM73:AN73"/>
    <mergeCell ref="AP73:AR73"/>
    <mergeCell ref="AM74:AN74"/>
    <mergeCell ref="AP74:AR74"/>
    <mergeCell ref="AA104:AC104"/>
    <mergeCell ref="Q104:U104"/>
    <mergeCell ref="X104:Y104"/>
    <mergeCell ref="AA103:AC103"/>
    <mergeCell ref="Q103:U103"/>
    <mergeCell ref="X103:Y103"/>
    <mergeCell ref="X107:Y107"/>
    <mergeCell ref="AA106:AC106"/>
    <mergeCell ref="Q106:U106"/>
    <mergeCell ref="X106:Y106"/>
    <mergeCell ref="AA105:AC105"/>
    <mergeCell ref="Q105:U105"/>
    <mergeCell ref="X105:Y105"/>
    <mergeCell ref="AM75:AN75"/>
    <mergeCell ref="Q110:U110"/>
    <mergeCell ref="X110:Y110"/>
    <mergeCell ref="AM70:AN70"/>
    <mergeCell ref="AP70:AR70"/>
    <mergeCell ref="AM71:AN71"/>
    <mergeCell ref="AP71:AR71"/>
    <mergeCell ref="AM72:AN72"/>
    <mergeCell ref="AA110:AC110"/>
    <mergeCell ref="AP103:AR103"/>
    <mergeCell ref="AF104:AJ104"/>
    <mergeCell ref="AM104:AN104"/>
    <mergeCell ref="AP104:AR104"/>
    <mergeCell ref="AE98:AS98"/>
    <mergeCell ref="AA108:AC108"/>
    <mergeCell ref="AM78:AN78"/>
    <mergeCell ref="AP78:AR78"/>
    <mergeCell ref="Q108:U108"/>
    <mergeCell ref="X108:Y108"/>
    <mergeCell ref="AA107:AC107"/>
    <mergeCell ref="Q107:U107"/>
    <mergeCell ref="Q109:U109"/>
    <mergeCell ref="X109:Y109"/>
    <mergeCell ref="AA109:AC109"/>
    <mergeCell ref="AP62:AR62"/>
    <mergeCell ref="AM63:AN63"/>
    <mergeCell ref="AP63:AR63"/>
    <mergeCell ref="AM69:AN69"/>
    <mergeCell ref="AP69:AR69"/>
    <mergeCell ref="Q111:U111"/>
    <mergeCell ref="X111:Y111"/>
    <mergeCell ref="AP59:AR59"/>
    <mergeCell ref="AM60:AN60"/>
    <mergeCell ref="AP60:AR60"/>
    <mergeCell ref="AM61:AN61"/>
    <mergeCell ref="AP61:AR61"/>
    <mergeCell ref="AM62:AN62"/>
    <mergeCell ref="AF111:AJ111"/>
    <mergeCell ref="AM111:AN111"/>
    <mergeCell ref="AP111:AR111"/>
    <mergeCell ref="AF107:AJ107"/>
    <mergeCell ref="AM107:AN107"/>
    <mergeCell ref="AP107:AR107"/>
    <mergeCell ref="AF108:AJ108"/>
    <mergeCell ref="AM108:AN108"/>
    <mergeCell ref="AP108:AR108"/>
    <mergeCell ref="AF103:AJ103"/>
    <mergeCell ref="AM103:AN103"/>
    <mergeCell ref="AP57:AR57"/>
    <mergeCell ref="AM58:AN58"/>
    <mergeCell ref="AP58:AR58"/>
    <mergeCell ref="AM59:AN59"/>
    <mergeCell ref="AF159:AJ159"/>
    <mergeCell ref="AM159:AN159"/>
    <mergeCell ref="AA111:AC111"/>
    <mergeCell ref="AP159:AR159"/>
    <mergeCell ref="AF158:AJ158"/>
    <mergeCell ref="AM158:AN158"/>
    <mergeCell ref="AP158:AR158"/>
    <mergeCell ref="P114:AD114"/>
    <mergeCell ref="Q117:U117"/>
    <mergeCell ref="X117:Y117"/>
    <mergeCell ref="AF157:AJ157"/>
    <mergeCell ref="AM157:AN157"/>
    <mergeCell ref="AA117:AC117"/>
    <mergeCell ref="Q118:U118"/>
    <mergeCell ref="AP157:AR157"/>
    <mergeCell ref="AP155:AR155"/>
    <mergeCell ref="AF156:AJ156"/>
    <mergeCell ref="AM156:AN156"/>
    <mergeCell ref="AP156:AR156"/>
    <mergeCell ref="X118:Y118"/>
    <mergeCell ref="AA118:AC118"/>
    <mergeCell ref="AF155:AJ155"/>
    <mergeCell ref="AM155:AN155"/>
    <mergeCell ref="Q119:U119"/>
    <mergeCell ref="X119:Y119"/>
    <mergeCell ref="AA119:AC119"/>
    <mergeCell ref="AF154:AJ154"/>
    <mergeCell ref="AM154:AN154"/>
    <mergeCell ref="AP154:AR154"/>
    <mergeCell ref="Q120:U120"/>
    <mergeCell ref="X120:Y120"/>
    <mergeCell ref="AF153:AJ153"/>
    <mergeCell ref="AM153:AN153"/>
    <mergeCell ref="AA120:AC120"/>
    <mergeCell ref="Q121:U121"/>
    <mergeCell ref="AP153:AR153"/>
    <mergeCell ref="AP151:AR151"/>
    <mergeCell ref="AF152:AJ152"/>
    <mergeCell ref="AM152:AN152"/>
    <mergeCell ref="AP152:AR152"/>
    <mergeCell ref="X121:Y121"/>
    <mergeCell ref="AA121:AC121"/>
    <mergeCell ref="AF151:AJ151"/>
    <mergeCell ref="AM151:AN151"/>
    <mergeCell ref="Q122:U122"/>
    <mergeCell ref="X122:Y122"/>
    <mergeCell ref="AA122:AC122"/>
    <mergeCell ref="Q124:U124"/>
    <mergeCell ref="AF150:AJ150"/>
    <mergeCell ref="AM150:AN150"/>
    <mergeCell ref="AP150:AR150"/>
    <mergeCell ref="Q123:U123"/>
    <mergeCell ref="X123:Y123"/>
    <mergeCell ref="AE146:AS146"/>
    <mergeCell ref="AF149:AJ149"/>
    <mergeCell ref="AM149:AN149"/>
    <mergeCell ref="AP149:AR149"/>
    <mergeCell ref="AA123:AC123"/>
    <mergeCell ref="AP142:AR142"/>
    <mergeCell ref="AF143:AJ143"/>
    <mergeCell ref="AM143:AN143"/>
    <mergeCell ref="AP143:AR143"/>
    <mergeCell ref="X124:Y124"/>
    <mergeCell ref="AA124:AC124"/>
    <mergeCell ref="AF142:AJ142"/>
    <mergeCell ref="AM142:AN142"/>
    <mergeCell ref="Q125:U125"/>
    <mergeCell ref="X125:Y125"/>
    <mergeCell ref="Q126:U126"/>
    <mergeCell ref="X126:Y126"/>
    <mergeCell ref="AP139:AR139"/>
    <mergeCell ref="AF140:AJ140"/>
    <mergeCell ref="AM140:AN140"/>
    <mergeCell ref="AP140:AR140"/>
    <mergeCell ref="AA126:AC126"/>
    <mergeCell ref="AF139:AJ139"/>
    <mergeCell ref="AM139:AN139"/>
    <mergeCell ref="X127:Y127"/>
    <mergeCell ref="AA127:AC127"/>
    <mergeCell ref="AF138:AJ138"/>
    <mergeCell ref="AM138:AN138"/>
    <mergeCell ref="AP138:AR138"/>
    <mergeCell ref="P130:AD130"/>
    <mergeCell ref="Q133:U133"/>
    <mergeCell ref="X133:Y133"/>
    <mergeCell ref="AF137:AJ137"/>
    <mergeCell ref="AM137:AN137"/>
    <mergeCell ref="Q136:U136"/>
    <mergeCell ref="Q137:U137"/>
    <mergeCell ref="X137:Y137"/>
    <mergeCell ref="AA136:AC136"/>
    <mergeCell ref="AF134:AJ134"/>
    <mergeCell ref="Q127:U127"/>
    <mergeCell ref="AF141:AJ141"/>
    <mergeCell ref="AM141:AN141"/>
    <mergeCell ref="AP141:AR141"/>
    <mergeCell ref="Q134:U134"/>
    <mergeCell ref="X134:Y134"/>
    <mergeCell ref="Q135:U135"/>
    <mergeCell ref="X135:Y135"/>
    <mergeCell ref="AP134:AR134"/>
    <mergeCell ref="AF135:AJ135"/>
    <mergeCell ref="AM135:AN135"/>
    <mergeCell ref="AP135:AR135"/>
    <mergeCell ref="AA134:AC134"/>
    <mergeCell ref="AA135:AC135"/>
    <mergeCell ref="AP127:AR127"/>
    <mergeCell ref="AE130:AS130"/>
    <mergeCell ref="AF133:AJ133"/>
    <mergeCell ref="AM133:AN133"/>
    <mergeCell ref="AP133:AR133"/>
    <mergeCell ref="AF127:AJ127"/>
    <mergeCell ref="AM127:AN127"/>
    <mergeCell ref="X136:Y136"/>
    <mergeCell ref="AP137:AR137"/>
    <mergeCell ref="AA133:AC133"/>
    <mergeCell ref="AM136:AN136"/>
    <mergeCell ref="AP136:AR136"/>
    <mergeCell ref="AA125:AC125"/>
    <mergeCell ref="AM120:AN120"/>
    <mergeCell ref="AP120:AR120"/>
    <mergeCell ref="AF121:AJ121"/>
    <mergeCell ref="AM121:AN121"/>
    <mergeCell ref="AP125:AR125"/>
    <mergeCell ref="AF126:AJ126"/>
    <mergeCell ref="AM126:AN126"/>
    <mergeCell ref="AP126:AR126"/>
    <mergeCell ref="AP123:AR123"/>
    <mergeCell ref="AF124:AJ124"/>
    <mergeCell ref="AM124:AN124"/>
    <mergeCell ref="AP124:AR124"/>
    <mergeCell ref="AF125:AJ125"/>
    <mergeCell ref="AM125:AN125"/>
    <mergeCell ref="AM134:AN134"/>
    <mergeCell ref="AP109:AR109"/>
    <mergeCell ref="AF110:AJ110"/>
    <mergeCell ref="AM110:AN110"/>
    <mergeCell ref="AP110:AR110"/>
    <mergeCell ref="AA139:AC139"/>
    <mergeCell ref="Q138:U138"/>
    <mergeCell ref="X138:Y138"/>
    <mergeCell ref="AP117:AR117"/>
    <mergeCell ref="AF118:AJ118"/>
    <mergeCell ref="AM118:AN118"/>
    <mergeCell ref="AP118:AR118"/>
    <mergeCell ref="AF119:AJ119"/>
    <mergeCell ref="AM119:AN119"/>
    <mergeCell ref="AA138:AC138"/>
    <mergeCell ref="AP121:AR121"/>
    <mergeCell ref="AF122:AJ122"/>
    <mergeCell ref="AM122:AN122"/>
    <mergeCell ref="AP122:AR122"/>
    <mergeCell ref="AF123:AJ123"/>
    <mergeCell ref="AM123:AN123"/>
    <mergeCell ref="AA137:AC137"/>
    <mergeCell ref="AP119:AR119"/>
    <mergeCell ref="AF120:AJ120"/>
    <mergeCell ref="AF136:AJ136"/>
    <mergeCell ref="X141:Y141"/>
    <mergeCell ref="AF101:AJ101"/>
    <mergeCell ref="AM101:AN101"/>
    <mergeCell ref="AP101:AR101"/>
    <mergeCell ref="AF102:AJ102"/>
    <mergeCell ref="AM102:AN102"/>
    <mergeCell ref="AP102:AR102"/>
    <mergeCell ref="AA141:AC141"/>
    <mergeCell ref="Q140:U140"/>
    <mergeCell ref="X140:Y140"/>
    <mergeCell ref="AF105:AJ105"/>
    <mergeCell ref="AM105:AN105"/>
    <mergeCell ref="AP105:AR105"/>
    <mergeCell ref="AF106:AJ106"/>
    <mergeCell ref="AM106:AN106"/>
    <mergeCell ref="AP106:AR106"/>
    <mergeCell ref="AA140:AC140"/>
    <mergeCell ref="AE114:AS114"/>
    <mergeCell ref="AF117:AJ117"/>
    <mergeCell ref="AM117:AN117"/>
    <mergeCell ref="Q139:U139"/>
    <mergeCell ref="X139:Y139"/>
    <mergeCell ref="AF109:AJ109"/>
    <mergeCell ref="AM109:AN109"/>
    <mergeCell ref="AP45:AR45"/>
    <mergeCell ref="AM46:AN46"/>
    <mergeCell ref="Q143:U143"/>
    <mergeCell ref="X143:Y143"/>
    <mergeCell ref="AM42:AN42"/>
    <mergeCell ref="AP42:AR42"/>
    <mergeCell ref="AM43:AN43"/>
    <mergeCell ref="AP43:AR43"/>
    <mergeCell ref="AM44:AN44"/>
    <mergeCell ref="AA143:AC143"/>
    <mergeCell ref="AP55:AR55"/>
    <mergeCell ref="AM56:AN56"/>
    <mergeCell ref="AP56:AR56"/>
    <mergeCell ref="AM57:AN57"/>
    <mergeCell ref="Q142:U142"/>
    <mergeCell ref="X142:Y142"/>
    <mergeCell ref="AP46:AR46"/>
    <mergeCell ref="AM53:AN53"/>
    <mergeCell ref="AP53:AR53"/>
    <mergeCell ref="AM54:AN54"/>
    <mergeCell ref="AP54:AR54"/>
    <mergeCell ref="AM55:AN55"/>
    <mergeCell ref="AA142:AC142"/>
    <mergeCell ref="Q141:U141"/>
    <mergeCell ref="AM27:AN27"/>
    <mergeCell ref="AP27:AR27"/>
    <mergeCell ref="Q151:U151"/>
    <mergeCell ref="X151:Y151"/>
    <mergeCell ref="AA151:AC151"/>
    <mergeCell ref="AP23:AR23"/>
    <mergeCell ref="AM24:AN24"/>
    <mergeCell ref="AP24:AR24"/>
    <mergeCell ref="AM25:AN25"/>
    <mergeCell ref="P146:AD146"/>
    <mergeCell ref="Q149:U149"/>
    <mergeCell ref="X149:Y149"/>
    <mergeCell ref="AM30:AN30"/>
    <mergeCell ref="AM39:AN39"/>
    <mergeCell ref="AM40:AN40"/>
    <mergeCell ref="AA149:AC149"/>
    <mergeCell ref="Q150:U150"/>
    <mergeCell ref="AM28:AN28"/>
    <mergeCell ref="AF29:AJ29"/>
    <mergeCell ref="AM29:AN29"/>
    <mergeCell ref="X150:Y150"/>
    <mergeCell ref="AA150:AC150"/>
    <mergeCell ref="AF45:AJ45"/>
    <mergeCell ref="AM45:AN45"/>
    <mergeCell ref="AF13:AJ13"/>
    <mergeCell ref="Q154:U154"/>
    <mergeCell ref="X154:Y154"/>
    <mergeCell ref="AA154:AC154"/>
    <mergeCell ref="AP8:AR8"/>
    <mergeCell ref="AP9:AR9"/>
    <mergeCell ref="AM10:AN10"/>
    <mergeCell ref="AP10:AR10"/>
    <mergeCell ref="Q152:U152"/>
    <mergeCell ref="X152:Y152"/>
    <mergeCell ref="AP21:AR21"/>
    <mergeCell ref="AM22:AN22"/>
    <mergeCell ref="AP22:AR22"/>
    <mergeCell ref="AM23:AN23"/>
    <mergeCell ref="AA152:AC152"/>
    <mergeCell ref="Q153:U153"/>
    <mergeCell ref="AM13:AN13"/>
    <mergeCell ref="AP13:AR13"/>
    <mergeCell ref="AM14:AN14"/>
    <mergeCell ref="AP14:AR14"/>
    <mergeCell ref="AM21:AN21"/>
    <mergeCell ref="X153:Y153"/>
    <mergeCell ref="AA153:AC153"/>
    <mergeCell ref="AP26:AR26"/>
    <mergeCell ref="AP7:AR7"/>
    <mergeCell ref="AA155:AC155"/>
    <mergeCell ref="Q156:U156"/>
    <mergeCell ref="AF10:AJ10"/>
    <mergeCell ref="AF11:AJ11"/>
    <mergeCell ref="AF12:AJ12"/>
    <mergeCell ref="AM5:AN5"/>
    <mergeCell ref="AM6:AN6"/>
    <mergeCell ref="AM7:AN7"/>
    <mergeCell ref="AM8:AN8"/>
    <mergeCell ref="AM9:AN9"/>
    <mergeCell ref="X156:Y156"/>
    <mergeCell ref="AA156:AC156"/>
    <mergeCell ref="AF27:AJ27"/>
    <mergeCell ref="AF28:AJ28"/>
    <mergeCell ref="AF5:AJ5"/>
    <mergeCell ref="AF6:AJ6"/>
    <mergeCell ref="AF7:AJ7"/>
    <mergeCell ref="AF8:AJ8"/>
    <mergeCell ref="AF9:AJ9"/>
    <mergeCell ref="AM11:AN11"/>
    <mergeCell ref="AP11:AR11"/>
    <mergeCell ref="AM12:AN12"/>
    <mergeCell ref="AP12:AR12"/>
    <mergeCell ref="Q159:U159"/>
    <mergeCell ref="AF58:AJ58"/>
    <mergeCell ref="AF59:AJ59"/>
    <mergeCell ref="AF60:AJ60"/>
    <mergeCell ref="AF53:AJ53"/>
    <mergeCell ref="AF69:AJ69"/>
    <mergeCell ref="AF61:AJ61"/>
    <mergeCell ref="AF63:AJ63"/>
    <mergeCell ref="X159:Y159"/>
    <mergeCell ref="AA159:AC159"/>
    <mergeCell ref="AF72:AJ72"/>
    <mergeCell ref="AF73:AJ73"/>
    <mergeCell ref="AF74:AJ74"/>
    <mergeCell ref="AF75:AJ75"/>
    <mergeCell ref="AF76:AJ76"/>
    <mergeCell ref="AF77:AJ77"/>
    <mergeCell ref="Q158:U158"/>
    <mergeCell ref="X158:Y158"/>
    <mergeCell ref="AA158:AC158"/>
    <mergeCell ref="Q157:U157"/>
    <mergeCell ref="X157:Y157"/>
    <mergeCell ref="AA157:AC157"/>
    <mergeCell ref="Q155:U155"/>
    <mergeCell ref="X155:Y155"/>
    <mergeCell ref="AE2:AS2"/>
    <mergeCell ref="AE18:AS18"/>
    <mergeCell ref="AE50:AS50"/>
    <mergeCell ref="AE66:AS66"/>
    <mergeCell ref="AF70:AJ70"/>
    <mergeCell ref="AF71:AJ71"/>
    <mergeCell ref="AF54:AJ54"/>
    <mergeCell ref="AF55:AJ55"/>
    <mergeCell ref="AF56:AJ56"/>
    <mergeCell ref="AF57:AJ57"/>
    <mergeCell ref="AE34:AS34"/>
    <mergeCell ref="AF37:AJ37"/>
    <mergeCell ref="AF38:AJ38"/>
    <mergeCell ref="AM37:AN37"/>
    <mergeCell ref="AP37:AR37"/>
    <mergeCell ref="AM38:AN38"/>
    <mergeCell ref="AF21:AJ21"/>
    <mergeCell ref="AF22:AJ22"/>
    <mergeCell ref="AF23:AJ23"/>
    <mergeCell ref="AF24:AJ24"/>
    <mergeCell ref="AF25:AJ25"/>
    <mergeCell ref="AF26:AJ26"/>
    <mergeCell ref="AP5:AR5"/>
    <mergeCell ref="AP6:AR6"/>
  </mergeCells>
  <phoneticPr fontId="14"/>
  <pageMargins left="0.70866141732283472" right="0.59055118110236227" top="0.74803149606299213" bottom="0.74803149606299213" header="0.31496062992125984" footer="0.31496062992125984"/>
  <pageSetup paperSize="9" orientation="landscape" r:id="rId1"/>
  <headerFooter>
    <oddFooter>&amp;C森林境界現地測位（地上法）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入力シート</vt:lpstr>
      <vt:lpstr>印刷＿表紙</vt:lpstr>
      <vt:lpstr>出力（印刷）現地測位（地上法）内訳表</vt:lpstr>
      <vt:lpstr>出力（印刷）現地測位（地上法単価表)</vt:lpstr>
      <vt:lpstr>印刷＿表紙!Print_Area</vt:lpstr>
      <vt:lpstr>'出力（印刷）現地測位（地上法）内訳表'!Print_Area</vt:lpstr>
      <vt:lpstr>'出力（印刷）現地測位（地上法単価表)'!Print_Area</vt:lpstr>
      <vt:lpstr>入力シート!Print_Area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CL-HONBU93</dc:creator>
  <cp:lastModifiedBy>出口　栄也</cp:lastModifiedBy>
  <cp:lastPrinted>2025-03-11T06:43:29Z</cp:lastPrinted>
  <dcterms:created xsi:type="dcterms:W3CDTF">2025-03-09T04:09:50Z</dcterms:created>
  <dcterms:modified xsi:type="dcterms:W3CDTF">2025-04-04T09:15:59Z</dcterms:modified>
</cp:coreProperties>
</file>