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192.168.24.240\share\nagano_2023(R5)\06_中間提出物\20231129_様式修正\"/>
    </mc:Choice>
  </mc:AlternateContent>
  <xr:revisionPtr revIDLastSave="0" documentId="13_ncr:1_{D1980D51-0A6F-43A9-AF2A-5370459FEDD7}" xr6:coauthVersionLast="47" xr6:coauthVersionMax="47" xr10:uidLastSave="{00000000-0000-0000-0000-000000000000}"/>
  <workbookProtection lockStructure="1"/>
  <bookViews>
    <workbookView xWindow="-120" yWindow="-120" windowWidth="20730" windowHeight="11160" xr2:uid="{00000000-000D-0000-FFFF-FFFF00000000}"/>
  </bookViews>
  <sheets>
    <sheet name="提出書" sheetId="10" r:id="rId1"/>
    <sheet name="総括票①" sheetId="1" r:id="rId2"/>
    <sheet name="総括票②" sheetId="2" r:id="rId3"/>
    <sheet name="総括票③-１" sheetId="3" r:id="rId4"/>
    <sheet name="総括票③-２" sheetId="4" r:id="rId5"/>
    <sheet name="総括票③-３" sheetId="5" r:id="rId6"/>
    <sheet name="総括票④" sheetId="6" r:id="rId7"/>
    <sheet name="総括票⑤" sheetId="7" r:id="rId8"/>
    <sheet name="総括票⑥" sheetId="9" r:id="rId9"/>
    <sheet name="再エネ設備（非公表）" sheetId="11" r:id="rId10"/>
  </sheets>
  <externalReferences>
    <externalReference r:id="rId11"/>
  </externalReferences>
  <definedNames>
    <definedName name="Ａ_農業_林業">総括票①!$AJ$4:$AK$4</definedName>
    <definedName name="ＡＡ">総括票①!$AH$4:$AK$4</definedName>
    <definedName name="Ｂ_漁業">総括票①!$AJ$5:$AK$5</definedName>
    <definedName name="ＢＢ">#REF!</definedName>
    <definedName name="Ｃ_鉱業_採石業_砂利採取業">総括票①!$AJ$6</definedName>
    <definedName name="ＣＣ">#REF!</definedName>
    <definedName name="Ｄ_建設業">総括票①!$AJ$7:$AL$7</definedName>
    <definedName name="ＤＤ">#REF!</definedName>
    <definedName name="Ｅ_製造業">総括票①!$AJ$8:$BG$8</definedName>
    <definedName name="ＥＥ">#REF!</definedName>
    <definedName name="Ｆ_電気・ガス・熱供給・水道業">総括票①!$AJ$9:$AM$9</definedName>
    <definedName name="ＦＦ">#REF!</definedName>
    <definedName name="Ｇ_情報通信業">総括票①!$AJ$10:$AN$10</definedName>
    <definedName name="ＧＧ">#REF!</definedName>
    <definedName name="Ｈ_運輸業_郵便業">総括票①!$AJ$11:$AQ$11</definedName>
    <definedName name="ＨＨ">#REF!</definedName>
    <definedName name="Ｉ_卸売・小売業">総括票①!$AJ$12:$AU$12</definedName>
    <definedName name="Ｊ_金融業・保険業">総括票①!$AJ$13:$AO$13</definedName>
    <definedName name="ＪＪ">#REF!</definedName>
    <definedName name="Ｋ_不動産業_物品賃貸業">総括票①!$AJ$14:$AL$14</definedName>
    <definedName name="ＫＫ">#REF!</definedName>
    <definedName name="Ｌ_学術研究_専門・技術サービス業">総括票①!$AJ$15:$AM$15</definedName>
    <definedName name="ＬＬ">#REF!</definedName>
    <definedName name="Ｍ_宿泊業_飲食サービス業">総括票①!$AJ$16:$AL$16</definedName>
    <definedName name="ＭＭ">#REF!</definedName>
    <definedName name="Ｎ_生活関連サービス業_娯楽業">総括票①!$AJ$17:$AL$17</definedName>
    <definedName name="ＮＮ">#REF!</definedName>
    <definedName name="Ｏ_教育_学習支援業">総括票①!$AJ$18:$AK$18</definedName>
    <definedName name="ＯＯ">#REF!</definedName>
    <definedName name="Ｐ_医療_福祉">総括票①!$AJ$19:$AL$19</definedName>
    <definedName name="ＰＰ">#REF!</definedName>
    <definedName name="_xlnm.Print_Area" localSheetId="9">'再エネ設備（非公表）'!$A$1:$K$25</definedName>
    <definedName name="_xlnm.Print_Area" localSheetId="1">総括票①!$A$1:$Z$32</definedName>
    <definedName name="_xlnm.Print_Area" localSheetId="2">総括票②!$A$1:$O$34</definedName>
    <definedName name="_xlnm.Print_Area" localSheetId="3">'総括票③-１'!$A$1:$K$24</definedName>
    <definedName name="_xlnm.Print_Area" localSheetId="4">'総括票③-２'!$A$1:$K$24</definedName>
    <definedName name="_xlnm.Print_Area" localSheetId="5">'総括票③-３'!$A$1:$R$28</definedName>
    <definedName name="_xlnm.Print_Area" localSheetId="6">総括票④!$A$1:$W$40</definedName>
    <definedName name="_xlnm.Print_Area" localSheetId="7">総括票⑤!$A$1:$L$32</definedName>
    <definedName name="_xlnm.Print_Area" localSheetId="8">総括票⑥!$A$1:$Q$29</definedName>
    <definedName name="_xlnm.Print_Area" localSheetId="0">提出書!$A$1:$W$32</definedName>
    <definedName name="_xlnm.Print_Titles" localSheetId="0">提出書!$1:$14</definedName>
    <definedName name="Ｑ_複合サービス事業">総括票①!$AJ$20:$AK$20</definedName>
    <definedName name="ＱＱ">#REF!</definedName>
    <definedName name="Ｒ_サービス業_他に分類されないもの">総括票①!$AJ$21:$AR$21</definedName>
    <definedName name="ＲＲ" localSheetId="9">#REF!</definedName>
    <definedName name="ＲＲ">#REF!</definedName>
    <definedName name="Ｓ_公務_他に分類されるものを除く">総括票①!$AJ$22:$AK$22</definedName>
    <definedName name="ＳＳ" localSheetId="9">#REF!</definedName>
    <definedName name="ＳＳ">#REF!</definedName>
    <definedName name="Ｔ_分類不能の産業">総括票①!$AJ$23</definedName>
    <definedName name="ＴＴ" localSheetId="9">#REF!</definedName>
    <definedName name="ＴＴ">#REF!</definedName>
    <definedName name="エネ起">総括票④!$AD$7:$AD$22</definedName>
    <definedName name="その他ガス">総括票④!#REF!</definedName>
    <definedName name="温室効果ガス排出抑制に寄与する機械器具" localSheetId="9">#REF!</definedName>
    <definedName name="温室効果ガス排出抑制に寄与する機械器具">#REF!</definedName>
    <definedName name="自動車">総括票④!#REF!</definedName>
    <definedName name="新エネルギー" localSheetId="9">#REF!</definedName>
    <definedName name="新エネルギー">#REF!</definedName>
    <definedName name="太陽光建物１">'再エネ設備（非公表）'!$AD$6:$AD$8</definedName>
    <definedName name="太陽光建物２">'再エネ設備（非公表）'!$Z$6:$Z$11</definedName>
    <definedName name="太陽光土地１">'再エネ設備（非公表）'!$AD$6:$AD$8</definedName>
    <definedName name="太陽光土地２">'再エネ設備（非公表）'!$AA$6:$AA$10</definedName>
    <definedName name="大分類" localSheetId="9">[1]総括票①!$AI$4:$AI$24</definedName>
    <definedName name="大分類">総括票①!$AH$4:$AH$23</definedName>
    <definedName name="電気１">'再エネ設備（非公表）'!$AD$6:$AD$8</definedName>
    <definedName name="電気２">'再エネ設備（非公表）'!$AB$6:$AB$9</definedName>
    <definedName name="熱１">'再エネ設備（非公表）'!$AD$13:$AD$14</definedName>
    <definedName name="熱２">'再エネ設備（非公表）'!$Z$13:$Z$14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5" l="1"/>
  <c r="N15" i="5"/>
  <c r="N11" i="5"/>
  <c r="K21" i="7"/>
  <c r="I21" i="7"/>
  <c r="G21" i="7"/>
  <c r="L21" i="7"/>
  <c r="J21" i="7"/>
  <c r="H21" i="7"/>
  <c r="E21" i="7"/>
  <c r="F21" i="7"/>
  <c r="F105" i="11" l="1"/>
  <c r="N105" i="11"/>
  <c r="O105" i="11"/>
  <c r="F101" i="11"/>
  <c r="N101" i="11"/>
  <c r="O101" i="11"/>
  <c r="F102" i="11"/>
  <c r="N102" i="11"/>
  <c r="O102" i="11"/>
  <c r="F103" i="11"/>
  <c r="N103" i="11"/>
  <c r="O103" i="11"/>
  <c r="F104" i="11"/>
  <c r="N104" i="11"/>
  <c r="O104" i="11"/>
  <c r="F79" i="11"/>
  <c r="N79" i="11"/>
  <c r="O79" i="11"/>
  <c r="F80" i="11"/>
  <c r="N80" i="11"/>
  <c r="O80" i="11"/>
  <c r="F81" i="11"/>
  <c r="N81" i="11"/>
  <c r="O81" i="11"/>
  <c r="F82" i="11"/>
  <c r="N82" i="11"/>
  <c r="O82" i="11"/>
  <c r="F83" i="11"/>
  <c r="N83" i="11"/>
  <c r="O83" i="11"/>
  <c r="F84" i="11"/>
  <c r="N84" i="11"/>
  <c r="O84" i="11"/>
  <c r="F85" i="11"/>
  <c r="N85" i="11"/>
  <c r="O85" i="11"/>
  <c r="F86" i="11"/>
  <c r="N86" i="11"/>
  <c r="O86" i="11"/>
  <c r="F87" i="11"/>
  <c r="N87" i="11"/>
  <c r="O87" i="11"/>
  <c r="F88" i="11"/>
  <c r="N88" i="11"/>
  <c r="O88" i="11"/>
  <c r="F89" i="11"/>
  <c r="N89" i="11"/>
  <c r="O89" i="11"/>
  <c r="F90" i="11"/>
  <c r="N90" i="11"/>
  <c r="O90" i="11"/>
  <c r="F91" i="11"/>
  <c r="N91" i="11"/>
  <c r="O91" i="11"/>
  <c r="F92" i="11"/>
  <c r="N92" i="11"/>
  <c r="O92" i="11"/>
  <c r="F93" i="11"/>
  <c r="N93" i="11"/>
  <c r="O93" i="11"/>
  <c r="F94" i="11"/>
  <c r="N94" i="11"/>
  <c r="O94" i="11"/>
  <c r="F95" i="11"/>
  <c r="N95" i="11"/>
  <c r="O95" i="11"/>
  <c r="F96" i="11"/>
  <c r="N96" i="11"/>
  <c r="O96" i="11"/>
  <c r="F97" i="11"/>
  <c r="N97" i="11"/>
  <c r="O97" i="11"/>
  <c r="F98" i="11"/>
  <c r="N98" i="11"/>
  <c r="O98" i="11"/>
  <c r="F99" i="11"/>
  <c r="N99" i="11"/>
  <c r="O99" i="11"/>
  <c r="F100" i="11"/>
  <c r="N100" i="11"/>
  <c r="O100" i="11"/>
  <c r="F56" i="11"/>
  <c r="N56" i="11"/>
  <c r="O56" i="11"/>
  <c r="F57" i="11"/>
  <c r="N57" i="11"/>
  <c r="O57" i="11"/>
  <c r="F58" i="11"/>
  <c r="N58" i="11"/>
  <c r="O58" i="11"/>
  <c r="F59" i="11"/>
  <c r="N59" i="11"/>
  <c r="O59" i="11"/>
  <c r="F60" i="11"/>
  <c r="N60" i="11"/>
  <c r="O60" i="11"/>
  <c r="F61" i="11"/>
  <c r="N61" i="11"/>
  <c r="O61" i="11"/>
  <c r="F62" i="11"/>
  <c r="N62" i="11"/>
  <c r="O62" i="11"/>
  <c r="F63" i="11"/>
  <c r="N63" i="11"/>
  <c r="O63" i="11"/>
  <c r="F64" i="11"/>
  <c r="N64" i="11"/>
  <c r="O64" i="11"/>
  <c r="F65" i="11"/>
  <c r="N65" i="11"/>
  <c r="O65" i="11"/>
  <c r="F66" i="11"/>
  <c r="N66" i="11"/>
  <c r="O66" i="11"/>
  <c r="F67" i="11"/>
  <c r="N67" i="11"/>
  <c r="O67" i="11"/>
  <c r="F68" i="11"/>
  <c r="N68" i="11"/>
  <c r="O68" i="11"/>
  <c r="F69" i="11"/>
  <c r="N69" i="11"/>
  <c r="O69" i="11"/>
  <c r="F70" i="11"/>
  <c r="N70" i="11"/>
  <c r="O70" i="11"/>
  <c r="F71" i="11"/>
  <c r="N71" i="11"/>
  <c r="O71" i="11"/>
  <c r="F72" i="11"/>
  <c r="N72" i="11"/>
  <c r="O72" i="11"/>
  <c r="F73" i="11"/>
  <c r="N73" i="11"/>
  <c r="O73" i="11"/>
  <c r="F74" i="11"/>
  <c r="N74" i="11"/>
  <c r="O74" i="11"/>
  <c r="F75" i="11"/>
  <c r="N75" i="11"/>
  <c r="O75" i="11"/>
  <c r="F76" i="11"/>
  <c r="N76" i="11"/>
  <c r="O76" i="11"/>
  <c r="F77" i="11"/>
  <c r="N77" i="11"/>
  <c r="O77" i="11"/>
  <c r="F78" i="11"/>
  <c r="N78" i="11"/>
  <c r="O78" i="11"/>
  <c r="O16" i="11"/>
  <c r="F12" i="5"/>
  <c r="F16" i="5"/>
  <c r="F20" i="5"/>
  <c r="F5" i="5"/>
  <c r="F55" i="11"/>
  <c r="F54" i="11"/>
  <c r="F53" i="1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F6" i="11"/>
  <c r="R18" i="11"/>
  <c r="I27" i="6" s="1"/>
  <c r="S18" i="11"/>
  <c r="L27" i="6" s="1"/>
  <c r="T18" i="11"/>
  <c r="O27" i="6" s="1"/>
  <c r="U18" i="11"/>
  <c r="R27" i="6" s="1"/>
  <c r="V18" i="11"/>
  <c r="U27" i="6" s="1"/>
  <c r="L10" i="7" l="1"/>
  <c r="J10" i="7"/>
  <c r="H10" i="7"/>
  <c r="F10" i="7"/>
  <c r="K30" i="7" l="1"/>
  <c r="K32" i="7" s="1"/>
  <c r="I30" i="7"/>
  <c r="I32" i="7" s="1"/>
  <c r="G30" i="7"/>
  <c r="G32" i="7" s="1"/>
  <c r="E30" i="7"/>
  <c r="E32" i="7" s="1"/>
  <c r="O55" i="11"/>
  <c r="N55" i="11"/>
  <c r="O54" i="11"/>
  <c r="N54" i="11"/>
  <c r="O53" i="11"/>
  <c r="N53" i="11"/>
  <c r="O52" i="11"/>
  <c r="N52" i="11"/>
  <c r="O51" i="11"/>
  <c r="N51" i="11"/>
  <c r="O50" i="11"/>
  <c r="N50" i="11"/>
  <c r="O49" i="11"/>
  <c r="N49" i="11"/>
  <c r="O48" i="11"/>
  <c r="N48" i="11"/>
  <c r="O47" i="11"/>
  <c r="N47" i="11"/>
  <c r="O46" i="11"/>
  <c r="N46" i="11"/>
  <c r="O45" i="11"/>
  <c r="N45" i="11"/>
  <c r="O44" i="11"/>
  <c r="N44" i="11"/>
  <c r="O43" i="11"/>
  <c r="N43" i="11"/>
  <c r="O42" i="11"/>
  <c r="N42" i="11"/>
  <c r="O41" i="11"/>
  <c r="N41" i="11"/>
  <c r="O40" i="11"/>
  <c r="N40" i="11"/>
  <c r="O39" i="11"/>
  <c r="N39" i="11"/>
  <c r="O38" i="11"/>
  <c r="N38" i="11"/>
  <c r="O37" i="11"/>
  <c r="N37" i="11"/>
  <c r="O36" i="11"/>
  <c r="N36" i="11"/>
  <c r="O35" i="11"/>
  <c r="N35" i="11"/>
  <c r="O34" i="11"/>
  <c r="N34" i="11"/>
  <c r="O33" i="11"/>
  <c r="N33" i="11"/>
  <c r="O32" i="11"/>
  <c r="N32" i="11"/>
  <c r="O31" i="11"/>
  <c r="N31" i="11"/>
  <c r="O30" i="11"/>
  <c r="N30" i="11"/>
  <c r="O29" i="11"/>
  <c r="N29" i="11"/>
  <c r="O28" i="11"/>
  <c r="N28" i="11"/>
  <c r="O27" i="11"/>
  <c r="N27" i="11"/>
  <c r="O26" i="11"/>
  <c r="N26" i="11"/>
  <c r="O25" i="11"/>
  <c r="N25" i="11"/>
  <c r="O24" i="11"/>
  <c r="N24" i="11"/>
  <c r="O23" i="11"/>
  <c r="N23" i="11"/>
  <c r="O22" i="11"/>
  <c r="N22" i="11"/>
  <c r="O21" i="11"/>
  <c r="N21" i="11"/>
  <c r="O20" i="11"/>
  <c r="N20" i="11"/>
  <c r="O19" i="11"/>
  <c r="N19" i="11"/>
  <c r="O18" i="11"/>
  <c r="N18" i="11"/>
  <c r="V17" i="11"/>
  <c r="U17" i="11"/>
  <c r="T17" i="11"/>
  <c r="S17" i="11"/>
  <c r="R17" i="11"/>
  <c r="O17" i="11"/>
  <c r="N17" i="11"/>
  <c r="V16" i="11"/>
  <c r="U16" i="11"/>
  <c r="T16" i="11"/>
  <c r="S16" i="11"/>
  <c r="R16" i="11"/>
  <c r="N16" i="11"/>
  <c r="V15" i="11"/>
  <c r="U15" i="11"/>
  <c r="T15" i="11"/>
  <c r="S15" i="11"/>
  <c r="R15" i="11"/>
  <c r="O15" i="11"/>
  <c r="N15" i="11"/>
  <c r="V14" i="11"/>
  <c r="U14" i="11"/>
  <c r="T14" i="11"/>
  <c r="S14" i="11"/>
  <c r="R14" i="11"/>
  <c r="O14" i="11"/>
  <c r="N14" i="11"/>
  <c r="V13" i="11"/>
  <c r="U13" i="11"/>
  <c r="T13" i="11"/>
  <c r="S13" i="11"/>
  <c r="R13" i="11"/>
  <c r="O13" i="11"/>
  <c r="N13" i="11"/>
  <c r="V12" i="11"/>
  <c r="U25" i="6" s="1"/>
  <c r="U12" i="11"/>
  <c r="R25" i="6" s="1"/>
  <c r="T12" i="11"/>
  <c r="O25" i="6" s="1"/>
  <c r="S12" i="11"/>
  <c r="L25" i="6" s="1"/>
  <c r="R12" i="11"/>
  <c r="I25" i="6" s="1"/>
  <c r="O12" i="11"/>
  <c r="N12" i="11"/>
  <c r="V11" i="11"/>
  <c r="U11" i="11"/>
  <c r="T11" i="11"/>
  <c r="S11" i="11"/>
  <c r="R11" i="11"/>
  <c r="O11" i="11"/>
  <c r="N11" i="11"/>
  <c r="V10" i="11"/>
  <c r="U10" i="11"/>
  <c r="T10" i="11"/>
  <c r="S10" i="11"/>
  <c r="R10" i="11"/>
  <c r="O10" i="11"/>
  <c r="N10" i="11"/>
  <c r="V9" i="11"/>
  <c r="U23" i="6" s="1"/>
  <c r="U9" i="11"/>
  <c r="R23" i="6" s="1"/>
  <c r="T9" i="11"/>
  <c r="O23" i="6" s="1"/>
  <c r="S9" i="11"/>
  <c r="L23" i="6" s="1"/>
  <c r="R9" i="11"/>
  <c r="I23" i="6" s="1"/>
  <c r="O9" i="11"/>
  <c r="N9" i="11"/>
  <c r="V8" i="11"/>
  <c r="U22" i="6" s="1"/>
  <c r="U8" i="11"/>
  <c r="R22" i="6" s="1"/>
  <c r="T8" i="11"/>
  <c r="O22" i="6" s="1"/>
  <c r="S8" i="11"/>
  <c r="L22" i="6" s="1"/>
  <c r="R8" i="11"/>
  <c r="I22" i="6" s="1"/>
  <c r="O8" i="11"/>
  <c r="N8" i="11"/>
  <c r="V7" i="11"/>
  <c r="U7" i="11"/>
  <c r="T7" i="11"/>
  <c r="S7" i="11"/>
  <c r="R7" i="11"/>
  <c r="O7" i="11"/>
  <c r="N7" i="11"/>
  <c r="V6" i="11"/>
  <c r="U6" i="11"/>
  <c r="T6" i="11"/>
  <c r="S6" i="11"/>
  <c r="R6" i="11"/>
  <c r="O6" i="11"/>
  <c r="N6" i="11"/>
  <c r="R26" i="1"/>
  <c r="A8" i="5" s="1"/>
  <c r="A12" i="5" s="1"/>
  <c r="I21" i="4"/>
  <c r="I16" i="4"/>
  <c r="I11" i="4"/>
  <c r="A1" i="10"/>
  <c r="X1" i="10" s="1"/>
  <c r="A21" i="10" s="1"/>
  <c r="F22" i="3"/>
  <c r="F23" i="3" s="1"/>
  <c r="I21" i="3"/>
  <c r="F17" i="3"/>
  <c r="F18" i="3" s="1"/>
  <c r="I16" i="3"/>
  <c r="F12" i="3"/>
  <c r="F13" i="3" s="1"/>
  <c r="I11" i="3"/>
  <c r="F7" i="3"/>
  <c r="F8" i="3" s="1"/>
  <c r="F6" i="3"/>
  <c r="X7" i="6"/>
  <c r="X8" i="6"/>
  <c r="F14" i="5"/>
  <c r="F10" i="5"/>
  <c r="K31" i="7"/>
  <c r="I31" i="7"/>
  <c r="G31" i="7"/>
  <c r="E31" i="7"/>
  <c r="F18" i="5"/>
  <c r="F7" i="5"/>
  <c r="F8" i="5" s="1"/>
  <c r="N6" i="5"/>
  <c r="N7" i="5" s="1"/>
  <c r="F20" i="4"/>
  <c r="F21" i="4" s="1"/>
  <c r="F15" i="4"/>
  <c r="F16" i="4" s="1"/>
  <c r="F10" i="4"/>
  <c r="F7" i="4"/>
  <c r="F8" i="4" s="1"/>
  <c r="F5" i="4"/>
  <c r="F20" i="3"/>
  <c r="F15" i="3"/>
  <c r="F10" i="3"/>
  <c r="F11" i="3" s="1"/>
  <c r="F5" i="3"/>
  <c r="A6" i="5"/>
  <c r="A6" i="4"/>
  <c r="A6" i="3"/>
  <c r="M26" i="1"/>
  <c r="AA9" i="1"/>
  <c r="L3" i="3"/>
  <c r="L4" i="3" s="1"/>
  <c r="X9" i="6"/>
  <c r="X10" i="6"/>
  <c r="X11" i="6"/>
  <c r="X12" i="6"/>
  <c r="X13" i="6"/>
  <c r="X14" i="6"/>
  <c r="X15" i="6"/>
  <c r="X16" i="6"/>
  <c r="AE4" i="1"/>
  <c r="AE5" i="1" s="1"/>
  <c r="AE6" i="1" s="1"/>
  <c r="K18" i="5"/>
  <c r="K14" i="5"/>
  <c r="K10" i="5"/>
  <c r="R18" i="5"/>
  <c r="R14" i="5"/>
  <c r="R15" i="5" s="1"/>
  <c r="P19" i="5"/>
  <c r="P20" i="5" s="1"/>
  <c r="O19" i="5"/>
  <c r="O20" i="5" s="1"/>
  <c r="P15" i="5"/>
  <c r="P16" i="5" s="1"/>
  <c r="O15" i="5"/>
  <c r="O16" i="5" s="1"/>
  <c r="P11" i="5"/>
  <c r="P12" i="5" s="1"/>
  <c r="O11" i="5"/>
  <c r="O12" i="5" s="1"/>
  <c r="R10" i="5"/>
  <c r="R11" i="5" s="1"/>
  <c r="P6" i="5"/>
  <c r="P7" i="5" s="1"/>
  <c r="O6" i="5"/>
  <c r="O7" i="5" s="1"/>
  <c r="I20" i="5"/>
  <c r="H20" i="5"/>
  <c r="G20" i="5"/>
  <c r="I16" i="5"/>
  <c r="H16" i="5"/>
  <c r="G16" i="5"/>
  <c r="I8" i="5"/>
  <c r="H8" i="5"/>
  <c r="G8" i="5"/>
  <c r="I12" i="5"/>
  <c r="H12" i="5"/>
  <c r="G12" i="5"/>
  <c r="R7" i="5"/>
  <c r="R6" i="5"/>
  <c r="F13" i="4"/>
  <c r="F23" i="4"/>
  <c r="F18" i="4"/>
  <c r="AG21" i="1"/>
  <c r="AG18" i="1"/>
  <c r="AG4" i="1"/>
  <c r="H20" i="4"/>
  <c r="H15" i="4"/>
  <c r="H10" i="4"/>
  <c r="E10" i="7"/>
  <c r="G10" i="7"/>
  <c r="I10" i="7"/>
  <c r="K10" i="7"/>
  <c r="I6" i="4"/>
  <c r="I7" i="4" s="1"/>
  <c r="K6" i="4"/>
  <c r="K7" i="4"/>
  <c r="K10" i="4"/>
  <c r="K11" i="4" s="1"/>
  <c r="K15" i="4"/>
  <c r="K16" i="4" s="1"/>
  <c r="K20" i="4"/>
  <c r="K21" i="4" s="1"/>
  <c r="I6" i="3"/>
  <c r="I7" i="3" s="1"/>
  <c r="K6" i="3"/>
  <c r="K7" i="3"/>
  <c r="H10" i="3"/>
  <c r="K10" i="3"/>
  <c r="K11" i="3" s="1"/>
  <c r="H15" i="3"/>
  <c r="K15" i="3"/>
  <c r="K16" i="3" s="1"/>
  <c r="H20" i="3"/>
  <c r="K20" i="3"/>
  <c r="K21" i="3" s="1"/>
  <c r="AG5" i="1"/>
  <c r="AG6" i="1"/>
  <c r="AG7" i="1"/>
  <c r="AG12" i="1"/>
  <c r="AG13" i="1"/>
  <c r="AG8" i="1"/>
  <c r="AG9" i="1"/>
  <c r="AG10" i="1"/>
  <c r="AG11" i="1"/>
  <c r="AG14" i="1"/>
  <c r="AG15" i="1"/>
  <c r="AG16" i="1"/>
  <c r="AG17" i="1"/>
  <c r="AG19" i="1"/>
  <c r="AG20" i="1"/>
  <c r="AG22" i="1"/>
  <c r="AG23" i="1"/>
  <c r="A8" i="3" l="1"/>
  <c r="L26" i="6"/>
  <c r="A16" i="5"/>
  <c r="A20" i="5" s="1"/>
  <c r="A12" i="10"/>
  <c r="A14" i="10"/>
  <c r="A17" i="3"/>
  <c r="A22" i="3" s="1"/>
  <c r="A12" i="3"/>
  <c r="A8" i="4"/>
  <c r="A12" i="4" s="1"/>
  <c r="A17" i="4" s="1"/>
  <c r="A22" i="4" s="1"/>
  <c r="O26" i="6"/>
  <c r="U26" i="6"/>
  <c r="R21" i="6"/>
  <c r="R24" i="6"/>
  <c r="O21" i="6"/>
  <c r="U24" i="6"/>
  <c r="I24" i="6"/>
  <c r="U21" i="6"/>
  <c r="L21" i="6"/>
  <c r="R26" i="6"/>
  <c r="O24" i="6"/>
  <c r="I21" i="6"/>
  <c r="L24" i="6"/>
  <c r="I26" i="6"/>
  <c r="F16" i="3"/>
  <c r="F11" i="4"/>
  <c r="F21" i="3"/>
  <c r="I12" i="4"/>
  <c r="I12" i="3"/>
  <c r="I22" i="3"/>
  <c r="I17" i="3"/>
  <c r="N16" i="5"/>
  <c r="N20" i="5"/>
  <c r="N12" i="5"/>
  <c r="R19" i="5"/>
  <c r="I22" i="4"/>
  <c r="I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相原 有希</author>
    <author>m.tokutake</author>
    <author>user1</author>
  </authors>
  <commentList>
    <comment ref="M3" authorId="0" shapeId="0" xr:uid="{00000000-0006-0000-0000-000001000000}">
      <text>
        <r>
          <rPr>
            <b/>
            <sz val="9"/>
            <color indexed="81"/>
            <rFont val="MS P ゴシック"/>
            <family val="3"/>
            <charset val="128"/>
          </rPr>
          <t>計画書の場合は『計画書提出書』を、
報告書の場合は『実施状況等報告書提出書』を選択してください。</t>
        </r>
      </text>
    </comment>
    <comment ref="J16" authorId="1" shapeId="0" xr:uid="{00000000-0006-0000-0000-000002000000}">
      <text>
        <r>
          <rPr>
            <b/>
            <sz val="9"/>
            <color indexed="81"/>
            <rFont val="MS P ゴシック"/>
            <family val="3"/>
            <charset val="128"/>
          </rPr>
          <t>郵便番号記入</t>
        </r>
      </text>
    </comment>
    <comment ref="I17" authorId="1" shapeId="0" xr:uid="{00000000-0006-0000-0000-000003000000}">
      <text>
        <r>
          <rPr>
            <b/>
            <sz val="9"/>
            <color indexed="81"/>
            <rFont val="MS P ゴシック"/>
            <family val="3"/>
            <charset val="128"/>
          </rPr>
          <t xml:space="preserve">住所記入
</t>
        </r>
      </text>
    </comment>
    <comment ref="I27" authorId="2" shapeId="0" xr:uid="{00000000-0006-0000-0000-000004000000}">
      <text>
        <r>
          <rPr>
            <b/>
            <u/>
            <sz val="9"/>
            <color indexed="81"/>
            <rFont val="MS P ゴシック"/>
            <family val="3"/>
            <charset val="128"/>
          </rPr>
          <t>個別票提出対象事業者のみ</t>
        </r>
        <r>
          <rPr>
            <b/>
            <sz val="9"/>
            <color indexed="81"/>
            <rFont val="MS P ゴシック"/>
            <family val="3"/>
            <charset val="128"/>
          </rPr>
          <t>対象工場等ごとに記載してください。
※個別票不要の事業者は空欄としてください。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相原 有希</author>
  </authors>
  <commentList>
    <comment ref="B4" authorId="0" shapeId="0" xr:uid="{00000000-0006-0000-0900-000001000000}">
      <text>
        <r>
          <rPr>
            <b/>
            <sz val="9"/>
            <color indexed="12"/>
            <rFont val="MS P ゴシック"/>
            <family val="3"/>
            <charset val="128"/>
          </rPr>
          <t>以下の設備を記入してください。
①</t>
        </r>
        <r>
          <rPr>
            <b/>
            <u/>
            <sz val="9"/>
            <color indexed="12"/>
            <rFont val="MS P ゴシック"/>
            <family val="3"/>
            <charset val="128"/>
          </rPr>
          <t>県内設置の設備</t>
        </r>
        <r>
          <rPr>
            <b/>
            <sz val="9"/>
            <color indexed="12"/>
            <rFont val="MS P ゴシック"/>
            <family val="3"/>
            <charset val="128"/>
          </rPr>
          <t>（PPA、屋根貸しを含む）
②オフサイトPPAの契約や自己託送等により、</t>
        </r>
        <r>
          <rPr>
            <b/>
            <u/>
            <sz val="9"/>
            <color indexed="12"/>
            <rFont val="MS P ゴシック"/>
            <family val="3"/>
            <charset val="128"/>
          </rPr>
          <t>県外から県内の事業所に電気を供給している設備</t>
        </r>
        <r>
          <rPr>
            <b/>
            <sz val="9"/>
            <color indexed="12"/>
            <rFont val="MS P ゴシック"/>
            <family val="3"/>
            <charset val="128"/>
          </rPr>
          <t xml:space="preserve">
</t>
        </r>
        <r>
          <rPr>
            <b/>
            <sz val="9"/>
            <color indexed="81"/>
            <rFont val="MS P ゴシック"/>
            <family val="3"/>
            <charset val="128"/>
          </rPr>
          <t xml:space="preserve">
複数の事業所に設置している場合は、その施設毎に記入してください。</t>
        </r>
      </text>
    </comment>
    <comment ref="F4" authorId="0" shapeId="0" xr:uid="{00000000-0006-0000-0900-000002000000}">
      <text>
        <r>
          <rPr>
            <b/>
            <sz val="9"/>
            <color indexed="81"/>
            <rFont val="MS P ゴシック"/>
            <family val="3"/>
            <charset val="128"/>
          </rPr>
          <t>報告年時の累積能力（設備容量の合計）を記入してください。</t>
        </r>
      </text>
    </comment>
    <comment ref="F5" authorId="0" shapeId="0" xr:uid="{00000000-0006-0000-0900-000003000000}">
      <text>
        <r>
          <rPr>
            <b/>
            <sz val="9"/>
            <color indexed="81"/>
            <rFont val="MS P ゴシック"/>
            <family val="3"/>
            <charset val="128"/>
          </rPr>
          <t>設備容量の単位はkWとしてください。
他の単位で把握されている場合は、</t>
        </r>
        <r>
          <rPr>
            <b/>
            <u/>
            <sz val="9"/>
            <color indexed="81"/>
            <rFont val="MS P ゴシック"/>
            <family val="3"/>
            <charset val="128"/>
          </rPr>
          <t>kWに換算した値</t>
        </r>
        <r>
          <rPr>
            <b/>
            <sz val="9"/>
            <color indexed="81"/>
            <rFont val="MS P ゴシック"/>
            <family val="3"/>
            <charset val="128"/>
          </rPr>
          <t>を記入してください。
例）ペレットストーブの出力が[kcal/h]で表示されている場合、以下の式で[kW]に換算
　●●[kcal/h]×4.18[kJ/kcal]÷3600[s]
＝○○[kW]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m.tokutake</author>
    <author>温暖化対策課</author>
  </authors>
  <commentList>
    <comment ref="Z1" authorId="0" shapeId="0" xr:uid="{00000000-0006-0000-0100-000001000000}">
      <text>
        <r>
          <rPr>
            <b/>
            <sz val="9"/>
            <color indexed="81"/>
            <rFont val="MS P ゴシック"/>
            <family val="3"/>
            <charset val="128"/>
          </rPr>
          <t>〇計画書作成時
・黄色及び緑色のセルに入力してください。
〇報告書作成時
・青色のセルへ記入してください。また、緑色のセルは内容に変更があった場合に更新可能です。
※網掛け部分は記入不要です。</t>
        </r>
      </text>
    </comment>
    <comment ref="A14" authorId="1" shapeId="0" xr:uid="{00000000-0006-0000-0100-000002000000}">
      <text>
        <r>
          <rPr>
            <b/>
            <sz val="9"/>
            <color indexed="81"/>
            <rFont val="ＭＳ Ｐゴシック"/>
            <family val="3"/>
            <charset val="128"/>
          </rPr>
          <t>ﾁｪｯｸの有無により網掛け部分が変わります。
網掛けされていない部分を入力してください。</t>
        </r>
      </text>
    </comment>
    <comment ref="F18" authorId="0" shapeId="0" xr:uid="{00000000-0006-0000-0100-000003000000}">
      <text>
        <r>
          <rPr>
            <b/>
            <sz val="9"/>
            <color indexed="81"/>
            <rFont val="MS P ゴシック"/>
            <family val="3"/>
            <charset val="128"/>
          </rPr>
          <t xml:space="preserve">制度要件の対象外の項目も、該当要件の確認のため、基準年度の値は入力してください。
</t>
        </r>
        <r>
          <rPr>
            <b/>
            <sz val="9"/>
            <color indexed="10"/>
            <rFont val="MS P ゴシック"/>
            <family val="3"/>
            <charset val="128"/>
          </rPr>
          <t>「制度に該当する要件」において「上記以外（任意提出）の事業者」を選択した場合、原油換算エネルギー使用量、エネルギー起源二酸化炭素排出量、調整後排出量を</t>
        </r>
        <r>
          <rPr>
            <b/>
            <u/>
            <sz val="9"/>
            <color indexed="10"/>
            <rFont val="MS P ゴシック"/>
            <family val="3"/>
            <charset val="128"/>
          </rPr>
          <t>小数点第２位まで</t>
        </r>
        <r>
          <rPr>
            <b/>
            <sz val="9"/>
            <color indexed="10"/>
            <rFont val="MS P ゴシック"/>
            <family val="3"/>
            <charset val="128"/>
          </rPr>
          <t>入力してください。</t>
        </r>
      </text>
    </comment>
    <comment ref="F30" authorId="0" shapeId="0" xr:uid="{00000000-0006-0000-0100-000004000000}">
      <text>
        <r>
          <rPr>
            <b/>
            <sz val="9"/>
            <color indexed="81"/>
            <rFont val="MS P ゴシック"/>
            <family val="3"/>
            <charset val="128"/>
          </rPr>
          <t>・HPを選択した場合はHPアドレスを記入してください。
・印刷物の閲覧を選択した場合は閲覧可能場所、可能時間、担当部署、連絡先を記入してください。（個人名は記入しないでください。）
・上記以外の公表方法の場合はその他を選択し、公表方法を明記してください。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m.tokutake</author>
    <author>相原 有希</author>
    <author>温暖化対策課</author>
  </authors>
  <commentList>
    <comment ref="A5" authorId="0" shapeId="0" xr:uid="{00000000-0006-0000-0200-000001000000}">
      <text>
        <r>
          <rPr>
            <b/>
            <sz val="9"/>
            <color indexed="81"/>
            <rFont val="MS P ゴシック"/>
            <family val="3"/>
            <charset val="128"/>
          </rPr>
          <t>県内における事業活動に伴う温室効果ガスの排出の量の削減目標に向けた基本的な考え方や目標達成のために講じる措置について、基本的な考え方を基本方針として設定し、記入してください。</t>
        </r>
      </text>
    </comment>
    <comment ref="K10" authorId="1" shapeId="0" xr:uid="{00000000-0006-0000-0200-000002000000}">
      <text>
        <r>
          <rPr>
            <b/>
            <sz val="9"/>
            <color indexed="81"/>
            <rFont val="MS P ゴシック"/>
            <family val="3"/>
            <charset val="128"/>
          </rPr>
          <t>2030年度、2050年度等に向けた中長期的な削減目標を設定している場合、その内容を記入してください。
例）2030年度　CO2排出量50％削減（2013年度比）等
複数の目標、Scope3の目標等も記載可能です。</t>
        </r>
      </text>
    </comment>
    <comment ref="A18" authorId="2" shapeId="0" xr:uid="{00000000-0006-0000-0200-000003000000}">
      <text>
        <r>
          <rPr>
            <b/>
            <sz val="9"/>
            <color indexed="81"/>
            <rFont val="ＭＳ Ｐゴシック"/>
            <family val="3"/>
            <charset val="128"/>
          </rPr>
          <t>貴事業者の組織体制の中に、温暖化対策責任者、計画書提出担当者、温暖化対策担当者の語句を入れてください。
必ず本社を含む体制を図示してください。(個人名は記入しないでください。）</t>
        </r>
      </text>
    </comment>
    <comment ref="A32" authorId="0" shapeId="0" xr:uid="{00000000-0006-0000-0200-000004000000}">
      <text>
        <r>
          <rPr>
            <b/>
            <sz val="9"/>
            <color indexed="81"/>
            <rFont val="MS P ゴシック"/>
            <family val="3"/>
            <charset val="128"/>
          </rPr>
          <t>温室効果ガス排出削減のための会議体等の名称を記載してください。
また、その開催頻度も記載してください。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温暖化対策課</author>
    <author>m.tokutake</author>
  </authors>
  <commentList>
    <comment ref="H5" authorId="0" shapeId="0" xr:uid="{00000000-0006-0000-0300-000001000000}">
      <text>
        <r>
          <rPr>
            <b/>
            <sz val="9"/>
            <color indexed="81"/>
            <rFont val="ＭＳ Ｐゴシック"/>
            <family val="3"/>
            <charset val="128"/>
          </rPr>
          <t>原単位の指標の名称を記載してください。</t>
        </r>
      </text>
    </comment>
    <comment ref="I5" authorId="0" shapeId="0" xr:uid="{00000000-0006-0000-0300-000002000000}">
      <text>
        <r>
          <rPr>
            <b/>
            <sz val="9"/>
            <color indexed="81"/>
            <rFont val="ＭＳ Ｐゴシック"/>
            <family val="3"/>
            <charset val="128"/>
          </rPr>
          <t>原単位の指標の数値を記載してください。また、基準原単位が 1 以上となるように、単位と値を記入してください。</t>
        </r>
      </text>
    </comment>
    <comment ref="I8" authorId="1" shapeId="0" xr:uid="{00000000-0006-0000-0300-000003000000}">
      <text>
        <r>
          <rPr>
            <b/>
            <sz val="9"/>
            <color indexed="81"/>
            <rFont val="MS P ゴシック"/>
            <family val="3"/>
            <charset val="128"/>
          </rPr>
          <t>設定した原単位の目標削減率を入力してください。
目標原単位が自動で算定されます。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温暖化対策課</author>
    <author>m.tokutake</author>
  </authors>
  <commentList>
    <comment ref="H5" authorId="0" shapeId="0" xr:uid="{00000000-0006-0000-0400-000001000000}">
      <text>
        <r>
          <rPr>
            <b/>
            <sz val="9"/>
            <color indexed="81"/>
            <rFont val="ＭＳ Ｐゴシック"/>
            <family val="3"/>
            <charset val="128"/>
          </rPr>
          <t>原単位の指標の名称を記載してください。</t>
        </r>
      </text>
    </comment>
    <comment ref="I5" authorId="0" shapeId="0" xr:uid="{00000000-0006-0000-0400-000002000000}">
      <text>
        <r>
          <rPr>
            <b/>
            <sz val="9"/>
            <color indexed="81"/>
            <rFont val="ＭＳ Ｐゴシック"/>
            <family val="3"/>
            <charset val="128"/>
          </rPr>
          <t>原単位の指標の数値を記載してください。また、基準原単位が 1 以上となるように、単位と値を記入してください。</t>
        </r>
      </text>
    </comment>
    <comment ref="I8" authorId="1" shapeId="0" xr:uid="{00000000-0006-0000-0400-000003000000}">
      <text>
        <r>
          <rPr>
            <b/>
            <sz val="9"/>
            <color indexed="81"/>
            <rFont val="MS P ゴシック"/>
            <family val="3"/>
            <charset val="128"/>
          </rPr>
          <t>設定した原単位の目標削減率を入力してください。
目標原単位が自動で算定されます。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温暖化対策課</author>
    <author>m.tokutake</author>
  </authors>
  <commentList>
    <comment ref="K5" authorId="0" shapeId="0" xr:uid="{00000000-0006-0000-0500-000001000000}">
      <text>
        <r>
          <rPr>
            <b/>
            <sz val="9"/>
            <color indexed="81"/>
            <rFont val="ＭＳ Ｐゴシック"/>
            <family val="3"/>
            <charset val="128"/>
          </rPr>
          <t>原単位の指標の名称を記載してください。</t>
        </r>
      </text>
    </comment>
    <comment ref="N5" authorId="0" shapeId="0" xr:uid="{00000000-0006-0000-0500-000002000000}">
      <text>
        <r>
          <rPr>
            <b/>
            <sz val="9"/>
            <color indexed="81"/>
            <rFont val="ＭＳ Ｐゴシック"/>
            <family val="3"/>
            <charset val="128"/>
          </rPr>
          <t>原単位の指標の数値を記載してください。また、基準原単位が 1 以上となるように、単位と値を記入してください。</t>
        </r>
      </text>
    </comment>
    <comment ref="N8" authorId="1" shapeId="0" xr:uid="{00000000-0006-0000-0500-000003000000}">
      <text>
        <r>
          <rPr>
            <b/>
            <sz val="9"/>
            <color indexed="81"/>
            <rFont val="MS P ゴシック"/>
            <family val="3"/>
            <charset val="128"/>
          </rPr>
          <t>設定した原単位の目標削減率を入力してください。
目標原単位が自動で算定されます。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m.tokutake</author>
    <author>m.miyazaki</author>
    <author>相原 有希</author>
  </authors>
  <commentList>
    <comment ref="W4" authorId="0" shapeId="0" xr:uid="{00000000-0006-0000-0600-000001000000}">
      <text>
        <r>
          <rPr>
            <b/>
            <sz val="9"/>
            <color indexed="81"/>
            <rFont val="MS P ゴシック"/>
            <family val="3"/>
            <charset val="128"/>
          </rPr>
          <t>●計画期間内に実施する対策を記入してください。
①区分に「エネ起」を選択した場合、「設備等」を選択し、別添「抑制メニュー」（産業部門編・業務部門編）を参考に対策内容を記載してください。
②「対策内容」欄と「計画」欄の計画時策定時作成の内容（黄色いセル内）は、同一の計画期間内においては変更しないでください。
③削減見込量や推計削減量について、設備更新等に伴う削減能力を記入してください。
削減能力とは、導入時期に関係なく一年間稼働したとみなして、年間で削減できる量です。
対策を追加実施した場合は、報告時の推計削減量を追加して記入してください。
なお、電気の削減量（kWh)から排出量を算定する際は、排出係数「0.449」を使用してください。
※新規に対策内容を追加した場合は、「区分」「設備等」及び「対策内容」の欄に追記し、「状況」欄に年度と推計削減量を記入してください。（計画欄（実施予定年度と削減見込量）は空欄にしてください。
※対策数が多い場合は、削減効果の大きい対策を優先的に記入してください。</t>
        </r>
      </text>
    </comment>
    <comment ref="U20" authorId="1" shapeId="0" xr:uid="{00000000-0006-0000-0600-000002000000}">
      <text>
        <r>
          <rPr>
            <b/>
            <sz val="9"/>
            <color indexed="81"/>
            <rFont val="ＭＳ Ｐゴシック"/>
            <family val="3"/>
            <charset val="128"/>
          </rPr>
          <t>再生可能エネルギー源の種別に報告年時の累積能力（kW等）を記入してください。
※「再エネ設備」シートに入力すると自動表示されます。
PPA、売電等も当該項目に含めてください。</t>
        </r>
      </text>
    </comment>
    <comment ref="U30" authorId="2" shapeId="0" xr:uid="{00000000-0006-0000-0600-000003000000}">
      <text>
        <r>
          <rPr>
            <b/>
            <sz val="9"/>
            <color indexed="81"/>
            <rFont val="MS P ゴシック"/>
            <family val="3"/>
            <charset val="128"/>
          </rPr>
          <t>単年度の利用計画、利用実績を記入してください。
「導入計画」欄は量以外の記入も可能です。
　例）・使用電力の○％
　　　 ・削減目標に対する不足分 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m.tokutake</author>
    <author>藤丸 薫</author>
    <author>管理者</author>
  </authors>
  <commentList>
    <comment ref="A5" authorId="0" shapeId="0" xr:uid="{00000000-0006-0000-0700-000001000000}">
      <text>
        <r>
          <rPr>
            <b/>
            <sz val="9"/>
            <color indexed="81"/>
            <rFont val="MS P ゴシック"/>
            <family val="3"/>
            <charset val="128"/>
          </rPr>
          <t>エネルギー起源二酸化炭素排出量計算シートの『0_総括』シートの右上にある表の内容を転記してください。
排出量欄へ原油換算エネルギー使用量を記入しないようご注意ください。</t>
        </r>
      </text>
    </comment>
    <comment ref="F6" authorId="1" shapeId="0" xr:uid="{00000000-0006-0000-0700-000002000000}">
      <text>
        <r>
          <rPr>
            <b/>
            <sz val="9"/>
            <color indexed="81"/>
            <rFont val="MS P ゴシック"/>
            <family val="3"/>
            <charset val="128"/>
          </rPr>
          <t>任意提出事業者の場合は、小数点第２位まで入力してください。
※端数処理の関係上、規模別の排出量を合計した値と「合計」欄に表示される値は一致しないことがあります。</t>
        </r>
      </text>
    </comment>
    <comment ref="K13" authorId="2" shapeId="0" xr:uid="{00000000-0006-0000-0700-000003000000}">
      <text>
        <r>
          <rPr>
            <b/>
            <sz val="9"/>
            <color indexed="81"/>
            <rFont val="ＭＳ Ｐゴシック"/>
            <family val="3"/>
            <charset val="128"/>
          </rPr>
          <t>県内のすべての工場等における合計排出量を
二酸化炭素換算で記載してください。
（3000t-CO2未満の事業者も記載してください）
係数は、指針に定める値を用いてください。
※端数処理の関係上、種類別の排出量を合計した値と「合計」欄に表示される値は一致しないことがあります。</t>
        </r>
      </text>
    </comment>
    <comment ref="K29" authorId="2" shapeId="0" xr:uid="{00000000-0006-0000-0700-000004000000}">
      <text>
        <r>
          <rPr>
            <b/>
            <sz val="9"/>
            <color indexed="81"/>
            <rFont val="ＭＳ Ｐゴシック"/>
            <family val="3"/>
            <charset val="128"/>
          </rPr>
          <t>その他の欄は、次世代自動車のうち、上記の４分類
いずれにも該当しないものの台数を入力してください。</t>
        </r>
      </text>
    </comment>
    <comment ref="K31" authorId="2" shapeId="0" xr:uid="{00000000-0006-0000-0700-000005000000}">
      <text>
        <r>
          <rPr>
            <b/>
            <sz val="9"/>
            <color indexed="81"/>
            <rFont val="ＭＳ Ｐゴシック"/>
            <family val="3"/>
            <charset val="128"/>
          </rPr>
          <t>自動車総数は、次世代自動車を含んだすべての自動車の台数を入力してください。
また、総数は総括票1事業者の概要にある自動車の台数と整合させてください。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m.tokutake</author>
    <author>相原 有希</author>
    <author>中村 理志</author>
  </authors>
  <commentList>
    <comment ref="D6" authorId="0" shapeId="0" xr:uid="{00000000-0006-0000-0800-000001000000}">
      <text>
        <r>
          <rPr>
            <b/>
            <sz val="9"/>
            <color indexed="81"/>
            <rFont val="MS P ゴシック"/>
            <family val="3"/>
            <charset val="128"/>
          </rPr>
          <t>通勤や業務における移動の際に、公共交通機関の利用や徒歩により、自動車の利用抑制に関する取組を行っている場合は記入してください。</t>
        </r>
      </text>
    </comment>
    <comment ref="D7" authorId="0" shapeId="0" xr:uid="{00000000-0006-0000-0800-000002000000}">
      <text>
        <r>
          <rPr>
            <b/>
            <sz val="9"/>
            <color indexed="81"/>
            <rFont val="MS P ゴシック"/>
            <family val="3"/>
            <charset val="128"/>
          </rPr>
          <t>自動車の利用抑制に関して、自転車の利用促進の取組を行っている場合は概要を記載してください。
例）社有自転車を近距離への移動の際に利用 等</t>
        </r>
      </text>
    </comment>
    <comment ref="D8" authorId="0" shapeId="0" xr:uid="{00000000-0006-0000-0800-000003000000}">
      <text>
        <r>
          <rPr>
            <b/>
            <sz val="9"/>
            <color indexed="81"/>
            <rFont val="MS P ゴシック"/>
            <family val="3"/>
            <charset val="128"/>
          </rPr>
          <t>商業施設など、来客数が多い事業所を設置している事業者で、来客者の自動車の利用抑制に関する取組を行っている場合は概要を記入してください。
また、社内向けのエコドライブ研修等、社有車等の移動に係る取組を行っている場合は概要を記入してください。</t>
        </r>
      </text>
    </comment>
    <comment ref="D9" authorId="1" shapeId="0" xr:uid="{00000000-0006-0000-0800-000004000000}">
      <text>
        <r>
          <rPr>
            <b/>
            <sz val="9"/>
            <color indexed="81"/>
            <rFont val="MS P ゴシック"/>
            <family val="3"/>
            <charset val="128"/>
          </rPr>
          <t>多数が利用する駐車場を設置又は管理している事業者やその他の事業者で、電気自動車用充電設備を設置している場合は概要を記入してください。
また、社用車等に電気自動車を導入している場合はその概要を記載してください。</t>
        </r>
      </text>
    </comment>
    <comment ref="D10" authorId="0" shapeId="0" xr:uid="{00000000-0006-0000-0800-000005000000}">
      <text>
        <r>
          <rPr>
            <b/>
            <sz val="9"/>
            <color indexed="81"/>
            <rFont val="MS P ゴシック"/>
            <family val="3"/>
            <charset val="128"/>
          </rPr>
          <t>輸送単位や頻度の合理化、配送センター等の配置の合理化、モーダルシフト等物流の合理化に関して取り組みを行っている場合は概要を記入してください。</t>
        </r>
      </text>
    </comment>
    <comment ref="P14" authorId="2" shapeId="0" xr:uid="{00000000-0006-0000-0800-000006000000}">
      <text>
        <r>
          <rPr>
            <b/>
            <sz val="9"/>
            <color indexed="81"/>
            <rFont val="ＭＳ Ｐゴシック"/>
            <family val="3"/>
            <charset val="128"/>
          </rPr>
          <t>基準年度までに実施された場合は、計画期間に関わらず記入してください。
実施予定の場合は、計画期間中（2023～2025）の年度を記入してください。</t>
        </r>
      </text>
    </comment>
    <comment ref="Q24" authorId="0" shapeId="0" xr:uid="{00000000-0006-0000-0800-000007000000}">
      <text>
        <r>
          <rPr>
            <b/>
            <sz val="9"/>
            <color indexed="81"/>
            <rFont val="MS P ゴシック"/>
            <family val="3"/>
            <charset val="128"/>
          </rPr>
          <t>対外的にアピールする取組等を記入してください。
・他の項目で記載した対策内容等の詳細
・総括票6の1から15項まで記載した内容以外に対外的にアピールする事項
例：</t>
        </r>
        <r>
          <rPr>
            <b/>
            <u/>
            <sz val="9"/>
            <color indexed="81"/>
            <rFont val="MS P ゴシック"/>
            <family val="3"/>
            <charset val="128"/>
          </rPr>
          <t>計画書兼報告書内に記載した取組の詳細</t>
        </r>
        <r>
          <rPr>
            <b/>
            <sz val="9"/>
            <color indexed="81"/>
            <rFont val="MS P ゴシック"/>
            <family val="3"/>
            <charset val="128"/>
          </rPr>
          <t xml:space="preserve">
　　</t>
        </r>
        <r>
          <rPr>
            <b/>
            <u/>
            <sz val="9"/>
            <color indexed="81"/>
            <rFont val="MS P ゴシック"/>
            <family val="3"/>
            <charset val="128"/>
          </rPr>
          <t>（省エネ対策、再エネ導入、DR実施方法の詳細等）</t>
        </r>
        <r>
          <rPr>
            <b/>
            <sz val="9"/>
            <color indexed="81"/>
            <rFont val="MS P ゴシック"/>
            <family val="3"/>
            <charset val="128"/>
          </rPr>
          <t xml:space="preserve">
　　計画書兼報告書内に記載できなかった省エネの取組（設備更新等も可）
　　県内の緑化及び森林の保全（二酸化炭素の吸収源整備）
　　環境に配慮した低炭素型の技術・製品・サービスの研究、開発、提供
　　廃棄物の排出量の削減
　　県内における環境教育
　　上水、工業用水の使用量削減、並びに公共用水域への排水量の削減　等</t>
        </r>
      </text>
    </comment>
  </commentList>
</comments>
</file>

<file path=xl/sharedStrings.xml><?xml version="1.0" encoding="utf-8"?>
<sst xmlns="http://schemas.openxmlformats.org/spreadsheetml/2006/main" count="813" uniqueCount="459">
  <si>
    <t>その他</t>
    <rPh sb="2" eb="3">
      <t>タ</t>
    </rPh>
    <phoneticPr fontId="3"/>
  </si>
  <si>
    <t>印刷物の閲覧</t>
    <rPh sb="0" eb="3">
      <t>インサツブツ</t>
    </rPh>
    <rPh sb="4" eb="6">
      <t>エツラン</t>
    </rPh>
    <phoneticPr fontId="3"/>
  </si>
  <si>
    <t>９９ 分類不能の産業</t>
  </si>
  <si>
    <t>Ｔ 分類不能の産業</t>
  </si>
  <si>
    <t>ホームページ</t>
    <phoneticPr fontId="3"/>
  </si>
  <si>
    <t>９８ 地方公務</t>
  </si>
  <si>
    <t>９７ 国家公務</t>
  </si>
  <si>
    <t>Ｓ 公務（他に分類されるものを除く）</t>
  </si>
  <si>
    <t>８７ 協同組合（他に分類されないもの）</t>
  </si>
  <si>
    <t>８６ 郵便局</t>
  </si>
  <si>
    <t>Ｑ 複合サービス事業</t>
  </si>
  <si>
    <t>年度</t>
    <rPh sb="0" eb="2">
      <t>ネンド</t>
    </rPh>
    <phoneticPr fontId="3"/>
  </si>
  <si>
    <t>８５ 社会保険・社会福祉・介護事業</t>
  </si>
  <si>
    <t>８４ 保健衛生</t>
  </si>
  <si>
    <t>８３ 医療業</t>
  </si>
  <si>
    <t>Ｐ 医療、福祉</t>
  </si>
  <si>
    <t>８０ 娯楽業</t>
  </si>
  <si>
    <t>７９ その他の生活関連サービス業</t>
  </si>
  <si>
    <t>７８ 洗濯・理容・美容・浴場業</t>
    <rPh sb="3" eb="5">
      <t>センタク</t>
    </rPh>
    <rPh sb="6" eb="8">
      <t>リヨウ</t>
    </rPh>
    <phoneticPr fontId="3"/>
  </si>
  <si>
    <t>Ｎ 生活関連サービス業、娯楽業</t>
  </si>
  <si>
    <t>台</t>
    <rPh sb="0" eb="1">
      <t>ダイ</t>
    </rPh>
    <phoneticPr fontId="3"/>
  </si>
  <si>
    <t>自動車の台数</t>
    <rPh sb="0" eb="3">
      <t>ジドウシャ</t>
    </rPh>
    <rPh sb="4" eb="6">
      <t>ダイスウ</t>
    </rPh>
    <phoneticPr fontId="3"/>
  </si>
  <si>
    <t>kl</t>
    <phoneticPr fontId="3"/>
  </si>
  <si>
    <t>原油換算エネルギー使用量</t>
    <rPh sb="0" eb="2">
      <t>ゲンユ</t>
    </rPh>
    <rPh sb="2" eb="4">
      <t>カンザン</t>
    </rPh>
    <rPh sb="9" eb="12">
      <t>シヨウリョウ</t>
    </rPh>
    <phoneticPr fontId="3"/>
  </si>
  <si>
    <t>７７ 持ち帰り・配達飲食サービス業</t>
  </si>
  <si>
    <t>７６ 飲食店</t>
  </si>
  <si>
    <t>７５ 宿泊業</t>
  </si>
  <si>
    <t>Ｍ 宿泊業、飲食サービス業</t>
  </si>
  <si>
    <t>７４ 技術サービス業（他に分類されないもの）</t>
  </si>
  <si>
    <t>７３ 広告業</t>
  </si>
  <si>
    <t>７２ 専門サービス業（他に分類されないもの）</t>
  </si>
  <si>
    <t>７１ 学術・開発研究機関</t>
  </si>
  <si>
    <t>Ｌ 学術研究、専門・技術サービス業</t>
  </si>
  <si>
    <t>７０ 物品賃貸業</t>
  </si>
  <si>
    <t>６９ 不動産賃貸業・管理業</t>
  </si>
  <si>
    <t>６８ 不動産取引業</t>
  </si>
  <si>
    <t>Ｋ 不動産業、物品賃貸業</t>
  </si>
  <si>
    <t>４９ 郵便業（信書便事業を含む）</t>
  </si>
  <si>
    <t>４８ 運輸に附帯するサービス業</t>
  </si>
  <si>
    <t>４７ 倉庫業</t>
  </si>
  <si>
    <t>４６ 航空運輸業</t>
  </si>
  <si>
    <t>４５ 水運業</t>
  </si>
  <si>
    <t>４４ 道路貨物運送業</t>
  </si>
  <si>
    <t>４３ 道路旅客運送業</t>
  </si>
  <si>
    <t>４２ 鉄道業</t>
  </si>
  <si>
    <t>Ｈ 運輸業、郵便業</t>
  </si>
  <si>
    <t>４１ 映像・音声・文字情報制作業</t>
  </si>
  <si>
    <t>３９ 情報サービス業</t>
  </si>
  <si>
    <t>３８ 放送業</t>
  </si>
  <si>
    <t>３７ 通信業</t>
  </si>
  <si>
    <t>Ｇ 情報通信業</t>
  </si>
  <si>
    <t>３６ 水道業</t>
  </si>
  <si>
    <t>３５ 熱供給業</t>
  </si>
  <si>
    <t>３４ ガス業</t>
  </si>
  <si>
    <t>３３ 電気業</t>
  </si>
  <si>
    <t>Ｆ 電気・ガス・熱供給・水道業</t>
  </si>
  <si>
    <t>主たる事業
の概要</t>
    <rPh sb="0" eb="1">
      <t>シュ</t>
    </rPh>
    <rPh sb="3" eb="5">
      <t>ジギョウ</t>
    </rPh>
    <rPh sb="7" eb="9">
      <t>ガイヨウ</t>
    </rPh>
    <phoneticPr fontId="3"/>
  </si>
  <si>
    <t>３２ その他の製造業</t>
  </si>
  <si>
    <t>３１ 輸送用機械器具製造業</t>
  </si>
  <si>
    <t>３０ 情報通信機械器具製造業</t>
  </si>
  <si>
    <t>２９ 電気機械器具製造業</t>
  </si>
  <si>
    <t>２８ 電子部品・デバイス・電子回路製造業</t>
  </si>
  <si>
    <t>２７ 業務用機械器具製造業</t>
  </si>
  <si>
    <t>２６ 生産用機械器具製造業</t>
  </si>
  <si>
    <t>２５ はん用機械器具製造業</t>
  </si>
  <si>
    <t>２４ 金属製品製造業</t>
  </si>
  <si>
    <t>２３ 非鉄金属製造業</t>
  </si>
  <si>
    <t>２２ 鉄鋼業</t>
  </si>
  <si>
    <t>２１ 窯業・土石製品製造業</t>
  </si>
  <si>
    <t>２０ なめし革・同製品・毛皮製造業</t>
  </si>
  <si>
    <t>１９ ゴム製品製造業</t>
  </si>
  <si>
    <t>１８ プラスチック製品製造業（別掲を除く）</t>
  </si>
  <si>
    <t>１７ 石油製品・石炭製品製造業</t>
  </si>
  <si>
    <t>１６ 化学工業</t>
  </si>
  <si>
    <t>１５ 印刷・同関連業</t>
  </si>
  <si>
    <t>１４ パルプ・紙・紙加工品製造業</t>
  </si>
  <si>
    <t>１３ 家具・装備品製造業</t>
  </si>
  <si>
    <t>１２ 木材・木製品製造業（家具を除く）</t>
  </si>
  <si>
    <t>１１ 繊維工業</t>
  </si>
  <si>
    <t>１０ 飲料・たばこ・飼料製造業</t>
  </si>
  <si>
    <t>０９ 食料品製造業</t>
  </si>
  <si>
    <t>Ｅ 製造業</t>
  </si>
  <si>
    <t>中分類</t>
    <rPh sb="0" eb="3">
      <t>チュウブンルイ</t>
    </rPh>
    <phoneticPr fontId="3"/>
  </si>
  <si>
    <t>６７ 保険業（保険媒介代理業、保険サービス業を含む）</t>
  </si>
  <si>
    <t>６６ 補助的金融業等</t>
  </si>
  <si>
    <t>６５ 金融商品取引業、商品先物取引業</t>
  </si>
  <si>
    <t>６４ 貸金業、クレジットカード業等非預金信用機関</t>
  </si>
  <si>
    <t>６３ 協同組織金融業</t>
  </si>
  <si>
    <t>６２ 銀行業</t>
  </si>
  <si>
    <t>Ｊ 金融業・保険業</t>
  </si>
  <si>
    <t>大分類</t>
    <rPh sb="0" eb="3">
      <t>ダイブンルイ</t>
    </rPh>
    <phoneticPr fontId="3"/>
  </si>
  <si>
    <t>主たる事業
の分類</t>
    <rPh sb="0" eb="1">
      <t>シュ</t>
    </rPh>
    <rPh sb="3" eb="5">
      <t>ジギョウ</t>
    </rPh>
    <rPh sb="7" eb="9">
      <t>ブンルイ</t>
    </rPh>
    <phoneticPr fontId="3"/>
  </si>
  <si>
    <t>６１ 無店舗小売業</t>
  </si>
  <si>
    <t>６０ その他の小売業</t>
  </si>
  <si>
    <t>５９ 機械器具小売業</t>
  </si>
  <si>
    <t>５８ 飲食料品小売業</t>
  </si>
  <si>
    <t>５７ 織物・衣服・身の回り品小売業</t>
  </si>
  <si>
    <t>５６ 各種商品小売業</t>
  </si>
  <si>
    <t>５５ その他の卸売業</t>
  </si>
  <si>
    <t>５４ 機械器具卸売業</t>
  </si>
  <si>
    <t>５３ 建築材料、鉱物・金属材料等卸売業</t>
  </si>
  <si>
    <t>５２ 飲食料品卸売業</t>
  </si>
  <si>
    <t>５１ 繊維・衣服等卸売業</t>
  </si>
  <si>
    <t>５０ 各種商品卸売業</t>
  </si>
  <si>
    <t>Ｉ 卸売・小売業</t>
  </si>
  <si>
    <t>０８ 設備工事業</t>
  </si>
  <si>
    <t>０７ 職別工事業（設備工事業を除く）</t>
  </si>
  <si>
    <t>０６ 総合工事業</t>
  </si>
  <si>
    <t>Ｄ 建設業</t>
  </si>
  <si>
    <t>役職名</t>
    <rPh sb="0" eb="3">
      <t>ヤクショクメイ</t>
    </rPh>
    <phoneticPr fontId="3"/>
  </si>
  <si>
    <t>氏名</t>
    <rPh sb="0" eb="2">
      <t>シメイ</t>
    </rPh>
    <phoneticPr fontId="3"/>
  </si>
  <si>
    <t>代表者名</t>
    <rPh sb="0" eb="3">
      <t>ダイヒョウシャ</t>
    </rPh>
    <rPh sb="3" eb="4">
      <t>メイ</t>
    </rPh>
    <phoneticPr fontId="3"/>
  </si>
  <si>
    <t>０５ 鉱業、採石業、砂利採取業</t>
  </si>
  <si>
    <t>氏名又は名称</t>
    <rPh sb="0" eb="2">
      <t>シメイ</t>
    </rPh>
    <rPh sb="2" eb="3">
      <t>マタ</t>
    </rPh>
    <rPh sb="4" eb="5">
      <t>ナ</t>
    </rPh>
    <rPh sb="5" eb="6">
      <t>ショウ</t>
    </rPh>
    <phoneticPr fontId="3"/>
  </si>
  <si>
    <t>０４ 水産養殖業</t>
  </si>
  <si>
    <t>Ｂ 漁業</t>
  </si>
  <si>
    <t>１　事業者等の概要</t>
    <rPh sb="2" eb="5">
      <t>ジギョウシャ</t>
    </rPh>
    <rPh sb="5" eb="6">
      <t>トウ</t>
    </rPh>
    <rPh sb="7" eb="9">
      <t>ガイヨウ</t>
    </rPh>
    <phoneticPr fontId="3"/>
  </si>
  <si>
    <t>基準</t>
    <rPh sb="0" eb="2">
      <t>キジュン</t>
    </rPh>
    <phoneticPr fontId="3"/>
  </si>
  <si>
    <t>（総括票）</t>
    <rPh sb="1" eb="3">
      <t>ソウカツ</t>
    </rPh>
    <rPh sb="3" eb="4">
      <t>ヒョウ</t>
    </rPh>
    <phoneticPr fontId="3"/>
  </si>
  <si>
    <t>目標の達成状況及び排出量の増減理由</t>
    <rPh sb="9" eb="11">
      <t>ハイシュツ</t>
    </rPh>
    <rPh sb="11" eb="12">
      <t>リョウ</t>
    </rPh>
    <rPh sb="13" eb="15">
      <t>ゾウゲン</t>
    </rPh>
    <rPh sb="15" eb="17">
      <t>リユウ</t>
    </rPh>
    <phoneticPr fontId="3"/>
  </si>
  <si>
    <t>％</t>
    <phoneticPr fontId="3"/>
  </si>
  <si>
    <t>％</t>
    <phoneticPr fontId="3"/>
  </si>
  <si>
    <r>
      <t>t-CO</t>
    </r>
    <r>
      <rPr>
        <vertAlign val="subscript"/>
        <sz val="11"/>
        <rFont val="ＭＳ 明朝"/>
        <family val="1"/>
        <charset val="128"/>
      </rPr>
      <t>2</t>
    </r>
    <r>
      <rPr>
        <sz val="11"/>
        <rFont val="ＭＳ 明朝"/>
        <family val="1"/>
        <charset val="128"/>
      </rPr>
      <t>/</t>
    </r>
    <phoneticPr fontId="3"/>
  </si>
  <si>
    <t>原単位</t>
    <rPh sb="0" eb="3">
      <t>ゲンタンイ</t>
    </rPh>
    <phoneticPr fontId="3"/>
  </si>
  <si>
    <r>
      <t>t-CO</t>
    </r>
    <r>
      <rPr>
        <vertAlign val="subscript"/>
        <sz val="11"/>
        <rFont val="ＭＳ 明朝"/>
        <family val="1"/>
        <charset val="128"/>
      </rPr>
      <t>2</t>
    </r>
    <phoneticPr fontId="3"/>
  </si>
  <si>
    <t>調整後排出量</t>
    <rPh sb="0" eb="3">
      <t>チョウセイゴ</t>
    </rPh>
    <rPh sb="3" eb="5">
      <t>ハイシュツ</t>
    </rPh>
    <rPh sb="5" eb="6">
      <t>リョウ</t>
    </rPh>
    <phoneticPr fontId="3"/>
  </si>
  <si>
    <t>単位</t>
    <rPh sb="0" eb="2">
      <t>タンイ</t>
    </rPh>
    <phoneticPr fontId="3"/>
  </si>
  <si>
    <t>排出量</t>
    <rPh sb="0" eb="2">
      <t>ハイシュツ</t>
    </rPh>
    <rPh sb="2" eb="3">
      <t>リョウ</t>
    </rPh>
    <phoneticPr fontId="3"/>
  </si>
  <si>
    <t>第三年度</t>
    <rPh sb="0" eb="1">
      <t>ダイ</t>
    </rPh>
    <rPh sb="1" eb="2">
      <t>３</t>
    </rPh>
    <rPh sb="2" eb="4">
      <t>ネンド</t>
    </rPh>
    <phoneticPr fontId="3"/>
  </si>
  <si>
    <t>排出量等の
増減理由</t>
    <rPh sb="0" eb="2">
      <t>ハイシュツ</t>
    </rPh>
    <rPh sb="2" eb="3">
      <t>リョウ</t>
    </rPh>
    <rPh sb="3" eb="4">
      <t>トウ</t>
    </rPh>
    <rPh sb="6" eb="8">
      <t>ゾウゲン</t>
    </rPh>
    <rPh sb="8" eb="10">
      <t>リユウ</t>
    </rPh>
    <phoneticPr fontId="3"/>
  </si>
  <si>
    <t>％</t>
    <phoneticPr fontId="3"/>
  </si>
  <si>
    <r>
      <t>t-CO</t>
    </r>
    <r>
      <rPr>
        <vertAlign val="subscript"/>
        <sz val="11"/>
        <rFont val="ＭＳ 明朝"/>
        <family val="1"/>
        <charset val="128"/>
      </rPr>
      <t>2</t>
    </r>
    <r>
      <rPr>
        <sz val="11"/>
        <rFont val="ＭＳ 明朝"/>
        <family val="1"/>
        <charset val="128"/>
      </rPr>
      <t>/</t>
    </r>
    <phoneticPr fontId="3"/>
  </si>
  <si>
    <r>
      <t>t-CO</t>
    </r>
    <r>
      <rPr>
        <vertAlign val="subscript"/>
        <sz val="11"/>
        <rFont val="ＭＳ 明朝"/>
        <family val="1"/>
        <charset val="128"/>
      </rPr>
      <t>2</t>
    </r>
    <phoneticPr fontId="3"/>
  </si>
  <si>
    <r>
      <t>t-CO</t>
    </r>
    <r>
      <rPr>
        <vertAlign val="subscript"/>
        <sz val="11"/>
        <rFont val="ＭＳ 明朝"/>
        <family val="1"/>
        <charset val="128"/>
      </rPr>
      <t>2</t>
    </r>
    <phoneticPr fontId="3"/>
  </si>
  <si>
    <t>第二年度</t>
    <rPh sb="0" eb="2">
      <t>ダイニ</t>
    </rPh>
    <rPh sb="2" eb="4">
      <t>ネンド</t>
    </rPh>
    <phoneticPr fontId="3"/>
  </si>
  <si>
    <t>％</t>
    <phoneticPr fontId="3"/>
  </si>
  <si>
    <t>第一年度</t>
    <rPh sb="0" eb="2">
      <t>ダイイチ</t>
    </rPh>
    <rPh sb="2" eb="4">
      <t>ネンド</t>
    </rPh>
    <phoneticPr fontId="3"/>
  </si>
  <si>
    <t>目標設定に
関する説明</t>
    <rPh sb="0" eb="2">
      <t>モクヒョウ</t>
    </rPh>
    <rPh sb="2" eb="4">
      <t>セッテイ</t>
    </rPh>
    <rPh sb="6" eb="7">
      <t>カン</t>
    </rPh>
    <rPh sb="9" eb="11">
      <t>セツメイ</t>
    </rPh>
    <phoneticPr fontId="3"/>
  </si>
  <si>
    <t>目標削減率</t>
    <rPh sb="0" eb="2">
      <t>モクヒョウ</t>
    </rPh>
    <phoneticPr fontId="3"/>
  </si>
  <si>
    <r>
      <t>t-CO</t>
    </r>
    <r>
      <rPr>
        <vertAlign val="subscript"/>
        <sz val="11"/>
        <rFont val="ＭＳ 明朝"/>
        <family val="1"/>
        <charset val="128"/>
      </rPr>
      <t>2</t>
    </r>
    <r>
      <rPr>
        <sz val="11"/>
        <rFont val="ＭＳ 明朝"/>
        <family val="1"/>
        <charset val="128"/>
      </rPr>
      <t>/</t>
    </r>
    <phoneticPr fontId="3"/>
  </si>
  <si>
    <t>目標原単位</t>
    <rPh sb="0" eb="2">
      <t>モクヒョウ</t>
    </rPh>
    <rPh sb="2" eb="5">
      <t>ゲンタンイ</t>
    </rPh>
    <phoneticPr fontId="3"/>
  </si>
  <si>
    <r>
      <t>t-CO</t>
    </r>
    <r>
      <rPr>
        <vertAlign val="subscript"/>
        <sz val="11"/>
        <rFont val="ＭＳ 明朝"/>
        <family val="1"/>
        <charset val="128"/>
      </rPr>
      <t>2</t>
    </r>
    <phoneticPr fontId="3"/>
  </si>
  <si>
    <t>目標年度</t>
    <rPh sb="0" eb="2">
      <t>モクヒョウ</t>
    </rPh>
    <rPh sb="2" eb="4">
      <t>ネンド</t>
    </rPh>
    <phoneticPr fontId="3"/>
  </si>
  <si>
    <r>
      <t>t-CO</t>
    </r>
    <r>
      <rPr>
        <vertAlign val="subscript"/>
        <sz val="11"/>
        <rFont val="ＭＳ 明朝"/>
        <family val="1"/>
        <charset val="128"/>
      </rPr>
      <t>2</t>
    </r>
    <r>
      <rPr>
        <sz val="11"/>
        <rFont val="ＭＳ 明朝"/>
        <family val="1"/>
        <charset val="128"/>
      </rPr>
      <t>/</t>
    </r>
    <phoneticPr fontId="3"/>
  </si>
  <si>
    <t>基準原単位</t>
    <rPh sb="0" eb="2">
      <t>キジュン</t>
    </rPh>
    <rPh sb="2" eb="5">
      <t>ゲンタンイ</t>
    </rPh>
    <phoneticPr fontId="3"/>
  </si>
  <si>
    <r>
      <t>t-CO</t>
    </r>
    <r>
      <rPr>
        <vertAlign val="subscript"/>
        <sz val="11"/>
        <rFont val="ＭＳ 明朝"/>
        <family val="1"/>
        <charset val="128"/>
      </rPr>
      <t>2</t>
    </r>
    <phoneticPr fontId="3"/>
  </si>
  <si>
    <t>調整後排出量</t>
    <phoneticPr fontId="3"/>
  </si>
  <si>
    <t>基準排出量</t>
    <rPh sb="0" eb="2">
      <t>キジュン</t>
    </rPh>
    <rPh sb="2" eb="4">
      <t>ハイシュツ</t>
    </rPh>
    <rPh sb="4" eb="5">
      <t>リョウ</t>
    </rPh>
    <phoneticPr fontId="3"/>
  </si>
  <si>
    <t>基準年度</t>
    <rPh sb="0" eb="2">
      <t>キジュン</t>
    </rPh>
    <rPh sb="2" eb="4">
      <t>ネンド</t>
    </rPh>
    <phoneticPr fontId="3"/>
  </si>
  <si>
    <t>％</t>
    <phoneticPr fontId="3"/>
  </si>
  <si>
    <t>第二年度</t>
    <rPh sb="0" eb="1">
      <t>ダイ</t>
    </rPh>
    <rPh sb="1" eb="2">
      <t>２</t>
    </rPh>
    <rPh sb="2" eb="4">
      <t>ネンド</t>
    </rPh>
    <phoneticPr fontId="3"/>
  </si>
  <si>
    <r>
      <t>t-CO</t>
    </r>
    <r>
      <rPr>
        <vertAlign val="subscript"/>
        <sz val="11"/>
        <rFont val="ＭＳ 明朝"/>
        <family val="1"/>
        <charset val="128"/>
      </rPr>
      <t>2</t>
    </r>
    <phoneticPr fontId="3"/>
  </si>
  <si>
    <r>
      <t>t-CO</t>
    </r>
    <r>
      <rPr>
        <vertAlign val="subscript"/>
        <sz val="11"/>
        <rFont val="ＭＳ 明朝"/>
        <family val="1"/>
        <charset val="128"/>
      </rPr>
      <t>2</t>
    </r>
    <r>
      <rPr>
        <sz val="11"/>
        <rFont val="ＭＳ 明朝"/>
        <family val="1"/>
        <charset val="128"/>
      </rPr>
      <t>/</t>
    </r>
    <phoneticPr fontId="3"/>
  </si>
  <si>
    <t>調整後排出量</t>
    <phoneticPr fontId="3"/>
  </si>
  <si>
    <t>次世代自動車の導入</t>
    <rPh sb="0" eb="3">
      <t>ジセダイ</t>
    </rPh>
    <rPh sb="3" eb="6">
      <t>ジドウシャ</t>
    </rPh>
    <rPh sb="7" eb="9">
      <t>ドウニュウ</t>
    </rPh>
    <phoneticPr fontId="3"/>
  </si>
  <si>
    <t>エコドライブの励行</t>
    <rPh sb="7" eb="9">
      <t>レイコウ</t>
    </rPh>
    <phoneticPr fontId="3"/>
  </si>
  <si>
    <t>燃料使用量等の定期的な把握</t>
    <rPh sb="0" eb="2">
      <t>ネンリョウ</t>
    </rPh>
    <rPh sb="2" eb="4">
      <t>シヨウ</t>
    </rPh>
    <rPh sb="4" eb="5">
      <t>リョウ</t>
    </rPh>
    <rPh sb="5" eb="6">
      <t>トウ</t>
    </rPh>
    <rPh sb="7" eb="10">
      <t>テイキテキ</t>
    </rPh>
    <rPh sb="11" eb="13">
      <t>ハアク</t>
    </rPh>
    <phoneticPr fontId="3"/>
  </si>
  <si>
    <t>備考</t>
    <rPh sb="0" eb="2">
      <t>ビコウ</t>
    </rPh>
    <phoneticPr fontId="3"/>
  </si>
  <si>
    <t>第二年度</t>
    <rPh sb="0" eb="1">
      <t>ダイ</t>
    </rPh>
    <rPh sb="1" eb="4">
      <t>２ネンド</t>
    </rPh>
    <phoneticPr fontId="3"/>
  </si>
  <si>
    <t>第一年度</t>
    <rPh sb="0" eb="1">
      <t>ダイ</t>
    </rPh>
    <rPh sb="1" eb="2">
      <t>１</t>
    </rPh>
    <rPh sb="2" eb="4">
      <t>ネンド</t>
    </rPh>
    <phoneticPr fontId="3"/>
  </si>
  <si>
    <t>実施予定</t>
    <rPh sb="0" eb="2">
      <t>ジッシ</t>
    </rPh>
    <rPh sb="2" eb="4">
      <t>ヨテイ</t>
    </rPh>
    <phoneticPr fontId="3"/>
  </si>
  <si>
    <t>対策名称</t>
    <rPh sb="0" eb="2">
      <t>タイサク</t>
    </rPh>
    <rPh sb="2" eb="4">
      <t>メイショウ</t>
    </rPh>
    <phoneticPr fontId="3"/>
  </si>
  <si>
    <t>段階</t>
    <rPh sb="0" eb="2">
      <t>ダンカイ</t>
    </rPh>
    <phoneticPr fontId="3"/>
  </si>
  <si>
    <t>７　重点対策の実施状況</t>
    <rPh sb="2" eb="4">
      <t>ジュウテン</t>
    </rPh>
    <rPh sb="4" eb="6">
      <t>タイサク</t>
    </rPh>
    <rPh sb="7" eb="9">
      <t>ジッシ</t>
    </rPh>
    <rPh sb="9" eb="11">
      <t>ジョウキョウ</t>
    </rPh>
    <phoneticPr fontId="3"/>
  </si>
  <si>
    <t>排出量</t>
    <rPh sb="0" eb="1">
      <t>ハイ</t>
    </rPh>
    <rPh sb="1" eb="2">
      <t>デ</t>
    </rPh>
    <rPh sb="2" eb="3">
      <t>リョウ</t>
    </rPh>
    <phoneticPr fontId="3"/>
  </si>
  <si>
    <r>
      <t>t-CO</t>
    </r>
    <r>
      <rPr>
        <vertAlign val="subscript"/>
        <sz val="11"/>
        <rFont val="ＭＳ 明朝"/>
        <family val="1"/>
        <charset val="128"/>
      </rPr>
      <t>2</t>
    </r>
    <phoneticPr fontId="3"/>
  </si>
  <si>
    <r>
      <t>t-CO</t>
    </r>
    <r>
      <rPr>
        <vertAlign val="subscript"/>
        <sz val="11"/>
        <rFont val="ＭＳ 明朝"/>
        <family val="1"/>
        <charset val="128"/>
      </rPr>
      <t>2</t>
    </r>
    <phoneticPr fontId="3"/>
  </si>
  <si>
    <t>基準排出量</t>
    <rPh sb="0" eb="2">
      <t>キジュン</t>
    </rPh>
    <rPh sb="2" eb="3">
      <t>ハイ</t>
    </rPh>
    <rPh sb="3" eb="4">
      <t>デ</t>
    </rPh>
    <rPh sb="4" eb="5">
      <t>リョウ</t>
    </rPh>
    <phoneticPr fontId="3"/>
  </si>
  <si>
    <t>番号</t>
    <rPh sb="0" eb="2">
      <t>バンゴウ</t>
    </rPh>
    <phoneticPr fontId="3"/>
  </si>
  <si>
    <t>第三年度</t>
    <rPh sb="0" eb="1">
      <t>ダイ</t>
    </rPh>
    <rPh sb="1" eb="4">
      <t>３ネンド</t>
    </rPh>
    <phoneticPr fontId="3"/>
  </si>
  <si>
    <t>導入計画</t>
    <rPh sb="0" eb="2">
      <t>ドウニュウ</t>
    </rPh>
    <rPh sb="2" eb="4">
      <t>ケイカク</t>
    </rPh>
    <phoneticPr fontId="3"/>
  </si>
  <si>
    <t>その他
ガス</t>
    <phoneticPr fontId="3"/>
  </si>
  <si>
    <t>自動車</t>
    <rPh sb="0" eb="2">
      <t>ジドウ</t>
    </rPh>
    <rPh sb="2" eb="3">
      <t>シャ</t>
    </rPh>
    <phoneticPr fontId="3"/>
  </si>
  <si>
    <t>エネ起</t>
    <rPh sb="2" eb="3">
      <t>オコシ</t>
    </rPh>
    <phoneticPr fontId="3"/>
  </si>
  <si>
    <t>区分</t>
    <rPh sb="0" eb="2">
      <t>クブン</t>
    </rPh>
    <phoneticPr fontId="3"/>
  </si>
  <si>
    <t>自動車総数</t>
    <rPh sb="0" eb="3">
      <t>ジドウシャ</t>
    </rPh>
    <rPh sb="3" eb="5">
      <t>ソウスウ</t>
    </rPh>
    <phoneticPr fontId="3"/>
  </si>
  <si>
    <t>合計</t>
    <rPh sb="0" eb="2">
      <t>ゴウケイ</t>
    </rPh>
    <phoneticPr fontId="3"/>
  </si>
  <si>
    <t>クリーンディーゼル自動車</t>
    <rPh sb="9" eb="12">
      <t>ジドウシャ</t>
    </rPh>
    <phoneticPr fontId="3"/>
  </si>
  <si>
    <t>燃料電池自動車</t>
    <rPh sb="0" eb="2">
      <t>ネンリョウ</t>
    </rPh>
    <rPh sb="2" eb="4">
      <t>デンチ</t>
    </rPh>
    <rPh sb="4" eb="6">
      <t>ジドウ</t>
    </rPh>
    <rPh sb="6" eb="7">
      <t>クルマ</t>
    </rPh>
    <phoneticPr fontId="3"/>
  </si>
  <si>
    <t>電気自動車</t>
    <rPh sb="0" eb="2">
      <t>デンキ</t>
    </rPh>
    <rPh sb="2" eb="5">
      <t>ジドウシャ</t>
    </rPh>
    <phoneticPr fontId="3"/>
  </si>
  <si>
    <t>プラグイン・ハイブリッド自動車</t>
    <phoneticPr fontId="3"/>
  </si>
  <si>
    <t>第三年度</t>
    <rPh sb="0" eb="1">
      <t>ダイ</t>
    </rPh>
    <rPh sb="1" eb="4">
      <t>サンネンド</t>
    </rPh>
    <phoneticPr fontId="3"/>
  </si>
  <si>
    <t>第二年度</t>
    <rPh sb="0" eb="4">
      <t>ダイニネンド</t>
    </rPh>
    <phoneticPr fontId="3"/>
  </si>
  <si>
    <t>第一年度</t>
    <rPh sb="0" eb="1">
      <t>ダイ</t>
    </rPh>
    <rPh sb="1" eb="4">
      <t>イチネンド</t>
    </rPh>
    <phoneticPr fontId="3"/>
  </si>
  <si>
    <t>自動車種別</t>
    <rPh sb="0" eb="3">
      <t>ジドウシャ</t>
    </rPh>
    <rPh sb="3" eb="4">
      <t>シュ</t>
    </rPh>
    <rPh sb="4" eb="5">
      <t>ベツ</t>
    </rPh>
    <phoneticPr fontId="3"/>
  </si>
  <si>
    <t>(台)</t>
    <rPh sb="1" eb="2">
      <t>ダイ</t>
    </rPh>
    <phoneticPr fontId="3"/>
  </si>
  <si>
    <t>PFC</t>
    <phoneticPr fontId="3"/>
  </si>
  <si>
    <t>HFC</t>
    <phoneticPr fontId="3"/>
  </si>
  <si>
    <t>ガスの種類</t>
    <rPh sb="3" eb="5">
      <t>シュルイ</t>
    </rPh>
    <phoneticPr fontId="3"/>
  </si>
  <si>
    <r>
      <t>(t-CO</t>
    </r>
    <r>
      <rPr>
        <vertAlign val="subscript"/>
        <sz val="11"/>
        <rFont val="ＭＳ 明朝"/>
        <family val="1"/>
        <charset val="128"/>
      </rPr>
      <t>2</t>
    </r>
    <r>
      <rPr>
        <sz val="11"/>
        <rFont val="ＭＳ 明朝"/>
        <family val="1"/>
        <charset val="128"/>
      </rPr>
      <t>)</t>
    </r>
    <phoneticPr fontId="3"/>
  </si>
  <si>
    <t>1,500kl未満</t>
    <rPh sb="7" eb="9">
      <t>ミマン</t>
    </rPh>
    <phoneticPr fontId="3"/>
  </si>
  <si>
    <t>3,000kl以上</t>
    <rPh sb="7" eb="9">
      <t>イジョウ</t>
    </rPh>
    <phoneticPr fontId="3"/>
  </si>
  <si>
    <r>
      <t>(所、t-CO</t>
    </r>
    <r>
      <rPr>
        <vertAlign val="subscript"/>
        <sz val="11"/>
        <rFont val="ＭＳ 明朝"/>
        <family val="1"/>
        <charset val="128"/>
      </rPr>
      <t>2</t>
    </r>
    <r>
      <rPr>
        <sz val="11"/>
        <rFont val="ＭＳ 明朝"/>
        <family val="1"/>
        <charset val="128"/>
      </rPr>
      <t>)</t>
    </r>
    <rPh sb="1" eb="2">
      <t>ショ</t>
    </rPh>
    <phoneticPr fontId="3"/>
  </si>
  <si>
    <t>基準年度実績</t>
    <rPh sb="0" eb="2">
      <t>キジュン</t>
    </rPh>
    <rPh sb="2" eb="4">
      <t>ネンド</t>
    </rPh>
    <rPh sb="4" eb="6">
      <t>ジッセキ</t>
    </rPh>
    <phoneticPr fontId="3"/>
  </si>
  <si>
    <t>物流の合理化</t>
    <rPh sb="0" eb="2">
      <t>ブツリュウ</t>
    </rPh>
    <rPh sb="3" eb="6">
      <t>ゴウリカ</t>
    </rPh>
    <phoneticPr fontId="3"/>
  </si>
  <si>
    <t>公共交通機関
の利用促進</t>
    <rPh sb="0" eb="2">
      <t>コウキョウ</t>
    </rPh>
    <rPh sb="2" eb="4">
      <t>コウツウ</t>
    </rPh>
    <rPh sb="4" eb="6">
      <t>キカン</t>
    </rPh>
    <rPh sb="8" eb="10">
      <t>リヨウ</t>
    </rPh>
    <rPh sb="10" eb="12">
      <t>ソクシン</t>
    </rPh>
    <phoneticPr fontId="3"/>
  </si>
  <si>
    <t>様式１号</t>
    <rPh sb="0" eb="2">
      <t>ヨウシキ</t>
    </rPh>
    <rPh sb="3" eb="4">
      <t>ゴウ</t>
    </rPh>
    <phoneticPr fontId="3"/>
  </si>
  <si>
    <r>
      <t>非エネルギー起源CO</t>
    </r>
    <r>
      <rPr>
        <vertAlign val="subscript"/>
        <sz val="11"/>
        <rFont val="ＭＳ 明朝"/>
        <family val="1"/>
        <charset val="128"/>
      </rPr>
      <t>2</t>
    </r>
    <rPh sb="0" eb="1">
      <t>ヒ</t>
    </rPh>
    <rPh sb="6" eb="8">
      <t>キゲン</t>
    </rPh>
    <phoneticPr fontId="3"/>
  </si>
  <si>
    <r>
      <t>CH</t>
    </r>
    <r>
      <rPr>
        <vertAlign val="subscript"/>
        <sz val="11"/>
        <rFont val="ＭＳ 明朝"/>
        <family val="1"/>
        <charset val="128"/>
      </rPr>
      <t>4</t>
    </r>
    <phoneticPr fontId="3"/>
  </si>
  <si>
    <r>
      <t>N</t>
    </r>
    <r>
      <rPr>
        <vertAlign val="subscript"/>
        <sz val="11"/>
        <rFont val="ＭＳ 明朝"/>
        <family val="1"/>
        <charset val="128"/>
      </rPr>
      <t>2</t>
    </r>
    <r>
      <rPr>
        <sz val="11"/>
        <rFont val="ＭＳ 明朝"/>
        <family val="1"/>
        <charset val="128"/>
      </rPr>
      <t>O</t>
    </r>
    <phoneticPr fontId="3"/>
  </si>
  <si>
    <r>
      <t>SF</t>
    </r>
    <r>
      <rPr>
        <vertAlign val="subscript"/>
        <sz val="11"/>
        <rFont val="ＭＳ 明朝"/>
        <family val="1"/>
        <charset val="128"/>
      </rPr>
      <t>6</t>
    </r>
    <phoneticPr fontId="3"/>
  </si>
  <si>
    <t>1,500kl以上3,000kl未満</t>
    <rPh sb="7" eb="9">
      <t>イジョウ</t>
    </rPh>
    <rPh sb="16" eb="18">
      <t>ミマン</t>
    </rPh>
    <phoneticPr fontId="3"/>
  </si>
  <si>
    <t>事業活動温暖化対策計画書 兼 実施状況等報告書</t>
    <rPh sb="0" eb="2">
      <t>ジギョウ</t>
    </rPh>
    <rPh sb="2" eb="4">
      <t>カツドウ</t>
    </rPh>
    <rPh sb="4" eb="7">
      <t>オンダンカ</t>
    </rPh>
    <rPh sb="7" eb="9">
      <t>タイサク</t>
    </rPh>
    <rPh sb="9" eb="12">
      <t>ケイカクショ</t>
    </rPh>
    <rPh sb="13" eb="14">
      <t>ケン</t>
    </rPh>
    <rPh sb="15" eb="17">
      <t>ジッシ</t>
    </rPh>
    <rPh sb="17" eb="19">
      <t>ジョウキョウ</t>
    </rPh>
    <rPh sb="19" eb="20">
      <t>トウ</t>
    </rPh>
    <rPh sb="20" eb="23">
      <t>ホウコクショ</t>
    </rPh>
    <phoneticPr fontId="3"/>
  </si>
  <si>
    <t>３　計画書（報告書）の公表方法等</t>
    <rPh sb="2" eb="5">
      <t>ケイカクショ</t>
    </rPh>
    <rPh sb="6" eb="9">
      <t>ホウコクショ</t>
    </rPh>
    <rPh sb="11" eb="13">
      <t>コウヒョウ</t>
    </rPh>
    <rPh sb="13" eb="16">
      <t>ホウホウトウ</t>
    </rPh>
    <phoneticPr fontId="3"/>
  </si>
  <si>
    <t>主たる事務所
の所在地</t>
    <rPh sb="0" eb="1">
      <t>シュ</t>
    </rPh>
    <rPh sb="3" eb="5">
      <t>ジム</t>
    </rPh>
    <rPh sb="5" eb="6">
      <t>ショ</t>
    </rPh>
    <rPh sb="8" eb="11">
      <t>ショザイチ</t>
    </rPh>
    <phoneticPr fontId="3"/>
  </si>
  <si>
    <t>制度に該当する
要件</t>
    <rPh sb="0" eb="2">
      <t>セイド</t>
    </rPh>
    <rPh sb="3" eb="5">
      <t>ガイトウ</t>
    </rPh>
    <rPh sb="8" eb="10">
      <t>ヨウケン</t>
    </rPh>
    <phoneticPr fontId="3"/>
  </si>
  <si>
    <t>条例第12条第1項第2号に該当する事業者</t>
    <rPh sb="0" eb="3">
      <t>ジョウレイダイ</t>
    </rPh>
    <rPh sb="5" eb="6">
      <t>ジョウ</t>
    </rPh>
    <rPh sb="6" eb="7">
      <t>ダイ</t>
    </rPh>
    <rPh sb="8" eb="9">
      <t>コウ</t>
    </rPh>
    <rPh sb="9" eb="10">
      <t>ダイ</t>
    </rPh>
    <rPh sb="11" eb="12">
      <t>ゴウ</t>
    </rPh>
    <rPh sb="13" eb="15">
      <t>ガイトウ</t>
    </rPh>
    <phoneticPr fontId="3"/>
  </si>
  <si>
    <t>条例第12条第1項第1号及び条例施行規則第4条第2項第1号に該当する事業者</t>
    <rPh sb="12" eb="13">
      <t>オヨ</t>
    </rPh>
    <rPh sb="14" eb="16">
      <t>ジョウレイ</t>
    </rPh>
    <rPh sb="16" eb="18">
      <t>セコウ</t>
    </rPh>
    <rPh sb="18" eb="20">
      <t>キソク</t>
    </rPh>
    <rPh sb="20" eb="21">
      <t>ダイ</t>
    </rPh>
    <rPh sb="22" eb="23">
      <t>ジョウ</t>
    </rPh>
    <rPh sb="23" eb="24">
      <t>ダイ</t>
    </rPh>
    <rPh sb="25" eb="26">
      <t>コウ</t>
    </rPh>
    <rPh sb="26" eb="27">
      <t>ダイ</t>
    </rPh>
    <rPh sb="27" eb="29">
      <t>イチゴウ</t>
    </rPh>
    <rPh sb="30" eb="32">
      <t>ガイトウ</t>
    </rPh>
    <rPh sb="34" eb="36">
      <t>ジギョウ</t>
    </rPh>
    <rPh sb="36" eb="37">
      <t>シャ</t>
    </rPh>
    <phoneticPr fontId="3"/>
  </si>
  <si>
    <t>条例第12条第1項第1号及び条例施行規則第4条第2項第2号に該当する事業者</t>
    <rPh sb="12" eb="13">
      <t>オヨ</t>
    </rPh>
    <rPh sb="14" eb="16">
      <t>ジョウレイ</t>
    </rPh>
    <rPh sb="16" eb="18">
      <t>セコウ</t>
    </rPh>
    <rPh sb="18" eb="20">
      <t>キソク</t>
    </rPh>
    <rPh sb="20" eb="21">
      <t>ダイ</t>
    </rPh>
    <rPh sb="22" eb="23">
      <t>ジョウ</t>
    </rPh>
    <rPh sb="23" eb="24">
      <t>ダイ</t>
    </rPh>
    <rPh sb="25" eb="26">
      <t>コウ</t>
    </rPh>
    <rPh sb="26" eb="27">
      <t>ダイ</t>
    </rPh>
    <rPh sb="28" eb="29">
      <t>ゴウ</t>
    </rPh>
    <rPh sb="30" eb="32">
      <t>ガイトウ</t>
    </rPh>
    <phoneticPr fontId="3"/>
  </si>
  <si>
    <t>上記以外（任意提出）の事業者</t>
    <rPh sb="0" eb="2">
      <t>ジョウキ</t>
    </rPh>
    <rPh sb="2" eb="4">
      <t>イガイ</t>
    </rPh>
    <rPh sb="5" eb="7">
      <t>ニンイ</t>
    </rPh>
    <rPh sb="7" eb="9">
      <t>テイシュツ</t>
    </rPh>
    <rPh sb="11" eb="13">
      <t>ジギョウ</t>
    </rPh>
    <rPh sb="13" eb="14">
      <t>シャ</t>
    </rPh>
    <phoneticPr fontId="3"/>
  </si>
  <si>
    <r>
      <t xml:space="preserve">工場等の規模
</t>
    </r>
    <r>
      <rPr>
        <sz val="10"/>
        <rFont val="ＭＳ 明朝"/>
        <family val="1"/>
        <charset val="128"/>
      </rPr>
      <t>（原油換算エネルギー使用量）</t>
    </r>
    <rPh sb="0" eb="2">
      <t>コウジョウ</t>
    </rPh>
    <rPh sb="2" eb="3">
      <t>トウ</t>
    </rPh>
    <rPh sb="4" eb="6">
      <t>キボ</t>
    </rPh>
    <rPh sb="8" eb="10">
      <t>ゲンユ</t>
    </rPh>
    <rPh sb="10" eb="12">
      <t>カンザン</t>
    </rPh>
    <rPh sb="17" eb="19">
      <t>シヨウ</t>
    </rPh>
    <rPh sb="19" eb="20">
      <t>リョウ</t>
    </rPh>
    <phoneticPr fontId="3"/>
  </si>
  <si>
    <t>工場等数</t>
    <rPh sb="0" eb="3">
      <t>コウジョウトウ</t>
    </rPh>
    <rPh sb="3" eb="4">
      <t>スウ</t>
    </rPh>
    <phoneticPr fontId="3"/>
  </si>
  <si>
    <t>その他ガス
排出量合計</t>
    <rPh sb="2" eb="3">
      <t>タ</t>
    </rPh>
    <rPh sb="6" eb="8">
      <t>ハイシュツ</t>
    </rPh>
    <rPh sb="8" eb="9">
      <t>リョウ</t>
    </rPh>
    <rPh sb="9" eb="11">
      <t>ゴウケイ</t>
    </rPh>
    <phoneticPr fontId="3"/>
  </si>
  <si>
    <r>
      <t>t-CO</t>
    </r>
    <r>
      <rPr>
        <vertAlign val="subscript"/>
        <sz val="10"/>
        <rFont val="ＭＳ 明朝"/>
        <family val="1"/>
        <charset val="128"/>
      </rPr>
      <t>2</t>
    </r>
    <phoneticPr fontId="3"/>
  </si>
  <si>
    <t>Ｃ 鉱業、採石業、砂利採取業</t>
    <phoneticPr fontId="3"/>
  </si>
  <si>
    <t>ｴﾈﾙｷﾞｰ起源二酸化炭素排出量</t>
    <rPh sb="6" eb="8">
      <t>キゲン</t>
    </rPh>
    <rPh sb="8" eb="11">
      <t>ニサンカ</t>
    </rPh>
    <rPh sb="11" eb="13">
      <t>タンソ</t>
    </rPh>
    <rPh sb="13" eb="15">
      <t>ハイシュツ</t>
    </rPh>
    <rPh sb="15" eb="16">
      <t>リョウ</t>
    </rPh>
    <phoneticPr fontId="3"/>
  </si>
  <si>
    <t>第一年度報告</t>
    <rPh sb="0" eb="2">
      <t>ダイイチ</t>
    </rPh>
    <rPh sb="2" eb="4">
      <t>ネンド</t>
    </rPh>
    <rPh sb="4" eb="6">
      <t>ホウコク</t>
    </rPh>
    <phoneticPr fontId="3"/>
  </si>
  <si>
    <t>第三年度報告</t>
    <rPh sb="0" eb="2">
      <t>ダイゾウ</t>
    </rPh>
    <rPh sb="2" eb="4">
      <t>ネンド</t>
    </rPh>
    <rPh sb="4" eb="6">
      <t>ホウコク</t>
    </rPh>
    <phoneticPr fontId="3"/>
  </si>
  <si>
    <t>第二年度報告</t>
    <rPh sb="0" eb="2">
      <t>ダイニ</t>
    </rPh>
    <rPh sb="2" eb="4">
      <t>ネンド</t>
    </rPh>
    <rPh sb="4" eb="6">
      <t>ホウコク</t>
    </rPh>
    <phoneticPr fontId="3"/>
  </si>
  <si>
    <t>年度～</t>
    <rPh sb="0" eb="2">
      <t>ネンド</t>
    </rPh>
    <phoneticPr fontId="3"/>
  </si>
  <si>
    <t>対策内容</t>
    <rPh sb="0" eb="2">
      <t>タイサク</t>
    </rPh>
    <rPh sb="2" eb="4">
      <t>ナイヨウ</t>
    </rPh>
    <phoneticPr fontId="3"/>
  </si>
  <si>
    <t>計画</t>
    <phoneticPr fontId="3"/>
  </si>
  <si>
    <t>状況</t>
    <rPh sb="0" eb="2">
      <t>ジョウキョウ</t>
    </rPh>
    <phoneticPr fontId="3"/>
  </si>
  <si>
    <r>
      <t>計画</t>
    </r>
    <r>
      <rPr>
        <sz val="11"/>
        <rFont val="ＭＳ 明朝"/>
        <family val="1"/>
        <charset val="128"/>
      </rPr>
      <t>期間</t>
    </r>
    <rPh sb="0" eb="2">
      <t>ケイカク</t>
    </rPh>
    <rPh sb="2" eb="4">
      <t>キカン</t>
    </rPh>
    <phoneticPr fontId="3"/>
  </si>
  <si>
    <t>Ｏ 教育、学習支援業</t>
  </si>
  <si>
    <t>８１ 学校教育</t>
  </si>
  <si>
    <t>８２ その他の教育、学習支援業</t>
  </si>
  <si>
    <t>Ｒ サービス業（他に分類されないもの）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</si>
  <si>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</si>
  <si>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</si>
  <si>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</si>
  <si>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</si>
  <si>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</si>
  <si>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</si>
  <si>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</si>
  <si>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</si>
  <si>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</si>
  <si>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０１ 農業</t>
    <rPh sb="3" eb="5">
      <t>ノウギョウ</t>
    </rPh>
    <phoneticPr fontId="3"/>
  </si>
  <si>
    <t>０２ 林業</t>
    <rPh sb="3" eb="5">
      <t>リンギョウ</t>
    </rPh>
    <phoneticPr fontId="3"/>
  </si>
  <si>
    <t>０３ 漁業（水産養殖業を除く）</t>
    <rPh sb="6" eb="8">
      <t>スイサン</t>
    </rPh>
    <rPh sb="8" eb="10">
      <t>ヨウショク</t>
    </rPh>
    <rPh sb="10" eb="11">
      <t>ギョウ</t>
    </rPh>
    <rPh sb="12" eb="13">
      <t>ノゾ</t>
    </rPh>
    <phoneticPr fontId="3"/>
  </si>
  <si>
    <t>４０ インターネット附随サービス業</t>
    <rPh sb="10" eb="12">
      <t>フズイ</t>
    </rPh>
    <phoneticPr fontId="3"/>
  </si>
  <si>
    <t>Ｅ_製造業</t>
  </si>
  <si>
    <t>Ａ_農業_林業</t>
    <rPh sb="2" eb="4">
      <t>ノウギョウ</t>
    </rPh>
    <rPh sb="5" eb="7">
      <t>リンギョウ</t>
    </rPh>
    <phoneticPr fontId="3"/>
  </si>
  <si>
    <t>Ｂ_漁業</t>
  </si>
  <si>
    <t>Ｄ_建設業</t>
  </si>
  <si>
    <t>Ｆ_電気・ガス・熱供給・水道業</t>
  </si>
  <si>
    <t>Ｇ_情報通信業</t>
  </si>
  <si>
    <t>Ｉ_卸売・小売業</t>
  </si>
  <si>
    <t>Ｊ_金融業・保険業</t>
  </si>
  <si>
    <t>Ｑ_複合サービス事業</t>
  </si>
  <si>
    <t>Ｔ_分類不能の産業</t>
  </si>
  <si>
    <t>Ｃ_鉱業_採石業_砂利採取業</t>
  </si>
  <si>
    <t>Ｈ_運輸業_郵便業</t>
  </si>
  <si>
    <t>Ｋ_不動産業_物品賃貸業</t>
  </si>
  <si>
    <t>Ｌ_学術研究_専門・技術サービス業</t>
  </si>
  <si>
    <t>Ｍ_宿泊業_飲食サービス業</t>
  </si>
  <si>
    <t>Ｎ_生活関連サービス業_娯楽業</t>
  </si>
  <si>
    <t>Ｏ_教育_学習支援業</t>
  </si>
  <si>
    <t>Ｐ_医療_福祉</t>
  </si>
  <si>
    <t>Ｒ_サービス業_他に分類されないもの</t>
    <phoneticPr fontId="3"/>
  </si>
  <si>
    <t>Ｓ_公務_他に分類されるものを除く</t>
    <phoneticPr fontId="3"/>
  </si>
  <si>
    <t>自動車からの
排気ガス合計</t>
    <rPh sb="0" eb="3">
      <t>ジドウシャ</t>
    </rPh>
    <rPh sb="7" eb="9">
      <t>ハイキ</t>
    </rPh>
    <rPh sb="11" eb="13">
      <t>ゴウケイ</t>
    </rPh>
    <phoneticPr fontId="3"/>
  </si>
  <si>
    <t>報告対象
年度</t>
    <rPh sb="0" eb="2">
      <t>ホウコク</t>
    </rPh>
    <rPh sb="2" eb="4">
      <t>タイショウ</t>
    </rPh>
    <rPh sb="5" eb="7">
      <t>ネンド</t>
    </rPh>
    <phoneticPr fontId="3"/>
  </si>
  <si>
    <t>その他
(ハイブリッド等)</t>
    <rPh sb="2" eb="3">
      <t>タ</t>
    </rPh>
    <rPh sb="11" eb="12">
      <t>トウ</t>
    </rPh>
    <phoneticPr fontId="3"/>
  </si>
  <si>
    <r>
      <t>NF</t>
    </r>
    <r>
      <rPr>
        <vertAlign val="subscript"/>
        <sz val="11"/>
        <rFont val="ＭＳ 明朝"/>
        <family val="1"/>
        <charset val="128"/>
      </rPr>
      <t>3</t>
    </r>
    <phoneticPr fontId="3"/>
  </si>
  <si>
    <t>Ａ 農業、林業</t>
    <rPh sb="2" eb="4">
      <t>ノウギョウ</t>
    </rPh>
    <rPh sb="5" eb="7">
      <t>リンギョウ</t>
    </rPh>
    <phoneticPr fontId="3"/>
  </si>
  <si>
    <t>２　基準年度、計画期間及び報告対象年度</t>
    <rPh sb="2" eb="4">
      <t>キジュン</t>
    </rPh>
    <rPh sb="4" eb="6">
      <t>ネンド</t>
    </rPh>
    <rPh sb="7" eb="9">
      <t>ケイカク</t>
    </rPh>
    <rPh sb="9" eb="11">
      <t>キカン</t>
    </rPh>
    <rPh sb="11" eb="12">
      <t>オヨ</t>
    </rPh>
    <rPh sb="13" eb="15">
      <t>ホウコク</t>
    </rPh>
    <rPh sb="15" eb="17">
      <t>タイショウ</t>
    </rPh>
    <rPh sb="17" eb="19">
      <t>ネンド</t>
    </rPh>
    <phoneticPr fontId="3"/>
  </si>
  <si>
    <t>最終年度の目標</t>
    <rPh sb="0" eb="2">
      <t>サイシュウ</t>
    </rPh>
    <rPh sb="2" eb="4">
      <t>ネンド</t>
    </rPh>
    <rPh sb="5" eb="7">
      <t>モクヒョウ</t>
    </rPh>
    <phoneticPr fontId="3"/>
  </si>
  <si>
    <t>自転車
の利用促進</t>
    <rPh sb="5" eb="7">
      <t>リヨウ</t>
    </rPh>
    <phoneticPr fontId="3"/>
  </si>
  <si>
    <t>RE100</t>
    <phoneticPr fontId="3"/>
  </si>
  <si>
    <t>長野県SDGｓ登録制度へ登録している</t>
    <rPh sb="12" eb="14">
      <t>トウロク</t>
    </rPh>
    <phoneticPr fontId="3"/>
  </si>
  <si>
    <t>環境マネジメントシステムを導入している</t>
    <rPh sb="0" eb="2">
      <t>カンキョウ</t>
    </rPh>
    <rPh sb="13" eb="15">
      <t>ドウニュウ</t>
    </rPh>
    <phoneticPr fontId="3"/>
  </si>
  <si>
    <t>環境配慮活動</t>
    <rPh sb="0" eb="2">
      <t>カンキョウ</t>
    </rPh>
    <rPh sb="2" eb="4">
      <t>ハイリョ</t>
    </rPh>
    <rPh sb="4" eb="6">
      <t>カツドウ</t>
    </rPh>
    <phoneticPr fontId="3"/>
  </si>
  <si>
    <t>活動内容の詳細</t>
    <rPh sb="0" eb="2">
      <t>カツドウ</t>
    </rPh>
    <rPh sb="2" eb="4">
      <t>ナイヨウ</t>
    </rPh>
    <rPh sb="5" eb="7">
      <t>ショウサイ</t>
    </rPh>
    <phoneticPr fontId="3"/>
  </si>
  <si>
    <t>実施年度</t>
    <rPh sb="0" eb="2">
      <t>ジッシ</t>
    </rPh>
    <rPh sb="2" eb="4">
      <t>ネンド</t>
    </rPh>
    <phoneticPr fontId="3"/>
  </si>
  <si>
    <t>実施内容</t>
    <rPh sb="0" eb="2">
      <t>ジッシ</t>
    </rPh>
    <rPh sb="2" eb="4">
      <t>ナイヨウ</t>
    </rPh>
    <phoneticPr fontId="3"/>
  </si>
  <si>
    <t>名称</t>
    <rPh sb="0" eb="2">
      <t>メイショウ</t>
    </rPh>
    <phoneticPr fontId="3"/>
  </si>
  <si>
    <t>基準原単位</t>
    <rPh sb="0" eb="2">
      <t>キジュン</t>
    </rPh>
    <rPh sb="2" eb="5">
      <t>ゲンタンイ</t>
    </rPh>
    <phoneticPr fontId="3"/>
  </si>
  <si>
    <t>目標削減率</t>
    <rPh sb="0" eb="2">
      <t>モクヒョウ</t>
    </rPh>
    <rPh sb="2" eb="4">
      <t>サクゲン</t>
    </rPh>
    <rPh sb="4" eb="5">
      <t>リツ</t>
    </rPh>
    <phoneticPr fontId="3"/>
  </si>
  <si>
    <t>単位</t>
    <rPh sb="0" eb="2">
      <t>タンイ</t>
    </rPh>
    <phoneticPr fontId="3"/>
  </si>
  <si>
    <t>％</t>
    <phoneticPr fontId="3"/>
  </si>
  <si>
    <t>削減率</t>
    <rPh sb="0" eb="2">
      <t>サクゲン</t>
    </rPh>
    <rPh sb="2" eb="3">
      <t>リツ</t>
    </rPh>
    <phoneticPr fontId="3"/>
  </si>
  <si>
    <t>原単位</t>
    <rPh sb="0" eb="3">
      <t>ゲンタンイ</t>
    </rPh>
    <phoneticPr fontId="3"/>
  </si>
  <si>
    <t>％</t>
    <phoneticPr fontId="3"/>
  </si>
  <si>
    <t>TCFD提言</t>
    <rPh sb="4" eb="6">
      <t>テイゲン</t>
    </rPh>
    <phoneticPr fontId="3"/>
  </si>
  <si>
    <t>気候関連財務情報開示タスクフォース（TCFD） 支持を表明している</t>
    <phoneticPr fontId="3"/>
  </si>
  <si>
    <t>実施内容</t>
    <phoneticPr fontId="3"/>
  </si>
  <si>
    <t>SDGs</t>
    <phoneticPr fontId="3"/>
  </si>
  <si>
    <t>実施
年度</t>
    <phoneticPr fontId="3"/>
  </si>
  <si>
    <t>実施予定
年度</t>
    <phoneticPr fontId="3"/>
  </si>
  <si>
    <t>次世代自動車の導入計画</t>
    <rPh sb="0" eb="3">
      <t>ジセダイ</t>
    </rPh>
    <rPh sb="3" eb="6">
      <t>ジドウシャ</t>
    </rPh>
    <rPh sb="7" eb="9">
      <t>ドウニュウ</t>
    </rPh>
    <rPh sb="9" eb="11">
      <t>ケイカク</t>
    </rPh>
    <phoneticPr fontId="3"/>
  </si>
  <si>
    <t>環境マネジメントシステム</t>
  </si>
  <si>
    <t>SBT</t>
    <phoneticPr fontId="3"/>
  </si>
  <si>
    <t>その他</t>
    <rPh sb="2" eb="3">
      <t>タ</t>
    </rPh>
    <phoneticPr fontId="3"/>
  </si>
  <si>
    <t>Ⅰ～Ⅱ</t>
    <phoneticPr fontId="3"/>
  </si>
  <si>
    <t>Ⅲ</t>
    <phoneticPr fontId="3"/>
  </si>
  <si>
    <t>Ⅳ</t>
    <phoneticPr fontId="3"/>
  </si>
  <si>
    <t>Ⅰ-1</t>
    <phoneticPr fontId="3"/>
  </si>
  <si>
    <t>Ⅰ-2</t>
    <phoneticPr fontId="3"/>
  </si>
  <si>
    <t>Ⅲ-1</t>
    <phoneticPr fontId="3"/>
  </si>
  <si>
    <t>Ⅳ-1</t>
    <phoneticPr fontId="3"/>
  </si>
  <si>
    <t>％</t>
  </si>
  <si>
    <t>原単位削減率</t>
    <rPh sb="0" eb="3">
      <t>ゲンタンイ</t>
    </rPh>
    <phoneticPr fontId="3"/>
  </si>
  <si>
    <t>原単位削減率</t>
    <rPh sb="0" eb="3">
      <t>ゲンタンイ</t>
    </rPh>
    <rPh sb="3" eb="5">
      <t>サクゲン</t>
    </rPh>
    <rPh sb="5" eb="6">
      <t>リツ</t>
    </rPh>
    <phoneticPr fontId="3"/>
  </si>
  <si>
    <r>
      <t>推計削減量
（t-CO</t>
    </r>
    <r>
      <rPr>
        <vertAlign val="subscript"/>
        <sz val="10"/>
        <rFont val="ＭＳ 明朝"/>
        <family val="1"/>
        <charset val="128"/>
      </rPr>
      <t>2</t>
    </r>
    <r>
      <rPr>
        <sz val="10"/>
        <rFont val="ＭＳ 明朝"/>
        <family val="1"/>
        <charset val="128"/>
      </rPr>
      <t>）</t>
    </r>
    <rPh sb="0" eb="2">
      <t>スイケイ</t>
    </rPh>
    <phoneticPr fontId="3"/>
  </si>
  <si>
    <r>
      <t>削減見込量
（t-CO</t>
    </r>
    <r>
      <rPr>
        <vertAlign val="subscript"/>
        <sz val="10"/>
        <rFont val="ＭＳ 明朝"/>
        <family val="1"/>
        <charset val="128"/>
      </rPr>
      <t>2</t>
    </r>
    <r>
      <rPr>
        <sz val="10"/>
        <rFont val="ＭＳ 明朝"/>
        <family val="1"/>
        <charset val="128"/>
      </rPr>
      <t>）</t>
    </r>
    <phoneticPr fontId="3"/>
  </si>
  <si>
    <t>2050ゼロカーボンに向けた中長期的な目標等</t>
    <rPh sb="17" eb="18">
      <t>テキ</t>
    </rPh>
    <rPh sb="19" eb="21">
      <t>モクヒョウ</t>
    </rPh>
    <rPh sb="21" eb="22">
      <t>トウ</t>
    </rPh>
    <phoneticPr fontId="3"/>
  </si>
  <si>
    <t>目標等の有無</t>
    <rPh sb="0" eb="2">
      <t>モクヒョウ</t>
    </rPh>
    <rPh sb="2" eb="3">
      <t>トウ</t>
    </rPh>
    <rPh sb="4" eb="6">
      <t>ウム</t>
    </rPh>
    <phoneticPr fontId="3"/>
  </si>
  <si>
    <t>目標年度</t>
    <rPh sb="0" eb="2">
      <t>モクヒョウ</t>
    </rPh>
    <rPh sb="2" eb="3">
      <t>ネン</t>
    </rPh>
    <rPh sb="3" eb="4">
      <t>ド</t>
    </rPh>
    <phoneticPr fontId="3"/>
  </si>
  <si>
    <t>削減目標</t>
    <rPh sb="0" eb="4">
      <t>サクゲンモクヒョウ</t>
    </rPh>
    <phoneticPr fontId="3"/>
  </si>
  <si>
    <t>削減計画
の概要</t>
    <rPh sb="0" eb="2">
      <t>サクゲン</t>
    </rPh>
    <rPh sb="2" eb="4">
      <t>ケイカク</t>
    </rPh>
    <rPh sb="6" eb="8">
      <t>ガイヨウ</t>
    </rPh>
    <phoneticPr fontId="3"/>
  </si>
  <si>
    <t>イニシアチブ参画状況</t>
    <rPh sb="6" eb="10">
      <t>サンカクジョウキョウ</t>
    </rPh>
    <phoneticPr fontId="3"/>
  </si>
  <si>
    <t>再エネ100宣言
RE Action</t>
    <phoneticPr fontId="3"/>
  </si>
  <si>
    <t>2023～2024</t>
  </si>
  <si>
    <t>2023～2025</t>
  </si>
  <si>
    <t>2024～2025</t>
  </si>
  <si>
    <t>2027～2028</t>
  </si>
  <si>
    <t>種類</t>
    <rPh sb="0" eb="2">
      <t>シュルイ</t>
    </rPh>
    <phoneticPr fontId="3"/>
  </si>
  <si>
    <t>削減対策の分類</t>
  </si>
  <si>
    <t>一般管理事項</t>
  </si>
  <si>
    <t>ボイラ</t>
  </si>
  <si>
    <t>調整後
排出量</t>
    <phoneticPr fontId="3"/>
  </si>
  <si>
    <t>目標排出量</t>
    <phoneticPr fontId="3"/>
  </si>
  <si>
    <t>□</t>
  </si>
  <si>
    <t>設備等</t>
    <rPh sb="0" eb="3">
      <t>セツビトウ</t>
    </rPh>
    <phoneticPr fontId="3"/>
  </si>
  <si>
    <t>１０　再生可能エネルギー電気等及びクレジットの利用の計画及び状況</t>
    <rPh sb="15" eb="16">
      <t>オヨ</t>
    </rPh>
    <rPh sb="23" eb="25">
      <t>リヨウ</t>
    </rPh>
    <rPh sb="26" eb="28">
      <t>ケイカク</t>
    </rPh>
    <rPh sb="28" eb="29">
      <t>オヨ</t>
    </rPh>
    <rPh sb="30" eb="32">
      <t>ジョウキョウ</t>
    </rPh>
    <phoneticPr fontId="3"/>
  </si>
  <si>
    <t>J－クレジット</t>
    <phoneticPr fontId="3"/>
  </si>
  <si>
    <t>年</t>
    <rPh sb="0" eb="1">
      <t>ネン</t>
    </rPh>
    <phoneticPr fontId="3"/>
  </si>
  <si>
    <t>月</t>
    <rPh sb="0" eb="1">
      <t>ツキ</t>
    </rPh>
    <phoneticPr fontId="3"/>
  </si>
  <si>
    <t>日</t>
    <rPh sb="0" eb="1">
      <t>ニチ</t>
    </rPh>
    <phoneticPr fontId="3"/>
  </si>
  <si>
    <t>長野県知事 殿</t>
    <rPh sb="0" eb="2">
      <t>ナガノ</t>
    </rPh>
    <rPh sb="2" eb="3">
      <t>ケン</t>
    </rPh>
    <rPh sb="3" eb="5">
      <t>チジ</t>
    </rPh>
    <rPh sb="6" eb="7">
      <t>ドノ</t>
    </rPh>
    <phoneticPr fontId="3"/>
  </si>
  <si>
    <t>住所：</t>
    <rPh sb="0" eb="2">
      <t>ジュウショ</t>
    </rPh>
    <phoneticPr fontId="3"/>
  </si>
  <si>
    <t>（法人にあっては、本店又は主たる事務所の所在地）</t>
    <rPh sb="1" eb="3">
      <t>ホウジン</t>
    </rPh>
    <rPh sb="9" eb="11">
      <t>ホンテン</t>
    </rPh>
    <rPh sb="11" eb="12">
      <t>マタ</t>
    </rPh>
    <rPh sb="13" eb="14">
      <t>シュ</t>
    </rPh>
    <rPh sb="16" eb="18">
      <t>ジム</t>
    </rPh>
    <rPh sb="18" eb="19">
      <t>ショ</t>
    </rPh>
    <rPh sb="20" eb="23">
      <t>ショザイチ</t>
    </rPh>
    <phoneticPr fontId="3"/>
  </si>
  <si>
    <t>氏名：</t>
    <rPh sb="0" eb="2">
      <t>シメイ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</si>
  <si>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</si>
  <si>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別添のとおり</t>
    <rPh sb="0" eb="2">
      <t>ベッテン</t>
    </rPh>
    <phoneticPr fontId="3"/>
  </si>
  <si>
    <t>温暖化対策
責任者</t>
    <rPh sb="0" eb="3">
      <t>オンダンカ</t>
    </rPh>
    <rPh sb="3" eb="5">
      <t>タイサク</t>
    </rPh>
    <rPh sb="6" eb="9">
      <t>セキニンシャ</t>
    </rPh>
    <phoneticPr fontId="3"/>
  </si>
  <si>
    <t>工場等の名称</t>
    <rPh sb="0" eb="2">
      <t>コウジョウ</t>
    </rPh>
    <rPh sb="2" eb="3">
      <t>トウ</t>
    </rPh>
    <rPh sb="4" eb="6">
      <t>メイショウ</t>
    </rPh>
    <phoneticPr fontId="3"/>
  </si>
  <si>
    <t>部署名</t>
    <rPh sb="0" eb="2">
      <t>ブショ</t>
    </rPh>
    <rPh sb="2" eb="3">
      <t>メイ</t>
    </rPh>
    <phoneticPr fontId="3"/>
  </si>
  <si>
    <t>所在地</t>
    <rPh sb="0" eb="3">
      <t>ショザイチ</t>
    </rPh>
    <phoneticPr fontId="3"/>
  </si>
  <si>
    <t>〒</t>
    <phoneticPr fontId="3"/>
  </si>
  <si>
    <t>電話番号</t>
    <rPh sb="0" eb="2">
      <t>デンワ</t>
    </rPh>
    <rPh sb="2" eb="4">
      <t>バンゴウ</t>
    </rPh>
    <phoneticPr fontId="3"/>
  </si>
  <si>
    <t>FAX</t>
    <phoneticPr fontId="3"/>
  </si>
  <si>
    <t>温暖化対策
担当者
(個別票)</t>
    <rPh sb="0" eb="3">
      <t>オンダンカ</t>
    </rPh>
    <rPh sb="3" eb="5">
      <t>タイサク</t>
    </rPh>
    <rPh sb="6" eb="9">
      <t>タントウシャ</t>
    </rPh>
    <rPh sb="11" eb="13">
      <t>コベツ</t>
    </rPh>
    <rPh sb="13" eb="14">
      <t>ヒョウ</t>
    </rPh>
    <phoneticPr fontId="3"/>
  </si>
  <si>
    <t>事業活動温暖化対策</t>
    <rPh sb="0" eb="2">
      <t>ジギョウ</t>
    </rPh>
    <rPh sb="2" eb="4">
      <t>カツドウ</t>
    </rPh>
    <rPh sb="4" eb="7">
      <t>オンダンカ</t>
    </rPh>
    <rPh sb="7" eb="9">
      <t>タイサク</t>
    </rPh>
    <phoneticPr fontId="3"/>
  </si>
  <si>
    <t>　長野県地球温暖化対策条例第12条第１項の規定により、事業活動温暖化対策計画書を提出します。</t>
  </si>
  <si>
    <t>　長野県地球温暖化対策条例第12条第１項の規定により、事業活動温暖化対策実施状況等報告書を提出します。</t>
    <phoneticPr fontId="3"/>
  </si>
  <si>
    <t>計画書提出書</t>
  </si>
  <si>
    <t>事業活動
温暖化対策
実施状況等報告書</t>
    <phoneticPr fontId="3"/>
  </si>
  <si>
    <t>事業活動
温暖化対策計画書</t>
    <phoneticPr fontId="3"/>
  </si>
  <si>
    <t>６の１　エネルギー起源二酸化炭素の排出の量の削減に係る目標及び実績</t>
    <rPh sb="9" eb="11">
      <t>キゲン</t>
    </rPh>
    <rPh sb="11" eb="14">
      <t>ニサンカ</t>
    </rPh>
    <rPh sb="14" eb="16">
      <t>タンソ</t>
    </rPh>
    <rPh sb="20" eb="21">
      <t>リョウ</t>
    </rPh>
    <rPh sb="22" eb="24">
      <t>サクゲン</t>
    </rPh>
    <rPh sb="27" eb="29">
      <t>モクヒョウ</t>
    </rPh>
    <rPh sb="29" eb="30">
      <t>オヨ</t>
    </rPh>
    <rPh sb="31" eb="33">
      <t>ジッセキ</t>
    </rPh>
    <phoneticPr fontId="3"/>
  </si>
  <si>
    <t>目標排出量
（調整後排出量）</t>
    <rPh sb="7" eb="10">
      <t>チョウセイゴ</t>
    </rPh>
    <rPh sb="10" eb="12">
      <t>ハイシュツ</t>
    </rPh>
    <rPh sb="12" eb="13">
      <t>リョウ</t>
    </rPh>
    <phoneticPr fontId="3"/>
  </si>
  <si>
    <t>６の２エネルギー起源二酸化炭素以外の温室効果ガスの排出の量の削減に係る目標及び実績</t>
    <rPh sb="8" eb="10">
      <t>キゲン</t>
    </rPh>
    <rPh sb="10" eb="13">
      <t>ニサンカ</t>
    </rPh>
    <rPh sb="13" eb="15">
      <t>タンソ</t>
    </rPh>
    <rPh sb="15" eb="17">
      <t>イガイ</t>
    </rPh>
    <rPh sb="28" eb="29">
      <t>リョウ</t>
    </rPh>
    <rPh sb="30" eb="32">
      <t>サクゲン</t>
    </rPh>
    <rPh sb="35" eb="37">
      <t>モクヒョウ</t>
    </rPh>
    <phoneticPr fontId="3"/>
  </si>
  <si>
    <t>６の３　自動車の使用に伴う二酸化炭素の排出の量の削減に係る目標及び実績</t>
    <rPh sb="4" eb="7">
      <t>ジドウシャ</t>
    </rPh>
    <rPh sb="8" eb="10">
      <t>シヨウ</t>
    </rPh>
    <rPh sb="11" eb="12">
      <t>トモナ</t>
    </rPh>
    <rPh sb="13" eb="16">
      <t>ニサンカ</t>
    </rPh>
    <rPh sb="16" eb="18">
      <t>タンソ</t>
    </rPh>
    <rPh sb="19" eb="21">
      <t>ハイシュツ</t>
    </rPh>
    <rPh sb="22" eb="23">
      <t>リョウ</t>
    </rPh>
    <rPh sb="24" eb="26">
      <t>サクゲン</t>
    </rPh>
    <rPh sb="29" eb="31">
      <t>モクヒョウ</t>
    </rPh>
    <rPh sb="31" eb="32">
      <t>オヨ</t>
    </rPh>
    <rPh sb="33" eb="35">
      <t>ジッセキ</t>
    </rPh>
    <phoneticPr fontId="3"/>
  </si>
  <si>
    <t>８　排出の量の削減目標達成のための具体的な措置</t>
    <rPh sb="2" eb="4">
      <t>ハイシュツ</t>
    </rPh>
    <rPh sb="5" eb="6">
      <t>リョウ</t>
    </rPh>
    <rPh sb="7" eb="9">
      <t>サクゲン</t>
    </rPh>
    <rPh sb="9" eb="11">
      <t>モクヒョウ</t>
    </rPh>
    <rPh sb="11" eb="13">
      <t>タッセイ</t>
    </rPh>
    <rPh sb="17" eb="20">
      <t>グタイテキ</t>
    </rPh>
    <rPh sb="21" eb="23">
      <t>ソチ</t>
    </rPh>
    <phoneticPr fontId="3"/>
  </si>
  <si>
    <t>９　再生可能エネルギー源利用設備等の導入計画及び状況</t>
    <rPh sb="2" eb="6">
      <t>サイセイカノウ</t>
    </rPh>
    <rPh sb="11" eb="12">
      <t>ゲン</t>
    </rPh>
    <rPh sb="12" eb="14">
      <t>リヨウ</t>
    </rPh>
    <rPh sb="14" eb="16">
      <t>セツビ</t>
    </rPh>
    <rPh sb="16" eb="17">
      <t>トウ</t>
    </rPh>
    <rPh sb="18" eb="20">
      <t>ドウニュウ</t>
    </rPh>
    <rPh sb="20" eb="22">
      <t>ケイカク</t>
    </rPh>
    <rPh sb="22" eb="23">
      <t>オヨ</t>
    </rPh>
    <rPh sb="24" eb="26">
      <t>ジョウキョウ</t>
    </rPh>
    <phoneticPr fontId="3"/>
  </si>
  <si>
    <t>１１　県内の工場等におけるエネルギー起源二酸化炭素の排出実績</t>
    <rPh sb="3" eb="5">
      <t>ケンナイ</t>
    </rPh>
    <rPh sb="6" eb="8">
      <t>コウジョウ</t>
    </rPh>
    <rPh sb="8" eb="9">
      <t>トウ</t>
    </rPh>
    <rPh sb="18" eb="20">
      <t>キゲン</t>
    </rPh>
    <rPh sb="20" eb="23">
      <t>ニサンカ</t>
    </rPh>
    <rPh sb="23" eb="25">
      <t>タンソ</t>
    </rPh>
    <rPh sb="26" eb="28">
      <t>ハイシュツ</t>
    </rPh>
    <rPh sb="28" eb="30">
      <t>ジッセキ</t>
    </rPh>
    <phoneticPr fontId="3"/>
  </si>
  <si>
    <t>１２　県内の工場等におけるエネルギー起源二酸化炭素以外の温室効果ガスの排出実績</t>
    <rPh sb="3" eb="5">
      <t>ケンナイ</t>
    </rPh>
    <rPh sb="6" eb="9">
      <t>コウジョウトウ</t>
    </rPh>
    <rPh sb="18" eb="20">
      <t>キゲン</t>
    </rPh>
    <rPh sb="20" eb="23">
      <t>ニサンカ</t>
    </rPh>
    <rPh sb="23" eb="25">
      <t>タンソ</t>
    </rPh>
    <rPh sb="25" eb="27">
      <t>イガイ</t>
    </rPh>
    <rPh sb="28" eb="30">
      <t>オンシツ</t>
    </rPh>
    <rPh sb="30" eb="32">
      <t>コウカ</t>
    </rPh>
    <rPh sb="35" eb="37">
      <t>ハイシュツ</t>
    </rPh>
    <rPh sb="37" eb="39">
      <t>ジッセキ</t>
    </rPh>
    <phoneticPr fontId="3"/>
  </si>
  <si>
    <t>１４　交通対策状況</t>
    <rPh sb="3" eb="5">
      <t>コウツウ</t>
    </rPh>
    <rPh sb="5" eb="7">
      <t>タイサク</t>
    </rPh>
    <rPh sb="7" eb="9">
      <t>ジョウキョウ</t>
    </rPh>
    <phoneticPr fontId="3"/>
  </si>
  <si>
    <t>１５　環境配慮活動状況</t>
    <rPh sb="3" eb="5">
      <t>カンキョウ</t>
    </rPh>
    <rPh sb="5" eb="7">
      <t>ハイリョ</t>
    </rPh>
    <rPh sb="7" eb="9">
      <t>カツドウ</t>
    </rPh>
    <rPh sb="9" eb="11">
      <t>ジョウキョウ</t>
    </rPh>
    <phoneticPr fontId="3"/>
  </si>
  <si>
    <t>照明設備</t>
  </si>
  <si>
    <t>空調機</t>
  </si>
  <si>
    <t>熱源設備</t>
  </si>
  <si>
    <t>工業炉</t>
  </si>
  <si>
    <t>コンプレッサ</t>
  </si>
  <si>
    <t>ポンプ</t>
  </si>
  <si>
    <t>ファン・ブロア</t>
  </si>
  <si>
    <t>発電設備</t>
  </si>
  <si>
    <t>生産設備</t>
  </si>
  <si>
    <t>受変電・配電設備</t>
  </si>
  <si>
    <r>
      <t>県が認証したクレジット
（森林CO</t>
    </r>
    <r>
      <rPr>
        <vertAlign val="subscript"/>
        <sz val="10"/>
        <rFont val="ＭＳ 明朝"/>
        <family val="1"/>
        <charset val="128"/>
      </rPr>
      <t>2</t>
    </r>
    <r>
      <rPr>
        <sz val="10"/>
        <rFont val="ＭＳ 明朝"/>
        <family val="1"/>
        <charset val="128"/>
      </rPr>
      <t>吸収評価認証制度等）</t>
    </r>
    <rPh sb="0" eb="1">
      <t>ケン</t>
    </rPh>
    <rPh sb="2" eb="4">
      <t>ニンショウ</t>
    </rPh>
    <rPh sb="26" eb="27">
      <t>トウ</t>
    </rPh>
    <phoneticPr fontId="3"/>
  </si>
  <si>
    <t>９　再生可能エネルギー源利用設備等の導入計画及び状況（内訳）</t>
    <rPh sb="2" eb="4">
      <t>サイセイ</t>
    </rPh>
    <rPh sb="4" eb="6">
      <t>カノウ</t>
    </rPh>
    <rPh sb="11" eb="12">
      <t>ゲン</t>
    </rPh>
    <rPh sb="12" eb="14">
      <t>リヨウ</t>
    </rPh>
    <rPh sb="14" eb="16">
      <t>セツビ</t>
    </rPh>
    <rPh sb="16" eb="17">
      <t>トウ</t>
    </rPh>
    <rPh sb="18" eb="20">
      <t>ドウニュウ</t>
    </rPh>
    <rPh sb="20" eb="22">
      <t>ケイカク</t>
    </rPh>
    <rPh sb="22" eb="23">
      <t>オヨ</t>
    </rPh>
    <rPh sb="24" eb="26">
      <t>ジョウキョウ</t>
    </rPh>
    <rPh sb="27" eb="29">
      <t>ウチワケ</t>
    </rPh>
    <phoneticPr fontId="3"/>
  </si>
  <si>
    <t>No.</t>
    <phoneticPr fontId="3"/>
  </si>
  <si>
    <t>設置場所の名称等</t>
    <rPh sb="0" eb="4">
      <t>セッチバショ</t>
    </rPh>
    <rPh sb="5" eb="7">
      <t>メイショウ</t>
    </rPh>
    <rPh sb="7" eb="8">
      <t>ナド</t>
    </rPh>
    <phoneticPr fontId="3"/>
  </si>
  <si>
    <t>再生可能
エネルギー源(種類）</t>
    <rPh sb="0" eb="4">
      <t>サイセイカノウ</t>
    </rPh>
    <rPh sb="10" eb="11">
      <t>ゲン</t>
    </rPh>
    <rPh sb="12" eb="14">
      <t>シュルイ</t>
    </rPh>
    <phoneticPr fontId="3"/>
  </si>
  <si>
    <t>設備の
利用形態</t>
    <rPh sb="0" eb="2">
      <t>セツビ</t>
    </rPh>
    <rPh sb="4" eb="6">
      <t>リヨウ</t>
    </rPh>
    <rPh sb="6" eb="8">
      <t>ケイタイ</t>
    </rPh>
    <phoneticPr fontId="3"/>
  </si>
  <si>
    <t>設置場所</t>
    <rPh sb="0" eb="4">
      <t>セッチバショ</t>
    </rPh>
    <phoneticPr fontId="3"/>
  </si>
  <si>
    <t>設備容量</t>
    <rPh sb="0" eb="4">
      <t>セツビヨウリョウ</t>
    </rPh>
    <phoneticPr fontId="3"/>
  </si>
  <si>
    <t>集計</t>
    <rPh sb="0" eb="2">
      <t>シュウケイ</t>
    </rPh>
    <phoneticPr fontId="3"/>
  </si>
  <si>
    <t>設備の活用形態</t>
    <rPh sb="0" eb="2">
      <t>セツビ</t>
    </rPh>
    <rPh sb="3" eb="5">
      <t>カツヨウ</t>
    </rPh>
    <rPh sb="5" eb="7">
      <t>ケイタイ</t>
    </rPh>
    <phoneticPr fontId="3"/>
  </si>
  <si>
    <r>
      <t xml:space="preserve">導入計画
</t>
    </r>
    <r>
      <rPr>
        <sz val="9"/>
        <color indexed="9"/>
        <rFont val="ＭＳ 明朝"/>
        <family val="1"/>
        <charset val="128"/>
      </rPr>
      <t>（追加分）</t>
    </r>
    <rPh sb="0" eb="2">
      <t>ドウニュウ</t>
    </rPh>
    <rPh sb="2" eb="4">
      <t>ケイカク</t>
    </rPh>
    <rPh sb="6" eb="8">
      <t>ツイカ</t>
    </rPh>
    <rPh sb="8" eb="9">
      <t>ブン</t>
    </rPh>
    <phoneticPr fontId="3"/>
  </si>
  <si>
    <t>再エネ種類</t>
    <rPh sb="0" eb="1">
      <t>サイ</t>
    </rPh>
    <rPh sb="3" eb="5">
      <t>シュルイ</t>
    </rPh>
    <phoneticPr fontId="3"/>
  </si>
  <si>
    <t>集計項目</t>
    <rPh sb="0" eb="2">
      <t>シュウケイ</t>
    </rPh>
    <rPh sb="2" eb="4">
      <t>コウモク</t>
    </rPh>
    <phoneticPr fontId="3"/>
  </si>
  <si>
    <t>導入計画
（追加分）</t>
    <rPh sb="0" eb="2">
      <t>ドウニュウ</t>
    </rPh>
    <rPh sb="2" eb="4">
      <t>ケイカク</t>
    </rPh>
    <rPh sb="6" eb="8">
      <t>ツイカ</t>
    </rPh>
    <rPh sb="8" eb="9">
      <t>ブン</t>
    </rPh>
    <phoneticPr fontId="3"/>
  </si>
  <si>
    <t>太陽光建物</t>
    <rPh sb="0" eb="3">
      <t>タイヨウコウ</t>
    </rPh>
    <rPh sb="3" eb="5">
      <t>タテモノ</t>
    </rPh>
    <phoneticPr fontId="3"/>
  </si>
  <si>
    <t>太陽光土地</t>
    <rPh sb="0" eb="5">
      <t>タイヨウコウトチ</t>
    </rPh>
    <phoneticPr fontId="3"/>
  </si>
  <si>
    <t>その他電気</t>
    <rPh sb="2" eb="3">
      <t>タ</t>
    </rPh>
    <rPh sb="3" eb="5">
      <t>デンキ</t>
    </rPh>
    <phoneticPr fontId="3"/>
  </si>
  <si>
    <t>太陽光発電（建物）</t>
    <rPh sb="0" eb="5">
      <t>タイヨウコウハツデン</t>
    </rPh>
    <rPh sb="6" eb="8">
      <t>タテモノ</t>
    </rPh>
    <phoneticPr fontId="15"/>
  </si>
  <si>
    <t>屋根貸し
[他社設備・自社利用なし]</t>
    <rPh sb="0" eb="3">
      <t>ヤネカ</t>
    </rPh>
    <rPh sb="6" eb="10">
      <t>タシャセツビ</t>
    </rPh>
    <rPh sb="11" eb="13">
      <t>ジシャ</t>
    </rPh>
    <rPh sb="13" eb="15">
      <t>リヨウ</t>
    </rPh>
    <phoneticPr fontId="35"/>
  </si>
  <si>
    <t>事業所内</t>
    <rPh sb="0" eb="4">
      <t>ジギョウショナイ</t>
    </rPh>
    <phoneticPr fontId="15"/>
  </si>
  <si>
    <t>太陽光</t>
    <rPh sb="0" eb="3">
      <t>タイヨウコウ</t>
    </rPh>
    <phoneticPr fontId="3"/>
  </si>
  <si>
    <t>太陽光建物</t>
    <rPh sb="0" eb="5">
      <t>タイヨウコウタテモノ</t>
    </rPh>
    <phoneticPr fontId="3"/>
  </si>
  <si>
    <t>電気</t>
    <rPh sb="0" eb="2">
      <t>デンキ</t>
    </rPh>
    <phoneticPr fontId="3"/>
  </si>
  <si>
    <t>自家消費（売電なし）</t>
    <rPh sb="0" eb="4">
      <t>ジカショウヒ</t>
    </rPh>
    <rPh sb="5" eb="7">
      <t>バイデン</t>
    </rPh>
    <phoneticPr fontId="35"/>
  </si>
  <si>
    <t>太陽光発電（土地）</t>
    <rPh sb="0" eb="5">
      <t>タイヨウコウハツデン</t>
    </rPh>
    <rPh sb="6" eb="8">
      <t>トチ</t>
    </rPh>
    <phoneticPr fontId="15"/>
  </si>
  <si>
    <t>PPA
[他社設備・自社利用]</t>
    <rPh sb="5" eb="9">
      <t>タシャセツビ</t>
    </rPh>
    <rPh sb="10" eb="14">
      <t>ジシャリヨウ</t>
    </rPh>
    <phoneticPr fontId="35"/>
  </si>
  <si>
    <t>事業所外（県内）</t>
    <rPh sb="0" eb="3">
      <t>ジギョウショ</t>
    </rPh>
    <rPh sb="3" eb="4">
      <t>ガイ</t>
    </rPh>
    <rPh sb="5" eb="7">
      <t>ケンナイ</t>
    </rPh>
    <phoneticPr fontId="15"/>
  </si>
  <si>
    <t>自家消費（売電あり）</t>
    <rPh sb="0" eb="4">
      <t>ジカショウヒ</t>
    </rPh>
    <rPh sb="5" eb="7">
      <t>バイデン</t>
    </rPh>
    <phoneticPr fontId="35"/>
  </si>
  <si>
    <t>水力発電</t>
    <rPh sb="0" eb="4">
      <t>スイリョクハツデン</t>
    </rPh>
    <phoneticPr fontId="15"/>
  </si>
  <si>
    <t>全量売電</t>
    <rPh sb="0" eb="2">
      <t>ゼンリョウ</t>
    </rPh>
    <rPh sb="2" eb="4">
      <t>バイデン</t>
    </rPh>
    <phoneticPr fontId="35"/>
  </si>
  <si>
    <t>県外
[県内利用のみ]</t>
    <rPh sb="0" eb="2">
      <t>ケンガイ</t>
    </rPh>
    <rPh sb="4" eb="6">
      <t>ケンナイ</t>
    </rPh>
    <rPh sb="6" eb="8">
      <t>リヨウ</t>
    </rPh>
    <phoneticPr fontId="15"/>
  </si>
  <si>
    <t>水力</t>
    <rPh sb="0" eb="2">
      <t>スイリョク</t>
    </rPh>
    <phoneticPr fontId="3"/>
  </si>
  <si>
    <t>風力発電</t>
    <rPh sb="0" eb="4">
      <t>フウリョクハツデン</t>
    </rPh>
    <phoneticPr fontId="15"/>
  </si>
  <si>
    <t>風力</t>
    <rPh sb="0" eb="2">
      <t>フウリョク</t>
    </rPh>
    <phoneticPr fontId="3"/>
  </si>
  <si>
    <t>バイオマス発電</t>
    <rPh sb="5" eb="7">
      <t>ハツデン</t>
    </rPh>
    <phoneticPr fontId="15"/>
  </si>
  <si>
    <t>バイオマス</t>
    <phoneticPr fontId="3"/>
  </si>
  <si>
    <t>バイオマス熱利用</t>
    <rPh sb="5" eb="8">
      <t>ネツリヨウ</t>
    </rPh>
    <phoneticPr fontId="15"/>
  </si>
  <si>
    <t>熱</t>
    <rPh sb="0" eb="1">
      <t>ネツ</t>
    </rPh>
    <phoneticPr fontId="3"/>
  </si>
  <si>
    <t>太陽熱</t>
    <rPh sb="0" eb="3">
      <t>タイヨウネツ</t>
    </rPh>
    <phoneticPr fontId="15"/>
  </si>
  <si>
    <t>太陽熱</t>
    <rPh sb="0" eb="3">
      <t>タイヨウネツ</t>
    </rPh>
    <phoneticPr fontId="3"/>
  </si>
  <si>
    <t>地熱</t>
    <rPh sb="0" eb="2">
      <t>チネツ</t>
    </rPh>
    <phoneticPr fontId="15"/>
  </si>
  <si>
    <t>自家消費</t>
    <rPh sb="0" eb="4">
      <t>ジカショウヒ</t>
    </rPh>
    <phoneticPr fontId="3"/>
  </si>
  <si>
    <t>温泉熱</t>
    <rPh sb="0" eb="3">
      <t>オンセンネツ</t>
    </rPh>
    <phoneticPr fontId="15"/>
  </si>
  <si>
    <t>雪氷熱</t>
    <rPh sb="0" eb="3">
      <t>セッピョウネツ</t>
    </rPh>
    <phoneticPr fontId="15"/>
  </si>
  <si>
    <t>地中熱</t>
    <rPh sb="0" eb="3">
      <t>チチュウネツ</t>
    </rPh>
    <phoneticPr fontId="15"/>
  </si>
  <si>
    <t>その他</t>
    <rPh sb="2" eb="3">
      <t>タ</t>
    </rPh>
    <phoneticPr fontId="15"/>
  </si>
  <si>
    <t>再生可能エネルギー源</t>
    <rPh sb="0" eb="4">
      <t>サイセイカノウ</t>
    </rPh>
    <rPh sb="9" eb="10">
      <t>ゲン</t>
    </rPh>
    <phoneticPr fontId="3"/>
  </si>
  <si>
    <t>kW</t>
    <phoneticPr fontId="3"/>
  </si>
  <si>
    <t>その他</t>
    <rPh sb="2" eb="3">
      <t>タ</t>
    </rPh>
    <phoneticPr fontId="3"/>
  </si>
  <si>
    <t>事業所外</t>
    <rPh sb="0" eb="4">
      <t>ジギョウショガイ</t>
    </rPh>
    <phoneticPr fontId="3"/>
  </si>
  <si>
    <t>１３　次世代自動車の導入状況</t>
    <rPh sb="3" eb="6">
      <t>ジセダイ</t>
    </rPh>
    <rPh sb="6" eb="9">
      <t>ジドウシャ</t>
    </rPh>
    <rPh sb="10" eb="12">
      <t>ドウニュウ</t>
    </rPh>
    <rPh sb="12" eb="14">
      <t>ジョウキョウ</t>
    </rPh>
    <phoneticPr fontId="3"/>
  </si>
  <si>
    <t>次世代自動車導入割合</t>
    <rPh sb="0" eb="3">
      <t>ジセダイ</t>
    </rPh>
    <rPh sb="3" eb="5">
      <t>ジドウ</t>
    </rPh>
    <rPh sb="5" eb="6">
      <t>シャ</t>
    </rPh>
    <rPh sb="6" eb="8">
      <t>ドウニュウ</t>
    </rPh>
    <rPh sb="8" eb="10">
      <t>ワリアイ</t>
    </rPh>
    <phoneticPr fontId="3"/>
  </si>
  <si>
    <t xml:space="preserve">
</t>
    <phoneticPr fontId="3"/>
  </si>
  <si>
    <t>グリーンエネルギー証書(電力)</t>
    <rPh sb="9" eb="11">
      <t>ショウショ</t>
    </rPh>
    <rPh sb="12" eb="14">
      <t>デンリョク</t>
    </rPh>
    <phoneticPr fontId="3"/>
  </si>
  <si>
    <t>グリーンエネルギー証書(熱)</t>
    <rPh sb="9" eb="11">
      <t>ショウショ</t>
    </rPh>
    <rPh sb="12" eb="13">
      <t>ネツ</t>
    </rPh>
    <phoneticPr fontId="3"/>
  </si>
  <si>
    <t>その他</t>
    <rPh sb="2" eb="3">
      <t>タ</t>
    </rPh>
    <phoneticPr fontId="3"/>
  </si>
  <si>
    <t>ZEB</t>
    <phoneticPr fontId="3"/>
  </si>
  <si>
    <t>Nearly ZEB</t>
    <phoneticPr fontId="3"/>
  </si>
  <si>
    <t>ZEB Ready</t>
    <phoneticPr fontId="3"/>
  </si>
  <si>
    <t>ZEB Oriented</t>
    <phoneticPr fontId="3"/>
  </si>
  <si>
    <t>蓄電設備</t>
    <rPh sb="0" eb="2">
      <t>チクデン</t>
    </rPh>
    <rPh sb="2" eb="4">
      <t>セツビ</t>
    </rPh>
    <phoneticPr fontId="3"/>
  </si>
  <si>
    <t>kWh</t>
    <phoneticPr fontId="3"/>
  </si>
  <si>
    <t>蓄電</t>
    <rPh sb="0" eb="2">
      <t>チクデン</t>
    </rPh>
    <phoneticPr fontId="3"/>
  </si>
  <si>
    <t>電気自動車用充電
設備の設置
／電気自動車の導入</t>
    <rPh sb="0" eb="5">
      <t>デンキジドウシャ</t>
    </rPh>
    <rPh sb="5" eb="6">
      <t>ヨウ</t>
    </rPh>
    <rPh sb="6" eb="8">
      <t>ジュウデン</t>
    </rPh>
    <rPh sb="9" eb="11">
      <t>セツビ</t>
    </rPh>
    <rPh sb="12" eb="14">
      <t>セッチ</t>
    </rPh>
    <rPh sb="16" eb="21">
      <t>デンキジドウシャ</t>
    </rPh>
    <rPh sb="22" eb="24">
      <t>ドウニュウ</t>
    </rPh>
    <phoneticPr fontId="3"/>
  </si>
  <si>
    <t>来客者の交通対策
／社用車等の
移動に伴う取組</t>
    <rPh sb="0" eb="3">
      <t>ライキャクシャ</t>
    </rPh>
    <rPh sb="4" eb="6">
      <t>コウツウ</t>
    </rPh>
    <rPh sb="6" eb="8">
      <t>タイサク</t>
    </rPh>
    <phoneticPr fontId="3"/>
  </si>
  <si>
    <t>電子メール
アドレス</t>
    <rPh sb="0" eb="2">
      <t>デンシ</t>
    </rPh>
    <phoneticPr fontId="3"/>
  </si>
  <si>
    <t>ディマンド・リスポンス（DR）</t>
    <phoneticPr fontId="3"/>
  </si>
  <si>
    <t>電気の需要の最適化に資する措置（上げDR・下げDR）を実施している</t>
    <rPh sb="0" eb="2">
      <t>デンキ</t>
    </rPh>
    <rPh sb="3" eb="5">
      <t>ジュヨウ</t>
    </rPh>
    <rPh sb="6" eb="9">
      <t>サイテキカ</t>
    </rPh>
    <rPh sb="10" eb="11">
      <t>シ</t>
    </rPh>
    <rPh sb="13" eb="15">
      <t>ソチ</t>
    </rPh>
    <rPh sb="16" eb="17">
      <t>ア</t>
    </rPh>
    <rPh sb="21" eb="22">
      <t>サ</t>
    </rPh>
    <rPh sb="27" eb="29">
      <t>ジッシ</t>
    </rPh>
    <phoneticPr fontId="3"/>
  </si>
  <si>
    <t>の認証を取得している</t>
    <rPh sb="1" eb="3">
      <t>ニンショウ</t>
    </rPh>
    <rPh sb="4" eb="6">
      <t>シュトク</t>
    </rPh>
    <phoneticPr fontId="3"/>
  </si>
  <si>
    <t>FIT非化石証書
非FIT非化石証書（再エネ指定）</t>
    <rPh sb="3" eb="4">
      <t>ヒ</t>
    </rPh>
    <rPh sb="4" eb="6">
      <t>カセキ</t>
    </rPh>
    <rPh sb="6" eb="8">
      <t>ショウショ</t>
    </rPh>
    <rPh sb="9" eb="10">
      <t>ヒ</t>
    </rPh>
    <rPh sb="13" eb="14">
      <t>ヒ</t>
    </rPh>
    <rPh sb="14" eb="16">
      <t>カセキ</t>
    </rPh>
    <rPh sb="16" eb="18">
      <t>ショウショ</t>
    </rPh>
    <rPh sb="19" eb="20">
      <t>サイ</t>
    </rPh>
    <rPh sb="22" eb="24">
      <t>シテイ</t>
    </rPh>
    <phoneticPr fontId="3"/>
  </si>
  <si>
    <t>調整後排出量</t>
    <rPh sb="0" eb="6">
      <t>チョウセイゴハイシュツリョウ</t>
    </rPh>
    <phoneticPr fontId="3"/>
  </si>
  <si>
    <t>千kWh/年</t>
    <rPh sb="5" eb="6">
      <t>ネン</t>
    </rPh>
    <phoneticPr fontId="3"/>
  </si>
  <si>
    <t>GJ/年</t>
    <rPh sb="3" eb="4">
      <t>ネン</t>
    </rPh>
    <phoneticPr fontId="3"/>
  </si>
  <si>
    <t>千kWh/年</t>
    <phoneticPr fontId="3"/>
  </si>
  <si>
    <r>
      <t>t-CO</t>
    </r>
    <r>
      <rPr>
        <vertAlign val="subscript"/>
        <sz val="11"/>
        <rFont val="ＭＳ 明朝"/>
        <family val="1"/>
        <charset val="128"/>
      </rPr>
      <t>2</t>
    </r>
    <r>
      <rPr>
        <sz val="11"/>
        <rFont val="ＭＳ 明朝"/>
        <family val="1"/>
        <charset val="128"/>
      </rPr>
      <t>/年</t>
    </r>
    <phoneticPr fontId="3"/>
  </si>
  <si>
    <t>千kWh/年</t>
    <rPh sb="0" eb="1">
      <t>セン</t>
    </rPh>
    <phoneticPr fontId="3"/>
  </si>
  <si>
    <t>うち県内産</t>
    <rPh sb="2" eb="5">
      <t>ケンナイサン</t>
    </rPh>
    <phoneticPr fontId="3"/>
  </si>
  <si>
    <t>グリーンボンド・ESG投資</t>
    <rPh sb="11" eb="13">
      <t>トウシ</t>
    </rPh>
    <phoneticPr fontId="3"/>
  </si>
  <si>
    <t>グリーンボンドを発行している又はESG投資を実施している</t>
    <rPh sb="8" eb="10">
      <t>ハッコウ</t>
    </rPh>
    <rPh sb="14" eb="15">
      <t>マタ</t>
    </rPh>
    <rPh sb="19" eb="21">
      <t>トウシ</t>
    </rPh>
    <rPh sb="22" eb="24">
      <t>ジッシ</t>
    </rPh>
    <phoneticPr fontId="3"/>
  </si>
  <si>
    <t>再生可能エネルギー電気
（小売電気事業者からの買電）</t>
    <rPh sb="0" eb="4">
      <t>サイセイカノウ</t>
    </rPh>
    <rPh sb="9" eb="11">
      <t>デンキ</t>
    </rPh>
    <rPh sb="13" eb="17">
      <t>コウリデンキ</t>
    </rPh>
    <rPh sb="17" eb="20">
      <t>ジギョウシャ</t>
    </rPh>
    <rPh sb="23" eb="25">
      <t>カイデン</t>
    </rPh>
    <phoneticPr fontId="3"/>
  </si>
  <si>
    <t>再生可能エネルギー電気
（自家消費、PPA、自己託送等）</t>
    <rPh sb="0" eb="4">
      <t>サイセイカノウ</t>
    </rPh>
    <rPh sb="9" eb="11">
      <t>デンキ</t>
    </rPh>
    <rPh sb="13" eb="17">
      <t>ジカショウヒ</t>
    </rPh>
    <rPh sb="22" eb="26">
      <t>ジコタクソウ</t>
    </rPh>
    <rPh sb="26" eb="27">
      <t>ナド</t>
    </rPh>
    <phoneticPr fontId="3"/>
  </si>
  <si>
    <t>１６　自由記載欄（特に重点的に取り組んだ内容やアピール事項等）</t>
    <phoneticPr fontId="3"/>
  </si>
  <si>
    <t>給湯・給排水</t>
  </si>
  <si>
    <t>事務用機器</t>
  </si>
  <si>
    <t>昇降機・建物</t>
  </si>
  <si>
    <t>４　温室効果ガスの排出の量の削減のための基本方針</t>
    <rPh sb="2" eb="4">
      <t>オンシツ</t>
    </rPh>
    <rPh sb="4" eb="6">
      <t>コウカ</t>
    </rPh>
    <rPh sb="9" eb="11">
      <t>ハイシュツ</t>
    </rPh>
    <rPh sb="12" eb="13">
      <t>リョウ</t>
    </rPh>
    <rPh sb="14" eb="16">
      <t>サクゲン</t>
    </rPh>
    <rPh sb="20" eb="22">
      <t>キホン</t>
    </rPh>
    <rPh sb="22" eb="24">
      <t>ホウシン</t>
    </rPh>
    <phoneticPr fontId="3"/>
  </si>
  <si>
    <t>５の１　温室効果ガスの排出の量の削減のための組織体制</t>
    <rPh sb="4" eb="6">
      <t>オンシツ</t>
    </rPh>
    <rPh sb="6" eb="8">
      <t>コウカ</t>
    </rPh>
    <rPh sb="11" eb="13">
      <t>ハイシュツ</t>
    </rPh>
    <rPh sb="14" eb="15">
      <t>リョウ</t>
    </rPh>
    <rPh sb="16" eb="18">
      <t>サクゲン</t>
    </rPh>
    <rPh sb="22" eb="24">
      <t>ソシキ</t>
    </rPh>
    <rPh sb="24" eb="26">
      <t>タイセイ</t>
    </rPh>
    <phoneticPr fontId="3"/>
  </si>
  <si>
    <t>５の２　温室効果ガスの排出の量の削減のための会議体等の名称及び開催頻度　</t>
    <rPh sb="4" eb="6">
      <t>オンシツ</t>
    </rPh>
    <rPh sb="6" eb="8">
      <t>コウカ</t>
    </rPh>
    <rPh sb="11" eb="13">
      <t>ハイシュツ</t>
    </rPh>
    <rPh sb="14" eb="15">
      <t>リョウ</t>
    </rPh>
    <rPh sb="16" eb="18">
      <t>サクゲン</t>
    </rPh>
    <rPh sb="22" eb="24">
      <t>カイギ</t>
    </rPh>
    <rPh sb="24" eb="25">
      <t>タイ</t>
    </rPh>
    <rPh sb="25" eb="26">
      <t>トウ</t>
    </rPh>
    <rPh sb="27" eb="29">
      <t>メイショウ</t>
    </rPh>
    <rPh sb="29" eb="30">
      <t>オヨ</t>
    </rPh>
    <rPh sb="31" eb="33">
      <t>カイサイ</t>
    </rPh>
    <rPh sb="33" eb="35">
      <t>ヒンド</t>
    </rPh>
    <phoneticPr fontId="3"/>
  </si>
  <si>
    <t>ver.20231018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</si>
</sst>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d;@"/>
    <numFmt numFmtId="177" formatCode="0_ "/>
    <numFmt numFmtId="178" formatCode="#,##0.00_ "/>
    <numFmt numFmtId="179" formatCode="#,##0_ "/>
    <numFmt numFmtId="180" formatCode="0.00_ "/>
    <numFmt numFmtId="181" formatCode="0.00_);[Red]\(0.00\)"/>
    <numFmt numFmtId="182" formatCode="[=0]&quot;&quot;;General"/>
  </numFmts>
  <fonts count="4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b/>
      <sz val="16"/>
      <name val="ＭＳ 明朝"/>
      <family val="1"/>
      <charset val="128"/>
    </font>
    <font>
      <b/>
      <sz val="9"/>
      <color indexed="81"/>
      <name val="ＭＳ Ｐゴシック"/>
      <family val="3"/>
      <charset val="128"/>
    </font>
    <font>
      <sz val="11"/>
      <color indexed="10"/>
      <name val="ＭＳ Ｐゴシック"/>
      <family val="3"/>
      <charset val="128"/>
    </font>
    <font>
      <sz val="11"/>
      <color indexed="8"/>
      <name val="ＭＳ Ｐゴシック"/>
      <family val="3"/>
      <charset val="128"/>
    </font>
    <font>
      <sz val="16"/>
      <name val="ＭＳ 明朝"/>
      <family val="1"/>
      <charset val="128"/>
    </font>
    <font>
      <vertAlign val="subscript"/>
      <sz val="11"/>
      <name val="ＭＳ 明朝"/>
      <family val="1"/>
      <charset val="128"/>
    </font>
    <font>
      <vertAlign val="subscript"/>
      <sz val="10"/>
      <name val="ＭＳ 明朝"/>
      <family val="1"/>
      <charset val="128"/>
    </font>
    <font>
      <sz val="11"/>
      <color rgb="FFFF0000"/>
      <name val="ＭＳ 明朝"/>
      <family val="1"/>
      <charset val="128"/>
    </font>
    <font>
      <strike/>
      <sz val="11"/>
      <name val="ＭＳ 明朝"/>
      <family val="1"/>
      <charset val="128"/>
    </font>
    <font>
      <b/>
      <sz val="9"/>
      <color indexed="81"/>
      <name val="MS P ゴシック"/>
      <family val="3"/>
      <charset val="128"/>
    </font>
    <font>
      <b/>
      <sz val="9"/>
      <color indexed="10"/>
      <name val="MS P ゴシック"/>
      <family val="3"/>
      <charset val="128"/>
    </font>
    <font>
      <sz val="10"/>
      <color rgb="FFFF0000"/>
      <name val="ＭＳ 明朝"/>
      <family val="1"/>
      <charset val="128"/>
    </font>
    <font>
      <sz val="9"/>
      <name val="ＭＳ 明朝"/>
      <family val="1"/>
      <charset val="128"/>
    </font>
    <font>
      <sz val="11"/>
      <color theme="0" tint="-0.249977111117893"/>
      <name val="ＭＳ 明朝"/>
      <family val="1"/>
      <charset val="128"/>
    </font>
    <font>
      <sz val="11"/>
      <color theme="0" tint="-0.249977111117893"/>
      <name val="ＭＳ Ｐゴシック"/>
      <family val="3"/>
      <charset val="128"/>
    </font>
    <font>
      <sz val="11"/>
      <color theme="1"/>
      <name val="ＭＳ Ｐゴシック"/>
      <family val="3"/>
      <charset val="128"/>
      <scheme val="minor"/>
    </font>
    <font>
      <b/>
      <sz val="11"/>
      <name val="ＭＳ 明朝"/>
      <family val="1"/>
      <charset val="128"/>
    </font>
    <font>
      <b/>
      <sz val="10"/>
      <name val="ＭＳ 明朝"/>
      <family val="1"/>
      <charset val="128"/>
    </font>
    <font>
      <b/>
      <sz val="10.5"/>
      <name val="ＭＳ 明朝"/>
      <family val="1"/>
      <charset val="128"/>
    </font>
    <font>
      <sz val="10.5"/>
      <name val="ＭＳ Ｐゴシック"/>
      <family val="3"/>
      <charset val="128"/>
    </font>
    <font>
      <sz val="10.5"/>
      <name val="ＭＳ 明朝"/>
      <family val="1"/>
      <charset val="128"/>
    </font>
    <font>
      <b/>
      <sz val="14"/>
      <color indexed="9"/>
      <name val="ＭＳ 明朝"/>
      <family val="1"/>
      <charset val="128"/>
    </font>
    <font>
      <sz val="11"/>
      <color indexed="9"/>
      <name val="ＭＳ 明朝"/>
      <family val="1"/>
      <charset val="128"/>
    </font>
    <font>
      <sz val="11"/>
      <color theme="0"/>
      <name val="ＭＳ 明朝"/>
      <family val="1"/>
      <charset val="128"/>
    </font>
    <font>
      <sz val="10"/>
      <color theme="0"/>
      <name val="ＭＳ 明朝"/>
      <family val="1"/>
      <charset val="128"/>
    </font>
    <font>
      <sz val="10"/>
      <color indexed="9"/>
      <name val="ＭＳ 明朝"/>
      <family val="1"/>
      <charset val="128"/>
    </font>
    <font>
      <sz val="9"/>
      <color indexed="9"/>
      <name val="ＭＳ 明朝"/>
      <family val="1"/>
      <charset val="128"/>
    </font>
    <font>
      <sz val="11"/>
      <color indexed="8"/>
      <name val="ＭＳ 明朝"/>
      <family val="1"/>
      <charset val="128"/>
    </font>
    <font>
      <sz val="11"/>
      <color theme="1"/>
      <name val="ＭＳ 明朝"/>
      <family val="1"/>
      <charset val="128"/>
    </font>
    <font>
      <sz val="10"/>
      <color indexed="8"/>
      <name val="ＭＳ 明朝"/>
      <family val="1"/>
      <charset val="128"/>
    </font>
    <font>
      <sz val="6"/>
      <name val="ＭＳ Ｐゴシック"/>
      <family val="2"/>
      <charset val="128"/>
    </font>
    <font>
      <sz val="9"/>
      <color theme="9"/>
      <name val="ＭＳ 明朝"/>
      <family val="1"/>
      <charset val="128"/>
    </font>
    <font>
      <b/>
      <sz val="9"/>
      <color indexed="12"/>
      <name val="MS P ゴシック"/>
      <family val="3"/>
      <charset val="128"/>
    </font>
    <font>
      <b/>
      <u/>
      <sz val="9"/>
      <color indexed="12"/>
      <name val="MS P ゴシック"/>
      <family val="3"/>
      <charset val="128"/>
    </font>
    <font>
      <b/>
      <u/>
      <sz val="9"/>
      <color indexed="81"/>
      <name val="MS P ゴシック"/>
      <family val="3"/>
      <charset val="128"/>
    </font>
    <font>
      <sz val="11"/>
      <name val="ＭＳ Ｐ明朝"/>
      <family val="1"/>
      <charset val="128"/>
    </font>
    <font>
      <b/>
      <u/>
      <sz val="9"/>
      <color indexed="10"/>
      <name val="MS P ゴシック"/>
      <family val="3"/>
      <charset val="128"/>
    </font>
  </fonts>
  <fills count="14">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65"/>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
      <patternFill patternType="solid">
        <fgColor indexed="18"/>
        <bgColor indexed="64"/>
      </patternFill>
    </fill>
    <fill>
      <patternFill patternType="solid">
        <fgColor indexed="62"/>
        <bgColor indexed="64"/>
      </patternFill>
    </fill>
  </fills>
  <borders count="205">
    <border>
      <left/>
      <right/>
      <top/>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bottom/>
      <diagonal/>
    </border>
    <border>
      <left/>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n">
        <color indexed="64"/>
      </right>
      <top style="medium">
        <color theme="1"/>
      </top>
      <bottom style="medium">
        <color theme="1"/>
      </bottom>
      <diagonal/>
    </border>
    <border>
      <left style="thin">
        <color indexed="64"/>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top style="thin">
        <color indexed="64"/>
      </top>
      <bottom style="thin">
        <color indexed="64"/>
      </bottom>
      <diagonal/>
    </border>
    <border>
      <left/>
      <right/>
      <top style="thin">
        <color theme="1"/>
      </top>
      <bottom style="thin">
        <color indexed="64"/>
      </bottom>
      <diagonal/>
    </border>
    <border>
      <left style="thin">
        <color theme="1"/>
      </left>
      <right style="medium">
        <color indexed="64"/>
      </right>
      <top style="thin">
        <color theme="1"/>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top style="thin">
        <color indexed="64"/>
      </top>
      <bottom style="thin">
        <color indexed="64"/>
      </bottom>
      <diagonal/>
    </border>
    <border>
      <left style="thin">
        <color theme="1"/>
      </left>
      <right/>
      <top style="thin">
        <color indexed="64"/>
      </top>
      <bottom style="medium">
        <color indexed="64"/>
      </bottom>
      <diagonal/>
    </border>
    <border>
      <left/>
      <right style="thin">
        <color theme="1"/>
      </right>
      <top style="thin">
        <color indexed="64"/>
      </top>
      <bottom style="thin">
        <color indexed="64"/>
      </bottom>
      <diagonal/>
    </border>
    <border>
      <left/>
      <right style="thin">
        <color theme="1"/>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FF0000"/>
      </left>
      <right style="thin">
        <color rgb="FFFF0000"/>
      </right>
      <top style="thin">
        <color indexed="64"/>
      </top>
      <bottom/>
      <diagonal/>
    </border>
    <border>
      <left style="thin">
        <color rgb="FFFF0000"/>
      </left>
      <right/>
      <top style="thin">
        <color indexed="64"/>
      </top>
      <bottom/>
      <diagonal/>
    </border>
    <border>
      <left/>
      <right style="thin">
        <color theme="1"/>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style="thin">
        <color rgb="FFFF0000"/>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hair">
        <color indexed="64"/>
      </left>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medium">
        <color indexed="64"/>
      </bottom>
      <diagonal/>
    </border>
    <border>
      <left style="thin">
        <color indexed="64"/>
      </left>
      <right style="medium">
        <color indexed="64"/>
      </right>
      <top style="thin">
        <color indexed="64"/>
      </top>
      <bottom/>
      <diagonal/>
    </border>
    <border>
      <left style="hair">
        <color indexed="64"/>
      </left>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medium">
        <color auto="1"/>
      </top>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s>
  <cellStyleXfs count="9">
    <xf numFmtId="0" fontId="0" fillId="0" borderId="0"/>
    <xf numFmtId="0" fontId="7" fillId="0" borderId="1">
      <alignment horizontal="center" vertical="center"/>
    </xf>
    <xf numFmtId="38" fontId="2" fillId="0" borderId="0" applyFont="0" applyFill="0" applyBorder="0" applyAlignment="0" applyProtection="0">
      <alignment vertical="center"/>
    </xf>
    <xf numFmtId="0" fontId="1" fillId="0" borderId="0"/>
    <xf numFmtId="0" fontId="1" fillId="0" borderId="0"/>
    <xf numFmtId="0" fontId="8" fillId="0" borderId="0">
      <alignment vertical="center"/>
    </xf>
    <xf numFmtId="0" fontId="1" fillId="0" borderId="0">
      <alignment vertical="center"/>
    </xf>
    <xf numFmtId="0" fontId="20" fillId="0" borderId="0"/>
    <xf numFmtId="38" fontId="1" fillId="0" borderId="0" applyFont="0" applyFill="0" applyBorder="0" applyAlignment="0" applyProtection="0">
      <alignment vertical="center"/>
    </xf>
  </cellStyleXfs>
  <cellXfs count="1036">
    <xf numFmtId="0" fontId="0" fillId="0" borderId="0" xfId="0"/>
    <xf numFmtId="178" fontId="2" fillId="0" borderId="9" xfId="3" applyNumberFormat="1" applyFont="1" applyBorder="1" applyAlignment="1">
      <alignment horizontal="right" vertical="center"/>
    </xf>
    <xf numFmtId="178" fontId="2" fillId="3" borderId="11" xfId="3" applyNumberFormat="1" applyFont="1" applyFill="1" applyBorder="1" applyAlignment="1" applyProtection="1">
      <alignment horizontal="right" vertical="center" shrinkToFit="1"/>
      <protection locked="0"/>
    </xf>
    <xf numFmtId="178" fontId="2" fillId="4" borderId="23" xfId="3" applyNumberFormat="1" applyFont="1" applyFill="1" applyBorder="1" applyAlignment="1" applyProtection="1">
      <alignment horizontal="center" vertical="center" shrinkToFit="1"/>
      <protection locked="0"/>
    </xf>
    <xf numFmtId="0" fontId="2" fillId="0" borderId="0" xfId="0" applyFont="1" applyAlignment="1">
      <alignment vertical="center"/>
    </xf>
    <xf numFmtId="0" fontId="2" fillId="2" borderId="0" xfId="0" applyFont="1" applyFill="1" applyAlignment="1">
      <alignment vertical="center"/>
    </xf>
    <xf numFmtId="0" fontId="2" fillId="2" borderId="0" xfId="3" applyFont="1" applyFill="1" applyAlignment="1">
      <alignment vertical="center"/>
    </xf>
    <xf numFmtId="0" fontId="2" fillId="0" borderId="0" xfId="0" applyFont="1"/>
    <xf numFmtId="0" fontId="2" fillId="0" borderId="27" xfId="0" applyFont="1" applyBorder="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0" fontId="2" fillId="0" borderId="0" xfId="0" applyFont="1" applyAlignment="1">
      <alignment horizontal="right" vertical="center"/>
    </xf>
    <xf numFmtId="0" fontId="2" fillId="0" borderId="0" xfId="0" applyFont="1" applyAlignment="1">
      <alignment horizontal="right"/>
    </xf>
    <xf numFmtId="0" fontId="2" fillId="0" borderId="29"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distributed" vertical="center"/>
    </xf>
    <xf numFmtId="0" fontId="2" fillId="0" borderId="0" xfId="3" applyFont="1" applyAlignment="1">
      <alignment vertical="center"/>
    </xf>
    <xf numFmtId="0" fontId="2" fillId="0" borderId="0" xfId="3" applyFont="1" applyAlignment="1">
      <alignment vertical="top"/>
    </xf>
    <xf numFmtId="0" fontId="2" fillId="0" borderId="0" xfId="0" applyFont="1" applyAlignment="1">
      <alignment horizontal="left" vertical="center"/>
    </xf>
    <xf numFmtId="179" fontId="2" fillId="2" borderId="30" xfId="0" applyNumberFormat="1" applyFont="1" applyFill="1" applyBorder="1" applyAlignment="1">
      <alignment vertical="center" shrinkToFit="1"/>
    </xf>
    <xf numFmtId="179" fontId="2" fillId="2" borderId="31" xfId="0" applyNumberFormat="1" applyFont="1" applyFill="1" applyBorder="1" applyAlignment="1">
      <alignment vertical="center" shrinkToFit="1"/>
    </xf>
    <xf numFmtId="179" fontId="2" fillId="2" borderId="32" xfId="0" applyNumberFormat="1" applyFont="1" applyFill="1" applyBorder="1" applyAlignment="1">
      <alignment vertical="center" shrinkToFit="1"/>
    </xf>
    <xf numFmtId="179" fontId="2" fillId="2" borderId="33" xfId="0" applyNumberFormat="1" applyFont="1" applyFill="1" applyBorder="1" applyAlignment="1">
      <alignment vertical="center" shrinkToFit="1"/>
    </xf>
    <xf numFmtId="179" fontId="2" fillId="3" borderId="34" xfId="0" applyNumberFormat="1" applyFont="1" applyFill="1" applyBorder="1" applyAlignment="1" applyProtection="1">
      <alignment vertical="center" shrinkToFit="1"/>
      <protection locked="0"/>
    </xf>
    <xf numFmtId="179" fontId="2" fillId="3" borderId="35" xfId="0" applyNumberFormat="1" applyFont="1" applyFill="1" applyBorder="1" applyAlignment="1" applyProtection="1">
      <alignment vertical="center" shrinkToFit="1"/>
      <protection locked="0"/>
    </xf>
    <xf numFmtId="179" fontId="2" fillId="3" borderId="36" xfId="0" applyNumberFormat="1" applyFont="1" applyFill="1" applyBorder="1" applyAlignment="1" applyProtection="1">
      <alignment vertical="center" shrinkToFit="1"/>
      <protection locked="0"/>
    </xf>
    <xf numFmtId="179" fontId="2" fillId="4" borderId="36" xfId="0" applyNumberFormat="1" applyFont="1" applyFill="1" applyBorder="1" applyAlignment="1" applyProtection="1">
      <alignment vertical="center" shrinkToFit="1"/>
      <protection locked="0"/>
    </xf>
    <xf numFmtId="179" fontId="2" fillId="4" borderId="37" xfId="0" applyNumberFormat="1" applyFont="1" applyFill="1" applyBorder="1" applyAlignment="1" applyProtection="1">
      <alignment vertical="center" shrinkToFit="1"/>
      <protection locked="0"/>
    </xf>
    <xf numFmtId="179" fontId="2" fillId="3" borderId="38" xfId="0" applyNumberFormat="1" applyFont="1" applyFill="1" applyBorder="1" applyAlignment="1" applyProtection="1">
      <alignment vertical="center" shrinkToFit="1"/>
      <protection locked="0"/>
    </xf>
    <xf numFmtId="179" fontId="2" fillId="3" borderId="2" xfId="0" applyNumberFormat="1" applyFont="1" applyFill="1" applyBorder="1" applyAlignment="1" applyProtection="1">
      <alignment vertical="center" shrinkToFit="1"/>
      <protection locked="0"/>
    </xf>
    <xf numFmtId="179" fontId="2" fillId="3" borderId="39" xfId="0" applyNumberFormat="1" applyFont="1" applyFill="1" applyBorder="1" applyAlignment="1" applyProtection="1">
      <alignment vertical="center" shrinkToFit="1"/>
      <protection locked="0"/>
    </xf>
    <xf numFmtId="179" fontId="2" fillId="4" borderId="39" xfId="0" applyNumberFormat="1" applyFont="1" applyFill="1" applyBorder="1" applyAlignment="1" applyProtection="1">
      <alignment vertical="center" shrinkToFit="1"/>
      <protection locked="0"/>
    </xf>
    <xf numFmtId="179" fontId="2" fillId="4" borderId="27" xfId="0" applyNumberFormat="1" applyFont="1" applyFill="1" applyBorder="1" applyAlignment="1" applyProtection="1">
      <alignment vertical="center" shrinkToFit="1"/>
      <protection locked="0"/>
    </xf>
    <xf numFmtId="179" fontId="2" fillId="3" borderId="40" xfId="0" applyNumberFormat="1" applyFont="1" applyFill="1" applyBorder="1" applyAlignment="1" applyProtection="1">
      <alignment vertical="center" shrinkToFit="1"/>
      <protection locked="0"/>
    </xf>
    <xf numFmtId="179" fontId="2" fillId="3" borderId="41" xfId="0" applyNumberFormat="1" applyFont="1" applyFill="1" applyBorder="1" applyAlignment="1" applyProtection="1">
      <alignment vertical="center" shrinkToFit="1"/>
      <protection locked="0"/>
    </xf>
    <xf numFmtId="179" fontId="2" fillId="3" borderId="42" xfId="0" applyNumberFormat="1" applyFont="1" applyFill="1" applyBorder="1" applyAlignment="1" applyProtection="1">
      <alignment vertical="center" shrinkToFit="1"/>
      <protection locked="0"/>
    </xf>
    <xf numFmtId="179" fontId="2" fillId="4" borderId="42" xfId="0" applyNumberFormat="1" applyFont="1" applyFill="1" applyBorder="1" applyAlignment="1" applyProtection="1">
      <alignment vertical="center" shrinkToFit="1"/>
      <protection locked="0"/>
    </xf>
    <xf numFmtId="179" fontId="2" fillId="4" borderId="26" xfId="0" applyNumberFormat="1" applyFont="1" applyFill="1" applyBorder="1" applyAlignment="1" applyProtection="1">
      <alignment vertical="center" shrinkToFit="1"/>
      <protection locked="0"/>
    </xf>
    <xf numFmtId="0" fontId="2" fillId="0" borderId="43" xfId="0" applyFont="1" applyBorder="1" applyAlignment="1">
      <alignment horizontal="center" vertical="center" wrapText="1"/>
    </xf>
    <xf numFmtId="0" fontId="4" fillId="0" borderId="35"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4" xfId="0" applyFont="1" applyBorder="1" applyAlignment="1">
      <alignment horizontal="center" vertical="center" wrapText="1"/>
    </xf>
    <xf numFmtId="0" fontId="4" fillId="0" borderId="37" xfId="0" applyFont="1" applyBorder="1" applyAlignment="1">
      <alignment horizontal="center" vertical="center" wrapText="1"/>
    </xf>
    <xf numFmtId="0" fontId="2" fillId="0" borderId="0" xfId="0" applyFont="1" applyAlignment="1">
      <alignment vertical="top" wrapText="1"/>
    </xf>
    <xf numFmtId="0" fontId="2" fillId="0" borderId="0" xfId="0" applyFont="1" applyAlignment="1">
      <alignment horizontal="left"/>
    </xf>
    <xf numFmtId="0" fontId="4" fillId="0" borderId="0" xfId="3" applyFont="1"/>
    <xf numFmtId="0" fontId="2" fillId="0" borderId="0" xfId="3" applyFont="1"/>
    <xf numFmtId="0" fontId="2" fillId="0" borderId="0" xfId="6" applyFont="1" applyAlignment="1">
      <alignment vertical="center" wrapText="1"/>
    </xf>
    <xf numFmtId="0" fontId="2" fillId="0" borderId="0" xfId="6" applyFont="1">
      <alignment vertical="center"/>
    </xf>
    <xf numFmtId="0" fontId="2" fillId="2" borderId="0" xfId="6" applyFont="1" applyFill="1" applyAlignment="1">
      <alignment vertical="center" wrapText="1"/>
    </xf>
    <xf numFmtId="0" fontId="2" fillId="2" borderId="0" xfId="3" applyFont="1" applyFill="1" applyAlignment="1">
      <alignment horizontal="center" vertical="center"/>
    </xf>
    <xf numFmtId="0" fontId="2" fillId="0" borderId="0" xfId="6" applyFont="1" applyAlignment="1">
      <alignment horizontal="left" vertical="center"/>
    </xf>
    <xf numFmtId="0" fontId="2" fillId="0" borderId="0" xfId="6" applyFont="1" applyAlignment="1">
      <alignment vertical="top" wrapText="1"/>
    </xf>
    <xf numFmtId="0" fontId="2" fillId="2" borderId="0" xfId="6" applyFont="1" applyFill="1">
      <alignment vertical="center"/>
    </xf>
    <xf numFmtId="0" fontId="2" fillId="0" borderId="0" xfId="3" applyFont="1" applyAlignment="1">
      <alignment horizontal="center" vertical="center" wrapText="1"/>
    </xf>
    <xf numFmtId="178" fontId="2" fillId="0" borderId="40" xfId="3" applyNumberFormat="1" applyFont="1" applyBorder="1" applyAlignment="1">
      <alignment horizontal="center" vertical="center" shrinkToFit="1"/>
    </xf>
    <xf numFmtId="0" fontId="2" fillId="2" borderId="49" xfId="0" applyFont="1" applyFill="1" applyBorder="1" applyAlignment="1">
      <alignment horizontal="center" vertical="center"/>
    </xf>
    <xf numFmtId="0" fontId="4" fillId="6" borderId="26" xfId="0" applyFont="1" applyFill="1" applyBorder="1" applyAlignment="1" applyProtection="1">
      <alignment horizontal="center" vertical="center"/>
      <protection locked="0"/>
    </xf>
    <xf numFmtId="0" fontId="4" fillId="6" borderId="27" xfId="0" applyFont="1" applyFill="1" applyBorder="1" applyAlignment="1" applyProtection="1">
      <alignment horizontal="center" vertical="center"/>
      <protection locked="0"/>
    </xf>
    <xf numFmtId="0" fontId="4" fillId="6" borderId="37" xfId="0" applyFont="1" applyFill="1" applyBorder="1" applyAlignment="1" applyProtection="1">
      <alignment horizontal="center" vertical="center"/>
      <protection locked="0"/>
    </xf>
    <xf numFmtId="0" fontId="2" fillId="2" borderId="54" xfId="0" applyFont="1" applyFill="1" applyBorder="1" applyAlignment="1">
      <alignment vertical="center"/>
    </xf>
    <xf numFmtId="178" fontId="2" fillId="4" borderId="23" xfId="4" applyNumberFormat="1" applyFont="1" applyFill="1" applyBorder="1" applyAlignment="1" applyProtection="1">
      <alignment horizontal="center" vertical="center" shrinkToFit="1"/>
      <protection locked="0"/>
    </xf>
    <xf numFmtId="178" fontId="2" fillId="7" borderId="9" xfId="3" applyNumberFormat="1" applyFont="1" applyFill="1" applyBorder="1" applyAlignment="1">
      <alignment horizontal="right" vertical="center"/>
    </xf>
    <xf numFmtId="178" fontId="2" fillId="7" borderId="40" xfId="3" applyNumberFormat="1" applyFont="1" applyFill="1" applyBorder="1" applyAlignment="1">
      <alignment horizontal="center" vertical="center" shrinkToFit="1"/>
    </xf>
    <xf numFmtId="178" fontId="2" fillId="2" borderId="69" xfId="4" applyNumberFormat="1" applyFont="1" applyFill="1" applyBorder="1" applyAlignment="1">
      <alignment horizontal="center" vertical="center" shrinkToFit="1"/>
    </xf>
    <xf numFmtId="178" fontId="2" fillId="2" borderId="70" xfId="3" applyNumberFormat="1" applyFont="1" applyFill="1" applyBorder="1" applyAlignment="1">
      <alignment horizontal="center" vertical="center" shrinkToFit="1"/>
    </xf>
    <xf numFmtId="178" fontId="2" fillId="2" borderId="69" xfId="3" applyNumberFormat="1" applyFont="1" applyFill="1" applyBorder="1" applyAlignment="1">
      <alignment horizontal="center" vertical="center" shrinkToFit="1"/>
    </xf>
    <xf numFmtId="0" fontId="2" fillId="8" borderId="0" xfId="0" applyFont="1" applyFill="1"/>
    <xf numFmtId="0" fontId="2" fillId="8" borderId="0" xfId="0" applyFont="1" applyFill="1" applyAlignment="1">
      <alignment horizontal="center" vertical="center"/>
    </xf>
    <xf numFmtId="0" fontId="2" fillId="8" borderId="0" xfId="0" applyFont="1" applyFill="1" applyAlignment="1">
      <alignment vertical="center"/>
    </xf>
    <xf numFmtId="0" fontId="2" fillId="8" borderId="0" xfId="0" applyFont="1" applyFill="1" applyAlignment="1">
      <alignment horizontal="right" vertical="center"/>
    </xf>
    <xf numFmtId="0" fontId="2" fillId="8" borderId="0" xfId="0" applyFont="1" applyFill="1" applyAlignment="1">
      <alignment horizontal="center" vertical="center" wrapText="1"/>
    </xf>
    <xf numFmtId="0" fontId="2" fillId="8" borderId="0" xfId="0" applyFont="1" applyFill="1" applyAlignment="1">
      <alignment horizontal="right" vertical="center" wrapText="1"/>
    </xf>
    <xf numFmtId="0" fontId="2" fillId="8" borderId="0" xfId="0" applyFont="1" applyFill="1" applyAlignment="1">
      <alignment vertical="center" wrapText="1"/>
    </xf>
    <xf numFmtId="0" fontId="2" fillId="8" borderId="0" xfId="0" applyFont="1" applyFill="1" applyAlignment="1">
      <alignment horizontal="left" vertical="center"/>
    </xf>
    <xf numFmtId="0" fontId="2" fillId="8" borderId="118" xfId="0" applyFont="1" applyFill="1" applyBorder="1" applyAlignment="1">
      <alignment wrapText="1"/>
    </xf>
    <xf numFmtId="0" fontId="2" fillId="2" borderId="0" xfId="3" applyFont="1" applyFill="1" applyAlignment="1">
      <alignment horizontal="left" vertical="center"/>
    </xf>
    <xf numFmtId="178" fontId="2" fillId="4" borderId="24" xfId="4" applyNumberFormat="1" applyFont="1" applyFill="1" applyBorder="1" applyAlignment="1" applyProtection="1">
      <alignment horizontal="right" vertical="center" shrinkToFit="1"/>
      <protection locked="0"/>
    </xf>
    <xf numFmtId="179" fontId="2" fillId="4" borderId="10" xfId="4" applyNumberFormat="1" applyFont="1" applyFill="1" applyBorder="1" applyAlignment="1" applyProtection="1">
      <alignment horizontal="right" vertical="center" shrinkToFit="1"/>
      <protection locked="0"/>
    </xf>
    <xf numFmtId="0" fontId="13" fillId="2" borderId="0" xfId="3" applyFont="1" applyFill="1" applyAlignment="1">
      <alignment vertical="center"/>
    </xf>
    <xf numFmtId="0" fontId="13" fillId="2" borderId="0" xfId="3" applyFont="1" applyFill="1"/>
    <xf numFmtId="0" fontId="2" fillId="0" borderId="0" xfId="6" applyFont="1" applyAlignment="1">
      <alignment horizontal="center" vertical="center"/>
    </xf>
    <xf numFmtId="0" fontId="4" fillId="2" borderId="0" xfId="6" applyFont="1" applyFill="1" applyAlignment="1">
      <alignment horizontal="left" vertical="center" wrapText="1"/>
    </xf>
    <xf numFmtId="179" fontId="2" fillId="3" borderId="68" xfId="3" applyNumberFormat="1" applyFont="1" applyFill="1" applyBorder="1" applyAlignment="1" applyProtection="1">
      <alignment horizontal="right" vertical="center" shrinkToFit="1"/>
      <protection locked="0"/>
    </xf>
    <xf numFmtId="0" fontId="2" fillId="0" borderId="14" xfId="3" applyFont="1" applyBorder="1" applyAlignment="1">
      <alignment horizontal="center" vertical="center" wrapText="1"/>
    </xf>
    <xf numFmtId="179" fontId="2" fillId="8" borderId="18" xfId="3" applyNumberFormat="1" applyFont="1" applyFill="1" applyBorder="1" applyAlignment="1">
      <alignment horizontal="right" vertical="center" shrinkToFit="1"/>
    </xf>
    <xf numFmtId="179" fontId="2" fillId="8" borderId="13" xfId="3" applyNumberFormat="1" applyFont="1" applyFill="1" applyBorder="1" applyAlignment="1">
      <alignment horizontal="right" vertical="center" shrinkToFit="1"/>
    </xf>
    <xf numFmtId="0" fontId="2" fillId="0" borderId="9" xfId="3" applyFont="1" applyBorder="1" applyAlignment="1">
      <alignment horizontal="center" vertical="center"/>
    </xf>
    <xf numFmtId="0" fontId="2" fillId="0" borderId="18" xfId="3" applyFont="1" applyBorder="1" applyAlignment="1">
      <alignment horizontal="center" vertical="center"/>
    </xf>
    <xf numFmtId="178" fontId="2" fillId="0" borderId="17" xfId="3" applyNumberFormat="1" applyFont="1" applyBorder="1" applyAlignment="1">
      <alignment horizontal="right" vertical="center" shrinkToFit="1"/>
    </xf>
    <xf numFmtId="0" fontId="2" fillId="0" borderId="73" xfId="3" applyFont="1" applyBorder="1" applyAlignment="1">
      <alignment vertical="center" textRotation="255"/>
    </xf>
    <xf numFmtId="0" fontId="2" fillId="0" borderId="3" xfId="3" applyFont="1" applyBorder="1" applyAlignment="1">
      <alignment vertical="center" textRotation="255"/>
    </xf>
    <xf numFmtId="179" fontId="2" fillId="8" borderId="13" xfId="4" applyNumberFormat="1" applyFont="1" applyFill="1" applyBorder="1" applyAlignment="1">
      <alignment horizontal="right" vertical="center" shrinkToFit="1"/>
    </xf>
    <xf numFmtId="179" fontId="2" fillId="8" borderId="18" xfId="4" applyNumberFormat="1" applyFont="1" applyFill="1" applyBorder="1" applyAlignment="1">
      <alignment horizontal="right" vertical="center" shrinkToFit="1"/>
    </xf>
    <xf numFmtId="180" fontId="2" fillId="9" borderId="47" xfId="3" applyNumberFormat="1" applyFont="1" applyFill="1" applyBorder="1" applyAlignment="1" applyProtection="1">
      <alignment vertical="center"/>
      <protection locked="0"/>
    </xf>
    <xf numFmtId="0" fontId="2" fillId="0" borderId="14" xfId="4" applyFont="1" applyBorder="1" applyAlignment="1">
      <alignment horizontal="center" vertical="center" wrapText="1"/>
    </xf>
    <xf numFmtId="0" fontId="2" fillId="9" borderId="130" xfId="3" applyFont="1" applyFill="1" applyBorder="1" applyAlignment="1" applyProtection="1">
      <alignment vertical="center"/>
      <protection locked="0"/>
    </xf>
    <xf numFmtId="0" fontId="2" fillId="0" borderId="10" xfId="3" applyFont="1" applyBorder="1" applyAlignment="1">
      <alignment horizontal="center" vertical="center" wrapText="1"/>
    </xf>
    <xf numFmtId="0" fontId="2" fillId="4" borderId="24" xfId="4" applyFont="1" applyFill="1" applyBorder="1" applyAlignment="1" applyProtection="1">
      <alignment horizontal="center" vertical="center" wrapText="1"/>
      <protection locked="0"/>
    </xf>
    <xf numFmtId="0" fontId="2" fillId="8" borderId="0" xfId="6" applyFont="1" applyFill="1">
      <alignment vertical="center"/>
    </xf>
    <xf numFmtId="0" fontId="2" fillId="8" borderId="0" xfId="3" applyFont="1" applyFill="1"/>
    <xf numFmtId="0" fontId="2" fillId="8" borderId="0" xfId="3" applyFont="1" applyFill="1" applyAlignment="1">
      <alignment vertical="center"/>
    </xf>
    <xf numFmtId="180" fontId="2" fillId="0" borderId="10" xfId="3" applyNumberFormat="1" applyFont="1" applyBorder="1" applyAlignment="1">
      <alignment horizontal="right" vertical="center" shrinkToFit="1"/>
    </xf>
    <xf numFmtId="180" fontId="2" fillId="0" borderId="47" xfId="3" applyNumberFormat="1" applyFont="1" applyBorder="1" applyAlignment="1">
      <alignment horizontal="right" vertical="center"/>
    </xf>
    <xf numFmtId="180" fontId="2" fillId="7" borderId="10" xfId="3" applyNumberFormat="1" applyFont="1" applyFill="1" applyBorder="1" applyAlignment="1">
      <alignment horizontal="right" vertical="center" shrinkToFit="1"/>
    </xf>
    <xf numFmtId="180" fontId="2" fillId="7" borderId="47" xfId="3" applyNumberFormat="1" applyFont="1" applyFill="1" applyBorder="1" applyAlignment="1">
      <alignment horizontal="right" vertical="center"/>
    </xf>
    <xf numFmtId="0" fontId="18" fillId="0" borderId="0" xfId="0" applyFont="1" applyAlignment="1">
      <alignment vertical="center"/>
    </xf>
    <xf numFmtId="0" fontId="2" fillId="0" borderId="5" xfId="0" applyFont="1" applyBorder="1" applyAlignment="1">
      <alignment vertical="center" wrapText="1"/>
    </xf>
    <xf numFmtId="0" fontId="2" fillId="0" borderId="78" xfId="0" applyFont="1" applyBorder="1" applyAlignment="1">
      <alignment vertical="center" wrapText="1"/>
    </xf>
    <xf numFmtId="0" fontId="2" fillId="0" borderId="58" xfId="0" applyFont="1" applyBorder="1" applyAlignment="1">
      <alignment vertical="center" wrapText="1"/>
    </xf>
    <xf numFmtId="0" fontId="2" fillId="11" borderId="0" xfId="0" applyFont="1" applyFill="1" applyAlignment="1" applyProtection="1">
      <alignment horizontal="right" vertical="center"/>
      <protection locked="0"/>
    </xf>
    <xf numFmtId="0" fontId="2" fillId="4" borderId="50" xfId="0" applyFont="1" applyFill="1" applyBorder="1" applyAlignment="1" applyProtection="1">
      <alignment horizontal="center" vertical="center"/>
      <protection locked="0"/>
    </xf>
    <xf numFmtId="0" fontId="2" fillId="4" borderId="51" xfId="0" applyFont="1" applyFill="1" applyBorder="1" applyAlignment="1" applyProtection="1">
      <alignment horizontal="center" vertical="center" wrapText="1"/>
      <protection locked="0"/>
    </xf>
    <xf numFmtId="0" fontId="2" fillId="4" borderId="52" xfId="0" applyFont="1" applyFill="1" applyBorder="1" applyAlignment="1" applyProtection="1">
      <alignment horizontal="center" vertical="center" wrapText="1"/>
      <protection locked="0"/>
    </xf>
    <xf numFmtId="0" fontId="2" fillId="11" borderId="27" xfId="3" applyFont="1" applyFill="1" applyBorder="1" applyAlignment="1" applyProtection="1">
      <alignment horizontal="center" vertical="center"/>
      <protection locked="0"/>
    </xf>
    <xf numFmtId="0" fontId="2" fillId="11" borderId="37" xfId="3" applyFont="1" applyFill="1" applyBorder="1" applyAlignment="1" applyProtection="1">
      <alignment horizontal="center" vertical="center"/>
      <protection locked="0"/>
    </xf>
    <xf numFmtId="0" fontId="2" fillId="6" borderId="99" xfId="0" applyFont="1" applyFill="1" applyBorder="1" applyAlignment="1" applyProtection="1">
      <alignment horizontal="center" vertical="center"/>
      <protection locked="0"/>
    </xf>
    <xf numFmtId="0" fontId="2" fillId="6" borderId="44" xfId="0" applyFont="1" applyFill="1" applyBorder="1" applyAlignment="1" applyProtection="1">
      <alignment horizontal="center" vertical="center"/>
      <protection locked="0"/>
    </xf>
    <xf numFmtId="0" fontId="2" fillId="0" borderId="6" xfId="3" applyFont="1" applyBorder="1" applyAlignment="1">
      <alignment horizontal="center" vertical="center" wrapText="1"/>
    </xf>
    <xf numFmtId="0" fontId="2" fillId="11" borderId="45" xfId="3" applyFont="1" applyFill="1" applyBorder="1" applyAlignment="1" applyProtection="1">
      <alignment horizontal="center" vertical="center"/>
      <protection locked="0"/>
    </xf>
    <xf numFmtId="0" fontId="4" fillId="2" borderId="0" xfId="0" applyFont="1" applyFill="1" applyAlignment="1">
      <alignment horizontal="left"/>
    </xf>
    <xf numFmtId="0" fontId="4" fillId="2" borderId="0" xfId="0" applyFont="1" applyFill="1"/>
    <xf numFmtId="0" fontId="2" fillId="2" borderId="0" xfId="0" applyFont="1" applyFill="1"/>
    <xf numFmtId="0" fontId="4" fillId="2" borderId="0" xfId="0" applyFont="1" applyFill="1" applyAlignment="1">
      <alignment vertical="top" wrapText="1"/>
    </xf>
    <xf numFmtId="0" fontId="5"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top"/>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0" borderId="0" xfId="0" applyFont="1" applyAlignment="1">
      <alignment wrapText="1"/>
    </xf>
    <xf numFmtId="0" fontId="2" fillId="0" borderId="151" xfId="0" applyFont="1" applyBorder="1" applyAlignment="1">
      <alignment vertical="center" wrapText="1"/>
    </xf>
    <xf numFmtId="0" fontId="2" fillId="0" borderId="2" xfId="0" applyFont="1" applyBorder="1"/>
    <xf numFmtId="0" fontId="2" fillId="2" borderId="0" xfId="0" applyFont="1" applyFill="1" applyAlignment="1">
      <alignment wrapText="1"/>
    </xf>
    <xf numFmtId="0" fontId="2" fillId="8" borderId="61" xfId="0" applyFont="1" applyFill="1" applyBorder="1" applyAlignment="1">
      <alignment horizontal="center" vertical="center" wrapText="1"/>
    </xf>
    <xf numFmtId="0" fontId="2" fillId="8" borderId="78" xfId="0" applyFont="1" applyFill="1" applyBorder="1" applyAlignment="1">
      <alignment horizontal="center" vertical="center" wrapText="1"/>
    </xf>
    <xf numFmtId="0" fontId="2" fillId="8" borderId="118" xfId="0" applyFont="1" applyFill="1" applyBorder="1" applyAlignment="1">
      <alignment horizontal="center" vertical="center" wrapText="1"/>
    </xf>
    <xf numFmtId="0" fontId="2" fillId="2" borderId="2" xfId="0" applyFont="1" applyFill="1" applyBorder="1"/>
    <xf numFmtId="0" fontId="4" fillId="0" borderId="122" xfId="0" applyFont="1" applyBorder="1" applyAlignment="1">
      <alignment horizontal="center" vertical="center" wrapText="1"/>
    </xf>
    <xf numFmtId="0" fontId="16" fillId="8" borderId="149" xfId="0" applyFont="1" applyFill="1" applyBorder="1" applyAlignment="1">
      <alignment vertical="center" wrapText="1"/>
    </xf>
    <xf numFmtId="0" fontId="4" fillId="0" borderId="122" xfId="0" applyFont="1" applyBorder="1" applyAlignment="1">
      <alignment horizontal="center" vertical="center"/>
    </xf>
    <xf numFmtId="0" fontId="4" fillId="0" borderId="123" xfId="0" applyFont="1" applyBorder="1" applyAlignment="1">
      <alignment horizontal="center" vertical="center" wrapText="1"/>
    </xf>
    <xf numFmtId="0" fontId="2" fillId="0" borderId="114" xfId="0" applyFont="1" applyBorder="1" applyAlignment="1">
      <alignment horizontal="right" vertical="center"/>
    </xf>
    <xf numFmtId="0" fontId="4" fillId="0" borderId="0" xfId="3" applyFont="1" applyAlignment="1">
      <alignment vertical="center"/>
    </xf>
    <xf numFmtId="0" fontId="2" fillId="0" borderId="55" xfId="0" applyFont="1" applyBorder="1" applyAlignment="1">
      <alignment horizontal="right" vertical="center"/>
    </xf>
    <xf numFmtId="176" fontId="2" fillId="0" borderId="0" xfId="0" applyNumberFormat="1" applyFont="1" applyAlignment="1">
      <alignment vertical="center"/>
    </xf>
    <xf numFmtId="0" fontId="9" fillId="8" borderId="0" xfId="0" applyFont="1" applyFill="1"/>
    <xf numFmtId="0" fontId="9" fillId="2" borderId="0" xfId="0" applyFont="1" applyFill="1"/>
    <xf numFmtId="0" fontId="9" fillId="0" borderId="0" xfId="0" applyFont="1"/>
    <xf numFmtId="0" fontId="9" fillId="0" borderId="0" xfId="0" applyFont="1" applyAlignment="1">
      <alignment vertical="center"/>
    </xf>
    <xf numFmtId="0" fontId="4" fillId="2" borderId="0" xfId="0" applyFont="1" applyFill="1" applyAlignment="1">
      <alignment horizontal="distributed"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2" fillId="2" borderId="0" xfId="3" applyFont="1" applyFill="1"/>
    <xf numFmtId="0" fontId="2" fillId="0" borderId="12" xfId="3" applyFont="1" applyBorder="1" applyAlignment="1">
      <alignment horizontal="center" vertical="center"/>
    </xf>
    <xf numFmtId="0" fontId="2" fillId="0" borderId="22" xfId="3" applyFont="1" applyBorder="1" applyAlignment="1">
      <alignment vertical="center"/>
    </xf>
    <xf numFmtId="179" fontId="2" fillId="0" borderId="10" xfId="3" applyNumberFormat="1" applyFont="1" applyBorder="1" applyAlignment="1">
      <alignment horizontal="right" vertical="center" shrinkToFit="1"/>
    </xf>
    <xf numFmtId="0" fontId="2" fillId="0" borderId="4" xfId="3" applyFont="1" applyBorder="1" applyAlignment="1">
      <alignment horizontal="center" vertical="center"/>
    </xf>
    <xf numFmtId="0" fontId="2" fillId="0" borderId="21" xfId="3" applyFont="1" applyBorder="1" applyAlignment="1">
      <alignment horizontal="center" vertical="center" shrinkToFit="1"/>
    </xf>
    <xf numFmtId="178" fontId="2" fillId="0" borderId="20" xfId="3" applyNumberFormat="1" applyFont="1" applyBorder="1" applyAlignment="1">
      <alignment horizontal="center" vertical="center" shrinkToFit="1"/>
    </xf>
    <xf numFmtId="0" fontId="2" fillId="0" borderId="19" xfId="3" applyFont="1" applyBorder="1" applyAlignment="1">
      <alignment horizontal="center" vertical="center"/>
    </xf>
    <xf numFmtId="0" fontId="2" fillId="0" borderId="16" xfId="3" applyFont="1" applyBorder="1" applyAlignment="1">
      <alignment horizontal="center" vertical="center" shrinkToFit="1"/>
    </xf>
    <xf numFmtId="178" fontId="2" fillId="0" borderId="15" xfId="3" applyNumberFormat="1" applyFont="1" applyBorder="1" applyAlignment="1">
      <alignment horizontal="center" vertical="center" shrinkToFit="1"/>
    </xf>
    <xf numFmtId="0" fontId="2" fillId="0" borderId="4" xfId="3" applyFont="1" applyBorder="1" applyAlignment="1">
      <alignment horizontal="center" vertical="center" shrinkToFit="1"/>
    </xf>
    <xf numFmtId="0" fontId="2" fillId="0" borderId="11" xfId="3" applyFont="1" applyBorder="1" applyAlignment="1">
      <alignment horizontal="center" vertical="center" wrapText="1"/>
    </xf>
    <xf numFmtId="0" fontId="2" fillId="0" borderId="5" xfId="3" applyFont="1" applyBorder="1" applyAlignment="1">
      <alignment horizontal="center" vertical="center"/>
    </xf>
    <xf numFmtId="0" fontId="2" fillId="0" borderId="8" xfId="3" applyFont="1" applyBorder="1" applyAlignment="1">
      <alignment horizontal="center" vertical="center" shrinkToFit="1"/>
    </xf>
    <xf numFmtId="178" fontId="2" fillId="0" borderId="7" xfId="3" applyNumberFormat="1" applyFont="1" applyBorder="1" applyAlignment="1">
      <alignment horizontal="center" vertical="center" shrinkToFit="1"/>
    </xf>
    <xf numFmtId="179" fontId="2" fillId="0" borderId="68" xfId="3" applyNumberFormat="1" applyFont="1" applyBorder="1" applyAlignment="1">
      <alignment horizontal="right" vertical="center" shrinkToFit="1"/>
    </xf>
    <xf numFmtId="0" fontId="2" fillId="0" borderId="141" xfId="3" applyFont="1" applyBorder="1" applyAlignment="1">
      <alignment horizontal="center" vertical="center"/>
    </xf>
    <xf numFmtId="0" fontId="2" fillId="0" borderId="3" xfId="3" applyFont="1" applyBorder="1" applyAlignment="1">
      <alignment horizontal="center" vertical="center"/>
    </xf>
    <xf numFmtId="0" fontId="4" fillId="0" borderId="7" xfId="3" applyFont="1" applyBorder="1" applyAlignment="1">
      <alignment vertical="center"/>
    </xf>
    <xf numFmtId="0" fontId="4" fillId="0" borderId="0" xfId="3" applyFont="1" applyAlignment="1">
      <alignment horizontal="center" vertical="center"/>
    </xf>
    <xf numFmtId="0" fontId="12" fillId="2" borderId="0" xfId="0" applyFont="1" applyFill="1" applyAlignment="1">
      <alignment vertical="center"/>
    </xf>
    <xf numFmtId="0" fontId="4" fillId="0" borderId="0" xfId="4" applyFont="1" applyAlignment="1">
      <alignment vertical="center"/>
    </xf>
    <xf numFmtId="0" fontId="2" fillId="7" borderId="12" xfId="4" applyFont="1" applyFill="1" applyBorder="1" applyAlignment="1">
      <alignment horizontal="center" vertical="center"/>
    </xf>
    <xf numFmtId="0" fontId="2" fillId="7" borderId="22" xfId="4" applyFont="1" applyFill="1" applyBorder="1" applyAlignment="1">
      <alignment vertical="center"/>
    </xf>
    <xf numFmtId="0" fontId="2" fillId="7" borderId="4" xfId="4" applyFont="1" applyFill="1" applyBorder="1" applyAlignment="1">
      <alignment horizontal="center" vertical="center"/>
    </xf>
    <xf numFmtId="0" fontId="2" fillId="7" borderId="9" xfId="4" applyFont="1" applyFill="1" applyBorder="1" applyAlignment="1">
      <alignment horizontal="center" vertical="center"/>
    </xf>
    <xf numFmtId="0" fontId="2" fillId="7" borderId="21" xfId="4" applyFont="1" applyFill="1" applyBorder="1" applyAlignment="1">
      <alignment horizontal="center" vertical="center" shrinkToFit="1"/>
    </xf>
    <xf numFmtId="178" fontId="2" fillId="7" borderId="20" xfId="4" applyNumberFormat="1" applyFont="1" applyFill="1" applyBorder="1" applyAlignment="1">
      <alignment horizontal="center" vertical="center"/>
    </xf>
    <xf numFmtId="0" fontId="2" fillId="7" borderId="19" xfId="4" applyFont="1" applyFill="1" applyBorder="1" applyAlignment="1">
      <alignment horizontal="center" vertical="center"/>
    </xf>
    <xf numFmtId="0" fontId="2" fillId="7" borderId="68" xfId="4" applyFont="1" applyFill="1" applyBorder="1" applyAlignment="1">
      <alignment horizontal="center" vertical="center"/>
    </xf>
    <xf numFmtId="0" fontId="2" fillId="7" borderId="16" xfId="4" applyFont="1" applyFill="1" applyBorder="1" applyAlignment="1">
      <alignment horizontal="center" vertical="center" shrinkToFit="1"/>
    </xf>
    <xf numFmtId="178" fontId="2" fillId="7" borderId="15" xfId="4" applyNumberFormat="1" applyFont="1" applyFill="1" applyBorder="1" applyAlignment="1">
      <alignment horizontal="center" vertical="center"/>
    </xf>
    <xf numFmtId="0" fontId="2" fillId="7" borderId="4" xfId="4" applyFont="1" applyFill="1" applyBorder="1" applyAlignment="1">
      <alignment horizontal="center" vertical="center" shrinkToFit="1"/>
    </xf>
    <xf numFmtId="0" fontId="2" fillId="7" borderId="10" xfId="4" applyFont="1" applyFill="1" applyBorder="1" applyAlignment="1">
      <alignment horizontal="center" vertical="center"/>
    </xf>
    <xf numFmtId="0" fontId="2" fillId="7" borderId="11" xfId="4" applyFont="1" applyFill="1" applyBorder="1" applyAlignment="1">
      <alignment horizontal="center" vertical="center" wrapText="1"/>
    </xf>
    <xf numFmtId="0" fontId="2" fillId="7" borderId="5" xfId="4" applyFont="1" applyFill="1" applyBorder="1" applyAlignment="1">
      <alignment horizontal="center" vertical="center"/>
    </xf>
    <xf numFmtId="0" fontId="2" fillId="7" borderId="8" xfId="3" applyFont="1" applyFill="1" applyBorder="1" applyAlignment="1">
      <alignment horizontal="center" vertical="center" shrinkToFit="1"/>
    </xf>
    <xf numFmtId="178" fontId="2" fillId="7" borderId="7" xfId="3" applyNumberFormat="1" applyFont="1" applyFill="1" applyBorder="1" applyAlignment="1">
      <alignment horizontal="center" vertical="center"/>
    </xf>
    <xf numFmtId="0" fontId="2" fillId="7" borderId="3" xfId="4" applyFont="1" applyFill="1" applyBorder="1" applyAlignment="1">
      <alignment horizontal="center" vertical="center"/>
    </xf>
    <xf numFmtId="0" fontId="4" fillId="0" borderId="7" xfId="4" applyFont="1" applyBorder="1" applyAlignment="1">
      <alignment vertical="center"/>
    </xf>
    <xf numFmtId="0" fontId="4" fillId="0" borderId="0" xfId="4" applyFont="1"/>
    <xf numFmtId="0" fontId="9" fillId="7" borderId="0" xfId="0" applyFont="1" applyFill="1" applyAlignment="1">
      <alignment vertical="center"/>
    </xf>
    <xf numFmtId="0" fontId="2" fillId="7" borderId="129" xfId="3" applyFont="1" applyFill="1" applyBorder="1" applyAlignment="1">
      <alignment horizontal="center" vertical="center"/>
    </xf>
    <xf numFmtId="0" fontId="2" fillId="7" borderId="20" xfId="3" applyFont="1" applyFill="1" applyBorder="1" applyAlignment="1">
      <alignment vertical="center"/>
    </xf>
    <xf numFmtId="0" fontId="2" fillId="7" borderId="18" xfId="3" applyFont="1" applyFill="1" applyBorder="1" applyAlignment="1">
      <alignment vertical="center"/>
    </xf>
    <xf numFmtId="0" fontId="2" fillId="7" borderId="131" xfId="4" applyFont="1" applyFill="1" applyBorder="1" applyAlignment="1">
      <alignment horizontal="center" vertical="center" shrinkToFit="1"/>
    </xf>
    <xf numFmtId="0" fontId="2" fillId="7" borderId="75" xfId="3" applyFont="1" applyFill="1" applyBorder="1" applyAlignment="1">
      <alignment vertical="center"/>
    </xf>
    <xf numFmtId="0" fontId="2" fillId="7" borderId="10" xfId="3" applyFont="1" applyFill="1" applyBorder="1" applyAlignment="1">
      <alignment horizontal="center" vertical="center"/>
    </xf>
    <xf numFmtId="0" fontId="2" fillId="7" borderId="70" xfId="3" applyFont="1" applyFill="1" applyBorder="1" applyAlignment="1">
      <alignment horizontal="center" vertical="center"/>
    </xf>
    <xf numFmtId="0" fontId="2" fillId="7" borderId="82" xfId="3" applyFont="1" applyFill="1" applyBorder="1" applyAlignment="1">
      <alignment vertical="center"/>
    </xf>
    <xf numFmtId="0" fontId="2" fillId="7" borderId="8" xfId="4" applyFont="1" applyFill="1" applyBorder="1" applyAlignment="1">
      <alignment horizontal="center" vertical="center" shrinkToFit="1"/>
    </xf>
    <xf numFmtId="0" fontId="2" fillId="7" borderId="7" xfId="3" applyFont="1" applyFill="1" applyBorder="1" applyAlignment="1">
      <alignment vertical="center"/>
    </xf>
    <xf numFmtId="38" fontId="2" fillId="5" borderId="46" xfId="2" applyFont="1" applyFill="1" applyBorder="1" applyAlignment="1" applyProtection="1">
      <alignment horizontal="center" vertical="center"/>
    </xf>
    <xf numFmtId="38" fontId="2" fillId="5" borderId="72" xfId="2" applyFont="1" applyFill="1" applyBorder="1" applyAlignment="1" applyProtection="1">
      <alignment horizontal="center" vertical="center"/>
    </xf>
    <xf numFmtId="0" fontId="2" fillId="2" borderId="102" xfId="5" applyFont="1" applyFill="1" applyBorder="1" applyAlignment="1">
      <alignment horizontal="center" vertical="center"/>
    </xf>
    <xf numFmtId="0" fontId="2" fillId="2" borderId="2" xfId="5" applyFont="1" applyFill="1" applyBorder="1" applyAlignment="1">
      <alignment horizontal="center" vertical="center"/>
    </xf>
    <xf numFmtId="0" fontId="2" fillId="2" borderId="27" xfId="5" applyFont="1" applyFill="1" applyBorder="1" applyAlignment="1">
      <alignment vertical="center" textRotation="255" wrapText="1"/>
    </xf>
    <xf numFmtId="0" fontId="2" fillId="2" borderId="37" xfId="5" applyFont="1" applyFill="1" applyBorder="1" applyAlignment="1">
      <alignment vertical="center" textRotation="255" wrapText="1"/>
    </xf>
    <xf numFmtId="0" fontId="2" fillId="2" borderId="31" xfId="5" applyFont="1" applyFill="1" applyBorder="1" applyAlignment="1">
      <alignment horizontal="center" vertical="center"/>
    </xf>
    <xf numFmtId="0" fontId="19" fillId="0" borderId="0" xfId="0" applyFont="1"/>
    <xf numFmtId="0" fontId="2" fillId="0" borderId="2" xfId="0" applyFont="1" applyBorder="1" applyAlignment="1">
      <alignment vertical="center"/>
    </xf>
    <xf numFmtId="0" fontId="2" fillId="0" borderId="58" xfId="0" applyFont="1" applyBorder="1" applyAlignment="1">
      <alignment vertical="center"/>
    </xf>
    <xf numFmtId="0" fontId="2" fillId="0" borderId="144" xfId="0" applyFont="1" applyBorder="1" applyAlignment="1">
      <alignment vertical="center"/>
    </xf>
    <xf numFmtId="0" fontId="2" fillId="0" borderId="144" xfId="0" applyFont="1" applyBorder="1" applyAlignment="1">
      <alignment vertical="center" shrinkToFit="1"/>
    </xf>
    <xf numFmtId="0" fontId="2" fillId="8" borderId="71" xfId="6" applyFont="1" applyFill="1" applyBorder="1" applyAlignment="1">
      <alignment horizontal="center" vertical="center" wrapText="1"/>
    </xf>
    <xf numFmtId="0" fontId="2" fillId="0" borderId="0" xfId="3" applyFont="1" applyAlignment="1">
      <alignment horizontal="center" vertical="center"/>
    </xf>
    <xf numFmtId="0" fontId="2" fillId="0" borderId="28" xfId="0" applyFont="1" applyBorder="1" applyAlignment="1">
      <alignment horizontal="center" vertical="center"/>
    </xf>
    <xf numFmtId="0" fontId="2" fillId="8" borderId="0" xfId="3" applyFont="1" applyFill="1" applyAlignment="1">
      <alignment horizontal="center" vertical="center" wrapText="1"/>
    </xf>
    <xf numFmtId="0" fontId="2" fillId="8" borderId="0" xfId="6" applyFont="1" applyFill="1" applyAlignment="1">
      <alignment horizontal="center" vertical="center" wrapText="1"/>
    </xf>
    <xf numFmtId="0" fontId="2" fillId="0" borderId="0" xfId="0" applyFont="1" applyAlignment="1">
      <alignment horizontal="center" vertical="center" wrapText="1"/>
    </xf>
    <xf numFmtId="0" fontId="26" fillId="12" borderId="154" xfId="0" applyFont="1" applyFill="1" applyBorder="1" applyAlignment="1">
      <alignment vertical="center"/>
    </xf>
    <xf numFmtId="0" fontId="26" fillId="12" borderId="155" xfId="0" applyFont="1" applyFill="1" applyBorder="1" applyAlignment="1">
      <alignment vertical="center"/>
    </xf>
    <xf numFmtId="0" fontId="26" fillId="0" borderId="0" xfId="0" applyFont="1" applyAlignment="1">
      <alignment horizontal="center" vertical="center"/>
    </xf>
    <xf numFmtId="0" fontId="30" fillId="0" borderId="0" xfId="0" applyFont="1" applyAlignment="1">
      <alignment horizontal="center" vertical="center"/>
    </xf>
    <xf numFmtId="0" fontId="30" fillId="13" borderId="159" xfId="0" applyFont="1" applyFill="1" applyBorder="1" applyAlignment="1">
      <alignment horizontal="center" vertical="center"/>
    </xf>
    <xf numFmtId="0" fontId="30" fillId="13" borderId="74" xfId="0" applyFont="1" applyFill="1" applyBorder="1" applyAlignment="1">
      <alignment horizontal="center" vertical="center"/>
    </xf>
    <xf numFmtId="0" fontId="30" fillId="13" borderId="163" xfId="0" applyFont="1" applyFill="1" applyBorder="1" applyAlignment="1">
      <alignment horizontal="center" vertical="center" wrapText="1"/>
    </xf>
    <xf numFmtId="0" fontId="30" fillId="13" borderId="163" xfId="0" applyFont="1" applyFill="1" applyBorder="1" applyAlignment="1">
      <alignment horizontal="center" vertical="center"/>
    </xf>
    <xf numFmtId="0" fontId="30" fillId="13" borderId="164" xfId="0" applyFont="1" applyFill="1" applyBorder="1" applyAlignment="1">
      <alignment horizontal="center" vertical="center"/>
    </xf>
    <xf numFmtId="0" fontId="30" fillId="13" borderId="165" xfId="0" applyFont="1" applyFill="1" applyBorder="1" applyAlignment="1">
      <alignment horizontal="center" vertical="center"/>
    </xf>
    <xf numFmtId="0" fontId="32" fillId="0" borderId="95" xfId="0" applyFont="1" applyBorder="1" applyAlignment="1">
      <alignment horizontal="center" vertical="center"/>
    </xf>
    <xf numFmtId="0" fontId="32" fillId="4" borderId="166" xfId="0" applyFont="1" applyFill="1" applyBorder="1" applyAlignment="1" applyProtection="1">
      <alignment horizontal="center" vertical="center" wrapText="1"/>
      <protection locked="0"/>
    </xf>
    <xf numFmtId="0" fontId="34" fillId="4" borderId="16" xfId="0" applyFont="1" applyFill="1" applyBorder="1" applyAlignment="1" applyProtection="1">
      <alignment horizontal="center" vertical="center" wrapText="1"/>
      <protection locked="0"/>
    </xf>
    <xf numFmtId="0" fontId="34" fillId="4" borderId="141" xfId="0" applyFont="1" applyFill="1" applyBorder="1" applyAlignment="1" applyProtection="1">
      <alignment horizontal="center" vertical="center" wrapText="1"/>
      <protection locked="0"/>
    </xf>
    <xf numFmtId="38" fontId="32" fillId="4" borderId="85" xfId="8" applyFont="1" applyFill="1" applyBorder="1" applyAlignment="1" applyProtection="1">
      <alignment horizontal="center" vertical="center" shrinkToFit="1"/>
      <protection locked="0"/>
    </xf>
    <xf numFmtId="38" fontId="32" fillId="10" borderId="166" xfId="8" applyFont="1" applyFill="1" applyBorder="1" applyAlignment="1" applyProtection="1">
      <alignment horizontal="center" vertical="center" shrinkToFit="1"/>
      <protection locked="0"/>
    </xf>
    <xf numFmtId="38" fontId="34" fillId="0" borderId="0" xfId="8" applyFont="1" applyFill="1" applyBorder="1" applyAlignment="1" applyProtection="1">
      <alignment horizontal="center" vertical="center"/>
    </xf>
    <xf numFmtId="0" fontId="32" fillId="0" borderId="170" xfId="0" applyFont="1" applyBorder="1" applyAlignment="1">
      <alignment horizontal="center" vertical="center"/>
    </xf>
    <xf numFmtId="0" fontId="32" fillId="4" borderId="172" xfId="0" applyFont="1" applyFill="1" applyBorder="1" applyAlignment="1" applyProtection="1">
      <alignment horizontal="center" vertical="center" wrapText="1"/>
      <protection locked="0"/>
    </xf>
    <xf numFmtId="0" fontId="34" fillId="4" borderId="173" xfId="0" applyFont="1" applyFill="1" applyBorder="1" applyAlignment="1" applyProtection="1">
      <alignment horizontal="center" vertical="center" wrapText="1"/>
      <protection locked="0"/>
    </xf>
    <xf numFmtId="0" fontId="34" fillId="4" borderId="174" xfId="0" applyFont="1" applyFill="1" applyBorder="1" applyAlignment="1" applyProtection="1">
      <alignment horizontal="center" vertical="center" wrapText="1"/>
      <protection locked="0"/>
    </xf>
    <xf numFmtId="38" fontId="32" fillId="4" borderId="76" xfId="8" applyFont="1" applyFill="1" applyBorder="1" applyAlignment="1" applyProtection="1">
      <alignment horizontal="center" vertical="center" shrinkToFit="1"/>
      <protection locked="0"/>
    </xf>
    <xf numFmtId="38" fontId="32" fillId="10" borderId="172" xfId="8" applyFont="1" applyFill="1" applyBorder="1" applyAlignment="1" applyProtection="1">
      <alignment horizontal="center" vertical="center" shrinkToFit="1"/>
      <protection locked="0"/>
    </xf>
    <xf numFmtId="0" fontId="32" fillId="0" borderId="14" xfId="0" applyFont="1" applyBorder="1" applyAlignment="1">
      <alignment horizontal="center" vertical="center"/>
    </xf>
    <xf numFmtId="0" fontId="32" fillId="4" borderId="132" xfId="0" applyFont="1" applyFill="1" applyBorder="1" applyAlignment="1" applyProtection="1">
      <alignment horizontal="center" vertical="center" wrapText="1"/>
      <protection locked="0"/>
    </xf>
    <xf numFmtId="0" fontId="34" fillId="4" borderId="21" xfId="0" applyFont="1" applyFill="1" applyBorder="1" applyAlignment="1" applyProtection="1">
      <alignment horizontal="center" vertical="center" wrapText="1"/>
      <protection locked="0"/>
    </xf>
    <xf numFmtId="0" fontId="34" fillId="4" borderId="4" xfId="0" applyFont="1" applyFill="1" applyBorder="1" applyAlignment="1" applyProtection="1">
      <alignment horizontal="center" vertical="center" wrapText="1"/>
      <protection locked="0"/>
    </xf>
    <xf numFmtId="38" fontId="32" fillId="4" borderId="49" xfId="8" applyFont="1" applyFill="1" applyBorder="1" applyAlignment="1" applyProtection="1">
      <alignment horizontal="center" vertical="center" shrinkToFit="1"/>
      <protection locked="0"/>
    </xf>
    <xf numFmtId="38" fontId="32" fillId="10" borderId="132" xfId="8" applyFont="1" applyFill="1" applyBorder="1" applyAlignment="1" applyProtection="1">
      <alignment horizontal="center" vertical="center" shrinkToFit="1"/>
      <protection locked="0"/>
    </xf>
    <xf numFmtId="0" fontId="32" fillId="0" borderId="177" xfId="0" applyFont="1" applyBorder="1" applyAlignment="1">
      <alignment horizontal="center" vertical="center"/>
    </xf>
    <xf numFmtId="0" fontId="2" fillId="0" borderId="2" xfId="0" applyFont="1" applyBorder="1" applyAlignment="1">
      <alignment horizontal="center"/>
    </xf>
    <xf numFmtId="0" fontId="2" fillId="0" borderId="73" xfId="0" applyFont="1" applyBorder="1" applyAlignment="1">
      <alignment horizontal="center"/>
    </xf>
    <xf numFmtId="0" fontId="2" fillId="0" borderId="48" xfId="0" applyFont="1" applyBorder="1" applyAlignment="1">
      <alignment horizontal="center"/>
    </xf>
    <xf numFmtId="0" fontId="2" fillId="0" borderId="2" xfId="0" applyFont="1" applyBorder="1" applyAlignment="1">
      <alignment wrapText="1"/>
    </xf>
    <xf numFmtId="0" fontId="2" fillId="0" borderId="2" xfId="0" applyFont="1" applyBorder="1" applyAlignment="1">
      <alignment horizontal="center" wrapText="1"/>
    </xf>
    <xf numFmtId="0" fontId="2" fillId="0" borderId="80" xfId="0" applyFont="1" applyBorder="1" applyAlignment="1">
      <alignment horizontal="center" wrapText="1"/>
    </xf>
    <xf numFmtId="0" fontId="32" fillId="0" borderId="68" xfId="0" applyFont="1" applyBorder="1" applyAlignment="1">
      <alignment horizontal="center" vertical="center" wrapText="1"/>
    </xf>
    <xf numFmtId="0" fontId="2" fillId="0" borderId="73" xfId="0" applyFont="1" applyBorder="1"/>
    <xf numFmtId="0" fontId="17" fillId="0" borderId="2" xfId="0" applyFont="1" applyBorder="1" applyAlignment="1">
      <alignment wrapText="1"/>
    </xf>
    <xf numFmtId="0" fontId="2" fillId="0" borderId="169" xfId="0" applyFont="1" applyBorder="1" applyAlignment="1">
      <alignment wrapText="1"/>
    </xf>
    <xf numFmtId="0" fontId="17" fillId="0" borderId="2" xfId="0" applyFont="1" applyBorder="1"/>
    <xf numFmtId="0" fontId="32" fillId="0" borderId="171" xfId="0" applyFont="1" applyBorder="1" applyAlignment="1">
      <alignment horizontal="center" vertical="center" wrapText="1"/>
    </xf>
    <xf numFmtId="0" fontId="36" fillId="0" borderId="2" xfId="0" applyFont="1" applyBorder="1" applyAlignment="1">
      <alignment wrapText="1"/>
    </xf>
    <xf numFmtId="0" fontId="17" fillId="0" borderId="0" xfId="0" applyFont="1" applyAlignment="1">
      <alignment wrapText="1"/>
    </xf>
    <xf numFmtId="0" fontId="2" fillId="0" borderId="58" xfId="0" applyFont="1" applyBorder="1" applyAlignment="1">
      <alignment wrapText="1"/>
    </xf>
    <xf numFmtId="0" fontId="32" fillId="0" borderId="10" xfId="0" applyFont="1" applyBorder="1" applyAlignment="1">
      <alignment horizontal="center" vertical="center" wrapText="1"/>
    </xf>
    <xf numFmtId="0" fontId="32" fillId="0" borderId="178" xfId="0" applyFont="1" applyBorder="1" applyAlignment="1">
      <alignment horizontal="center" vertical="center" wrapText="1"/>
    </xf>
    <xf numFmtId="182" fontId="33" fillId="9" borderId="68" xfId="0" applyNumberFormat="1" applyFont="1" applyFill="1" applyBorder="1" applyAlignment="1" applyProtection="1">
      <alignment vertical="center" wrapText="1"/>
      <protection locked="0"/>
    </xf>
    <xf numFmtId="182" fontId="2" fillId="9" borderId="171" xfId="0" applyNumberFormat="1" applyFont="1" applyFill="1" applyBorder="1" applyAlignment="1" applyProtection="1">
      <alignment vertical="center" wrapText="1"/>
      <protection locked="0"/>
    </xf>
    <xf numFmtId="182" fontId="2" fillId="9" borderId="10" xfId="0" applyNumberFormat="1" applyFont="1" applyFill="1" applyBorder="1" applyAlignment="1" applyProtection="1">
      <alignment vertical="center" wrapText="1"/>
      <protection locked="0"/>
    </xf>
    <xf numFmtId="38" fontId="32" fillId="9" borderId="167" xfId="8" applyFont="1" applyFill="1" applyBorder="1" applyAlignment="1" applyProtection="1">
      <alignment horizontal="center" vertical="center" shrinkToFit="1"/>
      <protection locked="0"/>
    </xf>
    <xf numFmtId="38" fontId="32" fillId="10" borderId="167" xfId="8" applyFont="1" applyFill="1" applyBorder="1" applyAlignment="1" applyProtection="1">
      <alignment horizontal="center" vertical="center" shrinkToFit="1"/>
      <protection locked="0"/>
    </xf>
    <xf numFmtId="38" fontId="32" fillId="10" borderId="168" xfId="8" applyFont="1" applyFill="1" applyBorder="1" applyAlignment="1" applyProtection="1">
      <alignment horizontal="center" vertical="center" shrinkToFit="1"/>
      <protection locked="0"/>
    </xf>
    <xf numFmtId="38" fontId="32" fillId="9" borderId="175" xfId="8" applyFont="1" applyFill="1" applyBorder="1" applyAlignment="1" applyProtection="1">
      <alignment horizontal="center" vertical="center" shrinkToFit="1"/>
      <protection locked="0"/>
    </xf>
    <xf numFmtId="38" fontId="32" fillId="10" borderId="175" xfId="8" applyFont="1" applyFill="1" applyBorder="1" applyAlignment="1" applyProtection="1">
      <alignment horizontal="center" vertical="center" shrinkToFit="1"/>
      <protection locked="0"/>
    </xf>
    <xf numFmtId="38" fontId="32" fillId="10" borderId="176" xfId="8" applyFont="1" applyFill="1" applyBorder="1" applyAlignment="1" applyProtection="1">
      <alignment horizontal="center" vertical="center" shrinkToFit="1"/>
      <protection locked="0"/>
    </xf>
    <xf numFmtId="38" fontId="32" fillId="9" borderId="91" xfId="8" applyFont="1" applyFill="1" applyBorder="1" applyAlignment="1" applyProtection="1">
      <alignment horizontal="center" vertical="center" shrinkToFit="1"/>
      <protection locked="0"/>
    </xf>
    <xf numFmtId="38" fontId="32" fillId="10" borderId="91" xfId="8" applyFont="1" applyFill="1" applyBorder="1" applyAlignment="1" applyProtection="1">
      <alignment horizontal="center" vertical="center" shrinkToFit="1"/>
      <protection locked="0"/>
    </xf>
    <xf numFmtId="38" fontId="32" fillId="10" borderId="92" xfId="8" applyFont="1" applyFill="1" applyBorder="1" applyAlignment="1" applyProtection="1">
      <alignment horizontal="center" vertical="center" shrinkToFit="1"/>
      <protection locked="0"/>
    </xf>
    <xf numFmtId="0" fontId="2" fillId="11" borderId="5" xfId="0" applyFont="1" applyFill="1" applyBorder="1" applyAlignment="1" applyProtection="1">
      <alignment horizontal="center" vertical="center"/>
      <protection locked="0"/>
    </xf>
    <xf numFmtId="0" fontId="2" fillId="8" borderId="0" xfId="0" applyFont="1" applyFill="1" applyAlignment="1">
      <alignment horizontal="left" vertical="center" wrapText="1"/>
    </xf>
    <xf numFmtId="0" fontId="2" fillId="11" borderId="101" xfId="3" applyFont="1" applyFill="1" applyBorder="1" applyAlignment="1" applyProtection="1">
      <alignment horizontal="center" vertical="center"/>
      <protection locked="0"/>
    </xf>
    <xf numFmtId="0" fontId="2" fillId="7" borderId="3" xfId="3" applyFont="1" applyFill="1" applyBorder="1" applyAlignment="1">
      <alignment vertical="center"/>
    </xf>
    <xf numFmtId="0" fontId="2" fillId="7" borderId="133" xfId="3" applyFont="1" applyFill="1" applyBorder="1" applyAlignment="1">
      <alignment vertical="center"/>
    </xf>
    <xf numFmtId="182" fontId="2" fillId="9" borderId="178" xfId="0" applyNumberFormat="1" applyFont="1" applyFill="1" applyBorder="1" applyAlignment="1" applyProtection="1">
      <alignment vertical="center" wrapText="1"/>
      <protection locked="0"/>
    </xf>
    <xf numFmtId="0" fontId="32" fillId="4" borderId="179" xfId="0" applyFont="1" applyFill="1" applyBorder="1" applyAlignment="1" applyProtection="1">
      <alignment horizontal="center" vertical="center" wrapText="1"/>
      <protection locked="0"/>
    </xf>
    <xf numFmtId="0" fontId="34" fillId="4" borderId="180" xfId="0" applyFont="1" applyFill="1" applyBorder="1" applyAlignment="1" applyProtection="1">
      <alignment horizontal="center" vertical="center" wrapText="1"/>
      <protection locked="0"/>
    </xf>
    <xf numFmtId="38" fontId="32" fillId="4" borderId="182" xfId="8" applyFont="1" applyFill="1" applyBorder="1" applyAlignment="1" applyProtection="1">
      <alignment horizontal="center" vertical="center" shrinkToFit="1"/>
      <protection locked="0"/>
    </xf>
    <xf numFmtId="38" fontId="32" fillId="9" borderId="181" xfId="8" applyFont="1" applyFill="1" applyBorder="1" applyAlignment="1" applyProtection="1">
      <alignment horizontal="center" vertical="center" shrinkToFit="1"/>
      <protection locked="0"/>
    </xf>
    <xf numFmtId="38" fontId="32" fillId="10" borderId="181" xfId="8" applyFont="1" applyFill="1" applyBorder="1" applyAlignment="1" applyProtection="1">
      <alignment horizontal="center" vertical="center" shrinkToFit="1"/>
      <protection locked="0"/>
    </xf>
    <xf numFmtId="38" fontId="32" fillId="10" borderId="179" xfId="8" applyFont="1" applyFill="1" applyBorder="1" applyAlignment="1" applyProtection="1">
      <alignment horizontal="center" vertical="center" shrinkToFit="1"/>
      <protection locked="0"/>
    </xf>
    <xf numFmtId="38" fontId="32" fillId="10" borderId="183" xfId="8" applyFont="1" applyFill="1" applyBorder="1" applyAlignment="1" applyProtection="1">
      <alignment horizontal="center" vertical="center" shrinkToFit="1"/>
      <protection locked="0"/>
    </xf>
    <xf numFmtId="182" fontId="2" fillId="9" borderId="68" xfId="0" applyNumberFormat="1" applyFont="1" applyFill="1" applyBorder="1" applyAlignment="1" applyProtection="1">
      <alignment vertical="center" wrapText="1"/>
      <protection locked="0"/>
    </xf>
    <xf numFmtId="0" fontId="32" fillId="0" borderId="88" xfId="0" applyFont="1" applyBorder="1" applyAlignment="1">
      <alignment horizontal="center" vertical="center"/>
    </xf>
    <xf numFmtId="182" fontId="2" fillId="9" borderId="134" xfId="0" applyNumberFormat="1" applyFont="1" applyFill="1" applyBorder="1" applyAlignment="1" applyProtection="1">
      <alignment vertical="center" wrapText="1"/>
      <protection locked="0"/>
    </xf>
    <xf numFmtId="0" fontId="32" fillId="4" borderId="191" xfId="0" applyFont="1" applyFill="1" applyBorder="1" applyAlignment="1" applyProtection="1">
      <alignment horizontal="center" vertical="center" wrapText="1"/>
      <protection locked="0"/>
    </xf>
    <xf numFmtId="0" fontId="34" fillId="4" borderId="192" xfId="0" applyFont="1" applyFill="1" applyBorder="1" applyAlignment="1" applyProtection="1">
      <alignment horizontal="center" vertical="center" wrapText="1"/>
      <protection locked="0"/>
    </xf>
    <xf numFmtId="0" fontId="32" fillId="0" borderId="134" xfId="0" applyFont="1" applyBorder="1" applyAlignment="1">
      <alignment horizontal="center" vertical="center" wrapText="1"/>
    </xf>
    <xf numFmtId="38" fontId="32" fillId="4" borderId="194" xfId="8" applyFont="1" applyFill="1" applyBorder="1" applyAlignment="1" applyProtection="1">
      <alignment horizontal="center" vertical="center" shrinkToFit="1"/>
      <protection locked="0"/>
    </xf>
    <xf numFmtId="38" fontId="32" fillId="9" borderId="193" xfId="8" applyFont="1" applyFill="1" applyBorder="1" applyAlignment="1" applyProtection="1">
      <alignment horizontal="center" vertical="center" shrinkToFit="1"/>
      <protection locked="0"/>
    </xf>
    <xf numFmtId="38" fontId="32" fillId="10" borderId="193" xfId="8" applyFont="1" applyFill="1" applyBorder="1" applyAlignment="1" applyProtection="1">
      <alignment horizontal="center" vertical="center" shrinkToFit="1"/>
      <protection locked="0"/>
    </xf>
    <xf numFmtId="38" fontId="32" fillId="10" borderId="191" xfId="8" applyFont="1" applyFill="1" applyBorder="1" applyAlignment="1" applyProtection="1">
      <alignment horizontal="center" vertical="center" shrinkToFit="1"/>
      <protection locked="0"/>
    </xf>
    <xf numFmtId="38" fontId="32" fillId="10" borderId="195" xfId="8" applyFont="1" applyFill="1" applyBorder="1" applyAlignment="1" applyProtection="1">
      <alignment horizontal="center" vertical="center" shrinkToFit="1"/>
      <protection locked="0"/>
    </xf>
    <xf numFmtId="0" fontId="4" fillId="8" borderId="196" xfId="0" applyFont="1" applyFill="1" applyBorder="1" applyAlignment="1">
      <alignment vertical="center" wrapText="1"/>
    </xf>
    <xf numFmtId="0" fontId="4" fillId="8" borderId="149" xfId="0" applyFont="1" applyFill="1" applyBorder="1" applyAlignment="1">
      <alignment vertical="center" wrapText="1"/>
    </xf>
    <xf numFmtId="0" fontId="2" fillId="0" borderId="101" xfId="0" applyFont="1" applyBorder="1" applyAlignment="1">
      <alignment horizontal="center" vertical="center"/>
    </xf>
    <xf numFmtId="0" fontId="2" fillId="2" borderId="202" xfId="0" applyFont="1" applyFill="1" applyBorder="1" applyAlignment="1">
      <alignment horizontal="center" vertical="center"/>
    </xf>
    <xf numFmtId="0" fontId="2" fillId="2" borderId="202" xfId="0" applyFont="1" applyFill="1" applyBorder="1" applyAlignment="1">
      <alignment vertical="center"/>
    </xf>
    <xf numFmtId="0" fontId="34" fillId="4" borderId="203" xfId="0" applyFont="1" applyFill="1" applyBorder="1" applyAlignment="1" applyProtection="1">
      <alignment horizontal="center" vertical="center" wrapText="1"/>
      <protection locked="0"/>
    </xf>
    <xf numFmtId="0" fontId="34" fillId="4" borderId="204" xfId="0" applyFont="1" applyFill="1" applyBorder="1" applyAlignment="1" applyProtection="1">
      <alignment horizontal="center" vertical="center" wrapText="1"/>
      <protection locked="0"/>
    </xf>
    <xf numFmtId="0" fontId="21" fillId="2" borderId="5" xfId="0" applyFont="1" applyFill="1" applyBorder="1" applyAlignment="1">
      <alignment horizontal="center" vertical="center" wrapText="1"/>
    </xf>
    <xf numFmtId="0" fontId="21" fillId="2" borderId="58" xfId="0" applyFont="1" applyFill="1" applyBorder="1" applyAlignment="1">
      <alignment horizontal="center" vertical="center" wrapText="1"/>
    </xf>
    <xf numFmtId="0" fontId="2" fillId="11" borderId="5" xfId="0" applyFont="1" applyFill="1" applyBorder="1" applyAlignment="1" applyProtection="1">
      <alignment horizontal="left" vertical="center" wrapText="1"/>
      <protection locked="0"/>
    </xf>
    <xf numFmtId="0" fontId="2" fillId="11" borderId="78" xfId="0" applyFont="1" applyFill="1" applyBorder="1" applyAlignment="1" applyProtection="1">
      <alignment horizontal="left" vertical="center" wrapText="1"/>
      <protection locked="0"/>
    </xf>
    <xf numFmtId="0" fontId="2" fillId="11" borderId="58" xfId="0" applyFont="1" applyFill="1" applyBorder="1" applyAlignment="1" applyProtection="1">
      <alignment horizontal="left" vertical="center" wrapText="1"/>
      <protection locked="0"/>
    </xf>
    <xf numFmtId="0" fontId="21" fillId="2" borderId="2" xfId="0" applyFont="1" applyFill="1" applyBorder="1" applyAlignment="1">
      <alignment horizontal="center" vertical="center" wrapText="1"/>
    </xf>
    <xf numFmtId="0" fontId="21" fillId="2" borderId="73"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80"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83" xfId="0" applyFont="1" applyFill="1" applyBorder="1" applyAlignment="1">
      <alignment horizontal="center" vertical="center" wrapText="1"/>
    </xf>
    <xf numFmtId="0" fontId="21" fillId="2" borderId="48"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1" fillId="2" borderId="84"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79"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83" xfId="0" applyFont="1" applyFill="1" applyBorder="1" applyAlignment="1">
      <alignment horizontal="center" vertical="center"/>
    </xf>
    <xf numFmtId="0" fontId="21" fillId="2" borderId="48" xfId="0" applyFont="1" applyFill="1" applyBorder="1" applyAlignment="1">
      <alignment horizontal="center" vertical="center"/>
    </xf>
    <xf numFmtId="0" fontId="2" fillId="11" borderId="152" xfId="0" applyFont="1" applyFill="1" applyBorder="1" applyAlignment="1" applyProtection="1">
      <alignment vertical="center" wrapText="1"/>
      <protection locked="0"/>
    </xf>
    <xf numFmtId="0" fontId="2" fillId="11" borderId="153" xfId="0" applyFont="1" applyFill="1" applyBorder="1" applyAlignment="1" applyProtection="1">
      <alignment vertical="center" wrapText="1"/>
      <protection locked="0"/>
    </xf>
    <xf numFmtId="0" fontId="2" fillId="11" borderId="3" xfId="0" applyFont="1" applyFill="1" applyBorder="1" applyAlignment="1" applyProtection="1">
      <alignment horizontal="left" vertical="center" wrapText="1"/>
      <protection locked="0"/>
    </xf>
    <xf numFmtId="0" fontId="2" fillId="11" borderId="83" xfId="0" applyFont="1" applyFill="1" applyBorder="1" applyAlignment="1" applyProtection="1">
      <alignment horizontal="left" vertical="center" wrapText="1"/>
      <protection locked="0"/>
    </xf>
    <xf numFmtId="0" fontId="2" fillId="11" borderId="48" xfId="0" applyFont="1" applyFill="1" applyBorder="1" applyAlignment="1" applyProtection="1">
      <alignment horizontal="left" vertical="center" wrapText="1"/>
      <protection locked="0"/>
    </xf>
    <xf numFmtId="0" fontId="2" fillId="11" borderId="152" xfId="0" applyFont="1" applyFill="1" applyBorder="1" applyAlignment="1" applyProtection="1">
      <alignment horizontal="left" vertical="center" wrapText="1"/>
      <protection locked="0"/>
    </xf>
    <xf numFmtId="0" fontId="2" fillId="11" borderId="153" xfId="0" applyFont="1" applyFill="1" applyBorder="1" applyAlignment="1" applyProtection="1">
      <alignment horizontal="left" vertical="center" wrapText="1"/>
      <protection locked="0"/>
    </xf>
    <xf numFmtId="0" fontId="2" fillId="11" borderId="0" xfId="0" applyFont="1" applyFill="1" applyAlignment="1" applyProtection="1">
      <alignment vertical="center"/>
      <protection locked="0"/>
    </xf>
    <xf numFmtId="0" fontId="2" fillId="11" borderId="0" xfId="0" applyFont="1" applyFill="1" applyAlignment="1" applyProtection="1">
      <alignment horizontal="left" vertical="center" wrapText="1"/>
      <protection locked="0"/>
    </xf>
    <xf numFmtId="0" fontId="2" fillId="11" borderId="0" xfId="0" applyFont="1" applyFill="1" applyAlignment="1" applyProtection="1">
      <alignment horizontal="left" vertical="center"/>
      <protection locked="0"/>
    </xf>
    <xf numFmtId="0" fontId="2" fillId="0" borderId="0" xfId="0" applyFont="1" applyAlignment="1">
      <alignment horizontal="left" vertical="center" wrapText="1"/>
    </xf>
    <xf numFmtId="0" fontId="23" fillId="2" borderId="5" xfId="0" applyFont="1" applyFill="1" applyBorder="1" applyAlignment="1">
      <alignment horizontal="center" vertical="center" wrapText="1"/>
    </xf>
    <xf numFmtId="0" fontId="24" fillId="0" borderId="78" xfId="0" applyFont="1" applyBorder="1" applyAlignment="1">
      <alignment horizontal="center"/>
    </xf>
    <xf numFmtId="0" fontId="24" fillId="0" borderId="58" xfId="0" applyFont="1" applyBorder="1" applyAlignment="1">
      <alignment horizontal="center"/>
    </xf>
    <xf numFmtId="0" fontId="2" fillId="0" borderId="5" xfId="0" applyFont="1" applyBorder="1" applyAlignment="1">
      <alignment horizontal="left" vertical="center" wrapText="1"/>
    </xf>
    <xf numFmtId="0" fontId="2" fillId="0" borderId="78" xfId="0" applyFont="1" applyBorder="1" applyAlignment="1">
      <alignment horizontal="left" vertical="center" wrapText="1"/>
    </xf>
    <xf numFmtId="0" fontId="2" fillId="0" borderId="58" xfId="0" applyFont="1" applyBorder="1" applyAlignment="1">
      <alignment horizontal="left" vertical="center" wrapText="1"/>
    </xf>
    <xf numFmtId="0" fontId="5" fillId="2" borderId="0" xfId="0" applyFont="1" applyFill="1" applyAlignment="1">
      <alignment horizontal="right" vertical="center"/>
    </xf>
    <xf numFmtId="0" fontId="5" fillId="11" borderId="0" xfId="0" applyFont="1" applyFill="1" applyAlignment="1" applyProtection="1">
      <alignment vertical="center"/>
      <protection locked="0"/>
    </xf>
    <xf numFmtId="0" fontId="2" fillId="8" borderId="54" xfId="0" applyFont="1" applyFill="1" applyBorder="1" applyAlignment="1">
      <alignment horizontal="center" vertical="center"/>
    </xf>
    <xf numFmtId="3" fontId="2" fillId="10" borderId="122" xfId="0" applyNumberFormat="1" applyFont="1" applyFill="1" applyBorder="1" applyAlignment="1" applyProtection="1">
      <alignment vertical="center" wrapText="1"/>
      <protection locked="0"/>
    </xf>
    <xf numFmtId="3" fontId="2" fillId="10" borderId="78" xfId="0" applyNumberFormat="1" applyFont="1" applyFill="1" applyBorder="1" applyAlignment="1" applyProtection="1">
      <alignment vertical="center" wrapText="1"/>
      <protection locked="0"/>
    </xf>
    <xf numFmtId="3" fontId="2" fillId="10" borderId="7" xfId="0" applyNumberFormat="1" applyFont="1" applyFill="1" applyBorder="1" applyAlignment="1" applyProtection="1">
      <alignment vertical="center" wrapText="1"/>
      <protection locked="0"/>
    </xf>
    <xf numFmtId="3" fontId="2" fillId="9" borderId="123" xfId="0" applyNumberFormat="1" applyFont="1" applyFill="1" applyBorder="1" applyAlignment="1" applyProtection="1">
      <alignment vertical="center"/>
      <protection locked="0"/>
    </xf>
    <xf numFmtId="3" fontId="2" fillId="9" borderId="99" xfId="0" applyNumberFormat="1" applyFont="1" applyFill="1" applyBorder="1" applyAlignment="1" applyProtection="1">
      <alignment vertical="center"/>
      <protection locked="0"/>
    </xf>
    <xf numFmtId="3" fontId="2" fillId="10" borderId="99" xfId="0" applyNumberFormat="1" applyFont="1" applyFill="1" applyBorder="1" applyAlignment="1" applyProtection="1">
      <alignment vertical="center" wrapText="1"/>
      <protection locked="0"/>
    </xf>
    <xf numFmtId="3" fontId="2" fillId="10" borderId="125" xfId="0" applyNumberFormat="1" applyFont="1" applyFill="1" applyBorder="1" applyAlignment="1" applyProtection="1">
      <alignment vertical="center" wrapText="1"/>
      <protection locked="0"/>
    </xf>
    <xf numFmtId="3" fontId="2" fillId="10" borderId="99" xfId="0" applyNumberFormat="1" applyFont="1" applyFill="1" applyBorder="1" applyAlignment="1" applyProtection="1">
      <alignment vertical="center"/>
      <protection locked="0"/>
    </xf>
    <xf numFmtId="3" fontId="2" fillId="10" borderId="100" xfId="0" applyNumberFormat="1" applyFont="1" applyFill="1" applyBorder="1" applyAlignment="1" applyProtection="1">
      <alignment vertical="center"/>
      <protection locked="0"/>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72" xfId="0" applyFont="1" applyBorder="1" applyAlignment="1">
      <alignment horizontal="center" vertical="center" wrapText="1"/>
    </xf>
    <xf numFmtId="3" fontId="2" fillId="10" borderId="123" xfId="0" applyNumberFormat="1" applyFont="1" applyFill="1" applyBorder="1" applyAlignment="1" applyProtection="1">
      <alignment vertical="center" wrapText="1"/>
      <protection locked="0"/>
    </xf>
    <xf numFmtId="0" fontId="2" fillId="4" borderId="113" xfId="0" applyFont="1" applyFill="1" applyBorder="1" applyAlignment="1" applyProtection="1">
      <alignment horizontal="center" vertical="center"/>
      <protection locked="0"/>
    </xf>
    <xf numFmtId="0" fontId="2" fillId="4" borderId="111" xfId="0" applyFont="1" applyFill="1" applyBorder="1" applyAlignment="1" applyProtection="1">
      <alignment horizontal="center" vertical="center"/>
      <protection locked="0"/>
    </xf>
    <xf numFmtId="0" fontId="2" fillId="6" borderId="24" xfId="0" applyFont="1" applyFill="1" applyBorder="1" applyAlignment="1" applyProtection="1">
      <alignment horizontal="left" vertical="center" wrapText="1"/>
      <protection locked="0"/>
    </xf>
    <xf numFmtId="0" fontId="2" fillId="6" borderId="71" xfId="0" applyFont="1" applyFill="1" applyBorder="1" applyAlignment="1" applyProtection="1">
      <alignment horizontal="left" vertical="center"/>
      <protection locked="0"/>
    </xf>
    <xf numFmtId="0" fontId="2" fillId="6" borderId="23" xfId="0" applyFont="1" applyFill="1" applyBorder="1" applyAlignment="1" applyProtection="1">
      <alignment horizontal="left" vertical="center"/>
      <protection locked="0"/>
    </xf>
    <xf numFmtId="0" fontId="2" fillId="6" borderId="73" xfId="0" applyFont="1" applyFill="1" applyBorder="1" applyAlignment="1" applyProtection="1">
      <alignment horizontal="left" vertical="center"/>
      <protection locked="0"/>
    </xf>
    <xf numFmtId="0" fontId="2" fillId="6" borderId="0" xfId="0" applyFont="1" applyFill="1" applyAlignment="1" applyProtection="1">
      <alignment horizontal="left" vertical="center"/>
      <protection locked="0"/>
    </xf>
    <xf numFmtId="0" fontId="2" fillId="6" borderId="60" xfId="0" applyFont="1" applyFill="1" applyBorder="1" applyAlignment="1" applyProtection="1">
      <alignment horizontal="left" vertical="center"/>
      <protection locked="0"/>
    </xf>
    <xf numFmtId="0" fontId="2" fillId="6" borderId="56" xfId="0" applyFont="1" applyFill="1" applyBorder="1" applyAlignment="1" applyProtection="1">
      <alignment horizontal="left" vertical="center"/>
      <protection locked="0"/>
    </xf>
    <xf numFmtId="0" fontId="2" fillId="6" borderId="29" xfId="0" applyFont="1" applyFill="1" applyBorder="1" applyAlignment="1" applyProtection="1">
      <alignment horizontal="left" vertical="center"/>
      <protection locked="0"/>
    </xf>
    <xf numFmtId="0" fontId="2" fillId="6" borderId="66" xfId="0" applyFont="1" applyFill="1" applyBorder="1" applyAlignment="1" applyProtection="1">
      <alignment horizontal="left" vertical="center"/>
      <protection locked="0"/>
    </xf>
    <xf numFmtId="0" fontId="2" fillId="8" borderId="120" xfId="0" applyFont="1" applyFill="1" applyBorder="1" applyAlignment="1">
      <alignment horizontal="center" vertical="center"/>
    </xf>
    <xf numFmtId="0" fontId="2" fillId="8" borderId="118" xfId="0" applyFont="1" applyFill="1" applyBorder="1" applyAlignment="1">
      <alignment horizontal="center" vertical="center"/>
    </xf>
    <xf numFmtId="0" fontId="4" fillId="0" borderId="61" xfId="0" applyFont="1" applyBorder="1" applyAlignment="1">
      <alignment horizontal="center" vertical="center" wrapText="1" shrinkToFit="1"/>
    </xf>
    <xf numFmtId="0" fontId="4" fillId="0" borderId="78" xfId="0" applyFont="1" applyBorder="1" applyAlignment="1">
      <alignment horizontal="center" vertical="center" wrapText="1" shrinkToFit="1"/>
    </xf>
    <xf numFmtId="0" fontId="4" fillId="0" borderId="61"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99" xfId="0" applyFont="1" applyBorder="1" applyAlignment="1">
      <alignment horizontal="center" vertical="center" wrapText="1"/>
    </xf>
    <xf numFmtId="0" fontId="2" fillId="8" borderId="54" xfId="0" applyFont="1" applyFill="1" applyBorder="1" applyAlignment="1">
      <alignment horizontal="left" vertical="center"/>
    </xf>
    <xf numFmtId="0" fontId="2" fillId="8" borderId="55" xfId="0" applyFont="1" applyFill="1" applyBorder="1" applyAlignment="1">
      <alignment horizontal="left" vertical="center"/>
    </xf>
    <xf numFmtId="3" fontId="2" fillId="9" borderId="122" xfId="0" applyNumberFormat="1" applyFont="1" applyFill="1" applyBorder="1" applyAlignment="1" applyProtection="1">
      <alignment vertical="center"/>
      <protection locked="0"/>
    </xf>
    <xf numFmtId="3" fontId="2" fillId="9" borderId="78" xfId="0" applyNumberFormat="1" applyFont="1" applyFill="1" applyBorder="1" applyAlignment="1" applyProtection="1">
      <alignment vertical="center"/>
      <protection locked="0"/>
    </xf>
    <xf numFmtId="3" fontId="2" fillId="10" borderId="124" xfId="0" applyNumberFormat="1" applyFont="1" applyFill="1" applyBorder="1" applyAlignment="1" applyProtection="1">
      <alignment vertical="center" wrapText="1"/>
      <protection locked="0"/>
    </xf>
    <xf numFmtId="0" fontId="2" fillId="10" borderId="113" xfId="0" applyFont="1" applyFill="1" applyBorder="1" applyAlignment="1" applyProtection="1">
      <alignment horizontal="center" vertical="center"/>
      <protection locked="0"/>
    </xf>
    <xf numFmtId="0" fontId="2" fillId="10" borderId="111" xfId="0" applyFont="1" applyFill="1" applyBorder="1" applyAlignment="1" applyProtection="1">
      <alignment horizontal="center" vertical="center"/>
      <protection locked="0"/>
    </xf>
    <xf numFmtId="0" fontId="2" fillId="0" borderId="86" xfId="0" applyFont="1" applyBorder="1" applyAlignment="1">
      <alignment horizontal="center" vertical="center" wrapText="1"/>
    </xf>
    <xf numFmtId="0" fontId="5" fillId="2" borderId="0" xfId="0" applyFont="1" applyFill="1" applyAlignment="1">
      <alignment horizontal="center" vertical="center"/>
    </xf>
    <xf numFmtId="0" fontId="2" fillId="0" borderId="52" xfId="0" applyFont="1" applyBorder="1" applyAlignment="1">
      <alignment horizontal="left" vertical="center" wrapText="1"/>
    </xf>
    <xf numFmtId="0" fontId="2" fillId="0" borderId="74" xfId="0" applyFont="1" applyBorder="1" applyAlignment="1">
      <alignment horizontal="left" vertical="center" wrapText="1"/>
    </xf>
    <xf numFmtId="0" fontId="2" fillId="0" borderId="75" xfId="0" applyFont="1" applyBorder="1" applyAlignment="1">
      <alignment horizontal="left" vertical="center" wrapText="1"/>
    </xf>
    <xf numFmtId="0" fontId="2" fillId="0" borderId="51" xfId="0" applyFont="1" applyBorder="1" applyAlignment="1">
      <alignment horizontal="left" vertical="center" wrapText="1"/>
    </xf>
    <xf numFmtId="0" fontId="2" fillId="0" borderId="76" xfId="0" applyFont="1" applyBorder="1" applyAlignment="1">
      <alignment horizontal="left" vertical="center" wrapText="1"/>
    </xf>
    <xf numFmtId="0" fontId="2" fillId="0" borderId="77" xfId="0" applyFont="1" applyBorder="1" applyAlignment="1">
      <alignment horizontal="left" vertical="center" wrapText="1"/>
    </xf>
    <xf numFmtId="0" fontId="2" fillId="0" borderId="5" xfId="0" applyFont="1" applyBorder="1" applyAlignment="1">
      <alignment horizontal="center" vertical="center"/>
    </xf>
    <xf numFmtId="0" fontId="2" fillId="0" borderId="58" xfId="0" applyFont="1" applyBorder="1" applyAlignment="1">
      <alignment horizontal="center" vertical="center"/>
    </xf>
    <xf numFmtId="0" fontId="2" fillId="6" borderId="5" xfId="0" applyFont="1" applyFill="1" applyBorder="1" applyAlignment="1" applyProtection="1">
      <alignment horizontal="center" vertical="center"/>
      <protection locked="0"/>
    </xf>
    <xf numFmtId="0" fontId="2" fillId="6" borderId="78" xfId="0" applyFont="1" applyFill="1" applyBorder="1" applyAlignment="1" applyProtection="1">
      <alignment horizontal="center" vertical="center"/>
      <protection locked="0"/>
    </xf>
    <xf numFmtId="0" fontId="2" fillId="6" borderId="7" xfId="0" applyFont="1" applyFill="1" applyBorder="1" applyAlignment="1" applyProtection="1">
      <alignment horizontal="center" vertical="center"/>
      <protection locked="0"/>
    </xf>
    <xf numFmtId="0" fontId="2" fillId="6" borderId="58" xfId="0" applyFont="1" applyFill="1" applyBorder="1" applyAlignment="1" applyProtection="1">
      <alignment horizontal="center" vertical="center"/>
      <protection locked="0"/>
    </xf>
    <xf numFmtId="0" fontId="2" fillId="0" borderId="2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4" fillId="8" borderId="121" xfId="0" applyFont="1" applyFill="1" applyBorder="1" applyAlignment="1">
      <alignment horizontal="center" vertical="center"/>
    </xf>
    <xf numFmtId="0" fontId="2" fillId="0" borderId="6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0" xfId="0" applyFont="1" applyAlignment="1">
      <alignment horizontal="center" vertical="center" wrapText="1"/>
    </xf>
    <xf numFmtId="0" fontId="2" fillId="0" borderId="8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1" xfId="0" applyFont="1" applyBorder="1" applyAlignment="1">
      <alignment horizontal="center" vertical="center" wrapText="1"/>
    </xf>
    <xf numFmtId="0" fontId="2" fillId="6" borderId="11" xfId="0" applyFont="1" applyFill="1" applyBorder="1" applyAlignment="1" applyProtection="1">
      <alignment horizontal="center" vertical="center" wrapText="1"/>
      <protection locked="0"/>
    </xf>
    <xf numFmtId="0" fontId="2" fillId="6" borderId="81" xfId="0" applyFont="1" applyFill="1" applyBorder="1" applyAlignment="1" applyProtection="1">
      <alignment horizontal="center" vertical="center" wrapText="1"/>
      <protection locked="0"/>
    </xf>
    <xf numFmtId="0" fontId="2" fillId="6" borderId="82" xfId="0" applyFont="1" applyFill="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48" xfId="0" applyFont="1" applyBorder="1" applyAlignment="1">
      <alignment horizontal="center" vertical="center" wrapText="1"/>
    </xf>
    <xf numFmtId="0" fontId="4" fillId="6" borderId="84" xfId="0" applyFont="1" applyFill="1" applyBorder="1" applyAlignment="1" applyProtection="1">
      <alignment horizontal="left" vertical="center"/>
      <protection locked="0"/>
    </xf>
    <xf numFmtId="0" fontId="4" fillId="6" borderId="17" xfId="0" applyFont="1" applyFill="1" applyBorder="1" applyAlignment="1" applyProtection="1">
      <alignment horizontal="left" vertical="center"/>
      <protection locked="0"/>
    </xf>
    <xf numFmtId="0" fontId="4" fillId="6" borderId="63" xfId="0" applyFont="1" applyFill="1" applyBorder="1" applyAlignment="1" applyProtection="1">
      <alignment horizontal="left" vertical="center"/>
      <protection locked="0"/>
    </xf>
    <xf numFmtId="0" fontId="4" fillId="6" borderId="73" xfId="0" applyFont="1" applyFill="1" applyBorder="1" applyAlignment="1" applyProtection="1">
      <alignment horizontal="left" vertical="center"/>
      <protection locked="0"/>
    </xf>
    <xf numFmtId="0" fontId="4" fillId="6" borderId="0" xfId="0" applyFont="1" applyFill="1" applyAlignment="1" applyProtection="1">
      <alignment horizontal="left" vertical="center"/>
      <protection locked="0"/>
    </xf>
    <xf numFmtId="0" fontId="4" fillId="6" borderId="60" xfId="0" applyFont="1" applyFill="1" applyBorder="1" applyAlignment="1" applyProtection="1">
      <alignment horizontal="left" vertical="center"/>
      <protection locked="0"/>
    </xf>
    <xf numFmtId="0" fontId="4" fillId="6" borderId="3" xfId="0" applyFont="1" applyFill="1" applyBorder="1" applyAlignment="1" applyProtection="1">
      <alignment horizontal="left" vertical="center"/>
      <protection locked="0"/>
    </xf>
    <xf numFmtId="0" fontId="4" fillId="6" borderId="83" xfId="0" applyFont="1" applyFill="1" applyBorder="1" applyAlignment="1" applyProtection="1">
      <alignment horizontal="left" vertical="center"/>
      <protection locked="0"/>
    </xf>
    <xf numFmtId="0" fontId="4" fillId="6" borderId="64" xfId="0" applyFont="1" applyFill="1" applyBorder="1" applyAlignment="1" applyProtection="1">
      <alignment horizontal="left" vertical="center"/>
      <protection locked="0"/>
    </xf>
    <xf numFmtId="0" fontId="2" fillId="0" borderId="50" xfId="0" applyFont="1" applyBorder="1" applyAlignment="1">
      <alignment horizontal="left" vertical="center" wrapText="1"/>
    </xf>
    <xf numFmtId="0" fontId="2" fillId="0" borderId="85" xfId="0" applyFont="1" applyBorder="1" applyAlignment="1">
      <alignment horizontal="left" vertical="center" wrapText="1"/>
    </xf>
    <xf numFmtId="0" fontId="2" fillId="0" borderId="15" xfId="0" applyFont="1" applyBorder="1" applyAlignment="1">
      <alignment horizontal="left" vertical="center" wrapText="1"/>
    </xf>
    <xf numFmtId="177" fontId="2" fillId="0" borderId="27" xfId="0" applyNumberFormat="1" applyFont="1" applyBorder="1" applyAlignment="1">
      <alignment horizontal="center" vertical="center"/>
    </xf>
    <xf numFmtId="177" fontId="2" fillId="0" borderId="2" xfId="0" applyNumberFormat="1" applyFont="1" applyBorder="1" applyAlignment="1">
      <alignment horizontal="center" vertical="center"/>
    </xf>
    <xf numFmtId="3" fontId="2" fillId="0" borderId="145" xfId="0" applyNumberFormat="1" applyFont="1" applyBorder="1" applyAlignment="1">
      <alignment vertical="center"/>
    </xf>
    <xf numFmtId="0" fontId="4" fillId="8" borderId="21" xfId="0" applyFont="1" applyFill="1" applyBorder="1" applyAlignment="1">
      <alignment horizontal="center" vertical="center" wrapText="1"/>
    </xf>
    <xf numFmtId="0" fontId="4" fillId="8" borderId="49" xfId="0" applyFont="1" applyFill="1" applyBorder="1" applyAlignment="1">
      <alignment horizontal="center" vertical="center" wrapText="1"/>
    </xf>
    <xf numFmtId="0" fontId="4" fillId="8" borderId="148" xfId="0" applyFont="1" applyFill="1" applyBorder="1" applyAlignment="1">
      <alignment horizontal="center" vertical="center" wrapText="1"/>
    </xf>
    <xf numFmtId="0" fontId="2" fillId="0" borderId="35"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vertical="center"/>
    </xf>
    <xf numFmtId="0" fontId="4" fillId="0" borderId="5" xfId="0" applyFont="1" applyBorder="1" applyAlignment="1">
      <alignment horizontal="center" vertical="center"/>
    </xf>
    <xf numFmtId="0" fontId="2" fillId="0" borderId="78" xfId="0" applyFont="1" applyBorder="1" applyAlignment="1">
      <alignment vertical="center"/>
    </xf>
    <xf numFmtId="0" fontId="2" fillId="0" borderId="121" xfId="0" applyFont="1" applyBorder="1" applyAlignment="1">
      <alignment horizontal="center" vertical="center" wrapText="1"/>
    </xf>
    <xf numFmtId="0" fontId="2" fillId="0" borderId="41" xfId="0" applyFont="1" applyBorder="1" applyAlignment="1">
      <alignment horizontal="center" vertical="center"/>
    </xf>
    <xf numFmtId="0" fontId="2" fillId="0" borderId="119" xfId="0" applyFont="1" applyBorder="1" applyAlignment="1">
      <alignment horizontal="center" vertical="center" wrapText="1"/>
    </xf>
    <xf numFmtId="0" fontId="4" fillId="0" borderId="115"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4" fillId="8" borderId="150" xfId="0" applyFont="1" applyFill="1" applyBorder="1" applyAlignment="1">
      <alignment horizontal="center" vertical="center" wrapText="1"/>
    </xf>
    <xf numFmtId="0" fontId="0" fillId="8" borderId="146" xfId="0" applyFill="1" applyBorder="1" applyAlignment="1">
      <alignment horizontal="center" vertical="center" wrapText="1"/>
    </xf>
    <xf numFmtId="0" fontId="0" fillId="8" borderId="147" xfId="0" applyFill="1" applyBorder="1" applyAlignment="1">
      <alignment horizontal="center" vertical="center" wrapText="1"/>
    </xf>
    <xf numFmtId="3" fontId="33" fillId="9" borderId="122" xfId="0" applyNumberFormat="1" applyFont="1" applyFill="1" applyBorder="1" applyAlignment="1" applyProtection="1">
      <alignment vertical="center"/>
      <protection locked="0"/>
    </xf>
    <xf numFmtId="3" fontId="33" fillId="9" borderId="78" xfId="0" applyNumberFormat="1" applyFont="1" applyFill="1" applyBorder="1" applyAlignment="1" applyProtection="1">
      <alignment vertical="center"/>
      <protection locked="0"/>
    </xf>
    <xf numFmtId="3" fontId="33" fillId="9" borderId="124" xfId="0" applyNumberFormat="1" applyFont="1" applyFill="1" applyBorder="1" applyAlignment="1" applyProtection="1">
      <alignment vertical="center"/>
      <protection locked="0"/>
    </xf>
    <xf numFmtId="0" fontId="4" fillId="0" borderId="62"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80" xfId="0" applyFont="1" applyBorder="1" applyAlignment="1">
      <alignment horizontal="center" vertical="center" wrapText="1"/>
    </xf>
    <xf numFmtId="0" fontId="2" fillId="6" borderId="84" xfId="0" applyFont="1" applyFill="1" applyBorder="1" applyAlignment="1" applyProtection="1">
      <alignment vertical="top" wrapText="1"/>
      <protection locked="0"/>
    </xf>
    <xf numFmtId="0" fontId="2" fillId="6" borderId="17" xfId="0" applyFont="1" applyFill="1" applyBorder="1" applyAlignment="1" applyProtection="1">
      <alignment vertical="top" wrapText="1"/>
      <protection locked="0"/>
    </xf>
    <xf numFmtId="0" fontId="2" fillId="6" borderId="63" xfId="0" applyFont="1" applyFill="1" applyBorder="1" applyAlignment="1" applyProtection="1">
      <alignment vertical="top" wrapText="1"/>
      <protection locked="0"/>
    </xf>
    <xf numFmtId="0" fontId="2" fillId="6" borderId="73" xfId="0" applyFont="1" applyFill="1" applyBorder="1" applyAlignment="1" applyProtection="1">
      <alignment vertical="top" wrapText="1"/>
      <protection locked="0"/>
    </xf>
    <xf numFmtId="0" fontId="2" fillId="6" borderId="0" xfId="0" applyFont="1" applyFill="1" applyAlignment="1" applyProtection="1">
      <alignment vertical="top" wrapText="1"/>
      <protection locked="0"/>
    </xf>
    <xf numFmtId="0" fontId="2" fillId="6" borderId="60" xfId="0" applyFont="1" applyFill="1" applyBorder="1" applyAlignment="1" applyProtection="1">
      <alignment vertical="top" wrapText="1"/>
      <protection locked="0"/>
    </xf>
    <xf numFmtId="0" fontId="2" fillId="6" borderId="3" xfId="0" applyFont="1" applyFill="1" applyBorder="1" applyAlignment="1" applyProtection="1">
      <alignment vertical="top" wrapText="1"/>
      <protection locked="0"/>
    </xf>
    <xf numFmtId="0" fontId="2" fillId="6" borderId="83" xfId="0" applyFont="1" applyFill="1" applyBorder="1" applyAlignment="1" applyProtection="1">
      <alignment vertical="top" wrapText="1"/>
      <protection locked="0"/>
    </xf>
    <xf numFmtId="0" fontId="2" fillId="6" borderId="64" xfId="0" applyFont="1" applyFill="1" applyBorder="1" applyAlignment="1" applyProtection="1">
      <alignment vertical="top" wrapText="1"/>
      <protection locked="0"/>
    </xf>
    <xf numFmtId="0" fontId="2" fillId="0" borderId="99" xfId="0" applyFont="1" applyBorder="1" applyAlignment="1">
      <alignment horizontal="left" vertical="center" wrapText="1"/>
    </xf>
    <xf numFmtId="0" fontId="2" fillId="0" borderId="144" xfId="0" applyFont="1" applyBorder="1" applyAlignment="1">
      <alignment horizontal="left" vertical="center" wrapText="1"/>
    </xf>
    <xf numFmtId="0" fontId="2" fillId="0" borderId="99" xfId="0" applyFont="1" applyBorder="1" applyAlignment="1">
      <alignment vertical="center"/>
    </xf>
    <xf numFmtId="0" fontId="2" fillId="11" borderId="99" xfId="0" applyFont="1" applyFill="1" applyBorder="1" applyAlignment="1" applyProtection="1">
      <alignment vertical="center" wrapText="1"/>
      <protection locked="0"/>
    </xf>
    <xf numFmtId="0" fontId="2" fillId="11" borderId="100" xfId="0" applyFont="1" applyFill="1" applyBorder="1" applyAlignment="1" applyProtection="1">
      <alignment vertical="center" wrapText="1"/>
      <protection locked="0"/>
    </xf>
    <xf numFmtId="0" fontId="2" fillId="6" borderId="67" xfId="0" applyFont="1" applyFill="1" applyBorder="1" applyAlignment="1" applyProtection="1">
      <alignment vertical="center" wrapText="1"/>
      <protection locked="0"/>
    </xf>
    <xf numFmtId="0" fontId="2" fillId="6" borderId="71" xfId="0" applyFont="1" applyFill="1" applyBorder="1" applyAlignment="1" applyProtection="1">
      <alignment vertical="center" wrapText="1"/>
      <protection locked="0"/>
    </xf>
    <xf numFmtId="0" fontId="2" fillId="6" borderId="23" xfId="0" applyFont="1" applyFill="1" applyBorder="1" applyAlignment="1" applyProtection="1">
      <alignment vertical="center" wrapText="1"/>
      <protection locked="0"/>
    </xf>
    <xf numFmtId="0" fontId="2" fillId="6" borderId="59" xfId="0" applyFont="1" applyFill="1" applyBorder="1" applyAlignment="1" applyProtection="1">
      <alignment vertical="center" wrapText="1"/>
      <protection locked="0"/>
    </xf>
    <xf numFmtId="0" fontId="2" fillId="6" borderId="0" xfId="0" applyFont="1" applyFill="1" applyAlignment="1" applyProtection="1">
      <alignment vertical="center" wrapText="1"/>
      <protection locked="0"/>
    </xf>
    <xf numFmtId="0" fontId="2" fillId="6" borderId="60" xfId="0" applyFont="1" applyFill="1" applyBorder="1" applyAlignment="1" applyProtection="1">
      <alignment vertical="center" wrapText="1"/>
      <protection locked="0"/>
    </xf>
    <xf numFmtId="0" fontId="2" fillId="6" borderId="6" xfId="0" applyFont="1" applyFill="1" applyBorder="1" applyAlignment="1" applyProtection="1">
      <alignment vertical="center" wrapText="1"/>
      <protection locked="0"/>
    </xf>
    <xf numFmtId="0" fontId="2" fillId="6" borderId="83" xfId="0" applyFont="1" applyFill="1" applyBorder="1" applyAlignment="1" applyProtection="1">
      <alignment vertical="center" wrapText="1"/>
      <protection locked="0"/>
    </xf>
    <xf numFmtId="0" fontId="2" fillId="6" borderId="64" xfId="0" applyFont="1" applyFill="1" applyBorder="1" applyAlignment="1" applyProtection="1">
      <alignment vertical="center" wrapText="1"/>
      <protection locked="0"/>
    </xf>
    <xf numFmtId="0" fontId="2" fillId="8" borderId="59" xfId="0" applyFont="1" applyFill="1" applyBorder="1" applyAlignment="1">
      <alignment vertical="center"/>
    </xf>
    <xf numFmtId="0" fontId="2" fillId="8" borderId="0" xfId="0" applyFont="1" applyFill="1" applyAlignment="1">
      <alignment vertical="center"/>
    </xf>
    <xf numFmtId="0" fontId="2" fillId="8" borderId="60" xfId="0" applyFont="1" applyFill="1" applyBorder="1" applyAlignment="1">
      <alignment vertical="center"/>
    </xf>
    <xf numFmtId="0" fontId="4" fillId="0" borderId="27" xfId="0" applyFont="1" applyBorder="1" applyAlignment="1">
      <alignment horizontal="center" vertical="center"/>
    </xf>
    <xf numFmtId="0" fontId="2" fillId="8" borderId="5" xfId="0" applyFont="1" applyFill="1" applyBorder="1" applyAlignment="1">
      <alignment horizontal="center" vertical="center"/>
    </xf>
    <xf numFmtId="0" fontId="2" fillId="8" borderId="58" xfId="0" applyFont="1" applyFill="1" applyBorder="1" applyAlignment="1">
      <alignment horizontal="center" vertical="center"/>
    </xf>
    <xf numFmtId="0" fontId="2" fillId="11" borderId="5" xfId="0" applyFont="1" applyFill="1" applyBorder="1" applyAlignment="1" applyProtection="1">
      <alignment horizontal="center" vertical="center"/>
      <protection locked="0"/>
    </xf>
    <xf numFmtId="0" fontId="2" fillId="11" borderId="78" xfId="0" applyFont="1" applyFill="1" applyBorder="1" applyAlignment="1" applyProtection="1">
      <alignment horizontal="center" vertical="center"/>
      <protection locked="0"/>
    </xf>
    <xf numFmtId="0" fontId="2" fillId="11" borderId="7" xfId="0" applyFont="1" applyFill="1" applyBorder="1" applyAlignment="1" applyProtection="1">
      <alignment horizontal="left" vertical="center" wrapText="1"/>
      <protection locked="0"/>
    </xf>
    <xf numFmtId="0" fontId="2" fillId="11" borderId="67" xfId="0" applyFont="1" applyFill="1" applyBorder="1" applyAlignment="1" applyProtection="1">
      <alignment horizontal="left" vertical="center" wrapText="1"/>
      <protection locked="0"/>
    </xf>
    <xf numFmtId="0" fontId="2" fillId="11" borderId="71" xfId="0" applyFont="1" applyFill="1" applyBorder="1" applyAlignment="1" applyProtection="1">
      <alignment horizontal="left" vertical="center" wrapText="1"/>
      <protection locked="0"/>
    </xf>
    <xf numFmtId="0" fontId="2" fillId="11" borderId="23" xfId="0" applyFont="1" applyFill="1" applyBorder="1" applyAlignment="1" applyProtection="1">
      <alignment horizontal="left" vertical="center" wrapText="1"/>
      <protection locked="0"/>
    </xf>
    <xf numFmtId="0" fontId="2" fillId="11" borderId="59" xfId="0" applyFont="1" applyFill="1" applyBorder="1" applyAlignment="1" applyProtection="1">
      <alignment horizontal="left" vertical="center" wrapText="1"/>
      <protection locked="0"/>
    </xf>
    <xf numFmtId="0" fontId="2" fillId="11" borderId="60" xfId="0" applyFont="1" applyFill="1" applyBorder="1" applyAlignment="1" applyProtection="1">
      <alignment horizontal="left" vertical="center" wrapText="1"/>
      <protection locked="0"/>
    </xf>
    <xf numFmtId="0" fontId="2" fillId="11" borderId="65" xfId="0" applyFont="1" applyFill="1" applyBorder="1" applyAlignment="1" applyProtection="1">
      <alignment horizontal="left" vertical="center" wrapText="1"/>
      <protection locked="0"/>
    </xf>
    <xf numFmtId="0" fontId="2" fillId="11" borderId="29" xfId="0" applyFont="1" applyFill="1" applyBorder="1" applyAlignment="1" applyProtection="1">
      <alignment horizontal="left" vertical="center" wrapText="1"/>
      <protection locked="0"/>
    </xf>
    <xf numFmtId="0" fontId="2" fillId="11" borderId="66" xfId="0" applyFont="1" applyFill="1" applyBorder="1" applyAlignment="1" applyProtection="1">
      <alignment horizontal="left" vertical="center" wrapText="1"/>
      <protection locked="0"/>
    </xf>
    <xf numFmtId="0" fontId="2" fillId="0" borderId="0" xfId="0" applyFont="1" applyAlignment="1">
      <alignment horizontal="center"/>
    </xf>
    <xf numFmtId="0" fontId="2" fillId="4" borderId="0" xfId="0" applyFont="1" applyFill="1" applyAlignment="1">
      <alignment horizontal="center"/>
    </xf>
    <xf numFmtId="56" fontId="2" fillId="8" borderId="29" xfId="0" applyNumberFormat="1" applyFont="1" applyFill="1" applyBorder="1" applyAlignment="1">
      <alignment horizontal="left" vertical="center" wrapText="1"/>
    </xf>
    <xf numFmtId="0" fontId="0" fillId="0" borderId="29" xfId="0" applyBorder="1" applyAlignment="1">
      <alignment horizontal="left" vertical="center" wrapText="1"/>
    </xf>
    <xf numFmtId="0" fontId="2" fillId="6" borderId="67" xfId="0" applyFont="1" applyFill="1" applyBorder="1" applyAlignment="1" applyProtection="1">
      <alignment horizontal="left" vertical="center" wrapText="1"/>
      <protection locked="0"/>
    </xf>
    <xf numFmtId="0" fontId="2" fillId="6" borderId="71" xfId="0" applyFont="1" applyFill="1" applyBorder="1" applyAlignment="1" applyProtection="1">
      <alignment horizontal="left" vertical="center" wrapText="1"/>
      <protection locked="0"/>
    </xf>
    <xf numFmtId="0" fontId="2" fillId="6" borderId="23" xfId="0" applyFont="1" applyFill="1" applyBorder="1" applyAlignment="1" applyProtection="1">
      <alignment horizontal="left" vertical="center" wrapText="1"/>
      <protection locked="0"/>
    </xf>
    <xf numFmtId="0" fontId="2" fillId="6" borderId="59" xfId="0" applyFont="1" applyFill="1" applyBorder="1" applyAlignment="1" applyProtection="1">
      <alignment horizontal="left" vertical="center" wrapText="1"/>
      <protection locked="0"/>
    </xf>
    <xf numFmtId="0" fontId="2" fillId="6" borderId="0" xfId="0" applyFont="1" applyFill="1" applyAlignment="1" applyProtection="1">
      <alignment horizontal="left" vertical="center" wrapText="1"/>
      <protection locked="0"/>
    </xf>
    <xf numFmtId="0" fontId="2" fillId="6" borderId="60" xfId="0" applyFont="1" applyFill="1" applyBorder="1" applyAlignment="1" applyProtection="1">
      <alignment horizontal="left" vertical="center" wrapText="1"/>
      <protection locked="0"/>
    </xf>
    <xf numFmtId="0" fontId="2" fillId="6" borderId="65" xfId="0" applyFont="1" applyFill="1" applyBorder="1" applyAlignment="1" applyProtection="1">
      <alignment horizontal="left" vertical="center" wrapText="1"/>
      <protection locked="0"/>
    </xf>
    <xf numFmtId="0" fontId="2" fillId="6" borderId="29" xfId="0" applyFont="1" applyFill="1" applyBorder="1" applyAlignment="1" applyProtection="1">
      <alignment horizontal="left" vertical="center" wrapText="1"/>
      <protection locked="0"/>
    </xf>
    <xf numFmtId="0" fontId="2" fillId="6" borderId="66" xfId="0" applyFont="1" applyFill="1" applyBorder="1" applyAlignment="1" applyProtection="1">
      <alignment horizontal="left" vertical="center" wrapText="1"/>
      <protection locked="0"/>
    </xf>
    <xf numFmtId="0" fontId="2" fillId="0" borderId="21" xfId="3" applyFont="1" applyBorder="1" applyAlignment="1">
      <alignment horizontal="center" vertical="center"/>
    </xf>
    <xf numFmtId="0" fontId="2" fillId="0" borderId="90" xfId="3" applyFont="1" applyBorder="1" applyAlignment="1">
      <alignment horizontal="center" vertical="center"/>
    </xf>
    <xf numFmtId="0" fontId="2" fillId="0" borderId="140" xfId="3" applyFont="1" applyBorder="1" applyAlignment="1">
      <alignment horizontal="center" vertical="center" wrapText="1"/>
    </xf>
    <xf numFmtId="0" fontId="2" fillId="0" borderId="6" xfId="3" applyFont="1" applyBorder="1" applyAlignment="1">
      <alignment horizontal="center" vertical="center" wrapText="1"/>
    </xf>
    <xf numFmtId="0" fontId="2" fillId="2" borderId="139" xfId="0" applyFont="1" applyFill="1" applyBorder="1" applyAlignment="1">
      <alignment horizontal="center" vertical="center"/>
    </xf>
    <xf numFmtId="0" fontId="2" fillId="2" borderId="48" xfId="0" applyFont="1" applyFill="1" applyBorder="1" applyAlignment="1">
      <alignment horizontal="center" vertical="center"/>
    </xf>
    <xf numFmtId="0" fontId="2" fillId="0" borderId="91" xfId="3" applyFont="1" applyBorder="1" applyAlignment="1">
      <alignment horizontal="left" vertical="center"/>
    </xf>
    <xf numFmtId="0" fontId="2" fillId="0" borderId="92" xfId="3" applyFont="1" applyBorder="1" applyAlignment="1">
      <alignment horizontal="left" vertical="center"/>
    </xf>
    <xf numFmtId="0" fontId="2" fillId="0" borderId="131" xfId="3" applyFont="1" applyBorder="1" applyAlignment="1">
      <alignment horizontal="center" vertical="center"/>
    </xf>
    <xf numFmtId="0" fontId="2" fillId="0" borderId="139" xfId="3" applyFont="1" applyBorder="1" applyAlignment="1">
      <alignment horizontal="center" vertical="center"/>
    </xf>
    <xf numFmtId="0" fontId="2" fillId="0" borderId="67" xfId="3" applyFont="1" applyBorder="1" applyAlignment="1">
      <alignment horizontal="center" vertical="center" wrapText="1"/>
    </xf>
    <xf numFmtId="0" fontId="2" fillId="0" borderId="87" xfId="3" applyFont="1" applyBorder="1" applyAlignment="1">
      <alignment horizontal="center" vertical="center" wrapText="1"/>
    </xf>
    <xf numFmtId="0" fontId="2" fillId="0" borderId="88" xfId="3" applyFont="1" applyBorder="1" applyAlignment="1">
      <alignment horizontal="center" vertical="center" wrapText="1"/>
    </xf>
    <xf numFmtId="0" fontId="2" fillId="0" borderId="89" xfId="3" applyFont="1" applyBorder="1" applyAlignment="1">
      <alignment horizontal="center" vertical="center" wrapText="1"/>
    </xf>
    <xf numFmtId="0" fontId="2" fillId="0" borderId="24" xfId="3" applyFont="1" applyBorder="1" applyAlignment="1">
      <alignment horizontal="center" vertical="center" shrinkToFit="1"/>
    </xf>
    <xf numFmtId="0" fontId="2" fillId="0" borderId="71" xfId="3" applyFont="1" applyBorder="1" applyAlignment="1">
      <alignment horizontal="center" vertical="center" shrinkToFit="1"/>
    </xf>
    <xf numFmtId="0" fontId="2" fillId="0" borderId="87" xfId="3" applyFont="1" applyBorder="1" applyAlignment="1">
      <alignment horizontal="center" vertical="center" shrinkToFit="1"/>
    </xf>
    <xf numFmtId="0" fontId="2" fillId="0" borderId="84" xfId="3" applyFont="1" applyBorder="1" applyAlignment="1">
      <alignment horizontal="center" vertical="center" shrinkToFit="1"/>
    </xf>
    <xf numFmtId="0" fontId="2" fillId="0" borderId="17" xfId="3" applyFont="1" applyBorder="1" applyAlignment="1">
      <alignment horizontal="center" vertical="center" shrinkToFit="1"/>
    </xf>
    <xf numFmtId="0" fontId="2" fillId="0" borderId="79" xfId="3" applyFont="1" applyBorder="1" applyAlignment="1">
      <alignment horizontal="center" vertical="center" shrinkToFit="1"/>
    </xf>
    <xf numFmtId="0" fontId="2" fillId="3" borderId="84" xfId="0" applyFont="1" applyFill="1"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63" xfId="0" applyFont="1" applyFill="1" applyBorder="1" applyAlignment="1" applyProtection="1">
      <alignment horizontal="left" vertical="top" wrapText="1"/>
      <protection locked="0"/>
    </xf>
    <xf numFmtId="0" fontId="2" fillId="0" borderId="93" xfId="3" applyFont="1" applyBorder="1" applyAlignment="1">
      <alignment horizontal="distributed" vertical="center" wrapText="1"/>
    </xf>
    <xf numFmtId="0" fontId="2" fillId="0" borderId="94" xfId="0" applyFont="1" applyBorder="1" applyAlignment="1">
      <alignment horizontal="distributed" vertical="center"/>
    </xf>
    <xf numFmtId="0" fontId="2" fillId="2" borderId="95" xfId="0" applyFont="1" applyFill="1" applyBorder="1" applyAlignment="1">
      <alignment horizontal="distributed" vertical="center" wrapText="1"/>
    </xf>
    <xf numFmtId="0" fontId="2" fillId="2" borderId="85" xfId="0" applyFont="1" applyFill="1" applyBorder="1" applyAlignment="1">
      <alignment horizontal="distributed" vertical="center" wrapText="1"/>
    </xf>
    <xf numFmtId="0" fontId="2" fillId="4" borderId="84"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63" xfId="0" applyFont="1" applyFill="1" applyBorder="1" applyAlignment="1" applyProtection="1">
      <alignment horizontal="left" vertical="top" wrapText="1"/>
      <protection locked="0"/>
    </xf>
    <xf numFmtId="0" fontId="2" fillId="0" borderId="24" xfId="3" applyFont="1" applyBorder="1" applyAlignment="1">
      <alignment horizontal="center" vertical="center"/>
    </xf>
    <xf numFmtId="0" fontId="2" fillId="0" borderId="71" xfId="3" applyFont="1" applyBorder="1" applyAlignment="1">
      <alignment horizontal="center" vertical="center"/>
    </xf>
    <xf numFmtId="0" fontId="2" fillId="0" borderId="87" xfId="3" applyFont="1" applyBorder="1" applyAlignment="1">
      <alignment horizontal="center" vertical="center"/>
    </xf>
    <xf numFmtId="0" fontId="2" fillId="0" borderId="62" xfId="3" applyFont="1" applyBorder="1" applyAlignment="1">
      <alignment horizontal="center" vertical="center" wrapText="1"/>
    </xf>
    <xf numFmtId="0" fontId="2" fillId="0" borderId="79" xfId="3" applyFont="1" applyBorder="1" applyAlignment="1">
      <alignment horizontal="center" vertical="center" wrapText="1"/>
    </xf>
    <xf numFmtId="0" fontId="2" fillId="0" borderId="49" xfId="3" applyFont="1" applyBorder="1" applyAlignment="1">
      <alignment horizontal="center" vertical="center"/>
    </xf>
    <xf numFmtId="0" fontId="2" fillId="0" borderId="50" xfId="3" applyFont="1" applyBorder="1" applyAlignment="1">
      <alignment horizontal="center" vertical="center" wrapText="1"/>
    </xf>
    <xf numFmtId="0" fontId="2" fillId="0" borderId="85" xfId="3" applyFont="1" applyBorder="1" applyAlignment="1">
      <alignment horizontal="center" vertical="center"/>
    </xf>
    <xf numFmtId="0" fontId="2" fillId="0" borderId="96" xfId="3" applyFont="1" applyBorder="1" applyAlignment="1">
      <alignment horizontal="center" vertical="center"/>
    </xf>
    <xf numFmtId="0" fontId="2" fillId="0" borderId="3" xfId="3" applyFont="1" applyBorder="1" applyAlignment="1">
      <alignment horizontal="center" vertical="center"/>
    </xf>
    <xf numFmtId="0" fontId="2" fillId="0" borderId="83" xfId="3" applyFont="1" applyBorder="1" applyAlignment="1">
      <alignment horizontal="center" vertical="center"/>
    </xf>
    <xf numFmtId="0" fontId="2" fillId="0" borderId="48" xfId="3" applyFont="1" applyBorder="1" applyAlignment="1">
      <alignment horizontal="center" vertical="center"/>
    </xf>
    <xf numFmtId="0" fontId="4" fillId="0" borderId="0" xfId="3" applyFont="1" applyAlignment="1">
      <alignment horizontal="right" vertical="center"/>
    </xf>
    <xf numFmtId="0" fontId="2" fillId="3" borderId="44" xfId="0" applyFont="1" applyFill="1" applyBorder="1" applyAlignment="1" applyProtection="1">
      <alignment horizontal="left" vertical="top" wrapText="1"/>
      <protection locked="0"/>
    </xf>
    <xf numFmtId="0" fontId="2" fillId="3" borderId="99" xfId="0" applyFont="1" applyFill="1" applyBorder="1" applyAlignment="1" applyProtection="1">
      <alignment horizontal="left" vertical="top" wrapText="1"/>
      <protection locked="0"/>
    </xf>
    <xf numFmtId="0" fontId="2" fillId="3" borderId="100" xfId="0" applyFont="1" applyFill="1" applyBorder="1" applyAlignment="1" applyProtection="1">
      <alignment horizontal="left" vertical="top" wrapText="1"/>
      <protection locked="0"/>
    </xf>
    <xf numFmtId="0" fontId="2" fillId="0" borderId="97" xfId="0" applyFont="1" applyBorder="1" applyAlignment="1">
      <alignment horizontal="center" vertical="center" wrapText="1"/>
    </xf>
    <xf numFmtId="0" fontId="2" fillId="0" borderId="98" xfId="0" applyFont="1" applyBorder="1" applyAlignment="1">
      <alignment horizontal="center" vertical="center" wrapText="1"/>
    </xf>
    <xf numFmtId="0" fontId="2" fillId="7" borderId="67" xfId="4" applyFont="1" applyFill="1" applyBorder="1" applyAlignment="1">
      <alignment horizontal="center" vertical="center" wrapText="1"/>
    </xf>
    <xf numFmtId="0" fontId="2" fillId="7" borderId="87" xfId="4" applyFont="1" applyFill="1" applyBorder="1" applyAlignment="1">
      <alignment horizontal="center" vertical="center" wrapText="1"/>
    </xf>
    <xf numFmtId="0" fontId="2" fillId="7" borderId="88" xfId="4" applyFont="1" applyFill="1" applyBorder="1" applyAlignment="1">
      <alignment horizontal="center" vertical="center" wrapText="1"/>
    </xf>
    <xf numFmtId="0" fontId="2" fillId="7" borderId="89" xfId="4" applyFont="1" applyFill="1" applyBorder="1" applyAlignment="1">
      <alignment horizontal="center" vertical="center" wrapText="1"/>
    </xf>
    <xf numFmtId="0" fontId="2" fillId="7" borderId="62" xfId="0" applyFont="1" applyFill="1" applyBorder="1" applyAlignment="1">
      <alignment horizontal="center" vertical="center" wrapText="1"/>
    </xf>
    <xf numFmtId="0" fontId="2" fillId="7" borderId="79" xfId="0" applyFont="1" applyFill="1" applyBorder="1" applyAlignment="1">
      <alignment horizontal="center" vertical="center" wrapText="1"/>
    </xf>
    <xf numFmtId="0" fontId="4" fillId="0" borderId="0" xfId="4" applyFont="1" applyAlignment="1">
      <alignment horizontal="right" vertical="center"/>
    </xf>
    <xf numFmtId="0" fontId="2" fillId="3" borderId="44" xfId="0" applyFont="1" applyFill="1" applyBorder="1" applyAlignment="1" applyProtection="1">
      <alignment vertical="top" wrapText="1"/>
      <protection locked="0"/>
    </xf>
    <xf numFmtId="0" fontId="2" fillId="3" borderId="99" xfId="0" applyFont="1" applyFill="1" applyBorder="1" applyAlignment="1" applyProtection="1">
      <alignment vertical="top" wrapText="1"/>
      <protection locked="0"/>
    </xf>
    <xf numFmtId="0" fontId="2" fillId="3" borderId="100" xfId="0" applyFont="1" applyFill="1" applyBorder="1" applyAlignment="1" applyProtection="1">
      <alignment vertical="top" wrapText="1"/>
      <protection locked="0"/>
    </xf>
    <xf numFmtId="0" fontId="2" fillId="7" borderId="91" xfId="3" applyFont="1" applyFill="1" applyBorder="1" applyAlignment="1">
      <alignment horizontal="left" vertical="center"/>
    </xf>
    <xf numFmtId="0" fontId="2" fillId="7" borderId="92" xfId="3" applyFont="1" applyFill="1" applyBorder="1" applyAlignment="1">
      <alignment horizontal="left" vertical="center"/>
    </xf>
    <xf numFmtId="0" fontId="2" fillId="3" borderId="84" xfId="0" applyFont="1" applyFill="1" applyBorder="1" applyAlignment="1" applyProtection="1">
      <alignment vertical="top" wrapText="1"/>
      <protection locked="0"/>
    </xf>
    <xf numFmtId="0" fontId="2" fillId="3" borderId="17" xfId="0" applyFont="1" applyFill="1" applyBorder="1" applyAlignment="1" applyProtection="1">
      <alignment vertical="top" wrapText="1"/>
      <protection locked="0"/>
    </xf>
    <xf numFmtId="0" fontId="2" fillId="3" borderId="63" xfId="0" applyFont="1" applyFill="1" applyBorder="1" applyAlignment="1" applyProtection="1">
      <alignment vertical="top" wrapText="1"/>
      <protection locked="0"/>
    </xf>
    <xf numFmtId="0" fontId="2" fillId="7" borderId="97" xfId="0" applyFont="1" applyFill="1" applyBorder="1" applyAlignment="1">
      <alignment horizontal="center" vertical="center" wrapText="1"/>
    </xf>
    <xf numFmtId="0" fontId="2" fillId="7" borderId="98" xfId="0" applyFont="1" applyFill="1" applyBorder="1" applyAlignment="1">
      <alignment horizontal="center" vertical="center" wrapText="1"/>
    </xf>
    <xf numFmtId="0" fontId="2" fillId="2" borderId="29" xfId="3" applyFont="1" applyFill="1" applyBorder="1" applyAlignment="1">
      <alignment horizontal="left" wrapText="1"/>
    </xf>
    <xf numFmtId="0" fontId="2" fillId="7" borderId="93" xfId="4" applyFont="1" applyFill="1" applyBorder="1" applyAlignment="1">
      <alignment horizontal="distributed" vertical="center" wrapText="1"/>
    </xf>
    <xf numFmtId="0" fontId="2" fillId="7" borderId="94" xfId="0" applyFont="1" applyFill="1" applyBorder="1" applyAlignment="1">
      <alignment horizontal="distributed" vertical="center"/>
    </xf>
    <xf numFmtId="0" fontId="2" fillId="7" borderId="49" xfId="4" applyFont="1" applyFill="1" applyBorder="1" applyAlignment="1">
      <alignment horizontal="center" vertical="center"/>
    </xf>
    <xf numFmtId="0" fontId="2" fillId="7" borderId="90" xfId="4" applyFont="1" applyFill="1" applyBorder="1" applyAlignment="1">
      <alignment horizontal="center" vertical="center"/>
    </xf>
    <xf numFmtId="0" fontId="2" fillId="7" borderId="24" xfId="4" applyFont="1" applyFill="1" applyBorder="1" applyAlignment="1">
      <alignment horizontal="center" vertical="center"/>
    </xf>
    <xf numFmtId="0" fontId="2" fillId="7" borderId="71" xfId="4" applyFont="1" applyFill="1" applyBorder="1" applyAlignment="1">
      <alignment horizontal="center" vertical="center"/>
    </xf>
    <xf numFmtId="0" fontId="2" fillId="7" borderId="87" xfId="4" applyFont="1" applyFill="1" applyBorder="1" applyAlignment="1">
      <alignment horizontal="center" vertical="center"/>
    </xf>
    <xf numFmtId="0" fontId="2" fillId="7" borderId="84" xfId="4" applyFont="1" applyFill="1" applyBorder="1" applyAlignment="1">
      <alignment horizontal="center" vertical="center" wrapText="1"/>
    </xf>
    <xf numFmtId="0" fontId="2" fillId="7" borderId="17" xfId="4" applyFont="1" applyFill="1" applyBorder="1" applyAlignment="1">
      <alignment horizontal="center" vertical="center"/>
    </xf>
    <xf numFmtId="0" fontId="2" fillId="7" borderId="79" xfId="4" applyFont="1" applyFill="1" applyBorder="1" applyAlignment="1">
      <alignment horizontal="center" vertical="center"/>
    </xf>
    <xf numFmtId="0" fontId="2" fillId="7" borderId="62" xfId="4" applyFont="1" applyFill="1" applyBorder="1" applyAlignment="1">
      <alignment horizontal="center" vertical="center" wrapText="1"/>
    </xf>
    <xf numFmtId="0" fontId="2" fillId="7" borderId="79" xfId="4" applyFont="1" applyFill="1" applyBorder="1" applyAlignment="1">
      <alignment horizontal="center" vertical="center" wrapText="1"/>
    </xf>
    <xf numFmtId="0" fontId="2" fillId="7" borderId="9" xfId="4" applyFont="1" applyFill="1" applyBorder="1" applyAlignment="1">
      <alignment horizontal="center" vertical="center"/>
    </xf>
    <xf numFmtId="0" fontId="2" fillId="4" borderId="84" xfId="0" applyFont="1" applyFill="1" applyBorder="1" applyAlignment="1" applyProtection="1">
      <alignment vertical="top" wrapText="1"/>
      <protection locked="0"/>
    </xf>
    <xf numFmtId="0" fontId="2" fillId="4" borderId="17" xfId="0" applyFont="1" applyFill="1" applyBorder="1" applyAlignment="1" applyProtection="1">
      <alignment vertical="top" wrapText="1"/>
      <protection locked="0"/>
    </xf>
    <xf numFmtId="0" fontId="2" fillId="4" borderId="63" xfId="0" applyFont="1" applyFill="1" applyBorder="1" applyAlignment="1" applyProtection="1">
      <alignment vertical="top" wrapText="1"/>
      <protection locked="0"/>
    </xf>
    <xf numFmtId="0" fontId="2" fillId="11" borderId="2" xfId="3" applyFont="1" applyFill="1" applyBorder="1" applyAlignment="1" applyProtection="1">
      <alignment horizontal="center" vertical="center" wrapText="1" shrinkToFit="1"/>
      <protection locked="0"/>
    </xf>
    <xf numFmtId="0" fontId="2" fillId="11" borderId="103" xfId="3" applyFont="1" applyFill="1" applyBorder="1" applyAlignment="1" applyProtection="1">
      <alignment horizontal="center" vertical="center" wrapText="1" shrinkToFit="1"/>
      <protection locked="0"/>
    </xf>
    <xf numFmtId="0" fontId="2" fillId="10" borderId="2" xfId="3" applyFont="1" applyFill="1" applyBorder="1" applyAlignment="1" applyProtection="1">
      <alignment horizontal="center" vertical="center" shrinkToFit="1"/>
      <protection locked="0"/>
    </xf>
    <xf numFmtId="0" fontId="2" fillId="2" borderId="2" xfId="5" applyFont="1" applyFill="1" applyBorder="1" applyAlignment="1">
      <alignment horizontal="left" vertical="center" wrapText="1"/>
    </xf>
    <xf numFmtId="0" fontId="2" fillId="2" borderId="102" xfId="5" applyFont="1" applyFill="1" applyBorder="1" applyAlignment="1">
      <alignment horizontal="left" vertical="center" wrapText="1"/>
    </xf>
    <xf numFmtId="38" fontId="2" fillId="5" borderId="108" xfId="2" applyFont="1" applyFill="1" applyBorder="1" applyAlignment="1" applyProtection="1">
      <alignment horizontal="center" vertical="center"/>
    </xf>
    <xf numFmtId="0" fontId="2" fillId="4" borderId="2" xfId="3" applyFont="1" applyFill="1" applyBorder="1" applyAlignment="1" applyProtection="1">
      <alignment horizontal="center" vertical="center" shrinkToFit="1"/>
      <protection locked="0"/>
    </xf>
    <xf numFmtId="0" fontId="2" fillId="4" borderId="102" xfId="3" applyFont="1" applyFill="1" applyBorder="1" applyAlignment="1" applyProtection="1">
      <alignment horizontal="center" vertical="center" shrinkToFit="1"/>
      <protection locked="0"/>
    </xf>
    <xf numFmtId="0" fontId="2" fillId="10" borderId="102" xfId="3" applyFont="1" applyFill="1" applyBorder="1" applyAlignment="1" applyProtection="1">
      <alignment horizontal="center" vertical="center" shrinkToFit="1"/>
      <protection locked="0"/>
    </xf>
    <xf numFmtId="0" fontId="2" fillId="5" borderId="108" xfId="3" applyFont="1" applyFill="1" applyBorder="1" applyAlignment="1">
      <alignment horizontal="center" vertical="center"/>
    </xf>
    <xf numFmtId="0" fontId="2" fillId="10" borderId="31" xfId="3" applyFont="1" applyFill="1" applyBorder="1" applyAlignment="1" applyProtection="1">
      <alignment horizontal="center" vertical="center" shrinkToFit="1"/>
      <protection locked="0"/>
    </xf>
    <xf numFmtId="0" fontId="2" fillId="11" borderId="31" xfId="3" applyFont="1" applyFill="1" applyBorder="1" applyAlignment="1" applyProtection="1">
      <alignment horizontal="center" vertical="center" wrapText="1" shrinkToFit="1"/>
      <protection locked="0"/>
    </xf>
    <xf numFmtId="0" fontId="2" fillId="11" borderId="106" xfId="3" applyFont="1" applyFill="1" applyBorder="1" applyAlignment="1" applyProtection="1">
      <alignment horizontal="center" vertical="center" wrapText="1" shrinkToFit="1"/>
      <protection locked="0"/>
    </xf>
    <xf numFmtId="0" fontId="2" fillId="2" borderId="31" xfId="5" applyFont="1" applyFill="1" applyBorder="1" applyAlignment="1">
      <alignment horizontal="left" vertical="center" wrapText="1"/>
    </xf>
    <xf numFmtId="0" fontId="2" fillId="4" borderId="31" xfId="3" applyFont="1" applyFill="1" applyBorder="1" applyAlignment="1" applyProtection="1">
      <alignment horizontal="center" vertical="center" shrinkToFit="1"/>
      <protection locked="0"/>
    </xf>
    <xf numFmtId="0" fontId="2" fillId="2" borderId="29" xfId="3" applyFont="1" applyFill="1" applyBorder="1" applyAlignment="1">
      <alignment wrapText="1"/>
    </xf>
    <xf numFmtId="0" fontId="2" fillId="2" borderId="29" xfId="3" applyFont="1" applyFill="1" applyBorder="1"/>
    <xf numFmtId="0" fontId="2" fillId="0" borderId="0" xfId="3" applyFont="1" applyAlignment="1">
      <alignment horizontal="center" vertical="center"/>
    </xf>
    <xf numFmtId="0" fontId="2" fillId="5" borderId="109" xfId="3" applyFont="1" applyFill="1" applyBorder="1" applyAlignment="1">
      <alignment horizontal="center" vertical="center"/>
    </xf>
    <xf numFmtId="0" fontId="2" fillId="11" borderId="102" xfId="3" applyFont="1" applyFill="1" applyBorder="1" applyAlignment="1" applyProtection="1">
      <alignment horizontal="center" vertical="center" wrapText="1" shrinkToFit="1"/>
      <protection locked="0"/>
    </xf>
    <xf numFmtId="0" fontId="2" fillId="11" borderId="126" xfId="3" applyFont="1" applyFill="1" applyBorder="1" applyAlignment="1" applyProtection="1">
      <alignment horizontal="center" vertical="center" wrapText="1" shrinkToFit="1"/>
      <protection locked="0"/>
    </xf>
    <xf numFmtId="0" fontId="2" fillId="7" borderId="11" xfId="3" applyFont="1" applyFill="1" applyBorder="1" applyAlignment="1">
      <alignment horizontal="center" vertical="center" wrapText="1"/>
    </xf>
    <xf numFmtId="0" fontId="2" fillId="7" borderId="81" xfId="3" applyFont="1" applyFill="1" applyBorder="1" applyAlignment="1">
      <alignment horizontal="center" vertical="center" wrapText="1"/>
    </xf>
    <xf numFmtId="0" fontId="2" fillId="7" borderId="25" xfId="3" applyFont="1" applyFill="1" applyBorder="1" applyAlignment="1">
      <alignment horizontal="center" vertical="center" wrapText="1"/>
    </xf>
    <xf numFmtId="0" fontId="2" fillId="7" borderId="93" xfId="3" applyFont="1" applyFill="1" applyBorder="1" applyAlignment="1">
      <alignment horizontal="distributed" vertical="center" wrapText="1"/>
    </xf>
    <xf numFmtId="0" fontId="2" fillId="7" borderId="13" xfId="3" applyFont="1" applyFill="1" applyBorder="1" applyAlignment="1">
      <alignment horizontal="center" vertical="center"/>
    </xf>
    <xf numFmtId="0" fontId="2" fillId="7" borderId="102" xfId="3" applyFont="1" applyFill="1" applyBorder="1" applyAlignment="1">
      <alignment horizontal="center" vertical="center"/>
    </xf>
    <xf numFmtId="0" fontId="2" fillId="7" borderId="84" xfId="3" applyFont="1" applyFill="1" applyBorder="1" applyAlignment="1">
      <alignment horizontal="center" vertical="center" wrapText="1"/>
    </xf>
    <xf numFmtId="0" fontId="2" fillId="7" borderId="17" xfId="3" applyFont="1" applyFill="1" applyBorder="1" applyAlignment="1">
      <alignment horizontal="center" vertical="center"/>
    </xf>
    <xf numFmtId="0" fontId="2" fillId="7" borderId="79" xfId="3" applyFont="1" applyFill="1" applyBorder="1" applyAlignment="1">
      <alignment horizontal="center" vertical="center"/>
    </xf>
    <xf numFmtId="0" fontId="2" fillId="7" borderId="9" xfId="3" applyFont="1" applyFill="1" applyBorder="1" applyAlignment="1">
      <alignment horizontal="center" vertical="center"/>
    </xf>
    <xf numFmtId="0" fontId="2" fillId="7" borderId="49" xfId="3" applyFont="1" applyFill="1" applyBorder="1" applyAlignment="1">
      <alignment horizontal="center" vertical="center"/>
    </xf>
    <xf numFmtId="0" fontId="2" fillId="7" borderId="90" xfId="3" applyFont="1" applyFill="1" applyBorder="1" applyAlignment="1">
      <alignment horizontal="center" vertical="center"/>
    </xf>
    <xf numFmtId="0" fontId="2" fillId="9" borderId="127" xfId="3" applyFont="1" applyFill="1" applyBorder="1" applyAlignment="1" applyProtection="1">
      <alignment horizontal="center" vertical="center" wrapText="1"/>
      <protection locked="0"/>
    </xf>
    <xf numFmtId="40" fontId="2" fillId="9" borderId="128" xfId="8" applyNumberFormat="1" applyFont="1" applyFill="1" applyBorder="1" applyAlignment="1" applyProtection="1">
      <alignment horizontal="right" vertical="center"/>
      <protection locked="0"/>
    </xf>
    <xf numFmtId="40" fontId="2" fillId="9" borderId="129" xfId="8" applyNumberFormat="1" applyFont="1" applyFill="1" applyBorder="1" applyAlignment="1" applyProtection="1">
      <alignment horizontal="right" vertical="center"/>
      <protection locked="0"/>
    </xf>
    <xf numFmtId="0" fontId="2" fillId="7" borderId="10" xfId="3" applyFont="1" applyFill="1" applyBorder="1" applyAlignment="1">
      <alignment horizontal="center" vertical="center"/>
    </xf>
    <xf numFmtId="181" fontId="2" fillId="7" borderId="47" xfId="3" applyNumberFormat="1" applyFont="1" applyFill="1" applyBorder="1" applyAlignment="1">
      <alignment horizontal="right" vertical="center"/>
    </xf>
    <xf numFmtId="181" fontId="2" fillId="7" borderId="91" xfId="3" applyNumberFormat="1" applyFont="1" applyFill="1" applyBorder="1" applyAlignment="1">
      <alignment horizontal="right" vertical="center"/>
    </xf>
    <xf numFmtId="0" fontId="2" fillId="7" borderId="84" xfId="3" applyFont="1" applyFill="1" applyBorder="1" applyAlignment="1">
      <alignment horizontal="center" vertical="center"/>
    </xf>
    <xf numFmtId="181" fontId="2" fillId="0" borderId="84" xfId="3" applyNumberFormat="1" applyFont="1" applyBorder="1" applyAlignment="1">
      <alignment horizontal="right" vertical="center"/>
    </xf>
    <xf numFmtId="181" fontId="2" fillId="0" borderId="17" xfId="3" applyNumberFormat="1" applyFont="1" applyBorder="1" applyAlignment="1">
      <alignment horizontal="right" vertical="center"/>
    </xf>
    <xf numFmtId="38" fontId="2" fillId="8" borderId="84" xfId="8" applyFont="1" applyFill="1" applyBorder="1" applyAlignment="1">
      <alignment horizontal="right" vertical="center"/>
    </xf>
    <xf numFmtId="38" fontId="2" fillId="8" borderId="17" xfId="8" applyFont="1" applyFill="1" applyBorder="1" applyAlignment="1">
      <alignment horizontal="right" vertical="center"/>
    </xf>
    <xf numFmtId="180" fontId="2" fillId="0" borderId="9" xfId="3" applyNumberFormat="1" applyFont="1" applyBorder="1" applyAlignment="1">
      <alignment horizontal="right" vertical="center"/>
    </xf>
    <xf numFmtId="180" fontId="2" fillId="0" borderId="49" xfId="3" applyNumberFormat="1" applyFont="1" applyBorder="1" applyAlignment="1">
      <alignment horizontal="right" vertical="center"/>
    </xf>
    <xf numFmtId="0" fontId="2" fillId="7" borderId="24" xfId="3" applyFont="1" applyFill="1" applyBorder="1" applyAlignment="1">
      <alignment horizontal="center" vertical="center"/>
    </xf>
    <xf numFmtId="0" fontId="2" fillId="7" borderId="71" xfId="3" applyFont="1" applyFill="1" applyBorder="1" applyAlignment="1">
      <alignment horizontal="center" vertical="center"/>
    </xf>
    <xf numFmtId="0" fontId="2" fillId="7" borderId="87" xfId="3" applyFont="1" applyFill="1" applyBorder="1" applyAlignment="1">
      <alignment horizontal="center" vertical="center"/>
    </xf>
    <xf numFmtId="0" fontId="2" fillId="7" borderId="21" xfId="3" applyFont="1" applyFill="1" applyBorder="1" applyAlignment="1">
      <alignment horizontal="center" vertical="center"/>
    </xf>
    <xf numFmtId="38" fontId="2" fillId="9" borderId="9" xfId="8" applyFont="1" applyFill="1" applyBorder="1" applyAlignment="1" applyProtection="1">
      <alignment vertical="center"/>
      <protection locked="0"/>
    </xf>
    <xf numFmtId="38" fontId="2" fillId="9" borderId="49" xfId="8" applyFont="1" applyFill="1" applyBorder="1" applyAlignment="1" applyProtection="1">
      <alignment vertical="center"/>
      <protection locked="0"/>
    </xf>
    <xf numFmtId="38" fontId="2" fillId="9" borderId="90" xfId="8" applyFont="1" applyFill="1" applyBorder="1" applyAlignment="1" applyProtection="1">
      <alignment vertical="center"/>
      <protection locked="0"/>
    </xf>
    <xf numFmtId="38" fontId="2" fillId="8" borderId="24" xfId="8" applyFont="1" applyFill="1" applyBorder="1" applyAlignment="1">
      <alignment vertical="center"/>
    </xf>
    <xf numFmtId="38" fontId="2" fillId="8" borderId="71" xfId="8" applyFont="1" applyFill="1" applyBorder="1" applyAlignment="1">
      <alignment vertical="center"/>
    </xf>
    <xf numFmtId="38" fontId="2" fillId="8" borderId="87" xfId="8" applyFont="1" applyFill="1" applyBorder="1" applyAlignment="1">
      <alignment vertical="center"/>
    </xf>
    <xf numFmtId="0" fontId="2" fillId="7" borderId="8" xfId="3" applyFont="1" applyFill="1" applyBorder="1" applyAlignment="1">
      <alignment horizontal="left" vertical="center"/>
    </xf>
    <xf numFmtId="0" fontId="2" fillId="7" borderId="7" xfId="3" applyFont="1" applyFill="1" applyBorder="1" applyAlignment="1">
      <alignment horizontal="left" vertical="center"/>
    </xf>
    <xf numFmtId="180" fontId="2" fillId="0" borderId="5" xfId="3" applyNumberFormat="1" applyFont="1" applyBorder="1" applyAlignment="1">
      <alignment horizontal="right" vertical="center"/>
    </xf>
    <xf numFmtId="180" fontId="2" fillId="0" borderId="78" xfId="3" applyNumberFormat="1" applyFont="1" applyBorder="1" applyAlignment="1">
      <alignment horizontal="right" vertical="center"/>
    </xf>
    <xf numFmtId="180" fontId="2" fillId="0" borderId="135" xfId="3" applyNumberFormat="1" applyFont="1" applyBorder="1" applyAlignment="1">
      <alignment horizontal="right" vertical="center"/>
    </xf>
    <xf numFmtId="181" fontId="2" fillId="7" borderId="136" xfId="3" applyNumberFormat="1" applyFont="1" applyFill="1" applyBorder="1" applyAlignment="1">
      <alignment horizontal="right" vertical="center"/>
    </xf>
    <xf numFmtId="181" fontId="2" fillId="7" borderId="137" xfId="3" applyNumberFormat="1" applyFont="1" applyFill="1" applyBorder="1" applyAlignment="1">
      <alignment horizontal="right" vertical="center"/>
    </xf>
    <xf numFmtId="40" fontId="2" fillId="10" borderId="11" xfId="8" applyNumberFormat="1" applyFont="1" applyFill="1" applyBorder="1" applyAlignment="1" applyProtection="1">
      <alignment horizontal="right" vertical="center"/>
      <protection locked="0"/>
    </xf>
    <xf numFmtId="40" fontId="2" fillId="10" borderId="81" xfId="8" applyNumberFormat="1" applyFont="1" applyFill="1" applyBorder="1" applyAlignment="1" applyProtection="1">
      <alignment horizontal="right" vertical="center"/>
      <protection locked="0"/>
    </xf>
    <xf numFmtId="0" fontId="2" fillId="7" borderId="21" xfId="3" applyFont="1" applyFill="1" applyBorder="1" applyAlignment="1">
      <alignment horizontal="left" vertical="center"/>
    </xf>
    <xf numFmtId="0" fontId="2" fillId="7" borderId="20" xfId="3" applyFont="1" applyFill="1" applyBorder="1" applyAlignment="1">
      <alignment horizontal="left" vertical="center"/>
    </xf>
    <xf numFmtId="181" fontId="2" fillId="9" borderId="9" xfId="3" applyNumberFormat="1" applyFont="1" applyFill="1" applyBorder="1" applyAlignment="1" applyProtection="1">
      <alignment horizontal="right" vertical="center"/>
      <protection locked="0"/>
    </xf>
    <xf numFmtId="181" fontId="2" fillId="9" borderId="49" xfId="3" applyNumberFormat="1" applyFont="1" applyFill="1" applyBorder="1" applyAlignment="1" applyProtection="1">
      <alignment horizontal="right" vertical="center"/>
      <protection locked="0"/>
    </xf>
    <xf numFmtId="181" fontId="2" fillId="9" borderId="132" xfId="3" applyNumberFormat="1" applyFont="1" applyFill="1" applyBorder="1" applyAlignment="1" applyProtection="1">
      <alignment horizontal="right" vertical="center"/>
      <protection locked="0"/>
    </xf>
    <xf numFmtId="0" fontId="2" fillId="7" borderId="5" xfId="3" applyFont="1" applyFill="1" applyBorder="1" applyAlignment="1">
      <alignment horizontal="center" vertical="center"/>
    </xf>
    <xf numFmtId="0" fontId="2" fillId="7" borderId="78" xfId="3" applyFont="1" applyFill="1" applyBorder="1" applyAlignment="1">
      <alignment horizontal="center" vertical="center"/>
    </xf>
    <xf numFmtId="0" fontId="2" fillId="7" borderId="58" xfId="3" applyFont="1" applyFill="1" applyBorder="1" applyAlignment="1">
      <alignment horizontal="center" vertical="center"/>
    </xf>
    <xf numFmtId="180" fontId="2" fillId="7" borderId="5" xfId="3" applyNumberFormat="1" applyFont="1" applyFill="1" applyBorder="1" applyAlignment="1">
      <alignment horizontal="right" vertical="center"/>
    </xf>
    <xf numFmtId="180" fontId="2" fillId="7" borderId="78" xfId="3" applyNumberFormat="1" applyFont="1" applyFill="1" applyBorder="1" applyAlignment="1">
      <alignment horizontal="right" vertical="center"/>
    </xf>
    <xf numFmtId="180" fontId="2" fillId="7" borderId="135" xfId="3" applyNumberFormat="1" applyFont="1" applyFill="1" applyBorder="1" applyAlignment="1">
      <alignment horizontal="right" vertical="center"/>
    </xf>
    <xf numFmtId="38" fontId="2" fillId="10" borderId="51" xfId="8" applyFont="1" applyFill="1" applyBorder="1" applyAlignment="1" applyProtection="1">
      <alignment vertical="center"/>
      <protection locked="0"/>
    </xf>
    <xf numFmtId="38" fontId="2" fillId="10" borderId="76" xfId="8" applyFont="1" applyFill="1" applyBorder="1" applyAlignment="1" applyProtection="1">
      <alignment vertical="center"/>
      <protection locked="0"/>
    </xf>
    <xf numFmtId="38" fontId="2" fillId="10" borderId="190" xfId="8" applyFont="1" applyFill="1" applyBorder="1" applyAlignment="1" applyProtection="1">
      <alignment vertical="center"/>
      <protection locked="0"/>
    </xf>
    <xf numFmtId="0" fontId="2" fillId="7" borderId="173" xfId="3" applyFont="1" applyFill="1" applyBorder="1" applyAlignment="1">
      <alignment horizontal="center" vertical="center"/>
    </xf>
    <xf numFmtId="0" fontId="2" fillId="7" borderId="190" xfId="3" applyFont="1" applyFill="1" applyBorder="1" applyAlignment="1">
      <alignment horizontal="center" vertical="center"/>
    </xf>
    <xf numFmtId="0" fontId="2" fillId="7" borderId="62" xfId="3" applyFont="1" applyFill="1" applyBorder="1" applyAlignment="1">
      <alignment horizontal="center" vertical="center" wrapText="1"/>
    </xf>
    <xf numFmtId="0" fontId="2" fillId="7" borderId="79" xfId="3" applyFont="1" applyFill="1" applyBorder="1" applyAlignment="1">
      <alignment horizontal="center" vertical="center" wrapText="1"/>
    </xf>
    <xf numFmtId="0" fontId="2" fillId="2" borderId="45" xfId="5" applyFont="1" applyFill="1" applyBorder="1" applyAlignment="1">
      <alignment horizontal="center" vertical="center" wrapText="1"/>
    </xf>
    <xf numFmtId="0" fontId="2" fillId="2" borderId="27" xfId="5" applyFont="1" applyFill="1" applyBorder="1" applyAlignment="1">
      <alignment horizontal="center" vertical="center" wrapText="1"/>
    </xf>
    <xf numFmtId="0" fontId="2" fillId="7" borderId="67" xfId="3" applyFont="1" applyFill="1" applyBorder="1" applyAlignment="1">
      <alignment horizontal="center" vertical="center" wrapText="1"/>
    </xf>
    <xf numFmtId="0" fontId="2" fillId="7" borderId="87" xfId="3" applyFont="1" applyFill="1" applyBorder="1" applyAlignment="1">
      <alignment horizontal="center" vertical="center" wrapText="1"/>
    </xf>
    <xf numFmtId="0" fontId="2" fillId="7" borderId="88" xfId="3" applyFont="1" applyFill="1" applyBorder="1" applyAlignment="1">
      <alignment horizontal="center" vertical="center" wrapText="1"/>
    </xf>
    <xf numFmtId="0" fontId="2" fillId="7" borderId="89" xfId="3" applyFont="1" applyFill="1" applyBorder="1" applyAlignment="1">
      <alignment horizontal="center" vertical="center" wrapText="1"/>
    </xf>
    <xf numFmtId="0" fontId="2" fillId="7" borderId="134" xfId="3" applyFont="1" applyFill="1" applyBorder="1" applyAlignment="1">
      <alignment horizontal="center" vertical="center"/>
    </xf>
    <xf numFmtId="0" fontId="4" fillId="8" borderId="62" xfId="0" applyFont="1" applyFill="1" applyBorder="1" applyAlignment="1">
      <alignment horizontal="left" vertical="center" wrapText="1"/>
    </xf>
    <xf numFmtId="0" fontId="4" fillId="8" borderId="85" xfId="0" applyFont="1" applyFill="1" applyBorder="1" applyAlignment="1">
      <alignment horizontal="left" vertical="center"/>
    </xf>
    <xf numFmtId="0" fontId="4" fillId="8" borderId="96" xfId="0" applyFont="1" applyFill="1" applyBorder="1" applyAlignment="1">
      <alignment horizontal="left" vertical="center"/>
    </xf>
    <xf numFmtId="0" fontId="2" fillId="8" borderId="68" xfId="0" applyFont="1" applyFill="1" applyBorder="1" applyAlignment="1">
      <alignment horizontal="center" vertical="center" shrinkToFit="1"/>
    </xf>
    <xf numFmtId="38" fontId="2" fillId="4" borderId="68" xfId="8" applyFont="1" applyFill="1" applyBorder="1" applyAlignment="1" applyProtection="1">
      <alignment horizontal="center" vertical="center"/>
      <protection locked="0"/>
    </xf>
    <xf numFmtId="38" fontId="2" fillId="4" borderId="68" xfId="8" applyFont="1" applyFill="1" applyBorder="1" applyAlignment="1" applyProtection="1">
      <alignment horizontal="center" vertical="center" wrapText="1"/>
      <protection locked="0"/>
    </xf>
    <xf numFmtId="38" fontId="2" fillId="3" borderId="68" xfId="8" applyFont="1" applyFill="1" applyBorder="1" applyAlignment="1" applyProtection="1">
      <alignment horizontal="center" vertical="center"/>
      <protection locked="0"/>
    </xf>
    <xf numFmtId="38" fontId="2" fillId="3" borderId="199" xfId="8" applyFont="1" applyFill="1" applyBorder="1" applyAlignment="1" applyProtection="1">
      <alignment horizontal="center" vertical="center"/>
      <protection locked="0"/>
    </xf>
    <xf numFmtId="0" fontId="4" fillId="4" borderId="84" xfId="0" applyFont="1" applyFill="1" applyBorder="1" applyAlignment="1" applyProtection="1">
      <alignment horizontal="left" vertical="center" wrapText="1"/>
      <protection locked="0"/>
    </xf>
    <xf numFmtId="0" fontId="4" fillId="4" borderId="79" xfId="0" applyFont="1" applyFill="1" applyBorder="1" applyAlignment="1" applyProtection="1">
      <alignment horizontal="left" vertical="center" wrapText="1"/>
      <protection locked="0"/>
    </xf>
    <xf numFmtId="0" fontId="4" fillId="4" borderId="200" xfId="0" applyFont="1" applyFill="1" applyBorder="1" applyAlignment="1" applyProtection="1">
      <alignment horizontal="left" vertical="center" wrapText="1"/>
      <protection locked="0"/>
    </xf>
    <xf numFmtId="0" fontId="4" fillId="4" borderId="201" xfId="0" applyFont="1" applyFill="1" applyBorder="1" applyAlignment="1" applyProtection="1">
      <alignment horizontal="left" vertical="center" wrapText="1"/>
      <protection locked="0"/>
    </xf>
    <xf numFmtId="0" fontId="4" fillId="4" borderId="19" xfId="0" applyFont="1" applyFill="1" applyBorder="1" applyAlignment="1" applyProtection="1">
      <alignment horizontal="left" vertical="center" wrapText="1"/>
      <protection locked="0"/>
    </xf>
    <xf numFmtId="0" fontId="2" fillId="4" borderId="84" xfId="0" applyFont="1" applyFill="1" applyBorder="1" applyAlignment="1" applyProtection="1">
      <alignment horizontal="center" vertical="center" wrapText="1"/>
      <protection locked="0"/>
    </xf>
    <xf numFmtId="0" fontId="2" fillId="4" borderId="79" xfId="0" applyFont="1" applyFill="1" applyBorder="1" applyAlignment="1" applyProtection="1">
      <alignment horizontal="center" vertical="center" wrapText="1"/>
      <protection locked="0"/>
    </xf>
    <xf numFmtId="0" fontId="2" fillId="4" borderId="84"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0" fontId="2" fillId="4" borderId="79" xfId="0" applyFont="1" applyFill="1" applyBorder="1" applyAlignment="1" applyProtection="1">
      <alignment horizontal="center" vertical="center"/>
      <protection locked="0"/>
    </xf>
    <xf numFmtId="0" fontId="2" fillId="3" borderId="84" xfId="0" applyFont="1" applyFill="1" applyBorder="1" applyAlignment="1" applyProtection="1">
      <alignment horizontal="center" vertical="center" wrapText="1"/>
      <protection locked="0"/>
    </xf>
    <xf numFmtId="0" fontId="2" fillId="3" borderId="79"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protection locked="0"/>
    </xf>
    <xf numFmtId="0" fontId="2" fillId="3" borderId="197" xfId="0" applyFont="1" applyFill="1" applyBorder="1" applyAlignment="1" applyProtection="1">
      <alignment horizontal="center" vertical="center"/>
      <protection locked="0"/>
    </xf>
    <xf numFmtId="38" fontId="2" fillId="0" borderId="5" xfId="8" applyFont="1" applyBorder="1" applyAlignment="1">
      <alignment horizontal="center" vertical="center"/>
    </xf>
    <xf numFmtId="38" fontId="2" fillId="0" borderId="78" xfId="8" applyFont="1" applyBorder="1" applyAlignment="1">
      <alignment horizontal="center" vertical="center"/>
    </xf>
    <xf numFmtId="38" fontId="2" fillId="0" borderId="58" xfId="8" applyFont="1" applyBorder="1" applyAlignment="1">
      <alignment horizontal="center" vertical="center"/>
    </xf>
    <xf numFmtId="0" fontId="2" fillId="0" borderId="61" xfId="0" applyFont="1" applyBorder="1" applyAlignment="1">
      <alignment horizontal="left" vertical="center"/>
    </xf>
    <xf numFmtId="0" fontId="2" fillId="0" borderId="78" xfId="0" applyFont="1" applyBorder="1" applyAlignment="1">
      <alignment horizontal="left" vertical="center"/>
    </xf>
    <xf numFmtId="0" fontId="2" fillId="0" borderId="58" xfId="0" applyFont="1" applyBorder="1" applyAlignment="1">
      <alignment horizontal="left" vertical="center"/>
    </xf>
    <xf numFmtId="0" fontId="2" fillId="0" borderId="102" xfId="0" applyFont="1" applyBorder="1" applyAlignment="1">
      <alignment horizontal="center" vertical="center"/>
    </xf>
    <xf numFmtId="38" fontId="2" fillId="0" borderId="188" xfId="8" applyFont="1" applyBorder="1" applyAlignment="1">
      <alignment horizontal="center" vertical="center"/>
    </xf>
    <xf numFmtId="38" fontId="2" fillId="0" borderId="185" xfId="8" applyFont="1" applyBorder="1" applyAlignment="1">
      <alignment horizontal="center" vertical="center"/>
    </xf>
    <xf numFmtId="38" fontId="2" fillId="0" borderId="189" xfId="8" applyFont="1" applyBorder="1" applyAlignment="1">
      <alignment horizontal="center" vertical="center"/>
    </xf>
    <xf numFmtId="0" fontId="2" fillId="0" borderId="184" xfId="0" applyFont="1" applyBorder="1" applyAlignment="1">
      <alignment horizontal="left" vertical="center"/>
    </xf>
    <xf numFmtId="0" fontId="2" fillId="0" borderId="185" xfId="0" applyFont="1" applyBorder="1" applyAlignment="1">
      <alignment horizontal="left" vertical="center"/>
    </xf>
    <xf numFmtId="0" fontId="2" fillId="0" borderId="186" xfId="0" applyFont="1" applyBorder="1" applyAlignment="1">
      <alignment horizontal="left" vertical="center"/>
    </xf>
    <xf numFmtId="0" fontId="2" fillId="0" borderId="187" xfId="0" applyFont="1" applyBorder="1" applyAlignment="1">
      <alignment horizontal="center" vertical="center"/>
    </xf>
    <xf numFmtId="38" fontId="2" fillId="0" borderId="186" xfId="8" applyFont="1" applyBorder="1" applyAlignment="1">
      <alignment horizontal="center" vertical="center"/>
    </xf>
    <xf numFmtId="38" fontId="2" fillId="3" borderId="18" xfId="8" applyFont="1" applyFill="1" applyBorder="1" applyAlignment="1" applyProtection="1">
      <alignment horizontal="center" vertical="center"/>
      <protection locked="0"/>
    </xf>
    <xf numFmtId="38" fontId="2" fillId="3" borderId="197" xfId="8" applyFont="1" applyFill="1" applyBorder="1" applyAlignment="1" applyProtection="1">
      <alignment horizontal="center" vertical="center"/>
      <protection locked="0"/>
    </xf>
    <xf numFmtId="0" fontId="2" fillId="8" borderId="0" xfId="6" applyFont="1" applyFill="1" applyAlignment="1">
      <alignment horizontal="center" vertical="center" wrapText="1"/>
    </xf>
    <xf numFmtId="0" fontId="2" fillId="8" borderId="0" xfId="6" applyFont="1" applyFill="1" applyAlignment="1">
      <alignment horizontal="center" vertical="center"/>
    </xf>
    <xf numFmtId="0" fontId="2" fillId="8" borderId="0" xfId="3" applyFont="1" applyFill="1" applyAlignment="1">
      <alignment horizontal="center" vertical="center" wrapText="1"/>
    </xf>
    <xf numFmtId="0" fontId="2" fillId="8" borderId="0" xfId="0" applyFont="1" applyFill="1"/>
    <xf numFmtId="179" fontId="2" fillId="8" borderId="0" xfId="3" applyNumberFormat="1" applyFont="1" applyFill="1" applyAlignment="1">
      <alignment horizontal="center" vertical="center" wrapText="1"/>
    </xf>
    <xf numFmtId="0" fontId="2" fillId="0" borderId="108" xfId="0" applyFont="1" applyBorder="1" applyAlignment="1">
      <alignment horizontal="center" vertical="center"/>
    </xf>
    <xf numFmtId="0" fontId="4" fillId="4" borderId="5" xfId="0" applyFont="1" applyFill="1" applyBorder="1" applyAlignment="1" applyProtection="1">
      <alignment horizontal="left" vertical="center" wrapText="1"/>
      <protection locked="0"/>
    </xf>
    <xf numFmtId="0" fontId="4" fillId="4" borderId="58" xfId="0" applyFont="1" applyFill="1" applyBorder="1" applyAlignment="1" applyProtection="1">
      <alignment horizontal="left" vertical="center" wrapText="1"/>
      <protection locked="0"/>
    </xf>
    <xf numFmtId="0" fontId="2" fillId="2" borderId="202" xfId="0" applyFont="1" applyFill="1" applyBorder="1" applyAlignment="1">
      <alignment horizontal="center" vertical="center"/>
    </xf>
    <xf numFmtId="0" fontId="2" fillId="0" borderId="46" xfId="0" applyFont="1" applyBorder="1" applyAlignment="1">
      <alignment horizontal="center" vertical="center"/>
    </xf>
    <xf numFmtId="0" fontId="4" fillId="8" borderId="17" xfId="0" applyFont="1" applyFill="1" applyBorder="1" applyAlignment="1">
      <alignment horizontal="left" vertical="center"/>
    </xf>
    <xf numFmtId="0" fontId="4" fillId="8" borderId="79" xfId="0" applyFont="1" applyFill="1" applyBorder="1" applyAlignment="1">
      <alignment horizontal="left" vertical="center"/>
    </xf>
    <xf numFmtId="0" fontId="2" fillId="8" borderId="2" xfId="0" applyFont="1" applyFill="1" applyBorder="1" applyAlignment="1">
      <alignment horizontal="center" vertical="center" shrinkToFit="1"/>
    </xf>
    <xf numFmtId="38" fontId="2" fillId="4" borderId="2" xfId="8" applyFont="1" applyFill="1" applyBorder="1" applyAlignment="1" applyProtection="1">
      <alignment horizontal="center" vertical="center"/>
      <protection locked="0"/>
    </xf>
    <xf numFmtId="38" fontId="2" fillId="4" borderId="2" xfId="8" applyFont="1" applyFill="1" applyBorder="1" applyAlignment="1" applyProtection="1">
      <alignment horizontal="center" vertical="center" wrapText="1"/>
      <protection locked="0"/>
    </xf>
    <xf numFmtId="0" fontId="4" fillId="4" borderId="11"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center" vertical="center"/>
      <protection locked="0"/>
    </xf>
    <xf numFmtId="0" fontId="2" fillId="3" borderId="105"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5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protection locked="0"/>
    </xf>
    <xf numFmtId="0" fontId="2" fillId="3" borderId="103" xfId="0" applyFont="1" applyFill="1" applyBorder="1" applyAlignment="1" applyProtection="1">
      <alignment horizontal="center" vertical="center"/>
      <protection locked="0"/>
    </xf>
    <xf numFmtId="0" fontId="2" fillId="9" borderId="11" xfId="0" applyFont="1" applyFill="1" applyBorder="1" applyAlignment="1" applyProtection="1">
      <alignment horizontal="center" vertical="center" wrapText="1"/>
      <protection locked="0"/>
    </xf>
    <xf numFmtId="0" fontId="2" fillId="9" borderId="25"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0" fontId="2" fillId="4" borderId="58"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protection locked="0"/>
    </xf>
    <xf numFmtId="0" fontId="2" fillId="4" borderId="81"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78" xfId="0" applyFont="1" applyFill="1" applyBorder="1" applyAlignment="1" applyProtection="1">
      <alignment horizontal="center" vertical="center"/>
      <protection locked="0"/>
    </xf>
    <xf numFmtId="0" fontId="2" fillId="4" borderId="58" xfId="0" applyFont="1" applyFill="1" applyBorder="1" applyAlignment="1" applyProtection="1">
      <alignment horizontal="center" vertical="center"/>
      <protection locked="0"/>
    </xf>
    <xf numFmtId="0" fontId="4" fillId="4" borderId="136" xfId="0" applyFont="1" applyFill="1" applyBorder="1" applyAlignment="1" applyProtection="1">
      <alignment horizontal="left" vertical="center" wrapText="1"/>
      <protection locked="0"/>
    </xf>
    <xf numFmtId="0" fontId="4" fillId="4" borderId="137" xfId="0" applyFont="1" applyFill="1" applyBorder="1" applyAlignment="1" applyProtection="1">
      <alignment horizontal="left" vertical="center" wrapText="1"/>
      <protection locked="0"/>
    </xf>
    <xf numFmtId="0" fontId="4" fillId="4" borderId="39" xfId="0" applyFont="1" applyFill="1" applyBorder="1" applyAlignment="1" applyProtection="1">
      <alignment horizontal="left" vertical="center" wrapText="1"/>
      <protection locked="0"/>
    </xf>
    <xf numFmtId="0" fontId="4" fillId="9" borderId="137" xfId="0" applyFont="1" applyFill="1" applyBorder="1" applyAlignment="1" applyProtection="1">
      <alignment horizontal="left" vertical="center" wrapText="1"/>
      <protection locked="0"/>
    </xf>
    <xf numFmtId="0" fontId="4" fillId="9" borderId="39" xfId="0" applyFont="1" applyFill="1" applyBorder="1" applyAlignment="1" applyProtection="1">
      <alignment horizontal="left" vertical="center" wrapText="1"/>
      <protection locked="0"/>
    </xf>
    <xf numFmtId="0" fontId="2" fillId="0" borderId="109" xfId="0" applyFont="1" applyBorder="1" applyAlignment="1">
      <alignment horizontal="center" vertical="center"/>
    </xf>
    <xf numFmtId="38" fontId="2" fillId="0" borderId="7" xfId="8" applyFont="1" applyBorder="1" applyAlignment="1">
      <alignment horizontal="center" vertical="center"/>
    </xf>
    <xf numFmtId="0" fontId="2" fillId="0" borderId="61" xfId="0" applyFont="1" applyBorder="1" applyAlignment="1">
      <alignment horizontal="left" vertical="center" wrapText="1"/>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31" xfId="0" applyFont="1" applyBorder="1" applyAlignment="1">
      <alignment horizontal="center" vertical="center"/>
    </xf>
    <xf numFmtId="0" fontId="2" fillId="0" borderId="11"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4" fillId="0" borderId="35" xfId="0" applyFont="1" applyBorder="1" applyAlignment="1">
      <alignment horizontal="center" vertical="center" wrapText="1"/>
    </xf>
    <xf numFmtId="0" fontId="4" fillId="0" borderId="35" xfId="0" applyFont="1" applyBorder="1" applyAlignment="1">
      <alignment horizontal="center" vertical="center"/>
    </xf>
    <xf numFmtId="0" fontId="4" fillId="0" borderId="44" xfId="0" applyFont="1" applyBorder="1" applyAlignment="1">
      <alignment horizontal="center" vertical="center" wrapText="1"/>
    </xf>
    <xf numFmtId="0" fontId="4" fillId="0" borderId="98" xfId="0" applyFont="1" applyBorder="1" applyAlignment="1">
      <alignment horizontal="center" vertical="center"/>
    </xf>
    <xf numFmtId="0" fontId="4" fillId="0" borderId="43" xfId="0" applyFont="1" applyBorder="1" applyAlignment="1">
      <alignment horizontal="center" vertical="center"/>
    </xf>
    <xf numFmtId="38" fontId="2" fillId="0" borderId="102" xfId="8" applyFont="1" applyBorder="1" applyAlignment="1">
      <alignment horizontal="center" vertical="center"/>
    </xf>
    <xf numFmtId="0" fontId="2" fillId="0" borderId="6" xfId="0" applyFont="1" applyBorder="1" applyAlignment="1">
      <alignment horizontal="left" vertical="center" wrapText="1"/>
    </xf>
    <xf numFmtId="0" fontId="2" fillId="0" borderId="83" xfId="0" applyFont="1" applyBorder="1" applyAlignment="1">
      <alignment horizontal="left" vertical="center"/>
    </xf>
    <xf numFmtId="0" fontId="2" fillId="0" borderId="48" xfId="0" applyFont="1" applyBorder="1" applyAlignment="1">
      <alignment horizontal="left" vertical="center"/>
    </xf>
    <xf numFmtId="38" fontId="2" fillId="0" borderId="126" xfId="8" applyFont="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78"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0" borderId="71" xfId="0" applyFont="1" applyBorder="1" applyAlignment="1">
      <alignment horizontal="center" vertical="center"/>
    </xf>
    <xf numFmtId="0" fontId="2" fillId="0" borderId="87" xfId="0" applyFont="1" applyBorder="1" applyAlignment="1">
      <alignment horizontal="center" vertical="center"/>
    </xf>
    <xf numFmtId="0" fontId="2" fillId="0" borderId="29" xfId="0" applyFont="1" applyBorder="1" applyAlignment="1">
      <alignment horizontal="center" vertical="center"/>
    </xf>
    <xf numFmtId="0" fontId="2" fillId="0" borderId="57" xfId="0" applyFont="1" applyBorder="1" applyAlignment="1">
      <alignment horizontal="center" vertical="center"/>
    </xf>
    <xf numFmtId="0" fontId="2" fillId="0" borderId="24" xfId="0" applyFont="1" applyBorder="1" applyAlignment="1">
      <alignment horizontal="center" vertical="center" wrapText="1"/>
    </xf>
    <xf numFmtId="0" fontId="2" fillId="0" borderId="14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143" xfId="0" applyFont="1" applyBorder="1" applyAlignment="1">
      <alignment horizontal="center" vertical="center" wrapText="1"/>
    </xf>
    <xf numFmtId="0" fontId="4" fillId="4" borderId="138" xfId="0" applyFont="1" applyFill="1" applyBorder="1" applyAlignment="1" applyProtection="1">
      <alignment horizontal="left" vertical="center" wrapText="1"/>
      <protection locked="0"/>
    </xf>
    <xf numFmtId="0" fontId="4" fillId="4" borderId="70" xfId="0" applyFont="1" applyFill="1" applyBorder="1" applyAlignment="1" applyProtection="1">
      <alignment horizontal="left" vertical="center" wrapText="1"/>
      <protection locked="0"/>
    </xf>
    <xf numFmtId="0" fontId="4" fillId="4" borderId="42" xfId="0" applyFont="1" applyFill="1" applyBorder="1" applyAlignment="1" applyProtection="1">
      <alignment horizontal="left" vertical="center" wrapText="1"/>
      <protection locked="0"/>
    </xf>
    <xf numFmtId="0" fontId="2" fillId="8" borderId="31" xfId="0" applyFont="1" applyFill="1" applyBorder="1" applyAlignment="1">
      <alignment horizontal="center" vertical="center" shrinkToFit="1"/>
    </xf>
    <xf numFmtId="38" fontId="2" fillId="4" borderId="31" xfId="8" applyFont="1" applyFill="1" applyBorder="1" applyAlignment="1" applyProtection="1">
      <alignment horizontal="center" vertical="center"/>
      <protection locked="0"/>
    </xf>
    <xf numFmtId="38" fontId="2" fillId="4" borderId="31" xfId="8" applyFont="1" applyFill="1" applyBorder="1" applyAlignment="1" applyProtection="1">
      <alignment horizontal="center" vertical="center" wrapText="1"/>
      <protection locked="0"/>
    </xf>
    <xf numFmtId="38" fontId="2" fillId="3" borderId="31" xfId="8" applyFont="1" applyFill="1" applyBorder="1" applyAlignment="1" applyProtection="1">
      <alignment horizontal="center" vertical="center"/>
      <protection locked="0"/>
    </xf>
    <xf numFmtId="38" fontId="2" fillId="3" borderId="106" xfId="8" applyFont="1" applyFill="1" applyBorder="1" applyAlignment="1" applyProtection="1">
      <alignment horizontal="center" vertical="center"/>
      <protection locked="0"/>
    </xf>
    <xf numFmtId="0" fontId="4" fillId="8" borderId="61" xfId="0" applyFont="1" applyFill="1" applyBorder="1" applyAlignment="1">
      <alignment horizontal="left" vertical="center" wrapText="1"/>
    </xf>
    <xf numFmtId="0" fontId="4" fillId="8" borderId="78" xfId="0" applyFont="1" applyFill="1" applyBorder="1" applyAlignment="1">
      <alignment horizontal="left" vertical="center"/>
    </xf>
    <xf numFmtId="0" fontId="4" fillId="8" borderId="58" xfId="0" applyFont="1" applyFill="1" applyBorder="1" applyAlignment="1">
      <alignment horizontal="left" vertical="center"/>
    </xf>
    <xf numFmtId="0" fontId="4" fillId="8" borderId="6" xfId="0" applyFont="1" applyFill="1" applyBorder="1" applyAlignment="1">
      <alignment horizontal="left" vertical="center"/>
    </xf>
    <xf numFmtId="0" fontId="4" fillId="8" borderId="83" xfId="0" applyFont="1" applyFill="1" applyBorder="1" applyAlignment="1">
      <alignment horizontal="left" vertical="center"/>
    </xf>
    <xf numFmtId="0" fontId="4" fillId="8" borderId="48" xfId="0" applyFont="1" applyFill="1" applyBorder="1" applyAlignment="1">
      <alignment horizontal="left" vertical="center"/>
    </xf>
    <xf numFmtId="38" fontId="2" fillId="3" borderId="2" xfId="8" applyFont="1" applyFill="1" applyBorder="1" applyAlignment="1" applyProtection="1">
      <alignment horizontal="center" vertical="center"/>
      <protection locked="0"/>
    </xf>
    <xf numFmtId="38" fontId="2" fillId="3" borderId="103" xfId="8" applyFont="1" applyFill="1" applyBorder="1" applyAlignment="1" applyProtection="1">
      <alignment horizontal="center" vertical="center"/>
      <protection locked="0"/>
    </xf>
    <xf numFmtId="0" fontId="33" fillId="0" borderId="18" xfId="0" applyFont="1" applyBorder="1" applyAlignment="1">
      <alignment horizontal="center" vertical="center" shrinkToFit="1"/>
    </xf>
    <xf numFmtId="38" fontId="2" fillId="4" borderId="18" xfId="8" applyFont="1" applyFill="1" applyBorder="1" applyAlignment="1" applyProtection="1">
      <alignment horizontal="center" vertical="center"/>
      <protection locked="0"/>
    </xf>
    <xf numFmtId="38" fontId="2" fillId="4" borderId="18" xfId="8" applyFont="1" applyFill="1" applyBorder="1" applyAlignment="1" applyProtection="1">
      <alignment horizontal="center" vertical="center" wrapText="1"/>
      <protection locked="0"/>
    </xf>
    <xf numFmtId="0" fontId="33" fillId="0" borderId="2" xfId="0" applyFont="1" applyBorder="1" applyAlignment="1">
      <alignment horizontal="center" vertical="center" shrinkToFit="1"/>
    </xf>
    <xf numFmtId="0" fontId="4" fillId="8" borderId="198" xfId="0" applyFont="1" applyFill="1" applyBorder="1" applyAlignment="1">
      <alignment vertical="center"/>
    </xf>
    <xf numFmtId="0" fontId="4" fillId="8" borderId="29" xfId="0" applyFont="1" applyFill="1" applyBorder="1" applyAlignment="1">
      <alignment vertical="center"/>
    </xf>
    <xf numFmtId="0" fontId="4" fillId="8" borderId="57" xfId="0" applyFont="1" applyFill="1" applyBorder="1" applyAlignment="1">
      <alignment vertical="center"/>
    </xf>
    <xf numFmtId="0" fontId="2" fillId="0" borderId="65" xfId="0" applyFont="1" applyBorder="1" applyAlignment="1">
      <alignment horizontal="left" vertical="center"/>
    </xf>
    <xf numFmtId="0" fontId="2" fillId="0" borderId="29" xfId="0" applyFont="1" applyBorder="1" applyAlignment="1">
      <alignment horizontal="left" vertical="center"/>
    </xf>
    <xf numFmtId="0" fontId="2" fillId="0" borderId="57" xfId="0" applyFont="1" applyBorder="1" applyAlignment="1">
      <alignment horizontal="left" vertical="center"/>
    </xf>
    <xf numFmtId="0" fontId="2" fillId="0" borderId="56" xfId="0" applyFont="1" applyBorder="1" applyAlignment="1">
      <alignment horizontal="center" vertical="center"/>
    </xf>
    <xf numFmtId="38" fontId="2" fillId="0" borderId="56" xfId="8" applyFont="1" applyBorder="1" applyAlignment="1">
      <alignment horizontal="center" vertical="center"/>
    </xf>
    <xf numFmtId="38" fontId="2" fillId="0" borderId="29" xfId="8" applyFont="1" applyBorder="1" applyAlignment="1">
      <alignment horizontal="center" vertical="center"/>
    </xf>
    <xf numFmtId="38" fontId="2" fillId="0" borderId="66" xfId="8" applyFont="1" applyBorder="1" applyAlignment="1">
      <alignment horizontal="center" vertical="center"/>
    </xf>
    <xf numFmtId="38" fontId="2" fillId="0" borderId="57" xfId="8" applyFont="1" applyBorder="1" applyAlignment="1">
      <alignment horizontal="center" vertical="center"/>
    </xf>
    <xf numFmtId="0" fontId="2" fillId="8" borderId="18" xfId="0" applyFont="1" applyFill="1" applyBorder="1" applyAlignment="1">
      <alignment horizontal="center" vertical="center" shrinkToFit="1"/>
    </xf>
    <xf numFmtId="0" fontId="4" fillId="8" borderId="21" xfId="0" applyFont="1" applyFill="1" applyBorder="1" applyAlignment="1">
      <alignment vertical="center"/>
    </xf>
    <xf numFmtId="0" fontId="4" fillId="8" borderId="49" xfId="0" applyFont="1" applyFill="1" applyBorder="1" applyAlignment="1">
      <alignment vertical="center"/>
    </xf>
    <xf numFmtId="0" fontId="4" fillId="8" borderId="90" xfId="0" applyFont="1" applyFill="1" applyBorder="1" applyAlignment="1">
      <alignment vertical="center"/>
    </xf>
    <xf numFmtId="38" fontId="2" fillId="3" borderId="9" xfId="8" applyFont="1" applyFill="1" applyBorder="1" applyAlignment="1" applyProtection="1">
      <alignment horizontal="center" vertical="center"/>
      <protection locked="0"/>
    </xf>
    <xf numFmtId="38" fontId="2" fillId="3" borderId="49" xfId="8" applyFont="1" applyFill="1" applyBorder="1" applyAlignment="1" applyProtection="1">
      <alignment horizontal="center" vertical="center"/>
      <protection locked="0"/>
    </xf>
    <xf numFmtId="38" fontId="2" fillId="3" borderId="20" xfId="8" applyFont="1" applyFill="1" applyBorder="1" applyAlignment="1" applyProtection="1">
      <alignment horizontal="center" vertical="center"/>
      <protection locked="0"/>
    </xf>
    <xf numFmtId="38" fontId="2" fillId="3" borderId="90" xfId="8" applyFont="1" applyFill="1" applyBorder="1" applyAlignment="1" applyProtection="1">
      <alignment horizontal="center" vertical="center"/>
      <protection locked="0"/>
    </xf>
    <xf numFmtId="38" fontId="2" fillId="4" borderId="9" xfId="8" applyFont="1" applyFill="1" applyBorder="1" applyAlignment="1" applyProtection="1">
      <alignment horizontal="center" vertical="center" wrapText="1"/>
      <protection locked="0"/>
    </xf>
    <xf numFmtId="38" fontId="2" fillId="4" borderId="49" xfId="8" applyFont="1" applyFill="1" applyBorder="1" applyAlignment="1" applyProtection="1">
      <alignment horizontal="center" vertical="center" wrapText="1"/>
      <protection locked="0"/>
    </xf>
    <xf numFmtId="38" fontId="2" fillId="4" borderId="90" xfId="8" applyFont="1" applyFill="1" applyBorder="1" applyAlignment="1" applyProtection="1">
      <alignment horizontal="center" vertical="center" wrapText="1"/>
      <protection locked="0"/>
    </xf>
    <xf numFmtId="38" fontId="2" fillId="4" borderId="9" xfId="8" applyFont="1" applyFill="1" applyBorder="1" applyAlignment="1" applyProtection="1">
      <alignment horizontal="center" vertical="center"/>
      <protection locked="0"/>
    </xf>
    <xf numFmtId="38" fontId="2" fillId="4" borderId="49" xfId="8" applyFont="1" applyFill="1" applyBorder="1" applyAlignment="1" applyProtection="1">
      <alignment horizontal="center" vertical="center"/>
      <protection locked="0"/>
    </xf>
    <xf numFmtId="38" fontId="2" fillId="4" borderId="90" xfId="8" applyFont="1" applyFill="1" applyBorder="1" applyAlignment="1" applyProtection="1">
      <alignment horizontal="center" vertical="center"/>
      <protection locked="0"/>
    </xf>
    <xf numFmtId="0" fontId="2" fillId="8" borderId="9" xfId="0" applyFont="1" applyFill="1" applyBorder="1" applyAlignment="1">
      <alignment horizontal="center" vertical="center" shrinkToFit="1"/>
    </xf>
    <xf numFmtId="0" fontId="2" fillId="8" borderId="90" xfId="0" applyFont="1" applyFill="1" applyBorder="1" applyAlignment="1">
      <alignment horizontal="center" vertical="center" shrinkToFit="1"/>
    </xf>
    <xf numFmtId="0" fontId="2" fillId="0" borderId="104" xfId="0" applyFont="1" applyBorder="1" applyAlignment="1">
      <alignment horizontal="center" vertical="center"/>
    </xf>
    <xf numFmtId="0" fontId="2" fillId="0" borderId="26" xfId="0" applyFont="1" applyBorder="1" applyAlignment="1">
      <alignment horizontal="left" vertical="center" wrapText="1"/>
    </xf>
    <xf numFmtId="0" fontId="2" fillId="0" borderId="25" xfId="0" applyFont="1" applyBorder="1" applyAlignment="1">
      <alignment horizontal="left" vertical="center" wrapText="1"/>
    </xf>
    <xf numFmtId="0" fontId="2" fillId="0" borderId="41" xfId="0" applyFont="1" applyBorder="1" applyAlignment="1">
      <alignment horizontal="left" vertical="center" wrapText="1"/>
    </xf>
    <xf numFmtId="0" fontId="2" fillId="0" borderId="104"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103" xfId="0" applyFont="1" applyBorder="1" applyAlignment="1">
      <alignment horizontal="left" vertical="center" wrapText="1"/>
    </xf>
    <xf numFmtId="0" fontId="2" fillId="0" borderId="37" xfId="0" applyFont="1" applyBorder="1" applyAlignment="1">
      <alignment horizontal="left" vertical="center" wrapText="1"/>
    </xf>
    <xf numFmtId="0" fontId="2" fillId="0" borderId="98" xfId="0" applyFont="1" applyBorder="1" applyAlignment="1">
      <alignment horizontal="left" vertical="center" wrapText="1"/>
    </xf>
    <xf numFmtId="0" fontId="2" fillId="0" borderId="35" xfId="0" applyFont="1" applyBorder="1" applyAlignment="1">
      <alignment horizontal="left" vertical="center" wrapText="1"/>
    </xf>
    <xf numFmtId="0" fontId="2" fillId="0" borderId="43" xfId="0" applyFont="1" applyBorder="1" applyAlignment="1">
      <alignment horizontal="left" vertical="center" wrapText="1"/>
    </xf>
    <xf numFmtId="0" fontId="2" fillId="0" borderId="67"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6" xfId="0" applyFont="1" applyBorder="1" applyAlignment="1">
      <alignment horizontal="center" vertical="center"/>
    </xf>
    <xf numFmtId="0" fontId="2" fillId="2" borderId="46" xfId="3" applyFont="1" applyFill="1" applyBorder="1" applyAlignment="1">
      <alignment horizontal="center" vertical="center"/>
    </xf>
    <xf numFmtId="0" fontId="2" fillId="2" borderId="108" xfId="3" applyFont="1" applyFill="1" applyBorder="1" applyAlignment="1">
      <alignment horizontal="center" vertical="center"/>
    </xf>
    <xf numFmtId="0" fontId="2" fillId="2" borderId="109" xfId="3" applyFont="1" applyFill="1" applyBorder="1" applyAlignment="1">
      <alignment horizontal="center" vertical="center"/>
    </xf>
    <xf numFmtId="0" fontId="2" fillId="2" borderId="107" xfId="3" applyFont="1" applyFill="1" applyBorder="1" applyAlignment="1">
      <alignment horizontal="center" vertical="center" wrapText="1"/>
    </xf>
    <xf numFmtId="0" fontId="2" fillId="2" borderId="81" xfId="3" applyFont="1" applyFill="1" applyBorder="1" applyAlignment="1">
      <alignment horizontal="center" vertical="center" wrapText="1"/>
    </xf>
    <xf numFmtId="0" fontId="2" fillId="2" borderId="82" xfId="3" applyFont="1" applyFill="1" applyBorder="1" applyAlignment="1">
      <alignment horizontal="center" vertical="center" wrapText="1"/>
    </xf>
    <xf numFmtId="0" fontId="2" fillId="3" borderId="2" xfId="0" applyFont="1" applyFill="1" applyBorder="1" applyAlignment="1" applyProtection="1">
      <alignment horizontal="right" vertical="center"/>
      <protection locked="0"/>
    </xf>
    <xf numFmtId="0" fontId="2" fillId="0" borderId="33" xfId="0" applyFont="1" applyBorder="1" applyAlignment="1">
      <alignment horizontal="left" vertical="center" wrapText="1"/>
    </xf>
    <xf numFmtId="0" fontId="2" fillId="0" borderId="57" xfId="0" applyFont="1" applyBorder="1" applyAlignment="1">
      <alignment horizontal="left" vertical="center" wrapText="1"/>
    </xf>
    <xf numFmtId="0" fontId="2" fillId="0" borderId="31" xfId="0" applyFont="1" applyBorder="1" applyAlignment="1">
      <alignment horizontal="left" vertical="center" wrapText="1"/>
    </xf>
    <xf numFmtId="0" fontId="2" fillId="0" borderId="106" xfId="0" applyFont="1" applyBorder="1" applyAlignment="1">
      <alignment horizontal="left" vertical="center" wrapText="1"/>
    </xf>
    <xf numFmtId="0" fontId="2" fillId="2" borderId="27" xfId="3" applyFont="1" applyFill="1" applyBorder="1" applyAlignment="1">
      <alignment horizontal="center" vertical="center"/>
    </xf>
    <xf numFmtId="0" fontId="2" fillId="2" borderId="2" xfId="3" applyFont="1" applyFill="1" applyBorder="1" applyAlignment="1">
      <alignment horizontal="center" vertical="center"/>
    </xf>
    <xf numFmtId="0" fontId="2" fillId="2" borderId="103" xfId="3" applyFont="1" applyFill="1" applyBorder="1" applyAlignment="1">
      <alignment horizontal="center" vertical="center"/>
    </xf>
    <xf numFmtId="0" fontId="2" fillId="2" borderId="37" xfId="3" applyFont="1" applyFill="1" applyBorder="1" applyAlignment="1">
      <alignment horizontal="center" vertical="center"/>
    </xf>
    <xf numFmtId="0" fontId="2" fillId="2" borderId="35" xfId="3" applyFont="1" applyFill="1" applyBorder="1" applyAlignment="1">
      <alignment horizontal="center" vertical="center"/>
    </xf>
    <xf numFmtId="0" fontId="2" fillId="2" borderId="43" xfId="3" applyFont="1" applyFill="1" applyBorder="1" applyAlignment="1">
      <alignment horizontal="center" vertical="center"/>
    </xf>
    <xf numFmtId="3" fontId="2" fillId="4" borderId="107" xfId="3" applyNumberFormat="1" applyFont="1" applyFill="1" applyBorder="1" applyAlignment="1" applyProtection="1">
      <alignment horizontal="right" vertical="center" wrapText="1"/>
      <protection locked="0"/>
    </xf>
    <xf numFmtId="3" fontId="2" fillId="4" borderId="25" xfId="3" applyNumberFormat="1" applyFont="1" applyFill="1" applyBorder="1" applyAlignment="1" applyProtection="1">
      <alignment horizontal="right" vertical="center" wrapText="1"/>
      <protection locked="0"/>
    </xf>
    <xf numFmtId="3" fontId="2" fillId="4" borderId="58" xfId="3" applyNumberFormat="1" applyFont="1" applyFill="1" applyBorder="1" applyAlignment="1" applyProtection="1">
      <alignment horizontal="right" vertical="center" wrapText="1"/>
      <protection locked="0"/>
    </xf>
    <xf numFmtId="3" fontId="2" fillId="4" borderId="2" xfId="3" applyNumberFormat="1" applyFont="1" applyFill="1" applyBorder="1" applyAlignment="1" applyProtection="1">
      <alignment horizontal="right" vertical="center" wrapText="1"/>
      <protection locked="0"/>
    </xf>
    <xf numFmtId="3" fontId="2" fillId="3" borderId="2" xfId="3" applyNumberFormat="1" applyFont="1" applyFill="1" applyBorder="1" applyAlignment="1" applyProtection="1">
      <alignment horizontal="right" vertical="center" wrapText="1"/>
      <protection locked="0"/>
    </xf>
    <xf numFmtId="3" fontId="2" fillId="4" borderId="61" xfId="3" applyNumberFormat="1" applyFont="1" applyFill="1" applyBorder="1" applyAlignment="1" applyProtection="1">
      <alignment horizontal="right" vertical="center" wrapText="1"/>
      <protection locked="0"/>
    </xf>
    <xf numFmtId="0" fontId="2" fillId="0" borderId="108" xfId="3" applyFont="1" applyBorder="1" applyAlignment="1">
      <alignment horizontal="center" vertical="center" wrapText="1"/>
    </xf>
    <xf numFmtId="3" fontId="2" fillId="3" borderId="41" xfId="3" applyNumberFormat="1" applyFont="1" applyFill="1" applyBorder="1" applyAlignment="1" applyProtection="1">
      <alignment horizontal="right" vertical="center" wrapText="1"/>
      <protection locked="0"/>
    </xf>
    <xf numFmtId="0" fontId="2" fillId="3" borderId="102" xfId="0" applyFont="1" applyFill="1" applyBorder="1" applyAlignment="1" applyProtection="1">
      <alignment horizontal="right" vertical="center"/>
      <protection locked="0"/>
    </xf>
    <xf numFmtId="0" fontId="2" fillId="3" borderId="126" xfId="0" applyFont="1" applyFill="1" applyBorder="1" applyAlignment="1" applyProtection="1">
      <alignment horizontal="right" vertical="center"/>
      <protection locked="0"/>
    </xf>
    <xf numFmtId="3" fontId="2" fillId="0" borderId="31" xfId="3" applyNumberFormat="1" applyFont="1" applyBorder="1" applyAlignment="1">
      <alignment horizontal="right" vertical="center" wrapText="1"/>
    </xf>
    <xf numFmtId="3" fontId="2" fillId="3" borderId="103" xfId="3" applyNumberFormat="1" applyFont="1" applyFill="1" applyBorder="1" applyAlignment="1" applyProtection="1">
      <alignment horizontal="right" vertical="center" wrapText="1"/>
      <protection locked="0"/>
    </xf>
    <xf numFmtId="3" fontId="2" fillId="3" borderId="35" xfId="3" applyNumberFormat="1" applyFont="1" applyFill="1" applyBorder="1" applyAlignment="1" applyProtection="1">
      <alignment horizontal="right" vertical="center" wrapText="1"/>
      <protection locked="0"/>
    </xf>
    <xf numFmtId="3" fontId="2" fillId="3" borderId="43" xfId="3" applyNumberFormat="1" applyFont="1" applyFill="1" applyBorder="1" applyAlignment="1" applyProtection="1">
      <alignment horizontal="right" vertical="center" wrapText="1"/>
      <protection locked="0"/>
    </xf>
    <xf numFmtId="3" fontId="2" fillId="0" borderId="106" xfId="3" applyNumberFormat="1" applyFont="1" applyBorder="1" applyAlignment="1">
      <alignment horizontal="right" vertical="center" wrapText="1"/>
    </xf>
    <xf numFmtId="0" fontId="2" fillId="4" borderId="58" xfId="0" applyFont="1" applyFill="1" applyBorder="1" applyAlignment="1" applyProtection="1">
      <alignment horizontal="right" vertical="center"/>
      <protection locked="0"/>
    </xf>
    <xf numFmtId="0" fontId="2" fillId="4" borderId="2" xfId="0" applyFont="1" applyFill="1" applyBorder="1" applyAlignment="1" applyProtection="1">
      <alignment horizontal="right" vertical="center"/>
      <protection locked="0"/>
    </xf>
    <xf numFmtId="0" fontId="2" fillId="3" borderId="103" xfId="0" applyFont="1" applyFill="1" applyBorder="1" applyAlignment="1" applyProtection="1">
      <alignment horizontal="right" vertical="center"/>
      <protection locked="0"/>
    </xf>
    <xf numFmtId="0" fontId="2" fillId="4" borderId="48" xfId="0" applyFont="1" applyFill="1" applyBorder="1" applyAlignment="1" applyProtection="1">
      <alignment horizontal="right" vertical="center"/>
      <protection locked="0"/>
    </xf>
    <xf numFmtId="0" fontId="2" fillId="4" borderId="102" xfId="0" applyFont="1" applyFill="1" applyBorder="1" applyAlignment="1" applyProtection="1">
      <alignment horizontal="right" vertical="center"/>
      <protection locked="0"/>
    </xf>
    <xf numFmtId="0" fontId="2" fillId="8" borderId="108" xfId="0" applyFont="1" applyFill="1" applyBorder="1" applyAlignment="1">
      <alignment horizontal="right" vertical="center"/>
    </xf>
    <xf numFmtId="0" fontId="2" fillId="8" borderId="109" xfId="0" applyFont="1" applyFill="1" applyBorder="1" applyAlignment="1">
      <alignment horizontal="right" vertical="center"/>
    </xf>
    <xf numFmtId="0" fontId="2" fillId="0" borderId="35" xfId="0" applyFont="1" applyBorder="1" applyAlignment="1">
      <alignment horizontal="right" vertical="center"/>
    </xf>
    <xf numFmtId="0" fontId="2" fillId="0" borderId="43" xfId="0" applyFont="1" applyBorder="1" applyAlignment="1">
      <alignment horizontal="right" vertical="center"/>
    </xf>
    <xf numFmtId="0" fontId="2" fillId="0" borderId="46" xfId="0" applyFont="1" applyBorder="1" applyAlignment="1">
      <alignment horizontal="left" vertical="center" wrapText="1"/>
    </xf>
    <xf numFmtId="0" fontId="2" fillId="0" borderId="108" xfId="0" applyFont="1" applyBorder="1" applyAlignment="1">
      <alignment horizontal="left" vertical="center" wrapText="1"/>
    </xf>
    <xf numFmtId="0" fontId="2" fillId="0" borderId="109" xfId="0" applyFont="1" applyBorder="1" applyAlignment="1">
      <alignment horizontal="left" vertical="center" wrapText="1"/>
    </xf>
    <xf numFmtId="0" fontId="2" fillId="0" borderId="98" xfId="0" applyFont="1" applyBorder="1" applyAlignment="1">
      <alignment horizontal="right" vertical="center"/>
    </xf>
    <xf numFmtId="0" fontId="2" fillId="8" borderId="72" xfId="0" applyFont="1" applyFill="1" applyBorder="1" applyAlignment="1">
      <alignment horizontal="right" vertical="center"/>
    </xf>
    <xf numFmtId="0" fontId="2" fillId="0" borderId="72" xfId="0" applyFont="1" applyBorder="1" applyAlignment="1">
      <alignment horizontal="center" vertical="center"/>
    </xf>
    <xf numFmtId="3" fontId="2" fillId="0" borderId="57" xfId="3" applyNumberFormat="1" applyFont="1" applyBorder="1" applyAlignment="1">
      <alignment horizontal="right" vertical="center" wrapText="1"/>
    </xf>
    <xf numFmtId="0" fontId="2" fillId="0" borderId="45" xfId="0" applyFont="1" applyBorder="1" applyAlignment="1">
      <alignment horizontal="left" vertical="center" wrapText="1"/>
    </xf>
    <xf numFmtId="0" fontId="2" fillId="0" borderId="102" xfId="0" applyFont="1" applyBorder="1" applyAlignment="1">
      <alignment horizontal="left" vertical="center" wrapText="1"/>
    </xf>
    <xf numFmtId="0" fontId="2" fillId="0" borderId="126" xfId="0" applyFont="1" applyBorder="1" applyAlignment="1">
      <alignment horizontal="left" vertical="center" wrapText="1"/>
    </xf>
    <xf numFmtId="0" fontId="2" fillId="0" borderId="46" xfId="3" applyFont="1" applyBorder="1" applyAlignment="1">
      <alignment horizontal="center" vertical="center"/>
    </xf>
    <xf numFmtId="0" fontId="2" fillId="0" borderId="108" xfId="3" applyFont="1" applyBorder="1" applyAlignment="1">
      <alignment horizontal="center" vertical="center"/>
    </xf>
    <xf numFmtId="0" fontId="2" fillId="0" borderId="109" xfId="3" applyFont="1" applyBorder="1" applyAlignment="1">
      <alignment horizontal="center" vertical="center"/>
    </xf>
    <xf numFmtId="0" fontId="2" fillId="0" borderId="109" xfId="3" applyFont="1" applyBorder="1" applyAlignment="1">
      <alignment horizontal="center" vertical="center" wrapText="1"/>
    </xf>
    <xf numFmtId="3" fontId="2" fillId="3" borderId="104" xfId="3" applyNumberFormat="1" applyFont="1" applyFill="1" applyBorder="1" applyAlignment="1" applyProtection="1">
      <alignment horizontal="right" vertical="center" wrapText="1"/>
      <protection locked="0"/>
    </xf>
    <xf numFmtId="3" fontId="2" fillId="4" borderId="98" xfId="3" applyNumberFormat="1" applyFont="1" applyFill="1" applyBorder="1" applyAlignment="1" applyProtection="1">
      <alignment horizontal="right" vertical="center" wrapText="1"/>
      <protection locked="0"/>
    </xf>
    <xf numFmtId="3" fontId="2" fillId="4" borderId="35" xfId="3" applyNumberFormat="1" applyFont="1" applyFill="1" applyBorder="1" applyAlignment="1" applyProtection="1">
      <alignment horizontal="right" vertical="center" wrapText="1"/>
      <protection locked="0"/>
    </xf>
    <xf numFmtId="0" fontId="2" fillId="2" borderId="33" xfId="3" applyFont="1" applyFill="1" applyBorder="1" applyAlignment="1">
      <alignment horizontal="center" vertical="center"/>
    </xf>
    <xf numFmtId="0" fontId="2" fillId="2" borderId="31" xfId="3" applyFont="1" applyFill="1" applyBorder="1" applyAlignment="1">
      <alignment horizontal="center" vertical="center"/>
    </xf>
    <xf numFmtId="0" fontId="2" fillId="2" borderId="106" xfId="3" applyFont="1" applyFill="1" applyBorder="1" applyAlignment="1">
      <alignment horizontal="center" vertical="center"/>
    </xf>
    <xf numFmtId="0" fontId="2" fillId="2" borderId="57" xfId="0" applyFont="1" applyFill="1" applyBorder="1" applyAlignment="1">
      <alignment horizontal="right" vertical="center"/>
    </xf>
    <xf numFmtId="0" fontId="2" fillId="2" borderId="31" xfId="0" applyFont="1" applyFill="1" applyBorder="1" applyAlignment="1">
      <alignment horizontal="right" vertical="center"/>
    </xf>
    <xf numFmtId="0" fontId="2" fillId="2" borderId="106" xfId="0" applyFont="1" applyFill="1" applyBorder="1" applyAlignment="1">
      <alignment horizontal="right" vertical="center"/>
    </xf>
    <xf numFmtId="0" fontId="4" fillId="11" borderId="67" xfId="3" applyFont="1" applyFill="1" applyBorder="1" applyAlignment="1" applyProtection="1">
      <alignment horizontal="left" vertical="top" wrapText="1"/>
      <protection locked="0"/>
    </xf>
    <xf numFmtId="0" fontId="4" fillId="11" borderId="71" xfId="3" applyFont="1" applyFill="1" applyBorder="1" applyAlignment="1" applyProtection="1">
      <alignment horizontal="left" vertical="top" wrapText="1"/>
      <protection locked="0"/>
    </xf>
    <xf numFmtId="0" fontId="4" fillId="11" borderId="23" xfId="3" applyFont="1" applyFill="1" applyBorder="1" applyAlignment="1" applyProtection="1">
      <alignment horizontal="left" vertical="top" wrapText="1"/>
      <protection locked="0"/>
    </xf>
    <xf numFmtId="0" fontId="4" fillId="11" borderId="59" xfId="3" applyFont="1" applyFill="1" applyBorder="1" applyAlignment="1" applyProtection="1">
      <alignment horizontal="left" vertical="top" wrapText="1"/>
      <protection locked="0"/>
    </xf>
    <xf numFmtId="0" fontId="4" fillId="11" borderId="0" xfId="3" applyFont="1" applyFill="1" applyAlignment="1" applyProtection="1">
      <alignment horizontal="left" vertical="top" wrapText="1"/>
      <protection locked="0"/>
    </xf>
    <xf numFmtId="0" fontId="4" fillId="11" borderId="60" xfId="3" applyFont="1" applyFill="1" applyBorder="1" applyAlignment="1" applyProtection="1">
      <alignment horizontal="left" vertical="top" wrapText="1"/>
      <protection locked="0"/>
    </xf>
    <xf numFmtId="0" fontId="4" fillId="11" borderId="65" xfId="3" applyFont="1" applyFill="1" applyBorder="1" applyAlignment="1" applyProtection="1">
      <alignment horizontal="left" vertical="top" wrapText="1"/>
      <protection locked="0"/>
    </xf>
    <xf numFmtId="0" fontId="4" fillId="11" borderId="29" xfId="3" applyFont="1" applyFill="1" applyBorder="1" applyAlignment="1" applyProtection="1">
      <alignment horizontal="left" vertical="top" wrapText="1"/>
      <protection locked="0"/>
    </xf>
    <xf numFmtId="0" fontId="4" fillId="11" borderId="66" xfId="3" applyFont="1" applyFill="1" applyBorder="1" applyAlignment="1" applyProtection="1">
      <alignment horizontal="left" vertical="top" wrapText="1"/>
      <protection locked="0"/>
    </xf>
    <xf numFmtId="0" fontId="4" fillId="11" borderId="5" xfId="3" applyFont="1" applyFill="1" applyBorder="1" applyAlignment="1" applyProtection="1">
      <alignment horizontal="center" vertical="center"/>
      <protection locked="0"/>
    </xf>
    <xf numFmtId="0" fontId="4" fillId="11" borderId="7" xfId="3" applyFont="1" applyFill="1" applyBorder="1" applyAlignment="1" applyProtection="1">
      <alignment horizontal="center" vertical="center"/>
      <protection locked="0"/>
    </xf>
    <xf numFmtId="0" fontId="4" fillId="0" borderId="35" xfId="3" applyFont="1" applyBorder="1" applyAlignment="1">
      <alignment horizontal="left" vertical="center" wrapText="1"/>
    </xf>
    <xf numFmtId="0" fontId="4" fillId="11" borderId="44" xfId="3" applyFont="1" applyFill="1" applyBorder="1" applyAlignment="1" applyProtection="1">
      <alignment horizontal="left" vertical="center" wrapText="1"/>
      <protection locked="0"/>
    </xf>
    <xf numFmtId="0" fontId="4" fillId="11" borderId="99" xfId="3" applyFont="1" applyFill="1" applyBorder="1" applyAlignment="1" applyProtection="1">
      <alignment horizontal="left" vertical="center" wrapText="1"/>
      <protection locked="0"/>
    </xf>
    <xf numFmtId="0" fontId="4" fillId="11" borderId="98" xfId="3" applyFont="1" applyFill="1" applyBorder="1" applyAlignment="1" applyProtection="1">
      <alignment horizontal="left" vertical="center" wrapText="1"/>
      <protection locked="0"/>
    </xf>
    <xf numFmtId="0" fontId="4" fillId="11" borderId="35" xfId="3" applyFont="1" applyFill="1" applyBorder="1" applyAlignment="1" applyProtection="1">
      <alignment horizontal="center" vertical="center"/>
      <protection locked="0"/>
    </xf>
    <xf numFmtId="0" fontId="4" fillId="11" borderId="43" xfId="3" applyFont="1" applyFill="1" applyBorder="1" applyAlignment="1" applyProtection="1">
      <alignment horizontal="center" vertical="center"/>
      <protection locked="0"/>
    </xf>
    <xf numFmtId="0" fontId="4" fillId="0" borderId="2" xfId="3" applyFont="1" applyBorder="1" applyAlignment="1">
      <alignment horizontal="left" vertical="center"/>
    </xf>
    <xf numFmtId="0" fontId="4" fillId="0" borderId="78" xfId="3" applyFont="1" applyBorder="1" applyAlignment="1">
      <alignment horizontal="left" vertical="center"/>
    </xf>
    <xf numFmtId="0" fontId="4" fillId="0" borderId="58" xfId="3" applyFont="1" applyBorder="1" applyAlignment="1">
      <alignment horizontal="left" vertical="center"/>
    </xf>
    <xf numFmtId="0" fontId="4" fillId="11" borderId="5" xfId="3" applyFont="1" applyFill="1" applyBorder="1" applyAlignment="1" applyProtection="1">
      <alignment horizontal="left" vertical="center"/>
      <protection locked="0"/>
    </xf>
    <xf numFmtId="0" fontId="4" fillId="11" borderId="78" xfId="3" applyFont="1" applyFill="1" applyBorder="1" applyAlignment="1" applyProtection="1">
      <alignment horizontal="left" vertical="center"/>
      <protection locked="0"/>
    </xf>
    <xf numFmtId="0" fontId="4" fillId="0" borderId="18" xfId="3" applyFont="1" applyBorder="1" applyAlignment="1">
      <alignment horizontal="left" vertical="center" shrinkToFit="1"/>
    </xf>
    <xf numFmtId="0" fontId="4" fillId="0" borderId="84" xfId="3" applyFont="1" applyBorder="1" applyAlignment="1">
      <alignment horizontal="left" vertical="center" wrapText="1"/>
    </xf>
    <xf numFmtId="0" fontId="4" fillId="0" borderId="17" xfId="3" applyFont="1" applyBorder="1" applyAlignment="1">
      <alignment horizontal="left" vertical="center" wrapText="1"/>
    </xf>
    <xf numFmtId="0" fontId="4" fillId="0" borderId="79" xfId="3" applyFont="1" applyBorder="1" applyAlignment="1">
      <alignment horizontal="left" vertical="center" wrapText="1"/>
    </xf>
    <xf numFmtId="0" fontId="4" fillId="0" borderId="2" xfId="3" applyFont="1" applyBorder="1" applyAlignment="1">
      <alignment horizontal="left" vertical="center" wrapText="1"/>
    </xf>
    <xf numFmtId="0" fontId="4" fillId="11" borderId="84" xfId="3" applyFont="1" applyFill="1" applyBorder="1" applyAlignment="1" applyProtection="1">
      <alignment horizontal="center" vertical="center"/>
      <protection locked="0"/>
    </xf>
    <xf numFmtId="0" fontId="4" fillId="11" borderId="63" xfId="3" applyFont="1" applyFill="1" applyBorder="1" applyAlignment="1" applyProtection="1">
      <alignment horizontal="center" vertical="center"/>
      <protection locked="0"/>
    </xf>
    <xf numFmtId="0" fontId="4" fillId="0" borderId="102" xfId="3" applyFont="1" applyBorder="1" applyAlignment="1">
      <alignment horizontal="left" vertical="center"/>
    </xf>
    <xf numFmtId="0" fontId="4" fillId="0" borderId="3" xfId="3" applyFont="1" applyBorder="1" applyAlignment="1">
      <alignment horizontal="left" vertical="center"/>
    </xf>
    <xf numFmtId="0" fontId="4" fillId="0" borderId="83" xfId="3" applyFont="1" applyBorder="1" applyAlignment="1">
      <alignment horizontal="left" vertical="center"/>
    </xf>
    <xf numFmtId="0" fontId="4" fillId="0" borderId="48" xfId="3" applyFont="1" applyBorder="1" applyAlignment="1">
      <alignment horizontal="left" vertical="center"/>
    </xf>
    <xf numFmtId="0" fontId="2" fillId="11" borderId="101" xfId="3" applyFont="1" applyFill="1" applyBorder="1" applyAlignment="1" applyProtection="1">
      <alignment horizontal="center" vertical="center"/>
      <protection locked="0"/>
    </xf>
    <xf numFmtId="0" fontId="2" fillId="11" borderId="45" xfId="3" applyFont="1" applyFill="1" applyBorder="1" applyAlignment="1" applyProtection="1">
      <alignment horizontal="center" vertical="center"/>
      <protection locked="0"/>
    </xf>
    <xf numFmtId="0" fontId="4" fillId="0" borderId="5" xfId="3" applyFont="1" applyBorder="1" applyAlignment="1">
      <alignment horizontal="left" vertical="center" wrapText="1"/>
    </xf>
    <xf numFmtId="0" fontId="40" fillId="2" borderId="27"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5" xfId="0" applyFont="1" applyFill="1" applyBorder="1" applyAlignment="1">
      <alignment horizontal="distributed" vertical="center" wrapText="1"/>
    </xf>
    <xf numFmtId="0" fontId="2" fillId="6" borderId="5" xfId="6" applyFont="1" applyFill="1" applyBorder="1" applyAlignment="1" applyProtection="1">
      <alignment horizontal="left" vertical="center" wrapText="1"/>
      <protection locked="0"/>
    </xf>
    <xf numFmtId="0" fontId="2" fillId="6" borderId="78" xfId="6" applyFont="1" applyFill="1" applyBorder="1" applyAlignment="1" applyProtection="1">
      <alignment horizontal="left" vertical="center" wrapText="1"/>
      <protection locked="0"/>
    </xf>
    <xf numFmtId="0" fontId="2" fillId="6" borderId="7" xfId="6" applyFont="1" applyFill="1" applyBorder="1" applyAlignment="1" applyProtection="1">
      <alignment horizontal="left" vertical="center" wrapText="1"/>
      <protection locked="0"/>
    </xf>
    <xf numFmtId="0" fontId="2" fillId="11" borderId="5" xfId="6" applyFont="1" applyFill="1" applyBorder="1" applyAlignment="1" applyProtection="1">
      <alignment horizontal="left" vertical="center" wrapText="1"/>
      <protection locked="0"/>
    </xf>
    <xf numFmtId="0" fontId="2" fillId="11" borderId="78" xfId="6" applyFont="1" applyFill="1" applyBorder="1" applyAlignment="1" applyProtection="1">
      <alignment horizontal="left" vertical="center" wrapText="1"/>
      <protection locked="0"/>
    </xf>
    <xf numFmtId="0" fontId="2" fillId="11" borderId="7" xfId="6" applyFont="1" applyFill="1" applyBorder="1" applyAlignment="1" applyProtection="1">
      <alignment horizontal="left" vertical="center" wrapText="1"/>
      <protection locked="0"/>
    </xf>
    <xf numFmtId="0" fontId="25" fillId="2" borderId="27" xfId="0" applyFont="1" applyFill="1" applyBorder="1" applyAlignment="1">
      <alignment horizontal="distributed" vertical="center" wrapText="1"/>
    </xf>
    <xf numFmtId="0" fontId="25" fillId="2" borderId="2" xfId="0" applyFont="1" applyFill="1" applyBorder="1" applyAlignment="1">
      <alignment horizontal="distributed" vertical="center" wrapText="1"/>
    </xf>
    <xf numFmtId="0" fontId="25" fillId="2" borderId="5" xfId="0" applyFont="1" applyFill="1" applyBorder="1" applyAlignment="1">
      <alignment horizontal="distributed" vertical="center" wrapText="1"/>
    </xf>
    <xf numFmtId="0" fontId="4" fillId="11" borderId="102" xfId="3" applyFont="1" applyFill="1" applyBorder="1" applyAlignment="1" applyProtection="1">
      <alignment horizontal="center" vertical="center"/>
      <protection locked="0"/>
    </xf>
    <xf numFmtId="0" fontId="4" fillId="11" borderId="126" xfId="3" applyFont="1" applyFill="1" applyBorder="1" applyAlignment="1" applyProtection="1">
      <alignment horizontal="center" vertical="center"/>
      <protection locked="0"/>
    </xf>
    <xf numFmtId="0" fontId="4" fillId="0" borderId="2" xfId="3" applyFont="1" applyBorder="1" applyAlignment="1">
      <alignment horizontal="center" vertical="center"/>
    </xf>
    <xf numFmtId="0" fontId="4" fillId="11" borderId="2" xfId="3" applyFont="1" applyFill="1" applyBorder="1" applyAlignment="1" applyProtection="1">
      <alignment horizontal="left" vertical="center"/>
      <protection locked="0"/>
    </xf>
    <xf numFmtId="0" fontId="4" fillId="11" borderId="3" xfId="3" applyFont="1" applyFill="1" applyBorder="1" applyAlignment="1" applyProtection="1">
      <alignment horizontal="center" vertical="center"/>
      <protection locked="0"/>
    </xf>
    <xf numFmtId="0" fontId="4" fillId="11" borderId="64" xfId="3" applyFont="1" applyFill="1" applyBorder="1" applyAlignment="1" applyProtection="1">
      <alignment horizontal="center" vertical="center"/>
      <protection locked="0"/>
    </xf>
    <xf numFmtId="0" fontId="4" fillId="11" borderId="2" xfId="3" applyFont="1" applyFill="1" applyBorder="1" applyAlignment="1" applyProtection="1">
      <alignment horizontal="center" vertical="center"/>
      <protection locked="0"/>
    </xf>
    <xf numFmtId="0" fontId="4" fillId="11" borderId="103" xfId="3" applyFont="1" applyFill="1" applyBorder="1" applyAlignment="1" applyProtection="1">
      <alignment horizontal="center" vertical="center"/>
      <protection locked="0"/>
    </xf>
    <xf numFmtId="0" fontId="2" fillId="2" borderId="46" xfId="6" applyFont="1" applyFill="1" applyBorder="1" applyAlignment="1">
      <alignment horizontal="center" vertical="center" wrapText="1"/>
    </xf>
    <xf numFmtId="0" fontId="2" fillId="2" borderId="108" xfId="6" applyFont="1" applyFill="1" applyBorder="1" applyAlignment="1">
      <alignment horizontal="center" vertical="center" wrapText="1"/>
    </xf>
    <xf numFmtId="0" fontId="2" fillId="2" borderId="86" xfId="6" applyFont="1" applyFill="1" applyBorder="1" applyAlignment="1">
      <alignment horizontal="center" vertical="center" wrapText="1"/>
    </xf>
    <xf numFmtId="0" fontId="2" fillId="2" borderId="54" xfId="6" applyFont="1" applyFill="1" applyBorder="1" applyAlignment="1">
      <alignment horizontal="center" vertical="center" wrapText="1"/>
    </xf>
    <xf numFmtId="0" fontId="2" fillId="2" borderId="55" xfId="6" applyFont="1" applyFill="1" applyBorder="1" applyAlignment="1">
      <alignment horizontal="center" vertical="center" wrapText="1"/>
    </xf>
    <xf numFmtId="0" fontId="2" fillId="2" borderId="26" xfId="0" applyFont="1" applyFill="1" applyBorder="1" applyAlignment="1">
      <alignment horizontal="distributed" vertical="center" wrapText="1"/>
    </xf>
    <xf numFmtId="0" fontId="2" fillId="2" borderId="41" xfId="0" applyFont="1" applyFill="1" applyBorder="1" applyAlignment="1">
      <alignment horizontal="distributed" vertical="center" wrapText="1"/>
    </xf>
    <xf numFmtId="0" fontId="2" fillId="6" borderId="11" xfId="6" applyFont="1" applyFill="1" applyBorder="1" applyAlignment="1" applyProtection="1">
      <alignment horizontal="left" vertical="center" wrapText="1"/>
      <protection locked="0"/>
    </xf>
    <xf numFmtId="0" fontId="2" fillId="6" borderId="81" xfId="6" applyFont="1" applyFill="1" applyBorder="1" applyAlignment="1" applyProtection="1">
      <alignment horizontal="left" vertical="center" wrapText="1"/>
      <protection locked="0"/>
    </xf>
    <xf numFmtId="0" fontId="2" fillId="6" borderId="82" xfId="6" applyFont="1" applyFill="1" applyBorder="1" applyAlignment="1" applyProtection="1">
      <alignment horizontal="left" vertical="center" wrapText="1"/>
      <protection locked="0"/>
    </xf>
    <xf numFmtId="0" fontId="2" fillId="2" borderId="27" xfId="0" applyFont="1" applyFill="1" applyBorder="1" applyAlignment="1">
      <alignment horizontal="distributed" vertical="center" wrapText="1"/>
    </xf>
    <xf numFmtId="0" fontId="2" fillId="2" borderId="33" xfId="0" applyFont="1" applyFill="1" applyBorder="1" applyAlignment="1">
      <alignment horizontal="distributed" vertical="center" wrapText="1"/>
    </xf>
    <xf numFmtId="0" fontId="2" fillId="2" borderId="31" xfId="0" applyFont="1" applyFill="1" applyBorder="1" applyAlignment="1">
      <alignment horizontal="distributed" vertical="center" wrapText="1"/>
    </xf>
    <xf numFmtId="0" fontId="2" fillId="2" borderId="56" xfId="0" applyFont="1" applyFill="1" applyBorder="1" applyAlignment="1">
      <alignment horizontal="distributed" vertical="center" wrapText="1"/>
    </xf>
    <xf numFmtId="0" fontId="2" fillId="6" borderId="56" xfId="6" applyFont="1" applyFill="1" applyBorder="1" applyAlignment="1" applyProtection="1">
      <alignment horizontal="left" vertical="center" wrapText="1"/>
      <protection locked="0"/>
    </xf>
    <xf numFmtId="0" fontId="2" fillId="6" borderId="29" xfId="6" applyFont="1" applyFill="1" applyBorder="1" applyAlignment="1" applyProtection="1">
      <alignment horizontal="left" vertical="center" wrapText="1"/>
      <protection locked="0"/>
    </xf>
    <xf numFmtId="0" fontId="2" fillId="6" borderId="66" xfId="6" applyFont="1" applyFill="1" applyBorder="1" applyAlignment="1" applyProtection="1">
      <alignment horizontal="left" vertical="center" wrapText="1"/>
      <protection locked="0"/>
    </xf>
    <xf numFmtId="0" fontId="4" fillId="0" borderId="67" xfId="3" applyFont="1" applyBorder="1" applyAlignment="1">
      <alignment horizontal="center" vertical="center"/>
    </xf>
    <xf numFmtId="0" fontId="4" fillId="0" borderId="71" xfId="3" applyFont="1" applyBorder="1" applyAlignment="1">
      <alignment horizontal="center" vertical="center"/>
    </xf>
    <xf numFmtId="0" fontId="4" fillId="0" borderId="87" xfId="3" applyFont="1" applyBorder="1" applyAlignment="1">
      <alignment horizontal="center" vertical="center"/>
    </xf>
    <xf numFmtId="0" fontId="4" fillId="0" borderId="65" xfId="3" applyFont="1" applyBorder="1" applyAlignment="1">
      <alignment horizontal="center" vertical="center"/>
    </xf>
    <xf numFmtId="0" fontId="4" fillId="0" borderId="29" xfId="3" applyFont="1" applyBorder="1" applyAlignment="1">
      <alignment horizontal="center" vertical="center"/>
    </xf>
    <xf numFmtId="0" fontId="4" fillId="0" borderId="57" xfId="3" applyFont="1" applyBorder="1" applyAlignment="1">
      <alignment horizontal="center" vertical="center"/>
    </xf>
    <xf numFmtId="0" fontId="4" fillId="0" borderId="41" xfId="3" applyFont="1" applyBorder="1" applyAlignment="1">
      <alignment horizontal="center" vertical="center" wrapText="1"/>
    </xf>
    <xf numFmtId="0" fontId="4" fillId="0" borderId="104" xfId="3" applyFont="1" applyBorder="1" applyAlignment="1">
      <alignment horizontal="center" vertical="center" wrapText="1"/>
    </xf>
    <xf numFmtId="0" fontId="4" fillId="0" borderId="35" xfId="3" applyFont="1" applyBorder="1" applyAlignment="1">
      <alignment horizontal="center" vertical="center" wrapText="1"/>
    </xf>
    <xf numFmtId="0" fontId="4" fillId="0" borderId="43" xfId="3" applyFont="1" applyBorder="1" applyAlignment="1">
      <alignment horizontal="center" vertical="center" wrapText="1"/>
    </xf>
    <xf numFmtId="0" fontId="21" fillId="0" borderId="2" xfId="0" applyFont="1" applyBorder="1" applyAlignment="1">
      <alignment horizontal="center" vertical="center"/>
    </xf>
    <xf numFmtId="0" fontId="2" fillId="0" borderId="5" xfId="0" applyFont="1" applyBorder="1" applyAlignment="1">
      <alignment horizontal="center"/>
    </xf>
    <xf numFmtId="0" fontId="2" fillId="0" borderId="78" xfId="0" applyFont="1" applyBorder="1" applyAlignment="1">
      <alignment horizontal="center"/>
    </xf>
    <xf numFmtId="0" fontId="2" fillId="0" borderId="58" xfId="0" applyFont="1" applyBorder="1" applyAlignment="1">
      <alignment horizontal="center"/>
    </xf>
    <xf numFmtId="0" fontId="2" fillId="0" borderId="2" xfId="0" applyFont="1" applyBorder="1" applyAlignment="1">
      <alignment horizontal="center" wrapText="1"/>
    </xf>
    <xf numFmtId="0" fontId="21" fillId="0" borderId="2" xfId="0" applyFont="1" applyBorder="1" applyAlignment="1">
      <alignment horizontal="center" vertical="center" wrapText="1"/>
    </xf>
    <xf numFmtId="0" fontId="27" fillId="13" borderId="93" xfId="0" applyFont="1" applyFill="1" applyBorder="1" applyAlignment="1">
      <alignment horizontal="center" vertical="center" wrapText="1"/>
    </xf>
    <xf numFmtId="0" fontId="27" fillId="13" borderId="140" xfId="0" applyFont="1" applyFill="1" applyBorder="1" applyAlignment="1">
      <alignment horizontal="center" vertical="center"/>
    </xf>
    <xf numFmtId="0" fontId="28" fillId="13" borderId="127" xfId="0" applyFont="1" applyFill="1" applyBorder="1" applyAlignment="1">
      <alignment horizontal="center" vertical="center" wrapText="1"/>
    </xf>
    <xf numFmtId="0" fontId="28" fillId="13" borderId="159" xfId="0" applyFont="1" applyFill="1" applyBorder="1" applyAlignment="1">
      <alignment horizontal="center" vertical="center" wrapText="1"/>
    </xf>
    <xf numFmtId="0" fontId="29" fillId="13" borderId="142" xfId="0" applyFont="1" applyFill="1" applyBorder="1" applyAlignment="1">
      <alignment horizontal="center" vertical="center" wrapText="1"/>
    </xf>
    <xf numFmtId="0" fontId="29" fillId="13" borderId="160" xfId="0" applyFont="1" applyFill="1" applyBorder="1" applyAlignment="1">
      <alignment horizontal="center" vertical="center" wrapText="1"/>
    </xf>
    <xf numFmtId="0" fontId="29" fillId="13" borderId="156" xfId="0" applyFont="1" applyFill="1" applyBorder="1" applyAlignment="1">
      <alignment horizontal="center" vertical="center" wrapText="1"/>
    </xf>
    <xf numFmtId="0" fontId="29" fillId="13" borderId="161" xfId="0" applyFont="1" applyFill="1" applyBorder="1" applyAlignment="1">
      <alignment horizontal="center" vertical="center" wrapText="1"/>
    </xf>
    <xf numFmtId="0" fontId="30" fillId="13" borderId="12" xfId="0" applyFont="1" applyFill="1" applyBorder="1" applyAlignment="1">
      <alignment horizontal="center" vertical="center" wrapText="1"/>
    </xf>
    <xf numFmtId="0" fontId="30" fillId="13" borderId="162" xfId="0" applyFont="1" applyFill="1" applyBorder="1" applyAlignment="1">
      <alignment horizontal="center" vertical="center" wrapText="1"/>
    </xf>
    <xf numFmtId="0" fontId="30" fillId="13" borderId="157" xfId="0" applyFont="1" applyFill="1" applyBorder="1" applyAlignment="1">
      <alignment horizontal="center" vertical="center"/>
    </xf>
    <xf numFmtId="0" fontId="30" fillId="13" borderId="94" xfId="0" applyFont="1" applyFill="1" applyBorder="1" applyAlignment="1">
      <alignment horizontal="center" vertical="center"/>
    </xf>
    <xf numFmtId="0" fontId="30" fillId="13" borderId="158" xfId="0" applyFont="1" applyFill="1" applyBorder="1" applyAlignment="1">
      <alignment horizontal="center" vertical="center"/>
    </xf>
  </cellXfs>
  <cellStyles count="9">
    <cellStyle name="スタイル 1" xfId="1" xr:uid="{00000000-0005-0000-0000-000000000000}"/>
    <cellStyle name="桁区切り" xfId="8" builtinId="6"/>
    <cellStyle name="桁区切り 2" xfId="2" xr:uid="{00000000-0005-0000-0000-000002000000}"/>
    <cellStyle name="標準" xfId="0" builtinId="0"/>
    <cellStyle name="標準 6" xfId="7" xr:uid="{00000000-0005-0000-0000-000004000000}"/>
    <cellStyle name="標準_01 地球温暖化対策計画書20090728" xfId="3" xr:uid="{00000000-0005-0000-0000-000005000000}"/>
    <cellStyle name="標準_01 地球温暖化対策計画書20090728_121108若林　長野県様式（案）1102" xfId="4" xr:uid="{00000000-0005-0000-0000-000006000000}"/>
    <cellStyle name="標準_Sheet1" xfId="5" xr:uid="{00000000-0005-0000-0000-000007000000}"/>
    <cellStyle name="標準_横浜" xfId="6" xr:uid="{00000000-0005-0000-0000-000008000000}"/>
  </cellStyles>
  <dxfs count="35">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numFmt numFmtId="4" formatCode="#,##0.00"/>
    </dxf>
    <dxf>
      <fill>
        <patternFill patternType="mediumGray"/>
      </fill>
    </dxf>
    <dxf>
      <font>
        <color theme="0"/>
      </font>
      <fill>
        <patternFill patternType="none">
          <bgColor auto="1"/>
        </patternFill>
      </fill>
    </dxf>
    <dxf>
      <fill>
        <patternFill>
          <bgColor indexed="43"/>
        </patternFill>
      </fill>
    </dxf>
    <dxf>
      <font>
        <strike/>
        <condense val="0"/>
        <extend val="0"/>
        <color indexed="22"/>
      </font>
      <fill>
        <patternFill patternType="none">
          <bgColor indexed="65"/>
        </patternFill>
      </fill>
    </dxf>
    <dxf>
      <fill>
        <patternFill patternType="mediumGray"/>
      </fill>
    </dxf>
    <dxf>
      <fill>
        <patternFill patternType="mediumGray"/>
      </fill>
    </dxf>
    <dxf>
      <numFmt numFmtId="4" formatCode="#,##0.00"/>
    </dxf>
    <dxf>
      <fill>
        <patternFill patternType="mediumGray"/>
      </fill>
    </dxf>
    <dxf>
      <fill>
        <patternFill patternType="mediumGray"/>
      </fill>
    </dxf>
    <dxf>
      <fill>
        <patternFill patternType="mediumGray"/>
      </fill>
    </dxf>
    <dxf>
      <fill>
        <patternFill patternType="mediumGray"/>
      </fill>
    </dxf>
    <dxf>
      <numFmt numFmtId="4" formatCode="#,##0.00"/>
    </dxf>
    <dxf>
      <fill>
        <patternFill patternType="mediumGray"/>
      </fill>
    </dxf>
    <dxf>
      <fill>
        <patternFill patternType="mediumGray"/>
      </fill>
    </dxf>
  </dxfs>
  <tableStyles count="0" defaultTableStyle="TableStyleMedium2" defaultPivotStyle="PivotStyleLight16"/>
  <colors>
    <mruColors>
      <color rgb="FFCCFFFF"/>
      <color rgb="FFFFFF99"/>
      <color rgb="FFCCFFCC"/>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20877;&#12456;&#12493;&#35373;&#20633;&#65288;&#38750;&#20844;&#34920;&#65289;'!A1"/></Relationships>
</file>

<file path=xl/drawings/_rels/drawing3.xml.rels><?xml version="1.0" encoding="UTF-8" standalone="yes"?>
<Relationships xmlns="http://schemas.openxmlformats.org/package/2006/relationships"><Relationship Id="rId1" Type="http://schemas.openxmlformats.org/officeDocument/2006/relationships/hyperlink" Target="#&#32207;&#25324;&#31080;&#9315;!A20"/></Relationships>
</file>

<file path=xl/drawings/drawing1.xml><?xml version="1.0" encoding="utf-8"?>
<xdr:wsDr xmlns:xdr="http://schemas.openxmlformats.org/drawingml/2006/spreadsheetDrawing" xmlns:a="http://schemas.openxmlformats.org/drawingml/2006/main">
  <xdr:twoCellAnchor>
    <xdr:from>
      <xdr:col>30</xdr:col>
      <xdr:colOff>171450</xdr:colOff>
      <xdr:row>18</xdr:row>
      <xdr:rowOff>114300</xdr:rowOff>
    </xdr:from>
    <xdr:to>
      <xdr:col>32</xdr:col>
      <xdr:colOff>447675</xdr:colOff>
      <xdr:row>19</xdr:row>
      <xdr:rowOff>152400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648575" y="6848475"/>
          <a:ext cx="1247775" cy="304800"/>
        </a:xfrm>
        <a:prstGeom prst="roundRect">
          <a:avLst/>
        </a:prstGeom>
        <a:solidFill>
          <a:schemeClr val="accent3">
            <a:lumMod val="40000"/>
            <a:lumOff val="60000"/>
          </a:schemeClr>
        </a:soli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ＭＳ 明朝" panose="02020609040205080304" pitchFamily="17" charset="-128"/>
              <a:ea typeface="ＭＳ 明朝" panose="02020609040205080304" pitchFamily="17" charset="-128"/>
            </a:rPr>
            <a:t>入力シート表示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V="1">
          <a:off x="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V="1">
          <a:off x="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flipV="1">
          <a:off x="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95251</xdr:colOff>
      <xdr:row>0</xdr:row>
      <xdr:rowOff>137584</xdr:rowOff>
    </xdr:from>
    <xdr:to>
      <xdr:col>12</xdr:col>
      <xdr:colOff>497416</xdr:colOff>
      <xdr:row>2</xdr:row>
      <xdr:rowOff>29634</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0782301" y="137584"/>
          <a:ext cx="1154640" cy="301625"/>
        </a:xfrm>
        <a:prstGeom prst="roundRect">
          <a:avLst/>
        </a:prstGeom>
        <a:solidFill>
          <a:schemeClr val="accent3">
            <a:lumMod val="40000"/>
            <a:lumOff val="60000"/>
          </a:schemeClr>
        </a:soli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ＭＳ 明朝" panose="02020609040205080304" pitchFamily="17" charset="-128"/>
              <a:ea typeface="ＭＳ 明朝" panose="02020609040205080304" pitchFamily="17" charset="-128"/>
            </a:rPr>
            <a:t>総括票④表示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agano_2022(R4)/01_&#20107;&#26989;&#27963;&#21205;&#35336;&#30011;&#26360;&#21046;&#24230;/04_&#31532;&#22235;&#27425;&#21046;&#24230;&#25913;&#23450;/99_&#27096;&#24335;&#12539;&#25351;&#37341;&#31561;/&#12304;&#25913;&#27491;&#26696;&#12305;&#32207;&#25324;&#31080;&#12539;&#25552;&#20986;&#26360;_02soukatsuhyou_1_&#20877;&#12456;&#12493;03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書"/>
      <sheetName val="提出書 (2)"/>
      <sheetName val="提出書 (3)"/>
      <sheetName val="総括票①"/>
      <sheetName val="総括票②"/>
      <sheetName val="総括票③-１"/>
      <sheetName val="総括票③-2"/>
      <sheetName val="総括票③-3"/>
      <sheetName val="総括票④"/>
      <sheetName val="総括票⑤"/>
      <sheetName val="総括票⑥"/>
      <sheetName val="再エネ設備（非公表）"/>
      <sheetName val="Sheet1"/>
    </sheetNames>
    <sheetDataSet>
      <sheetData sheetId="0"/>
      <sheetData sheetId="1"/>
      <sheetData sheetId="2"/>
      <sheetData sheetId="3">
        <row r="4">
          <cell r="AI4" t="str">
            <v>Ａ 農業、林業</v>
          </cell>
        </row>
        <row r="5">
          <cell r="AI5" t="str">
            <v>Ｂ 漁業</v>
          </cell>
        </row>
        <row r="6">
          <cell r="AI6" t="str">
            <v>Ｃ 鉱業、採石業、砂利採取業</v>
          </cell>
        </row>
        <row r="7">
          <cell r="AI7" t="str">
            <v>Ｄ 建設業</v>
          </cell>
        </row>
        <row r="8">
          <cell r="AI8" t="str">
            <v>Ｅ 製造業</v>
          </cell>
        </row>
        <row r="9">
          <cell r="AI9" t="str">
            <v>Ｆ 電気・ガス・熱供給・水道業</v>
          </cell>
        </row>
        <row r="10">
          <cell r="AI10" t="str">
            <v>Ｇ 情報通信業</v>
          </cell>
        </row>
        <row r="11">
          <cell r="AI11" t="str">
            <v>Ｈ 運輸業、郵便業</v>
          </cell>
        </row>
        <row r="12">
          <cell r="AI12" t="str">
            <v>Ｉ 卸売・小売業</v>
          </cell>
        </row>
        <row r="13">
          <cell r="AI13" t="str">
            <v>Ｊ 金融業・保険業</v>
          </cell>
        </row>
        <row r="14">
          <cell r="AI14" t="str">
            <v>Ｋ 不動産業、物品賃貸業</v>
          </cell>
        </row>
        <row r="15">
          <cell r="AI15" t="str">
            <v>Ｌ 学術研究、専門・技術サービス業</v>
          </cell>
        </row>
        <row r="16">
          <cell r="AI16" t="str">
            <v>Ｍ 宿泊業、飲食サービス業</v>
          </cell>
        </row>
        <row r="17">
          <cell r="AI17" t="str">
            <v>Ｎ 生活関連サービス業、娯楽業</v>
          </cell>
        </row>
        <row r="18">
          <cell r="AI18" t="str">
            <v>Ｏ 教育、学習支援業</v>
          </cell>
        </row>
        <row r="19">
          <cell r="AI19" t="str">
            <v>Ｐ 医療、福祉</v>
          </cell>
        </row>
        <row r="20">
          <cell r="AI20" t="str">
            <v>Ｑ 複合サービス事業</v>
          </cell>
        </row>
        <row r="22">
          <cell r="AI22" t="str">
            <v>Ｒ サービス業（他に分類されないもの）</v>
          </cell>
        </row>
        <row r="23">
          <cell r="AI23" t="str">
            <v>Ｓ 公務（他に分類されるものを除く）</v>
          </cell>
        </row>
        <row r="24">
          <cell r="AI24" t="str">
            <v>Ｔ 分類不能の産業</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A1:AB68"/>
  <sheetViews>
    <sheetView showGridLines="0" tabSelected="1" view="pageBreakPreview" zoomScaleNormal="85" zoomScaleSheetLayoutView="100" workbookViewId="0">
      <selection activeCell="AE14" sqref="AE14"/>
    </sheetView>
  </sheetViews>
  <sheetFormatPr defaultColWidth="9" defaultRowHeight="13.5"/>
  <cols>
    <col min="1" max="5" width="3.375" style="7" customWidth="1"/>
    <col min="6" max="8" width="4.125" style="7" customWidth="1"/>
    <col min="9" max="10" width="3.75" style="7" customWidth="1"/>
    <col min="11" max="11" width="6.5" style="7" customWidth="1"/>
    <col min="12" max="17" width="3.75" style="7" customWidth="1"/>
    <col min="18" max="18" width="4.125" style="7" customWidth="1"/>
    <col min="19" max="26" width="3.75" style="7" customWidth="1"/>
    <col min="27" max="27" width="9" style="7" hidden="1" customWidth="1"/>
    <col min="28" max="28" width="0" style="7" hidden="1" customWidth="1"/>
    <col min="29" max="16384" width="9" style="7"/>
  </cols>
  <sheetData>
    <row r="1" spans="1:28">
      <c r="A1" s="121" t="str">
        <f>IF(M3="計画書提出書","様式２号","様式３号")</f>
        <v>様式２号</v>
      </c>
      <c r="B1" s="122"/>
      <c r="C1" s="122"/>
      <c r="D1" s="122"/>
      <c r="E1" s="122"/>
      <c r="F1" s="122"/>
      <c r="G1" s="122"/>
      <c r="H1" s="122"/>
      <c r="I1" s="122"/>
      <c r="J1" s="122"/>
      <c r="K1" s="122"/>
      <c r="L1" s="122"/>
      <c r="M1" s="122"/>
      <c r="N1" s="122"/>
      <c r="O1" s="123"/>
      <c r="P1" s="123"/>
      <c r="Q1" s="123"/>
      <c r="R1" s="123"/>
      <c r="S1" s="123"/>
      <c r="T1" s="123"/>
      <c r="U1" s="123"/>
      <c r="V1" s="123"/>
      <c r="W1" s="123"/>
      <c r="X1" s="123" t="str">
        <f>IF(A1="様式２号","計画書","報告書")</f>
        <v>計画書</v>
      </c>
    </row>
    <row r="2" spans="1:28" ht="7.5" customHeight="1">
      <c r="A2" s="9"/>
      <c r="B2" s="124"/>
      <c r="C2" s="124"/>
      <c r="D2" s="124"/>
      <c r="E2" s="124"/>
      <c r="F2" s="124"/>
      <c r="G2" s="124"/>
      <c r="H2" s="124"/>
      <c r="I2" s="124"/>
      <c r="J2" s="124"/>
      <c r="K2" s="124"/>
      <c r="L2" s="124"/>
      <c r="M2" s="122"/>
      <c r="N2" s="122"/>
      <c r="O2" s="123"/>
      <c r="P2" s="123"/>
      <c r="Q2" s="123"/>
      <c r="R2" s="123"/>
      <c r="S2" s="123"/>
      <c r="T2" s="123"/>
      <c r="U2" s="123"/>
      <c r="V2" s="123"/>
      <c r="W2" s="123"/>
      <c r="X2" s="123"/>
    </row>
    <row r="3" spans="1:28" ht="26.25" customHeight="1">
      <c r="A3" s="355" t="s">
        <v>344</v>
      </c>
      <c r="B3" s="355"/>
      <c r="C3" s="355"/>
      <c r="D3" s="355"/>
      <c r="E3" s="355"/>
      <c r="F3" s="355"/>
      <c r="G3" s="355"/>
      <c r="H3" s="355"/>
      <c r="I3" s="355"/>
      <c r="J3" s="355"/>
      <c r="K3" s="355"/>
      <c r="L3" s="355"/>
      <c r="M3" s="356" t="s">
        <v>347</v>
      </c>
      <c r="N3" s="356"/>
      <c r="O3" s="356"/>
      <c r="P3" s="356"/>
      <c r="Q3" s="356"/>
      <c r="R3" s="356"/>
      <c r="S3" s="356"/>
      <c r="T3" s="356"/>
      <c r="U3" s="356"/>
      <c r="V3" s="125"/>
      <c r="W3" s="125"/>
      <c r="X3" s="125"/>
    </row>
    <row r="4" spans="1:28" ht="15" customHeight="1">
      <c r="A4" s="123"/>
      <c r="B4" s="123"/>
      <c r="C4" s="123"/>
      <c r="D4" s="123"/>
      <c r="E4" s="123"/>
      <c r="F4" s="123"/>
      <c r="G4" s="123"/>
      <c r="H4" s="5"/>
      <c r="I4" s="5"/>
      <c r="J4" s="5"/>
      <c r="K4" s="5"/>
      <c r="L4" s="5"/>
      <c r="M4" s="5"/>
      <c r="N4" s="126"/>
      <c r="O4" s="123"/>
      <c r="P4" s="123"/>
      <c r="Q4" s="123"/>
      <c r="R4" s="123"/>
      <c r="S4" s="123"/>
      <c r="T4" s="123"/>
      <c r="U4" s="123"/>
      <c r="V4" s="123"/>
      <c r="W4" s="123"/>
      <c r="X4" s="123"/>
    </row>
    <row r="5" spans="1:28" s="4" customFormat="1" ht="18" customHeight="1">
      <c r="A5" s="5"/>
      <c r="B5" s="5"/>
      <c r="C5" s="5"/>
      <c r="D5" s="5"/>
      <c r="E5" s="5"/>
      <c r="F5" s="5"/>
      <c r="G5" s="5"/>
      <c r="H5" s="126"/>
      <c r="I5" s="126"/>
      <c r="J5" s="5"/>
      <c r="K5" s="5"/>
      <c r="L5" s="5"/>
      <c r="M5" s="5"/>
      <c r="O5" s="5"/>
      <c r="P5" s="5"/>
      <c r="Q5" s="345"/>
      <c r="R5" s="345"/>
      <c r="S5" s="127" t="s">
        <v>327</v>
      </c>
      <c r="T5" s="111"/>
      <c r="U5" s="127" t="s">
        <v>328</v>
      </c>
      <c r="V5" s="111"/>
      <c r="W5" s="5" t="s">
        <v>329</v>
      </c>
      <c r="AB5" s="4">
        <v>2023</v>
      </c>
    </row>
    <row r="6" spans="1:28" ht="30" customHeight="1">
      <c r="B6" s="128" t="s">
        <v>330</v>
      </c>
      <c r="C6" s="123"/>
      <c r="D6" s="123"/>
      <c r="E6" s="123"/>
      <c r="F6" s="123"/>
      <c r="G6" s="123"/>
      <c r="H6" s="123"/>
      <c r="I6" s="123"/>
      <c r="J6" s="123"/>
      <c r="K6" s="123"/>
      <c r="L6" s="123"/>
      <c r="M6" s="123"/>
      <c r="N6" s="123"/>
      <c r="O6" s="123"/>
      <c r="P6" s="123"/>
      <c r="Q6" s="123"/>
      <c r="R6" s="123"/>
      <c r="S6" s="123"/>
      <c r="T6" s="123"/>
      <c r="U6" s="123"/>
      <c r="V6" s="123"/>
      <c r="W6" s="123"/>
      <c r="AB6" s="7">
        <v>2024</v>
      </c>
    </row>
    <row r="7" spans="1:28" ht="30" customHeight="1">
      <c r="A7" s="123"/>
      <c r="B7" s="123"/>
      <c r="C7" s="123"/>
      <c r="D7" s="123"/>
      <c r="E7" s="123"/>
      <c r="F7" s="123"/>
      <c r="G7" s="123"/>
      <c r="I7" s="5"/>
      <c r="J7" s="5"/>
      <c r="K7" s="128" t="s">
        <v>331</v>
      </c>
      <c r="L7" s="346"/>
      <c r="M7" s="347"/>
      <c r="N7" s="347"/>
      <c r="O7" s="347"/>
      <c r="P7" s="347"/>
      <c r="Q7" s="347"/>
      <c r="R7" s="347"/>
      <c r="S7" s="347"/>
      <c r="T7" s="347"/>
      <c r="U7" s="347"/>
      <c r="V7" s="347"/>
      <c r="W7" s="347"/>
      <c r="AB7" s="7">
        <v>2025</v>
      </c>
    </row>
    <row r="8" spans="1:28" ht="22.5" customHeight="1">
      <c r="A8" s="123"/>
      <c r="B8" s="123"/>
      <c r="C8" s="123"/>
      <c r="D8" s="123"/>
      <c r="E8" s="123"/>
      <c r="F8" s="123"/>
      <c r="G8" s="123"/>
      <c r="I8" s="5"/>
      <c r="J8" s="5"/>
      <c r="K8" s="128"/>
      <c r="L8" s="129" t="s">
        <v>332</v>
      </c>
      <c r="M8" s="14"/>
      <c r="N8" s="14"/>
      <c r="O8" s="14"/>
      <c r="P8" s="14"/>
      <c r="Q8" s="14"/>
      <c r="R8" s="14"/>
      <c r="S8" s="14"/>
      <c r="T8" s="14"/>
      <c r="U8" s="14"/>
      <c r="V8" s="14"/>
      <c r="W8" s="14"/>
      <c r="AB8" s="7">
        <v>2026</v>
      </c>
    </row>
    <row r="9" spans="1:28" ht="30" customHeight="1">
      <c r="A9" s="123"/>
      <c r="B9" s="123"/>
      <c r="C9" s="123"/>
      <c r="D9" s="123"/>
      <c r="E9" s="123"/>
      <c r="F9" s="126"/>
      <c r="G9" s="123"/>
      <c r="H9" s="126"/>
      <c r="I9" s="5"/>
      <c r="J9" s="5"/>
      <c r="K9" s="5" t="s">
        <v>333</v>
      </c>
      <c r="L9" s="346"/>
      <c r="M9" s="346"/>
      <c r="N9" s="346"/>
      <c r="O9" s="346"/>
      <c r="P9" s="346"/>
      <c r="Q9" s="346"/>
      <c r="R9" s="346"/>
      <c r="S9" s="346"/>
      <c r="T9" s="346"/>
      <c r="U9" s="346"/>
      <c r="V9" s="346"/>
      <c r="W9" s="123"/>
    </row>
    <row r="10" spans="1:28" ht="15" customHeight="1">
      <c r="A10" s="123"/>
      <c r="B10" s="123"/>
      <c r="C10" s="123"/>
      <c r="D10" s="123"/>
      <c r="E10" s="123"/>
      <c r="F10" s="123"/>
      <c r="G10" s="123"/>
      <c r="I10" s="123"/>
      <c r="J10" s="123"/>
      <c r="L10" s="129" t="s">
        <v>334</v>
      </c>
      <c r="M10" s="5"/>
      <c r="N10" s="123"/>
      <c r="O10" s="123"/>
      <c r="P10" s="123"/>
      <c r="Q10" s="123"/>
      <c r="R10" s="123"/>
      <c r="S10" s="123"/>
      <c r="T10" s="123"/>
      <c r="U10" s="123"/>
      <c r="V10" s="123"/>
      <c r="W10" s="123"/>
    </row>
    <row r="11" spans="1:28" ht="11.25" customHeight="1">
      <c r="A11" s="130"/>
      <c r="B11" s="130"/>
      <c r="C11" s="130"/>
      <c r="D11" s="130"/>
      <c r="E11" s="130"/>
      <c r="F11" s="130"/>
      <c r="G11" s="130"/>
      <c r="H11" s="130"/>
      <c r="I11" s="130"/>
      <c r="J11" s="130"/>
      <c r="K11" s="130"/>
      <c r="L11" s="130"/>
      <c r="M11" s="130"/>
      <c r="N11" s="130"/>
      <c r="O11" s="130"/>
      <c r="P11" s="130"/>
      <c r="Q11" s="130"/>
      <c r="R11" s="130"/>
      <c r="S11" s="130"/>
      <c r="T11" s="130"/>
      <c r="U11" s="130"/>
      <c r="V11" s="130"/>
      <c r="W11" s="130"/>
      <c r="X11" s="130"/>
    </row>
    <row r="12" spans="1:28" ht="33" customHeight="1">
      <c r="A12" s="348" t="str">
        <f>IF(A1="様式２号",AA12,AA13)</f>
        <v>　長野県地球温暖化対策条例第12条第１項の規定により、事業活動温暖化対策計画書を提出します。</v>
      </c>
      <c r="B12" s="348"/>
      <c r="C12" s="348"/>
      <c r="D12" s="348"/>
      <c r="E12" s="348"/>
      <c r="F12" s="348"/>
      <c r="G12" s="348"/>
      <c r="H12" s="348"/>
      <c r="I12" s="348"/>
      <c r="J12" s="348"/>
      <c r="K12" s="348"/>
      <c r="L12" s="348"/>
      <c r="M12" s="348"/>
      <c r="N12" s="348"/>
      <c r="O12" s="348"/>
      <c r="P12" s="348"/>
      <c r="Q12" s="348"/>
      <c r="R12" s="348"/>
      <c r="S12" s="348"/>
      <c r="T12" s="348"/>
      <c r="U12" s="348"/>
      <c r="V12" s="348"/>
      <c r="W12" s="348"/>
      <c r="X12" s="130"/>
      <c r="AA12" s="7" t="s">
        <v>345</v>
      </c>
    </row>
    <row r="13" spans="1:28" ht="11.25" customHeight="1">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AA13" s="7" t="s">
        <v>346</v>
      </c>
    </row>
    <row r="14" spans="1:28" ht="45" customHeight="1">
      <c r="A14" s="349" t="str">
        <f>IF(A1="様式２号",AA14,AA15)</f>
        <v>事業活動
温暖化対策計画書</v>
      </c>
      <c r="B14" s="350"/>
      <c r="C14" s="350"/>
      <c r="D14" s="350"/>
      <c r="E14" s="351"/>
      <c r="F14" s="352" t="s">
        <v>335</v>
      </c>
      <c r="G14" s="353"/>
      <c r="H14" s="353"/>
      <c r="I14" s="353"/>
      <c r="J14" s="353"/>
      <c r="K14" s="353"/>
      <c r="L14" s="353"/>
      <c r="M14" s="353"/>
      <c r="N14" s="353"/>
      <c r="O14" s="353"/>
      <c r="P14" s="353"/>
      <c r="Q14" s="353"/>
      <c r="R14" s="353"/>
      <c r="S14" s="353"/>
      <c r="T14" s="353"/>
      <c r="U14" s="353"/>
      <c r="V14" s="353"/>
      <c r="W14" s="354"/>
      <c r="X14" s="123"/>
      <c r="AA14" s="132" t="s">
        <v>349</v>
      </c>
    </row>
    <row r="15" spans="1:28" ht="28.5" customHeight="1">
      <c r="A15" s="325" t="s">
        <v>336</v>
      </c>
      <c r="B15" s="326"/>
      <c r="C15" s="326"/>
      <c r="D15" s="326"/>
      <c r="E15" s="327"/>
      <c r="F15" s="331" t="s">
        <v>337</v>
      </c>
      <c r="G15" s="331"/>
      <c r="H15" s="331"/>
      <c r="I15" s="321"/>
      <c r="J15" s="322"/>
      <c r="K15" s="322"/>
      <c r="L15" s="322"/>
      <c r="M15" s="322"/>
      <c r="N15" s="322"/>
      <c r="O15" s="319" t="s">
        <v>338</v>
      </c>
      <c r="P15" s="320"/>
      <c r="Q15" s="321"/>
      <c r="R15" s="322"/>
      <c r="S15" s="322"/>
      <c r="T15" s="322"/>
      <c r="U15" s="322"/>
      <c r="V15" s="322"/>
      <c r="W15" s="323"/>
      <c r="X15" s="123"/>
      <c r="AA15" s="132" t="s">
        <v>348</v>
      </c>
    </row>
    <row r="16" spans="1:28" ht="28.5" customHeight="1">
      <c r="A16" s="325"/>
      <c r="B16" s="326"/>
      <c r="C16" s="326"/>
      <c r="D16" s="326"/>
      <c r="E16" s="327"/>
      <c r="F16" s="332" t="s">
        <v>339</v>
      </c>
      <c r="G16" s="333"/>
      <c r="H16" s="334"/>
      <c r="I16" s="133" t="s">
        <v>340</v>
      </c>
      <c r="J16" s="338"/>
      <c r="K16" s="338"/>
      <c r="L16" s="338"/>
      <c r="M16" s="338"/>
      <c r="N16" s="339"/>
      <c r="O16" s="108"/>
      <c r="P16" s="109"/>
      <c r="Q16" s="109"/>
      <c r="R16" s="109"/>
      <c r="S16" s="109"/>
      <c r="T16" s="109"/>
      <c r="U16" s="109"/>
      <c r="V16" s="109"/>
      <c r="W16" s="110"/>
      <c r="X16" s="123"/>
    </row>
    <row r="17" spans="1:24" ht="28.5" customHeight="1">
      <c r="A17" s="325"/>
      <c r="B17" s="326"/>
      <c r="C17" s="326"/>
      <c r="D17" s="326"/>
      <c r="E17" s="327"/>
      <c r="F17" s="335"/>
      <c r="G17" s="336"/>
      <c r="H17" s="337"/>
      <c r="I17" s="340"/>
      <c r="J17" s="341"/>
      <c r="K17" s="341"/>
      <c r="L17" s="341"/>
      <c r="M17" s="341"/>
      <c r="N17" s="341"/>
      <c r="O17" s="341"/>
      <c r="P17" s="341"/>
      <c r="Q17" s="341"/>
      <c r="R17" s="341"/>
      <c r="S17" s="341"/>
      <c r="T17" s="341"/>
      <c r="U17" s="341"/>
      <c r="V17" s="341"/>
      <c r="W17" s="342"/>
      <c r="X17" s="123"/>
    </row>
    <row r="18" spans="1:24" ht="28.5" customHeight="1">
      <c r="A18" s="325"/>
      <c r="B18" s="326"/>
      <c r="C18" s="326"/>
      <c r="D18" s="326"/>
      <c r="E18" s="327"/>
      <c r="F18" s="324" t="s">
        <v>110</v>
      </c>
      <c r="G18" s="324"/>
      <c r="H18" s="324"/>
      <c r="I18" s="322"/>
      <c r="J18" s="322"/>
      <c r="K18" s="322"/>
      <c r="L18" s="322"/>
      <c r="M18" s="322"/>
      <c r="N18" s="322"/>
      <c r="O18" s="319" t="s">
        <v>109</v>
      </c>
      <c r="P18" s="320"/>
      <c r="Q18" s="321"/>
      <c r="R18" s="322"/>
      <c r="S18" s="322"/>
      <c r="T18" s="322"/>
      <c r="U18" s="322"/>
      <c r="V18" s="322"/>
      <c r="W18" s="323"/>
      <c r="X18" s="123"/>
    </row>
    <row r="19" spans="1:24" ht="28.5" customHeight="1">
      <c r="A19" s="325"/>
      <c r="B19" s="326"/>
      <c r="C19" s="326"/>
      <c r="D19" s="326"/>
      <c r="E19" s="327"/>
      <c r="F19" s="324" t="s">
        <v>341</v>
      </c>
      <c r="G19" s="324"/>
      <c r="H19" s="324"/>
      <c r="I19" s="322"/>
      <c r="J19" s="322"/>
      <c r="K19" s="322"/>
      <c r="L19" s="322"/>
      <c r="M19" s="322"/>
      <c r="N19" s="322"/>
      <c r="O19" s="319" t="s">
        <v>342</v>
      </c>
      <c r="P19" s="320"/>
      <c r="Q19" s="321"/>
      <c r="R19" s="322"/>
      <c r="S19" s="322"/>
      <c r="T19" s="322"/>
      <c r="U19" s="322"/>
      <c r="V19" s="322"/>
      <c r="W19" s="323"/>
      <c r="X19" s="123"/>
    </row>
    <row r="20" spans="1:24" ht="28.5" customHeight="1">
      <c r="A20" s="328"/>
      <c r="B20" s="329"/>
      <c r="C20" s="329"/>
      <c r="D20" s="329"/>
      <c r="E20" s="330"/>
      <c r="F20" s="324" t="s">
        <v>435</v>
      </c>
      <c r="G20" s="324"/>
      <c r="H20" s="324"/>
      <c r="I20" s="321"/>
      <c r="J20" s="322"/>
      <c r="K20" s="322"/>
      <c r="L20" s="322"/>
      <c r="M20" s="322"/>
      <c r="N20" s="322"/>
      <c r="O20" s="322"/>
      <c r="P20" s="322"/>
      <c r="Q20" s="322"/>
      <c r="R20" s="322"/>
      <c r="S20" s="322"/>
      <c r="T20" s="322"/>
      <c r="U20" s="322"/>
      <c r="V20" s="322"/>
      <c r="W20" s="323"/>
      <c r="X20" s="123"/>
    </row>
    <row r="21" spans="1:24" ht="28.5" customHeight="1">
      <c r="A21" s="325" t="str">
        <f>X1&amp;"提出
担当者
(総括票)"</f>
        <v>計画書提出
担当者
(総括票)</v>
      </c>
      <c r="B21" s="326"/>
      <c r="C21" s="326"/>
      <c r="D21" s="326"/>
      <c r="E21" s="327"/>
      <c r="F21" s="331" t="s">
        <v>337</v>
      </c>
      <c r="G21" s="331"/>
      <c r="H21" s="331"/>
      <c r="I21" s="321"/>
      <c r="J21" s="322"/>
      <c r="K21" s="322"/>
      <c r="L21" s="322"/>
      <c r="M21" s="322"/>
      <c r="N21" s="322"/>
      <c r="O21" s="319" t="s">
        <v>338</v>
      </c>
      <c r="P21" s="320"/>
      <c r="Q21" s="321"/>
      <c r="R21" s="322"/>
      <c r="S21" s="322"/>
      <c r="T21" s="322"/>
      <c r="U21" s="322"/>
      <c r="V21" s="322"/>
      <c r="W21" s="323"/>
      <c r="X21" s="123"/>
    </row>
    <row r="22" spans="1:24" ht="28.5" customHeight="1">
      <c r="A22" s="325"/>
      <c r="B22" s="326"/>
      <c r="C22" s="326"/>
      <c r="D22" s="326"/>
      <c r="E22" s="327"/>
      <c r="F22" s="332" t="s">
        <v>339</v>
      </c>
      <c r="G22" s="333"/>
      <c r="H22" s="334"/>
      <c r="I22" s="133" t="s">
        <v>340</v>
      </c>
      <c r="J22" s="343"/>
      <c r="K22" s="343"/>
      <c r="L22" s="343"/>
      <c r="M22" s="343"/>
      <c r="N22" s="344"/>
      <c r="O22" s="108"/>
      <c r="P22" s="109"/>
      <c r="Q22" s="109"/>
      <c r="R22" s="109"/>
      <c r="S22" s="109"/>
      <c r="T22" s="109"/>
      <c r="U22" s="109"/>
      <c r="V22" s="109"/>
      <c r="W22" s="110"/>
      <c r="X22" s="123"/>
    </row>
    <row r="23" spans="1:24" ht="28.5" customHeight="1">
      <c r="A23" s="325"/>
      <c r="B23" s="326"/>
      <c r="C23" s="326"/>
      <c r="D23" s="326"/>
      <c r="E23" s="327"/>
      <c r="F23" s="335"/>
      <c r="G23" s="336"/>
      <c r="H23" s="337"/>
      <c r="I23" s="340"/>
      <c r="J23" s="341"/>
      <c r="K23" s="341"/>
      <c r="L23" s="341"/>
      <c r="M23" s="341"/>
      <c r="N23" s="341"/>
      <c r="O23" s="341"/>
      <c r="P23" s="341"/>
      <c r="Q23" s="341"/>
      <c r="R23" s="341"/>
      <c r="S23" s="341"/>
      <c r="T23" s="341"/>
      <c r="U23" s="341"/>
      <c r="V23" s="341"/>
      <c r="W23" s="342"/>
      <c r="X23" s="123"/>
    </row>
    <row r="24" spans="1:24" ht="28.5" customHeight="1">
      <c r="A24" s="325"/>
      <c r="B24" s="326"/>
      <c r="C24" s="326"/>
      <c r="D24" s="326"/>
      <c r="E24" s="327"/>
      <c r="F24" s="324" t="s">
        <v>110</v>
      </c>
      <c r="G24" s="324"/>
      <c r="H24" s="324"/>
      <c r="I24" s="322"/>
      <c r="J24" s="322"/>
      <c r="K24" s="322"/>
      <c r="L24" s="322"/>
      <c r="M24" s="322"/>
      <c r="N24" s="322"/>
      <c r="O24" s="319" t="s">
        <v>109</v>
      </c>
      <c r="P24" s="320"/>
      <c r="Q24" s="321"/>
      <c r="R24" s="322"/>
      <c r="S24" s="322"/>
      <c r="T24" s="322"/>
      <c r="U24" s="322"/>
      <c r="V24" s="322"/>
      <c r="W24" s="323"/>
      <c r="X24" s="123"/>
    </row>
    <row r="25" spans="1:24" ht="28.5" customHeight="1">
      <c r="A25" s="325"/>
      <c r="B25" s="326"/>
      <c r="C25" s="326"/>
      <c r="D25" s="326"/>
      <c r="E25" s="327"/>
      <c r="F25" s="324" t="s">
        <v>341</v>
      </c>
      <c r="G25" s="324"/>
      <c r="H25" s="324"/>
      <c r="I25" s="322"/>
      <c r="J25" s="322"/>
      <c r="K25" s="322"/>
      <c r="L25" s="322"/>
      <c r="M25" s="322"/>
      <c r="N25" s="322"/>
      <c r="O25" s="319" t="s">
        <v>342</v>
      </c>
      <c r="P25" s="320"/>
      <c r="Q25" s="321"/>
      <c r="R25" s="322"/>
      <c r="S25" s="322"/>
      <c r="T25" s="322"/>
      <c r="U25" s="322"/>
      <c r="V25" s="322"/>
      <c r="W25" s="323"/>
      <c r="X25" s="123"/>
    </row>
    <row r="26" spans="1:24" ht="28.5" customHeight="1">
      <c r="A26" s="328"/>
      <c r="B26" s="329"/>
      <c r="C26" s="329"/>
      <c r="D26" s="329"/>
      <c r="E26" s="330"/>
      <c r="F26" s="324" t="s">
        <v>435</v>
      </c>
      <c r="G26" s="324"/>
      <c r="H26" s="324"/>
      <c r="I26" s="321"/>
      <c r="J26" s="322"/>
      <c r="K26" s="322"/>
      <c r="L26" s="322"/>
      <c r="M26" s="322"/>
      <c r="N26" s="322"/>
      <c r="O26" s="322"/>
      <c r="P26" s="322"/>
      <c r="Q26" s="322"/>
      <c r="R26" s="322"/>
      <c r="S26" s="322"/>
      <c r="T26" s="322"/>
      <c r="U26" s="322"/>
      <c r="V26" s="322"/>
      <c r="W26" s="323"/>
      <c r="X26" s="123"/>
    </row>
    <row r="27" spans="1:24" ht="28.5" customHeight="1">
      <c r="A27" s="325" t="s">
        <v>343</v>
      </c>
      <c r="B27" s="326"/>
      <c r="C27" s="326"/>
      <c r="D27" s="326"/>
      <c r="E27" s="327"/>
      <c r="F27" s="331" t="s">
        <v>337</v>
      </c>
      <c r="G27" s="331"/>
      <c r="H27" s="331"/>
      <c r="I27" s="321"/>
      <c r="J27" s="322"/>
      <c r="K27" s="322"/>
      <c r="L27" s="322"/>
      <c r="M27" s="322"/>
      <c r="N27" s="322"/>
      <c r="O27" s="319" t="s">
        <v>338</v>
      </c>
      <c r="P27" s="320"/>
      <c r="Q27" s="321"/>
      <c r="R27" s="322"/>
      <c r="S27" s="322"/>
      <c r="T27" s="322"/>
      <c r="U27" s="322"/>
      <c r="V27" s="322"/>
      <c r="W27" s="323"/>
      <c r="X27" s="123"/>
    </row>
    <row r="28" spans="1:24" ht="28.5" customHeight="1">
      <c r="A28" s="325"/>
      <c r="B28" s="326"/>
      <c r="C28" s="326"/>
      <c r="D28" s="326"/>
      <c r="E28" s="327"/>
      <c r="F28" s="332" t="s">
        <v>339</v>
      </c>
      <c r="G28" s="333"/>
      <c r="H28" s="334"/>
      <c r="I28" s="133" t="s">
        <v>340</v>
      </c>
      <c r="J28" s="343"/>
      <c r="K28" s="343"/>
      <c r="L28" s="343"/>
      <c r="M28" s="343"/>
      <c r="N28" s="344"/>
      <c r="O28" s="108"/>
      <c r="P28" s="109"/>
      <c r="Q28" s="109"/>
      <c r="R28" s="109"/>
      <c r="S28" s="109"/>
      <c r="T28" s="109"/>
      <c r="U28" s="109"/>
      <c r="V28" s="109"/>
      <c r="W28" s="110"/>
      <c r="X28" s="123"/>
    </row>
    <row r="29" spans="1:24" ht="28.5" customHeight="1">
      <c r="A29" s="325"/>
      <c r="B29" s="326"/>
      <c r="C29" s="326"/>
      <c r="D29" s="326"/>
      <c r="E29" s="327"/>
      <c r="F29" s="335"/>
      <c r="G29" s="336"/>
      <c r="H29" s="337"/>
      <c r="I29" s="340"/>
      <c r="J29" s="341"/>
      <c r="K29" s="341"/>
      <c r="L29" s="341"/>
      <c r="M29" s="341"/>
      <c r="N29" s="341"/>
      <c r="O29" s="341"/>
      <c r="P29" s="341"/>
      <c r="Q29" s="341"/>
      <c r="R29" s="341"/>
      <c r="S29" s="341"/>
      <c r="T29" s="341"/>
      <c r="U29" s="341"/>
      <c r="V29" s="341"/>
      <c r="W29" s="342"/>
      <c r="X29" s="123"/>
    </row>
    <row r="30" spans="1:24" ht="28.5" customHeight="1">
      <c r="A30" s="325"/>
      <c r="B30" s="326"/>
      <c r="C30" s="326"/>
      <c r="D30" s="326"/>
      <c r="E30" s="327"/>
      <c r="F30" s="324" t="s">
        <v>110</v>
      </c>
      <c r="G30" s="324"/>
      <c r="H30" s="324"/>
      <c r="I30" s="322"/>
      <c r="J30" s="322"/>
      <c r="K30" s="322"/>
      <c r="L30" s="322"/>
      <c r="M30" s="322"/>
      <c r="N30" s="322"/>
      <c r="O30" s="319" t="s">
        <v>109</v>
      </c>
      <c r="P30" s="320"/>
      <c r="Q30" s="321"/>
      <c r="R30" s="322"/>
      <c r="S30" s="322"/>
      <c r="T30" s="322"/>
      <c r="U30" s="322"/>
      <c r="V30" s="322"/>
      <c r="W30" s="323"/>
      <c r="X30" s="123"/>
    </row>
    <row r="31" spans="1:24" ht="28.5" customHeight="1">
      <c r="A31" s="325"/>
      <c r="B31" s="326"/>
      <c r="C31" s="326"/>
      <c r="D31" s="326"/>
      <c r="E31" s="327"/>
      <c r="F31" s="324" t="s">
        <v>341</v>
      </c>
      <c r="G31" s="324"/>
      <c r="H31" s="324"/>
      <c r="I31" s="322"/>
      <c r="J31" s="322"/>
      <c r="K31" s="322"/>
      <c r="L31" s="322"/>
      <c r="M31" s="322"/>
      <c r="N31" s="322"/>
      <c r="O31" s="319" t="s">
        <v>342</v>
      </c>
      <c r="P31" s="320"/>
      <c r="Q31" s="321"/>
      <c r="R31" s="322"/>
      <c r="S31" s="322"/>
      <c r="T31" s="322"/>
      <c r="U31" s="322"/>
      <c r="V31" s="322"/>
      <c r="W31" s="323"/>
      <c r="X31" s="123"/>
    </row>
    <row r="32" spans="1:24" ht="28.5" customHeight="1">
      <c r="A32" s="328"/>
      <c r="B32" s="329"/>
      <c r="C32" s="329"/>
      <c r="D32" s="329"/>
      <c r="E32" s="330"/>
      <c r="F32" s="324" t="s">
        <v>435</v>
      </c>
      <c r="G32" s="324"/>
      <c r="H32" s="324"/>
      <c r="I32" s="321"/>
      <c r="J32" s="322"/>
      <c r="K32" s="322"/>
      <c r="L32" s="322"/>
      <c r="M32" s="322"/>
      <c r="N32" s="322"/>
      <c r="O32" s="322"/>
      <c r="P32" s="322"/>
      <c r="Q32" s="322"/>
      <c r="R32" s="322"/>
      <c r="S32" s="322"/>
      <c r="T32" s="322"/>
      <c r="U32" s="322"/>
      <c r="V32" s="322"/>
      <c r="W32" s="323"/>
      <c r="X32" s="123"/>
    </row>
    <row r="33" spans="1:24" ht="28.5" customHeight="1">
      <c r="A33" s="325" t="s">
        <v>343</v>
      </c>
      <c r="B33" s="326"/>
      <c r="C33" s="326"/>
      <c r="D33" s="326"/>
      <c r="E33" s="327"/>
      <c r="F33" s="331" t="s">
        <v>337</v>
      </c>
      <c r="G33" s="331"/>
      <c r="H33" s="331"/>
      <c r="I33" s="321"/>
      <c r="J33" s="322"/>
      <c r="K33" s="322"/>
      <c r="L33" s="322"/>
      <c r="M33" s="322"/>
      <c r="N33" s="322"/>
      <c r="O33" s="319" t="s">
        <v>338</v>
      </c>
      <c r="P33" s="320"/>
      <c r="Q33" s="321"/>
      <c r="R33" s="322"/>
      <c r="S33" s="322"/>
      <c r="T33" s="322"/>
      <c r="U33" s="322"/>
      <c r="V33" s="322"/>
      <c r="W33" s="323"/>
      <c r="X33" s="123"/>
    </row>
    <row r="34" spans="1:24" ht="28.5" customHeight="1">
      <c r="A34" s="325"/>
      <c r="B34" s="326"/>
      <c r="C34" s="326"/>
      <c r="D34" s="326"/>
      <c r="E34" s="327"/>
      <c r="F34" s="332" t="s">
        <v>339</v>
      </c>
      <c r="G34" s="333"/>
      <c r="H34" s="334"/>
      <c r="I34" s="133" t="s">
        <v>340</v>
      </c>
      <c r="J34" s="338"/>
      <c r="K34" s="338"/>
      <c r="L34" s="338"/>
      <c r="M34" s="338"/>
      <c r="N34" s="339"/>
      <c r="O34" s="108"/>
      <c r="P34" s="109"/>
      <c r="Q34" s="109"/>
      <c r="R34" s="109"/>
      <c r="S34" s="109"/>
      <c r="T34" s="109"/>
      <c r="U34" s="109"/>
      <c r="V34" s="109"/>
      <c r="W34" s="110"/>
      <c r="X34" s="123"/>
    </row>
    <row r="35" spans="1:24" ht="28.5" customHeight="1">
      <c r="A35" s="325"/>
      <c r="B35" s="326"/>
      <c r="C35" s="326"/>
      <c r="D35" s="326"/>
      <c r="E35" s="327"/>
      <c r="F35" s="335"/>
      <c r="G35" s="336"/>
      <c r="H35" s="337"/>
      <c r="I35" s="340"/>
      <c r="J35" s="341"/>
      <c r="K35" s="341"/>
      <c r="L35" s="341"/>
      <c r="M35" s="341"/>
      <c r="N35" s="341"/>
      <c r="O35" s="341"/>
      <c r="P35" s="341"/>
      <c r="Q35" s="341"/>
      <c r="R35" s="341"/>
      <c r="S35" s="341"/>
      <c r="T35" s="341"/>
      <c r="U35" s="341"/>
      <c r="V35" s="341"/>
      <c r="W35" s="342"/>
      <c r="X35" s="123"/>
    </row>
    <row r="36" spans="1:24" ht="28.5" customHeight="1">
      <c r="A36" s="325"/>
      <c r="B36" s="326"/>
      <c r="C36" s="326"/>
      <c r="D36" s="326"/>
      <c r="E36" s="327"/>
      <c r="F36" s="324" t="s">
        <v>110</v>
      </c>
      <c r="G36" s="324"/>
      <c r="H36" s="324"/>
      <c r="I36" s="322"/>
      <c r="J36" s="322"/>
      <c r="K36" s="322"/>
      <c r="L36" s="322"/>
      <c r="M36" s="322"/>
      <c r="N36" s="322"/>
      <c r="O36" s="319" t="s">
        <v>109</v>
      </c>
      <c r="P36" s="320"/>
      <c r="Q36" s="321"/>
      <c r="R36" s="322"/>
      <c r="S36" s="322"/>
      <c r="T36" s="322"/>
      <c r="U36" s="322"/>
      <c r="V36" s="322"/>
      <c r="W36" s="323"/>
      <c r="X36" s="123"/>
    </row>
    <row r="37" spans="1:24" ht="28.5" customHeight="1">
      <c r="A37" s="325"/>
      <c r="B37" s="326"/>
      <c r="C37" s="326"/>
      <c r="D37" s="326"/>
      <c r="E37" s="327"/>
      <c r="F37" s="324" t="s">
        <v>341</v>
      </c>
      <c r="G37" s="324"/>
      <c r="H37" s="324"/>
      <c r="I37" s="322"/>
      <c r="J37" s="322"/>
      <c r="K37" s="322"/>
      <c r="L37" s="322"/>
      <c r="M37" s="322"/>
      <c r="N37" s="322"/>
      <c r="O37" s="319" t="s">
        <v>342</v>
      </c>
      <c r="P37" s="320"/>
      <c r="Q37" s="321"/>
      <c r="R37" s="322"/>
      <c r="S37" s="322"/>
      <c r="T37" s="322"/>
      <c r="U37" s="322"/>
      <c r="V37" s="322"/>
      <c r="W37" s="323"/>
      <c r="X37" s="123"/>
    </row>
    <row r="38" spans="1:24" ht="28.5" customHeight="1">
      <c r="A38" s="328"/>
      <c r="B38" s="329"/>
      <c r="C38" s="329"/>
      <c r="D38" s="329"/>
      <c r="E38" s="330"/>
      <c r="F38" s="324" t="s">
        <v>435</v>
      </c>
      <c r="G38" s="324"/>
      <c r="H38" s="324"/>
      <c r="I38" s="321"/>
      <c r="J38" s="322"/>
      <c r="K38" s="322"/>
      <c r="L38" s="322"/>
      <c r="M38" s="322"/>
      <c r="N38" s="322"/>
      <c r="O38" s="322"/>
      <c r="P38" s="322"/>
      <c r="Q38" s="322"/>
      <c r="R38" s="322"/>
      <c r="S38" s="322"/>
      <c r="T38" s="322"/>
      <c r="U38" s="322"/>
      <c r="V38" s="322"/>
      <c r="W38" s="323"/>
      <c r="X38" s="123"/>
    </row>
    <row r="39" spans="1:24" ht="28.5" customHeight="1">
      <c r="A39" s="325" t="s">
        <v>343</v>
      </c>
      <c r="B39" s="326"/>
      <c r="C39" s="326"/>
      <c r="D39" s="326"/>
      <c r="E39" s="327"/>
      <c r="F39" s="331" t="s">
        <v>337</v>
      </c>
      <c r="G39" s="331"/>
      <c r="H39" s="331"/>
      <c r="I39" s="321"/>
      <c r="J39" s="322"/>
      <c r="K39" s="322"/>
      <c r="L39" s="322"/>
      <c r="M39" s="322"/>
      <c r="N39" s="322"/>
      <c r="O39" s="319" t="s">
        <v>338</v>
      </c>
      <c r="P39" s="320"/>
      <c r="Q39" s="321"/>
      <c r="R39" s="322"/>
      <c r="S39" s="322"/>
      <c r="T39" s="322"/>
      <c r="U39" s="322"/>
      <c r="V39" s="322"/>
      <c r="W39" s="323"/>
      <c r="X39" s="123"/>
    </row>
    <row r="40" spans="1:24" ht="28.5" customHeight="1">
      <c r="A40" s="325"/>
      <c r="B40" s="326"/>
      <c r="C40" s="326"/>
      <c r="D40" s="326"/>
      <c r="E40" s="327"/>
      <c r="F40" s="332" t="s">
        <v>339</v>
      </c>
      <c r="G40" s="333"/>
      <c r="H40" s="334"/>
      <c r="I40" s="133" t="s">
        <v>340</v>
      </c>
      <c r="J40" s="338"/>
      <c r="K40" s="338"/>
      <c r="L40" s="338"/>
      <c r="M40" s="338"/>
      <c r="N40" s="339"/>
      <c r="O40" s="108"/>
      <c r="P40" s="109"/>
      <c r="Q40" s="109"/>
      <c r="R40" s="109"/>
      <c r="S40" s="109"/>
      <c r="T40" s="109"/>
      <c r="U40" s="109"/>
      <c r="V40" s="109"/>
      <c r="W40" s="110"/>
      <c r="X40" s="123"/>
    </row>
    <row r="41" spans="1:24" ht="28.5" customHeight="1">
      <c r="A41" s="325"/>
      <c r="B41" s="326"/>
      <c r="C41" s="326"/>
      <c r="D41" s="326"/>
      <c r="E41" s="327"/>
      <c r="F41" s="335"/>
      <c r="G41" s="336"/>
      <c r="H41" s="337"/>
      <c r="I41" s="340"/>
      <c r="J41" s="341"/>
      <c r="K41" s="341"/>
      <c r="L41" s="341"/>
      <c r="M41" s="341"/>
      <c r="N41" s="341"/>
      <c r="O41" s="341"/>
      <c r="P41" s="341"/>
      <c r="Q41" s="341"/>
      <c r="R41" s="341"/>
      <c r="S41" s="341"/>
      <c r="T41" s="341"/>
      <c r="U41" s="341"/>
      <c r="V41" s="341"/>
      <c r="W41" s="342"/>
      <c r="X41" s="123"/>
    </row>
    <row r="42" spans="1:24" ht="28.5" customHeight="1">
      <c r="A42" s="325"/>
      <c r="B42" s="326"/>
      <c r="C42" s="326"/>
      <c r="D42" s="326"/>
      <c r="E42" s="327"/>
      <c r="F42" s="324" t="s">
        <v>110</v>
      </c>
      <c r="G42" s="324"/>
      <c r="H42" s="324"/>
      <c r="I42" s="322"/>
      <c r="J42" s="322"/>
      <c r="K42" s="322"/>
      <c r="L42" s="322"/>
      <c r="M42" s="322"/>
      <c r="N42" s="322"/>
      <c r="O42" s="319" t="s">
        <v>109</v>
      </c>
      <c r="P42" s="320"/>
      <c r="Q42" s="321"/>
      <c r="R42" s="322"/>
      <c r="S42" s="322"/>
      <c r="T42" s="322"/>
      <c r="U42" s="322"/>
      <c r="V42" s="322"/>
      <c r="W42" s="323"/>
      <c r="X42" s="123"/>
    </row>
    <row r="43" spans="1:24" ht="28.5" customHeight="1">
      <c r="A43" s="325"/>
      <c r="B43" s="326"/>
      <c r="C43" s="326"/>
      <c r="D43" s="326"/>
      <c r="E43" s="327"/>
      <c r="F43" s="324" t="s">
        <v>341</v>
      </c>
      <c r="G43" s="324"/>
      <c r="H43" s="324"/>
      <c r="I43" s="322"/>
      <c r="J43" s="322"/>
      <c r="K43" s="322"/>
      <c r="L43" s="322"/>
      <c r="M43" s="322"/>
      <c r="N43" s="322"/>
      <c r="O43" s="319" t="s">
        <v>342</v>
      </c>
      <c r="P43" s="320"/>
      <c r="Q43" s="321"/>
      <c r="R43" s="322"/>
      <c r="S43" s="322"/>
      <c r="T43" s="322"/>
      <c r="U43" s="322"/>
      <c r="V43" s="322"/>
      <c r="W43" s="323"/>
      <c r="X43" s="123"/>
    </row>
    <row r="44" spans="1:24" ht="28.5" customHeight="1">
      <c r="A44" s="328"/>
      <c r="B44" s="329"/>
      <c r="C44" s="329"/>
      <c r="D44" s="329"/>
      <c r="E44" s="330"/>
      <c r="F44" s="324" t="s">
        <v>435</v>
      </c>
      <c r="G44" s="324"/>
      <c r="H44" s="324"/>
      <c r="I44" s="321"/>
      <c r="J44" s="322"/>
      <c r="K44" s="322"/>
      <c r="L44" s="322"/>
      <c r="M44" s="322"/>
      <c r="N44" s="322"/>
      <c r="O44" s="322"/>
      <c r="P44" s="322"/>
      <c r="Q44" s="322"/>
      <c r="R44" s="322"/>
      <c r="S44" s="322"/>
      <c r="T44" s="322"/>
      <c r="U44" s="322"/>
      <c r="V44" s="322"/>
      <c r="W44" s="323"/>
      <c r="X44" s="123"/>
    </row>
    <row r="45" spans="1:24" ht="28.5" customHeight="1">
      <c r="A45" s="325" t="s">
        <v>343</v>
      </c>
      <c r="B45" s="326"/>
      <c r="C45" s="326"/>
      <c r="D45" s="326"/>
      <c r="E45" s="327"/>
      <c r="F45" s="331" t="s">
        <v>337</v>
      </c>
      <c r="G45" s="331"/>
      <c r="H45" s="331"/>
      <c r="I45" s="321"/>
      <c r="J45" s="322"/>
      <c r="K45" s="322"/>
      <c r="L45" s="322"/>
      <c r="M45" s="322"/>
      <c r="N45" s="322"/>
      <c r="O45" s="319" t="s">
        <v>338</v>
      </c>
      <c r="P45" s="320"/>
      <c r="Q45" s="321"/>
      <c r="R45" s="322"/>
      <c r="S45" s="322"/>
      <c r="T45" s="322"/>
      <c r="U45" s="322"/>
      <c r="V45" s="322"/>
      <c r="W45" s="323"/>
      <c r="X45" s="123"/>
    </row>
    <row r="46" spans="1:24" ht="28.5" customHeight="1">
      <c r="A46" s="325"/>
      <c r="B46" s="326"/>
      <c r="C46" s="326"/>
      <c r="D46" s="326"/>
      <c r="E46" s="327"/>
      <c r="F46" s="332" t="s">
        <v>339</v>
      </c>
      <c r="G46" s="333"/>
      <c r="H46" s="334"/>
      <c r="I46" s="133" t="s">
        <v>340</v>
      </c>
      <c r="J46" s="338"/>
      <c r="K46" s="338"/>
      <c r="L46" s="338"/>
      <c r="M46" s="338"/>
      <c r="N46" s="339"/>
      <c r="O46" s="108"/>
      <c r="P46" s="109"/>
      <c r="Q46" s="109"/>
      <c r="R46" s="109"/>
      <c r="S46" s="109"/>
      <c r="T46" s="109"/>
      <c r="U46" s="109"/>
      <c r="V46" s="109"/>
      <c r="W46" s="110"/>
      <c r="X46" s="123"/>
    </row>
    <row r="47" spans="1:24" ht="28.5" customHeight="1">
      <c r="A47" s="325"/>
      <c r="B47" s="326"/>
      <c r="C47" s="326"/>
      <c r="D47" s="326"/>
      <c r="E47" s="327"/>
      <c r="F47" s="335"/>
      <c r="G47" s="336"/>
      <c r="H47" s="337"/>
      <c r="I47" s="340"/>
      <c r="J47" s="341"/>
      <c r="K47" s="341"/>
      <c r="L47" s="341"/>
      <c r="M47" s="341"/>
      <c r="N47" s="341"/>
      <c r="O47" s="341"/>
      <c r="P47" s="341"/>
      <c r="Q47" s="341"/>
      <c r="R47" s="341"/>
      <c r="S47" s="341"/>
      <c r="T47" s="341"/>
      <c r="U47" s="341"/>
      <c r="V47" s="341"/>
      <c r="W47" s="342"/>
      <c r="X47" s="123"/>
    </row>
    <row r="48" spans="1:24" ht="28.5" customHeight="1">
      <c r="A48" s="325"/>
      <c r="B48" s="326"/>
      <c r="C48" s="326"/>
      <c r="D48" s="326"/>
      <c r="E48" s="327"/>
      <c r="F48" s="324" t="s">
        <v>110</v>
      </c>
      <c r="G48" s="324"/>
      <c r="H48" s="324"/>
      <c r="I48" s="322"/>
      <c r="J48" s="322"/>
      <c r="K48" s="322"/>
      <c r="L48" s="322"/>
      <c r="M48" s="322"/>
      <c r="N48" s="322"/>
      <c r="O48" s="319" t="s">
        <v>109</v>
      </c>
      <c r="P48" s="320"/>
      <c r="Q48" s="321"/>
      <c r="R48" s="322"/>
      <c r="S48" s="322"/>
      <c r="T48" s="322"/>
      <c r="U48" s="322"/>
      <c r="V48" s="322"/>
      <c r="W48" s="323"/>
      <c r="X48" s="123"/>
    </row>
    <row r="49" spans="1:24" ht="28.5" customHeight="1">
      <c r="A49" s="325"/>
      <c r="B49" s="326"/>
      <c r="C49" s="326"/>
      <c r="D49" s="326"/>
      <c r="E49" s="327"/>
      <c r="F49" s="324" t="s">
        <v>341</v>
      </c>
      <c r="G49" s="324"/>
      <c r="H49" s="324"/>
      <c r="I49" s="322"/>
      <c r="J49" s="322"/>
      <c r="K49" s="322"/>
      <c r="L49" s="322"/>
      <c r="M49" s="322"/>
      <c r="N49" s="322"/>
      <c r="O49" s="319" t="s">
        <v>342</v>
      </c>
      <c r="P49" s="320"/>
      <c r="Q49" s="321"/>
      <c r="R49" s="322"/>
      <c r="S49" s="322"/>
      <c r="T49" s="322"/>
      <c r="U49" s="322"/>
      <c r="V49" s="322"/>
      <c r="W49" s="323"/>
      <c r="X49" s="123"/>
    </row>
    <row r="50" spans="1:24" ht="28.5" customHeight="1">
      <c r="A50" s="328"/>
      <c r="B50" s="329"/>
      <c r="C50" s="329"/>
      <c r="D50" s="329"/>
      <c r="E50" s="330"/>
      <c r="F50" s="324" t="s">
        <v>435</v>
      </c>
      <c r="G50" s="324"/>
      <c r="H50" s="324"/>
      <c r="I50" s="321"/>
      <c r="J50" s="322"/>
      <c r="K50" s="322"/>
      <c r="L50" s="322"/>
      <c r="M50" s="322"/>
      <c r="N50" s="322"/>
      <c r="O50" s="322"/>
      <c r="P50" s="322"/>
      <c r="Q50" s="322"/>
      <c r="R50" s="322"/>
      <c r="S50" s="322"/>
      <c r="T50" s="322"/>
      <c r="U50" s="322"/>
      <c r="V50" s="322"/>
      <c r="W50" s="323"/>
      <c r="X50" s="123"/>
    </row>
    <row r="51" spans="1:24" ht="28.5" customHeight="1">
      <c r="A51" s="325" t="s">
        <v>343</v>
      </c>
      <c r="B51" s="326"/>
      <c r="C51" s="326"/>
      <c r="D51" s="326"/>
      <c r="E51" s="327"/>
      <c r="F51" s="331" t="s">
        <v>337</v>
      </c>
      <c r="G51" s="331"/>
      <c r="H51" s="331"/>
      <c r="I51" s="321"/>
      <c r="J51" s="322"/>
      <c r="K51" s="322"/>
      <c r="L51" s="322"/>
      <c r="M51" s="322"/>
      <c r="N51" s="322"/>
      <c r="O51" s="319" t="s">
        <v>338</v>
      </c>
      <c r="P51" s="320"/>
      <c r="Q51" s="321"/>
      <c r="R51" s="322"/>
      <c r="S51" s="322"/>
      <c r="T51" s="322"/>
      <c r="U51" s="322"/>
      <c r="V51" s="322"/>
      <c r="W51" s="323"/>
      <c r="X51" s="123"/>
    </row>
    <row r="52" spans="1:24" ht="28.5" customHeight="1">
      <c r="A52" s="325"/>
      <c r="B52" s="326"/>
      <c r="C52" s="326"/>
      <c r="D52" s="326"/>
      <c r="E52" s="327"/>
      <c r="F52" s="332" t="s">
        <v>339</v>
      </c>
      <c r="G52" s="333"/>
      <c r="H52" s="334"/>
      <c r="I52" s="133" t="s">
        <v>340</v>
      </c>
      <c r="J52" s="338"/>
      <c r="K52" s="338"/>
      <c r="L52" s="338"/>
      <c r="M52" s="338"/>
      <c r="N52" s="339"/>
      <c r="O52" s="108"/>
      <c r="P52" s="109"/>
      <c r="Q52" s="109"/>
      <c r="R52" s="109"/>
      <c r="S52" s="109"/>
      <c r="T52" s="109"/>
      <c r="U52" s="109"/>
      <c r="V52" s="109"/>
      <c r="W52" s="110"/>
      <c r="X52" s="123"/>
    </row>
    <row r="53" spans="1:24" ht="28.5" customHeight="1">
      <c r="A53" s="325"/>
      <c r="B53" s="326"/>
      <c r="C53" s="326"/>
      <c r="D53" s="326"/>
      <c r="E53" s="327"/>
      <c r="F53" s="335"/>
      <c r="G53" s="336"/>
      <c r="H53" s="337"/>
      <c r="I53" s="340"/>
      <c r="J53" s="341"/>
      <c r="K53" s="341"/>
      <c r="L53" s="341"/>
      <c r="M53" s="341"/>
      <c r="N53" s="341"/>
      <c r="O53" s="341"/>
      <c r="P53" s="341"/>
      <c r="Q53" s="341"/>
      <c r="R53" s="341"/>
      <c r="S53" s="341"/>
      <c r="T53" s="341"/>
      <c r="U53" s="341"/>
      <c r="V53" s="341"/>
      <c r="W53" s="342"/>
      <c r="X53" s="123"/>
    </row>
    <row r="54" spans="1:24" ht="28.5" customHeight="1">
      <c r="A54" s="325"/>
      <c r="B54" s="326"/>
      <c r="C54" s="326"/>
      <c r="D54" s="326"/>
      <c r="E54" s="327"/>
      <c r="F54" s="324" t="s">
        <v>110</v>
      </c>
      <c r="G54" s="324"/>
      <c r="H54" s="324"/>
      <c r="I54" s="322"/>
      <c r="J54" s="322"/>
      <c r="K54" s="322"/>
      <c r="L54" s="322"/>
      <c r="M54" s="322"/>
      <c r="N54" s="322"/>
      <c r="O54" s="319" t="s">
        <v>109</v>
      </c>
      <c r="P54" s="320"/>
      <c r="Q54" s="321"/>
      <c r="R54" s="322"/>
      <c r="S54" s="322"/>
      <c r="T54" s="322"/>
      <c r="U54" s="322"/>
      <c r="V54" s="322"/>
      <c r="W54" s="323"/>
      <c r="X54" s="123"/>
    </row>
    <row r="55" spans="1:24" ht="28.5" customHeight="1">
      <c r="A55" s="325"/>
      <c r="B55" s="326"/>
      <c r="C55" s="326"/>
      <c r="D55" s="326"/>
      <c r="E55" s="327"/>
      <c r="F55" s="324" t="s">
        <v>341</v>
      </c>
      <c r="G55" s="324"/>
      <c r="H55" s="324"/>
      <c r="I55" s="322"/>
      <c r="J55" s="322"/>
      <c r="K55" s="322"/>
      <c r="L55" s="322"/>
      <c r="M55" s="322"/>
      <c r="N55" s="322"/>
      <c r="O55" s="319" t="s">
        <v>342</v>
      </c>
      <c r="P55" s="320"/>
      <c r="Q55" s="321"/>
      <c r="R55" s="322"/>
      <c r="S55" s="322"/>
      <c r="T55" s="322"/>
      <c r="U55" s="322"/>
      <c r="V55" s="322"/>
      <c r="W55" s="323"/>
      <c r="X55" s="123"/>
    </row>
    <row r="56" spans="1:24" ht="28.5" customHeight="1">
      <c r="A56" s="328"/>
      <c r="B56" s="329"/>
      <c r="C56" s="329"/>
      <c r="D56" s="329"/>
      <c r="E56" s="330"/>
      <c r="F56" s="324" t="s">
        <v>435</v>
      </c>
      <c r="G56" s="324"/>
      <c r="H56" s="324"/>
      <c r="I56" s="321"/>
      <c r="J56" s="322"/>
      <c r="K56" s="322"/>
      <c r="L56" s="322"/>
      <c r="M56" s="322"/>
      <c r="N56" s="322"/>
      <c r="O56" s="322"/>
      <c r="P56" s="322"/>
      <c r="Q56" s="322"/>
      <c r="R56" s="322"/>
      <c r="S56" s="322"/>
      <c r="T56" s="322"/>
      <c r="U56" s="322"/>
      <c r="V56" s="322"/>
      <c r="W56" s="323"/>
      <c r="X56" s="123"/>
    </row>
    <row r="57" spans="1:24" ht="28.5" customHeight="1">
      <c r="A57" s="325" t="s">
        <v>343</v>
      </c>
      <c r="B57" s="326"/>
      <c r="C57" s="326"/>
      <c r="D57" s="326"/>
      <c r="E57" s="327"/>
      <c r="F57" s="331" t="s">
        <v>337</v>
      </c>
      <c r="G57" s="331"/>
      <c r="H57" s="331"/>
      <c r="I57" s="321"/>
      <c r="J57" s="322"/>
      <c r="K57" s="322"/>
      <c r="L57" s="322"/>
      <c r="M57" s="322"/>
      <c r="N57" s="322"/>
      <c r="O57" s="319" t="s">
        <v>338</v>
      </c>
      <c r="P57" s="320"/>
      <c r="Q57" s="321"/>
      <c r="R57" s="322"/>
      <c r="S57" s="322"/>
      <c r="T57" s="322"/>
      <c r="U57" s="322"/>
      <c r="V57" s="322"/>
      <c r="W57" s="323"/>
      <c r="X57" s="123"/>
    </row>
    <row r="58" spans="1:24" ht="28.5" customHeight="1">
      <c r="A58" s="325"/>
      <c r="B58" s="326"/>
      <c r="C58" s="326"/>
      <c r="D58" s="326"/>
      <c r="E58" s="327"/>
      <c r="F58" s="332" t="s">
        <v>339</v>
      </c>
      <c r="G58" s="333"/>
      <c r="H58" s="334"/>
      <c r="I58" s="133" t="s">
        <v>340</v>
      </c>
      <c r="J58" s="338"/>
      <c r="K58" s="338"/>
      <c r="L58" s="338"/>
      <c r="M58" s="338"/>
      <c r="N58" s="339"/>
      <c r="O58" s="108"/>
      <c r="P58" s="109"/>
      <c r="Q58" s="109"/>
      <c r="R58" s="109"/>
      <c r="S58" s="109"/>
      <c r="T58" s="109"/>
      <c r="U58" s="109"/>
      <c r="V58" s="109"/>
      <c r="W58" s="110"/>
      <c r="X58" s="123"/>
    </row>
    <row r="59" spans="1:24" ht="28.5" customHeight="1">
      <c r="A59" s="325"/>
      <c r="B59" s="326"/>
      <c r="C59" s="326"/>
      <c r="D59" s="326"/>
      <c r="E59" s="327"/>
      <c r="F59" s="335"/>
      <c r="G59" s="336"/>
      <c r="H59" s="337"/>
      <c r="I59" s="340"/>
      <c r="J59" s="341"/>
      <c r="K59" s="341"/>
      <c r="L59" s="341"/>
      <c r="M59" s="341"/>
      <c r="N59" s="341"/>
      <c r="O59" s="341"/>
      <c r="P59" s="341"/>
      <c r="Q59" s="341"/>
      <c r="R59" s="341"/>
      <c r="S59" s="341"/>
      <c r="T59" s="341"/>
      <c r="U59" s="341"/>
      <c r="V59" s="341"/>
      <c r="W59" s="342"/>
      <c r="X59" s="123"/>
    </row>
    <row r="60" spans="1:24" ht="28.5" customHeight="1">
      <c r="A60" s="325"/>
      <c r="B60" s="326"/>
      <c r="C60" s="326"/>
      <c r="D60" s="326"/>
      <c r="E60" s="327"/>
      <c r="F60" s="324" t="s">
        <v>110</v>
      </c>
      <c r="G60" s="324"/>
      <c r="H60" s="324"/>
      <c r="I60" s="322"/>
      <c r="J60" s="322"/>
      <c r="K60" s="322"/>
      <c r="L60" s="322"/>
      <c r="M60" s="322"/>
      <c r="N60" s="322"/>
      <c r="O60" s="319" t="s">
        <v>109</v>
      </c>
      <c r="P60" s="320"/>
      <c r="Q60" s="321"/>
      <c r="R60" s="322"/>
      <c r="S60" s="322"/>
      <c r="T60" s="322"/>
      <c r="U60" s="322"/>
      <c r="V60" s="322"/>
      <c r="W60" s="323"/>
      <c r="X60" s="123"/>
    </row>
    <row r="61" spans="1:24" ht="28.5" customHeight="1">
      <c r="A61" s="325"/>
      <c r="B61" s="326"/>
      <c r="C61" s="326"/>
      <c r="D61" s="326"/>
      <c r="E61" s="327"/>
      <c r="F61" s="324" t="s">
        <v>341</v>
      </c>
      <c r="G61" s="324"/>
      <c r="H61" s="324"/>
      <c r="I61" s="322"/>
      <c r="J61" s="322"/>
      <c r="K61" s="322"/>
      <c r="L61" s="322"/>
      <c r="M61" s="322"/>
      <c r="N61" s="322"/>
      <c r="O61" s="319" t="s">
        <v>342</v>
      </c>
      <c r="P61" s="320"/>
      <c r="Q61" s="321"/>
      <c r="R61" s="322"/>
      <c r="S61" s="322"/>
      <c r="T61" s="322"/>
      <c r="U61" s="322"/>
      <c r="V61" s="322"/>
      <c r="W61" s="323"/>
      <c r="X61" s="123"/>
    </row>
    <row r="62" spans="1:24" ht="28.5" customHeight="1">
      <c r="A62" s="328"/>
      <c r="B62" s="329"/>
      <c r="C62" s="329"/>
      <c r="D62" s="329"/>
      <c r="E62" s="330"/>
      <c r="F62" s="324" t="s">
        <v>435</v>
      </c>
      <c r="G62" s="324"/>
      <c r="H62" s="324"/>
      <c r="I62" s="321"/>
      <c r="J62" s="322"/>
      <c r="K62" s="322"/>
      <c r="L62" s="322"/>
      <c r="M62" s="322"/>
      <c r="N62" s="322"/>
      <c r="O62" s="322"/>
      <c r="P62" s="322"/>
      <c r="Q62" s="322"/>
      <c r="R62" s="322"/>
      <c r="S62" s="322"/>
      <c r="T62" s="322"/>
      <c r="U62" s="322"/>
      <c r="V62" s="322"/>
      <c r="W62" s="323"/>
      <c r="X62" s="123"/>
    </row>
    <row r="63" spans="1:24" ht="28.5" customHeight="1">
      <c r="A63" s="325" t="s">
        <v>343</v>
      </c>
      <c r="B63" s="326"/>
      <c r="C63" s="326"/>
      <c r="D63" s="326"/>
      <c r="E63" s="327"/>
      <c r="F63" s="331" t="s">
        <v>337</v>
      </c>
      <c r="G63" s="331"/>
      <c r="H63" s="331"/>
      <c r="I63" s="321"/>
      <c r="J63" s="322"/>
      <c r="K63" s="322"/>
      <c r="L63" s="322"/>
      <c r="M63" s="322"/>
      <c r="N63" s="322"/>
      <c r="O63" s="319" t="s">
        <v>338</v>
      </c>
      <c r="P63" s="320"/>
      <c r="Q63" s="321"/>
      <c r="R63" s="322"/>
      <c r="S63" s="322"/>
      <c r="T63" s="322"/>
      <c r="U63" s="322"/>
      <c r="V63" s="322"/>
      <c r="W63" s="323"/>
      <c r="X63" s="123"/>
    </row>
    <row r="64" spans="1:24" ht="28.5" customHeight="1">
      <c r="A64" s="325"/>
      <c r="B64" s="326"/>
      <c r="C64" s="326"/>
      <c r="D64" s="326"/>
      <c r="E64" s="327"/>
      <c r="F64" s="332" t="s">
        <v>339</v>
      </c>
      <c r="G64" s="333"/>
      <c r="H64" s="334"/>
      <c r="I64" s="133" t="s">
        <v>340</v>
      </c>
      <c r="J64" s="338"/>
      <c r="K64" s="338"/>
      <c r="L64" s="338"/>
      <c r="M64" s="338"/>
      <c r="N64" s="339"/>
      <c r="O64" s="108"/>
      <c r="P64" s="109"/>
      <c r="Q64" s="109"/>
      <c r="R64" s="109"/>
      <c r="S64" s="109"/>
      <c r="T64" s="109"/>
      <c r="U64" s="109"/>
      <c r="V64" s="109"/>
      <c r="W64" s="110"/>
      <c r="X64" s="123"/>
    </row>
    <row r="65" spans="1:24" ht="28.5" customHeight="1">
      <c r="A65" s="325"/>
      <c r="B65" s="326"/>
      <c r="C65" s="326"/>
      <c r="D65" s="326"/>
      <c r="E65" s="327"/>
      <c r="F65" s="335"/>
      <c r="G65" s="336"/>
      <c r="H65" s="337"/>
      <c r="I65" s="340"/>
      <c r="J65" s="341"/>
      <c r="K65" s="341"/>
      <c r="L65" s="341"/>
      <c r="M65" s="341"/>
      <c r="N65" s="341"/>
      <c r="O65" s="341"/>
      <c r="P65" s="341"/>
      <c r="Q65" s="341"/>
      <c r="R65" s="341"/>
      <c r="S65" s="341"/>
      <c r="T65" s="341"/>
      <c r="U65" s="341"/>
      <c r="V65" s="341"/>
      <c r="W65" s="342"/>
      <c r="X65" s="123"/>
    </row>
    <row r="66" spans="1:24" ht="28.5" customHeight="1">
      <c r="A66" s="325"/>
      <c r="B66" s="326"/>
      <c r="C66" s="326"/>
      <c r="D66" s="326"/>
      <c r="E66" s="327"/>
      <c r="F66" s="324" t="s">
        <v>110</v>
      </c>
      <c r="G66" s="324"/>
      <c r="H66" s="324"/>
      <c r="I66" s="322"/>
      <c r="J66" s="322"/>
      <c r="K66" s="322"/>
      <c r="L66" s="322"/>
      <c r="M66" s="322"/>
      <c r="N66" s="322"/>
      <c r="O66" s="319" t="s">
        <v>109</v>
      </c>
      <c r="P66" s="320"/>
      <c r="Q66" s="321"/>
      <c r="R66" s="322"/>
      <c r="S66" s="322"/>
      <c r="T66" s="322"/>
      <c r="U66" s="322"/>
      <c r="V66" s="322"/>
      <c r="W66" s="323"/>
      <c r="X66" s="123"/>
    </row>
    <row r="67" spans="1:24" ht="28.5" customHeight="1">
      <c r="A67" s="325"/>
      <c r="B67" s="326"/>
      <c r="C67" s="326"/>
      <c r="D67" s="326"/>
      <c r="E67" s="327"/>
      <c r="F67" s="324" t="s">
        <v>341</v>
      </c>
      <c r="G67" s="324"/>
      <c r="H67" s="324"/>
      <c r="I67" s="322"/>
      <c r="J67" s="322"/>
      <c r="K67" s="322"/>
      <c r="L67" s="322"/>
      <c r="M67" s="322"/>
      <c r="N67" s="322"/>
      <c r="O67" s="319" t="s">
        <v>342</v>
      </c>
      <c r="P67" s="320"/>
      <c r="Q67" s="321"/>
      <c r="R67" s="322"/>
      <c r="S67" s="322"/>
      <c r="T67" s="322"/>
      <c r="U67" s="322"/>
      <c r="V67" s="322"/>
      <c r="W67" s="323"/>
      <c r="X67" s="123"/>
    </row>
    <row r="68" spans="1:24" ht="28.5" customHeight="1">
      <c r="A68" s="328"/>
      <c r="B68" s="329"/>
      <c r="C68" s="329"/>
      <c r="D68" s="329"/>
      <c r="E68" s="330"/>
      <c r="F68" s="324" t="s">
        <v>435</v>
      </c>
      <c r="G68" s="324"/>
      <c r="H68" s="324"/>
      <c r="I68" s="321"/>
      <c r="J68" s="322"/>
      <c r="K68" s="322"/>
      <c r="L68" s="322"/>
      <c r="M68" s="322"/>
      <c r="N68" s="322"/>
      <c r="O68" s="322"/>
      <c r="P68" s="322"/>
      <c r="Q68" s="322"/>
      <c r="R68" s="322"/>
      <c r="S68" s="322"/>
      <c r="T68" s="322"/>
      <c r="U68" s="322"/>
      <c r="V68" s="322"/>
      <c r="W68" s="323"/>
      <c r="X68" s="123"/>
    </row>
  </sheetData>
  <sheetProtection algorithmName="SHA-512" hashValue="OJ8lhMbzU+HMY6Uds8tKSivADaZHue07BOA1QYRa8UetpfO0iUXXoXxLONC0rcXpuMAmnGByPmjw+puo9abMiA==" saltValue="PCu5sJb9s7cH2Cz9fxrLgA==" spinCount="100000" sheet="1" formatCells="0"/>
  <mergeCells count="170">
    <mergeCell ref="A3:L3"/>
    <mergeCell ref="M3:U3"/>
    <mergeCell ref="F30:H30"/>
    <mergeCell ref="I30:N30"/>
    <mergeCell ref="O30:P30"/>
    <mergeCell ref="Q30:W30"/>
    <mergeCell ref="F31:H31"/>
    <mergeCell ref="I31:N31"/>
    <mergeCell ref="O31:P31"/>
    <mergeCell ref="Q31:W31"/>
    <mergeCell ref="F26:H26"/>
    <mergeCell ref="I26:W26"/>
    <mergeCell ref="A27:E32"/>
    <mergeCell ref="F27:H27"/>
    <mergeCell ref="A21:E26"/>
    <mergeCell ref="F21:H21"/>
    <mergeCell ref="I21:N21"/>
    <mergeCell ref="O21:P21"/>
    <mergeCell ref="Q21:W21"/>
    <mergeCell ref="F22:H23"/>
    <mergeCell ref="J22:N22"/>
    <mergeCell ref="I23:W23"/>
    <mergeCell ref="F25:H25"/>
    <mergeCell ref="I25:N25"/>
    <mergeCell ref="Q5:R5"/>
    <mergeCell ref="L7:W7"/>
    <mergeCell ref="L9:V9"/>
    <mergeCell ref="A12:W12"/>
    <mergeCell ref="A14:E14"/>
    <mergeCell ref="F14:W14"/>
    <mergeCell ref="Q15:W15"/>
    <mergeCell ref="F16:H17"/>
    <mergeCell ref="F19:H19"/>
    <mergeCell ref="I19:N19"/>
    <mergeCell ref="O19:P19"/>
    <mergeCell ref="Q19:W19"/>
    <mergeCell ref="J16:N16"/>
    <mergeCell ref="I17:W17"/>
    <mergeCell ref="F18:H18"/>
    <mergeCell ref="I18:N18"/>
    <mergeCell ref="A15:E20"/>
    <mergeCell ref="F15:H15"/>
    <mergeCell ref="I15:N15"/>
    <mergeCell ref="O15:P15"/>
    <mergeCell ref="F20:H20"/>
    <mergeCell ref="I20:W20"/>
    <mergeCell ref="F36:H36"/>
    <mergeCell ref="I36:N36"/>
    <mergeCell ref="O36:P36"/>
    <mergeCell ref="Q36:W36"/>
    <mergeCell ref="F37:H37"/>
    <mergeCell ref="I37:N37"/>
    <mergeCell ref="O37:P37"/>
    <mergeCell ref="Q37:W37"/>
    <mergeCell ref="O18:P18"/>
    <mergeCell ref="Q18:W18"/>
    <mergeCell ref="I27:N27"/>
    <mergeCell ref="O27:P27"/>
    <mergeCell ref="Q27:W27"/>
    <mergeCell ref="F28:H29"/>
    <mergeCell ref="J28:N28"/>
    <mergeCell ref="I29:W29"/>
    <mergeCell ref="F32:H32"/>
    <mergeCell ref="I32:W32"/>
    <mergeCell ref="O25:P25"/>
    <mergeCell ref="Q25:W25"/>
    <mergeCell ref="F24:H24"/>
    <mergeCell ref="I24:N24"/>
    <mergeCell ref="O24:P24"/>
    <mergeCell ref="Q24:W24"/>
    <mergeCell ref="F38:H38"/>
    <mergeCell ref="I38:W38"/>
    <mergeCell ref="A39:E44"/>
    <mergeCell ref="F39:H39"/>
    <mergeCell ref="I39:N39"/>
    <mergeCell ref="O39:P39"/>
    <mergeCell ref="Q39:W39"/>
    <mergeCell ref="F40:H41"/>
    <mergeCell ref="J40:N40"/>
    <mergeCell ref="I41:W41"/>
    <mergeCell ref="F42:H42"/>
    <mergeCell ref="I42:N42"/>
    <mergeCell ref="O42:P42"/>
    <mergeCell ref="Q42:W42"/>
    <mergeCell ref="F43:H43"/>
    <mergeCell ref="I43:N43"/>
    <mergeCell ref="A33:E38"/>
    <mergeCell ref="F33:H33"/>
    <mergeCell ref="I33:N33"/>
    <mergeCell ref="O33:P33"/>
    <mergeCell ref="Q33:W33"/>
    <mergeCell ref="F34:H35"/>
    <mergeCell ref="J34:N34"/>
    <mergeCell ref="I35:W35"/>
    <mergeCell ref="O43:P43"/>
    <mergeCell ref="Q43:W43"/>
    <mergeCell ref="F44:H44"/>
    <mergeCell ref="I44:W44"/>
    <mergeCell ref="A45:E50"/>
    <mergeCell ref="F45:H45"/>
    <mergeCell ref="I45:N45"/>
    <mergeCell ref="O45:P45"/>
    <mergeCell ref="Q45:W45"/>
    <mergeCell ref="F46:H47"/>
    <mergeCell ref="J46:N46"/>
    <mergeCell ref="I47:W47"/>
    <mergeCell ref="F48:H48"/>
    <mergeCell ref="I48:N48"/>
    <mergeCell ref="O48:P48"/>
    <mergeCell ref="Q48:W48"/>
    <mergeCell ref="F54:H54"/>
    <mergeCell ref="I54:N54"/>
    <mergeCell ref="O54:P54"/>
    <mergeCell ref="Q54:W54"/>
    <mergeCell ref="F55:H55"/>
    <mergeCell ref="I55:N55"/>
    <mergeCell ref="O55:P55"/>
    <mergeCell ref="Q55:W55"/>
    <mergeCell ref="F49:H49"/>
    <mergeCell ref="I49:N49"/>
    <mergeCell ref="O49:P49"/>
    <mergeCell ref="Q49:W49"/>
    <mergeCell ref="F50:H50"/>
    <mergeCell ref="I50:W50"/>
    <mergeCell ref="F56:H56"/>
    <mergeCell ref="I56:W56"/>
    <mergeCell ref="A57:E62"/>
    <mergeCell ref="F57:H57"/>
    <mergeCell ref="I57:N57"/>
    <mergeCell ref="O57:P57"/>
    <mergeCell ref="Q57:W57"/>
    <mergeCell ref="F58:H59"/>
    <mergeCell ref="J58:N58"/>
    <mergeCell ref="I59:W59"/>
    <mergeCell ref="F60:H60"/>
    <mergeCell ref="I60:N60"/>
    <mergeCell ref="O60:P60"/>
    <mergeCell ref="Q60:W60"/>
    <mergeCell ref="F61:H61"/>
    <mergeCell ref="I61:N61"/>
    <mergeCell ref="A51:E56"/>
    <mergeCell ref="F51:H51"/>
    <mergeCell ref="I51:N51"/>
    <mergeCell ref="O51:P51"/>
    <mergeCell ref="Q51:W51"/>
    <mergeCell ref="F52:H53"/>
    <mergeCell ref="J52:N52"/>
    <mergeCell ref="I53:W53"/>
    <mergeCell ref="O61:P61"/>
    <mergeCell ref="Q61:W61"/>
    <mergeCell ref="F62:H62"/>
    <mergeCell ref="I62:W62"/>
    <mergeCell ref="A63:E68"/>
    <mergeCell ref="F63:H63"/>
    <mergeCell ref="I63:N63"/>
    <mergeCell ref="O63:P63"/>
    <mergeCell ref="Q63:W63"/>
    <mergeCell ref="F64:H65"/>
    <mergeCell ref="J64:N64"/>
    <mergeCell ref="I65:W65"/>
    <mergeCell ref="F66:H66"/>
    <mergeCell ref="I66:N66"/>
    <mergeCell ref="O66:P66"/>
    <mergeCell ref="Q66:W66"/>
    <mergeCell ref="F67:H67"/>
    <mergeCell ref="I67:N67"/>
    <mergeCell ref="O67:P67"/>
    <mergeCell ref="Q67:W67"/>
    <mergeCell ref="F68:H68"/>
    <mergeCell ref="I68:W68"/>
  </mergeCells>
  <phoneticPr fontId="3"/>
  <dataValidations count="2">
    <dataValidation type="list" allowBlank="1" showInputMessage="1" showErrorMessage="1" sqref="M3:U3" xr:uid="{00000000-0002-0000-0000-000000000000}">
      <formula1>"計画書提出書,実施状況等報告書提出書"</formula1>
    </dataValidation>
    <dataValidation type="list" allowBlank="1" showInputMessage="1" showErrorMessage="1" sqref="Q5:R5" xr:uid="{00000000-0002-0000-0000-000001000000}">
      <formula1>$AB$5:$AB$8</formula1>
    </dataValidation>
  </dataValidations>
  <printOptions horizontalCentered="1"/>
  <pageMargins left="0.70866141732283472" right="0.70866141732283472" top="0.59055118110236227" bottom="0.59055118110236227" header="0.51181102362204722" footer="0.51181102362204722"/>
  <pageSetup paperSize="9" scale="97" fitToHeight="2" orientation="portrait" cellComments="asDisplayed" r:id="rId1"/>
  <headerFooter alignWithMargins="0"/>
  <rowBreaks count="2" manualBreakCount="2">
    <brk id="32" max="22" man="1"/>
    <brk id="50" max="22"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6" tint="0.39997558519241921"/>
  </sheetPr>
  <dimension ref="A1:AD105"/>
  <sheetViews>
    <sheetView showGridLines="0" view="pageBreakPreview" zoomScaleNormal="100" zoomScaleSheetLayoutView="100" workbookViewId="0">
      <selection activeCell="B6" sqref="B6"/>
    </sheetView>
  </sheetViews>
  <sheetFormatPr defaultColWidth="9" defaultRowHeight="13.5"/>
  <cols>
    <col min="1" max="1" width="4.625" style="4" bestFit="1" customWidth="1"/>
    <col min="2" max="2" width="21" style="15" customWidth="1"/>
    <col min="3" max="3" width="19.625" style="228" customWidth="1"/>
    <col min="4" max="4" width="24.125" style="228" customWidth="1"/>
    <col min="5" max="5" width="16.5" style="228" customWidth="1"/>
    <col min="6" max="6" width="5" style="14" bestFit="1" customWidth="1"/>
    <col min="7" max="12" width="9.875" style="4" customWidth="1"/>
    <col min="13" max="13" width="9.875" style="4" hidden="1" customWidth="1"/>
    <col min="14" max="15" width="9" style="7" hidden="1" customWidth="1"/>
    <col min="16" max="16" width="17" style="7" hidden="1" customWidth="1"/>
    <col min="17" max="17" width="9.75" style="7" hidden="1" customWidth="1"/>
    <col min="18" max="22" width="7.875" style="7" hidden="1" customWidth="1"/>
    <col min="23" max="23" width="7.5" style="7" hidden="1" customWidth="1"/>
    <col min="24" max="24" width="2.75" style="7" hidden="1" customWidth="1"/>
    <col min="25" max="25" width="4.25" style="7" hidden="1" customWidth="1"/>
    <col min="26" max="28" width="11" style="132" hidden="1" customWidth="1"/>
    <col min="29" max="29" width="3" style="132" hidden="1" customWidth="1"/>
    <col min="30" max="30" width="11.875" style="7" hidden="1" customWidth="1"/>
    <col min="31" max="16384" width="9" style="7"/>
  </cols>
  <sheetData>
    <row r="1" spans="1:30" ht="14.25" thickBot="1"/>
    <row r="2" spans="1:30" ht="18" thickBot="1">
      <c r="A2" s="229" t="s">
        <v>371</v>
      </c>
      <c r="B2" s="230"/>
      <c r="C2" s="230"/>
      <c r="D2" s="230"/>
      <c r="E2" s="230"/>
      <c r="F2" s="230"/>
      <c r="G2" s="230"/>
      <c r="H2" s="230"/>
      <c r="I2" s="230"/>
      <c r="J2" s="230"/>
      <c r="K2" s="230"/>
      <c r="L2" s="231"/>
      <c r="M2" s="231"/>
    </row>
    <row r="3" spans="1:30" ht="14.25" thickBot="1">
      <c r="Z3" s="132">
        <v>2</v>
      </c>
      <c r="AD3" s="7">
        <v>1</v>
      </c>
    </row>
    <row r="4" spans="1:30" ht="13.5" customHeight="1">
      <c r="A4" s="1023" t="s">
        <v>372</v>
      </c>
      <c r="B4" s="1025" t="s">
        <v>373</v>
      </c>
      <c r="C4" s="1027" t="s">
        <v>374</v>
      </c>
      <c r="D4" s="1029" t="s">
        <v>375</v>
      </c>
      <c r="E4" s="1031" t="s">
        <v>376</v>
      </c>
      <c r="F4" s="1033" t="s">
        <v>377</v>
      </c>
      <c r="G4" s="1034"/>
      <c r="H4" s="1034"/>
      <c r="I4" s="1034"/>
      <c r="J4" s="1034"/>
      <c r="K4" s="1035"/>
      <c r="L4" s="232"/>
      <c r="M4" s="232"/>
      <c r="Q4" s="1018" t="s">
        <v>378</v>
      </c>
      <c r="R4" s="1019"/>
      <c r="S4" s="1019"/>
      <c r="T4" s="1019"/>
      <c r="U4" s="1019"/>
      <c r="V4" s="1020"/>
      <c r="Z4" s="1021" t="s">
        <v>379</v>
      </c>
      <c r="AA4" s="1021"/>
      <c r="AB4" s="1021"/>
      <c r="AD4" s="259" t="s">
        <v>376</v>
      </c>
    </row>
    <row r="5" spans="1:30" ht="27" customHeight="1">
      <c r="A5" s="1024"/>
      <c r="B5" s="1026"/>
      <c r="C5" s="1028"/>
      <c r="D5" s="1030"/>
      <c r="E5" s="1032"/>
      <c r="F5" s="233" t="s">
        <v>126</v>
      </c>
      <c r="G5" s="234" t="s">
        <v>148</v>
      </c>
      <c r="H5" s="235" t="s">
        <v>380</v>
      </c>
      <c r="I5" s="236" t="s">
        <v>136</v>
      </c>
      <c r="J5" s="237" t="s">
        <v>158</v>
      </c>
      <c r="K5" s="238" t="s">
        <v>169</v>
      </c>
      <c r="L5" s="232"/>
      <c r="M5" s="232"/>
      <c r="P5" s="259" t="s">
        <v>381</v>
      </c>
      <c r="Q5" s="259" t="s">
        <v>382</v>
      </c>
      <c r="R5" s="259" t="s">
        <v>148</v>
      </c>
      <c r="S5" s="259" t="s">
        <v>383</v>
      </c>
      <c r="T5" s="259" t="s">
        <v>136</v>
      </c>
      <c r="U5" s="259" t="s">
        <v>158</v>
      </c>
      <c r="V5" s="259" t="s">
        <v>169</v>
      </c>
      <c r="W5" s="259"/>
      <c r="X5" s="260"/>
      <c r="Y5" s="261"/>
      <c r="Z5" s="262" t="s">
        <v>384</v>
      </c>
      <c r="AA5" s="263" t="s">
        <v>385</v>
      </c>
      <c r="AB5" s="263" t="s">
        <v>386</v>
      </c>
      <c r="AC5" s="264"/>
      <c r="AD5" s="134"/>
    </row>
    <row r="6" spans="1:30" ht="30" customHeight="1">
      <c r="A6" s="239">
        <v>1</v>
      </c>
      <c r="B6" s="276"/>
      <c r="C6" s="240"/>
      <c r="D6" s="241"/>
      <c r="E6" s="242"/>
      <c r="F6" s="265" t="str">
        <f>IF(C6="","",IF(C6="蓄電設備","kWh","kW"))</f>
        <v/>
      </c>
      <c r="G6" s="243"/>
      <c r="H6" s="279"/>
      <c r="I6" s="280"/>
      <c r="J6" s="244"/>
      <c r="K6" s="281"/>
      <c r="L6" s="245"/>
      <c r="M6" s="245"/>
      <c r="N6" s="7" t="e">
        <f t="shared" ref="N6:N37" si="0">VLOOKUP(C6,$P$6:$W$18,8,FALSE)&amp;"１"</f>
        <v>#N/A</v>
      </c>
      <c r="O6" s="7" t="e">
        <f t="shared" ref="O6:O37" si="1">VLOOKUP(C6,$P$6:$W$18,8,FALSE)&amp;"２"</f>
        <v>#N/A</v>
      </c>
      <c r="P6" s="134" t="s">
        <v>387</v>
      </c>
      <c r="Q6" s="134" t="s">
        <v>390</v>
      </c>
      <c r="R6" s="134">
        <f t="shared" ref="R6:R18" si="2">SUMIF($C:$C,$P6,G:G)</f>
        <v>0</v>
      </c>
      <c r="S6" s="134">
        <f t="shared" ref="S6:S18" si="3">SUMIF($C:$C,$P6,H:H)</f>
        <v>0</v>
      </c>
      <c r="T6" s="134">
        <f t="shared" ref="T6:T18" si="4">SUMIF($C:$C,$P6,I:I)</f>
        <v>0</v>
      </c>
      <c r="U6" s="134">
        <f t="shared" ref="U6:U18" si="5">SUMIF($C:$C,$P6,J:J)</f>
        <v>0</v>
      </c>
      <c r="V6" s="134">
        <f t="shared" ref="V6:V18" si="6">SUMIF($C:$C,$P6,K:K)</f>
        <v>0</v>
      </c>
      <c r="W6" s="134" t="s">
        <v>391</v>
      </c>
      <c r="X6" s="266"/>
      <c r="Y6" s="1022" t="s">
        <v>392</v>
      </c>
      <c r="Z6" s="267" t="s">
        <v>393</v>
      </c>
      <c r="AA6" s="267" t="s">
        <v>393</v>
      </c>
      <c r="AB6" s="267" t="s">
        <v>393</v>
      </c>
      <c r="AC6" s="268"/>
      <c r="AD6" s="269" t="s">
        <v>389</v>
      </c>
    </row>
    <row r="7" spans="1:30" ht="30" customHeight="1">
      <c r="A7" s="246">
        <v>2</v>
      </c>
      <c r="B7" s="277"/>
      <c r="C7" s="247"/>
      <c r="D7" s="248"/>
      <c r="E7" s="249"/>
      <c r="F7" s="270" t="str">
        <f t="shared" ref="F7:F55" si="7">IF(C7="","",IF(C7="蓄電設備","kWh","kW"))</f>
        <v/>
      </c>
      <c r="G7" s="250"/>
      <c r="H7" s="282"/>
      <c r="I7" s="283"/>
      <c r="J7" s="251"/>
      <c r="K7" s="284"/>
      <c r="L7" s="245"/>
      <c r="M7" s="245"/>
      <c r="N7" s="7" t="e">
        <f t="shared" si="0"/>
        <v>#N/A</v>
      </c>
      <c r="O7" s="7" t="e">
        <f t="shared" si="1"/>
        <v>#N/A</v>
      </c>
      <c r="P7" s="134" t="s">
        <v>394</v>
      </c>
      <c r="Q7" s="134" t="s">
        <v>390</v>
      </c>
      <c r="R7" s="134">
        <f t="shared" si="2"/>
        <v>0</v>
      </c>
      <c r="S7" s="134">
        <f t="shared" si="3"/>
        <v>0</v>
      </c>
      <c r="T7" s="134">
        <f t="shared" si="4"/>
        <v>0</v>
      </c>
      <c r="U7" s="134">
        <f t="shared" si="5"/>
        <v>0</v>
      </c>
      <c r="V7" s="134">
        <f t="shared" si="6"/>
        <v>0</v>
      </c>
      <c r="W7" s="134" t="s">
        <v>385</v>
      </c>
      <c r="X7" s="266"/>
      <c r="Y7" s="1022"/>
      <c r="Z7" s="267" t="s">
        <v>397</v>
      </c>
      <c r="AA7" s="267" t="s">
        <v>397</v>
      </c>
      <c r="AB7" s="267" t="s">
        <v>397</v>
      </c>
      <c r="AC7" s="268"/>
      <c r="AD7" s="269" t="s">
        <v>396</v>
      </c>
    </row>
    <row r="8" spans="1:30" ht="30" customHeight="1">
      <c r="A8" s="246">
        <v>3</v>
      </c>
      <c r="B8" s="277"/>
      <c r="C8" s="247"/>
      <c r="D8" s="248"/>
      <c r="E8" s="249"/>
      <c r="F8" s="270" t="str">
        <f t="shared" si="7"/>
        <v/>
      </c>
      <c r="G8" s="250"/>
      <c r="H8" s="282"/>
      <c r="I8" s="283"/>
      <c r="J8" s="251"/>
      <c r="K8" s="284"/>
      <c r="L8" s="245"/>
      <c r="M8" s="245"/>
      <c r="N8" s="7" t="e">
        <f t="shared" si="0"/>
        <v>#N/A</v>
      </c>
      <c r="O8" s="7" t="e">
        <f t="shared" si="1"/>
        <v>#N/A</v>
      </c>
      <c r="P8" s="134" t="s">
        <v>398</v>
      </c>
      <c r="Q8" s="134" t="s">
        <v>401</v>
      </c>
      <c r="R8" s="134">
        <f t="shared" si="2"/>
        <v>0</v>
      </c>
      <c r="S8" s="134">
        <f t="shared" si="3"/>
        <v>0</v>
      </c>
      <c r="T8" s="134">
        <f t="shared" si="4"/>
        <v>0</v>
      </c>
      <c r="U8" s="134">
        <f t="shared" si="5"/>
        <v>0</v>
      </c>
      <c r="V8" s="134">
        <f t="shared" si="6"/>
        <v>0</v>
      </c>
      <c r="W8" s="134" t="s">
        <v>392</v>
      </c>
      <c r="X8" s="266"/>
      <c r="Y8" s="1022"/>
      <c r="Z8" s="267" t="s">
        <v>399</v>
      </c>
      <c r="AA8" s="267" t="s">
        <v>399</v>
      </c>
      <c r="AB8" s="267" t="s">
        <v>399</v>
      </c>
      <c r="AC8" s="268"/>
      <c r="AD8" s="271" t="s">
        <v>400</v>
      </c>
    </row>
    <row r="9" spans="1:30" ht="30" customHeight="1">
      <c r="A9" s="246">
        <v>4</v>
      </c>
      <c r="B9" s="277"/>
      <c r="C9" s="247"/>
      <c r="D9" s="248"/>
      <c r="E9" s="249"/>
      <c r="F9" s="270" t="str">
        <f t="shared" si="7"/>
        <v/>
      </c>
      <c r="G9" s="250"/>
      <c r="H9" s="282"/>
      <c r="I9" s="283"/>
      <c r="J9" s="251"/>
      <c r="K9" s="284"/>
      <c r="L9" s="245"/>
      <c r="M9" s="245"/>
      <c r="N9" s="7" t="e">
        <f t="shared" si="0"/>
        <v>#N/A</v>
      </c>
      <c r="O9" s="7" t="e">
        <f t="shared" si="1"/>
        <v>#N/A</v>
      </c>
      <c r="P9" s="134" t="s">
        <v>402</v>
      </c>
      <c r="Q9" s="134" t="s">
        <v>403</v>
      </c>
      <c r="R9" s="134">
        <f t="shared" si="2"/>
        <v>0</v>
      </c>
      <c r="S9" s="134">
        <f t="shared" si="3"/>
        <v>0</v>
      </c>
      <c r="T9" s="134">
        <f t="shared" si="4"/>
        <v>0</v>
      </c>
      <c r="U9" s="134">
        <f t="shared" si="5"/>
        <v>0</v>
      </c>
      <c r="V9" s="134">
        <f t="shared" si="6"/>
        <v>0</v>
      </c>
      <c r="W9" s="134" t="s">
        <v>392</v>
      </c>
      <c r="Y9" s="1022"/>
      <c r="Z9" s="267" t="s">
        <v>395</v>
      </c>
      <c r="AA9" s="267" t="s">
        <v>395</v>
      </c>
      <c r="AB9" s="267" t="s">
        <v>0</v>
      </c>
    </row>
    <row r="10" spans="1:30" ht="30" customHeight="1">
      <c r="A10" s="246">
        <v>5</v>
      </c>
      <c r="B10" s="277"/>
      <c r="C10" s="247"/>
      <c r="D10" s="248"/>
      <c r="E10" s="249"/>
      <c r="F10" s="270" t="str">
        <f t="shared" si="7"/>
        <v/>
      </c>
      <c r="G10" s="250"/>
      <c r="H10" s="282"/>
      <c r="I10" s="283"/>
      <c r="J10" s="251"/>
      <c r="K10" s="284"/>
      <c r="L10" s="245"/>
      <c r="M10" s="245"/>
      <c r="N10" s="7" t="e">
        <f t="shared" si="0"/>
        <v>#N/A</v>
      </c>
      <c r="O10" s="7" t="e">
        <f t="shared" si="1"/>
        <v>#N/A</v>
      </c>
      <c r="P10" s="134" t="s">
        <v>404</v>
      </c>
      <c r="Q10" s="134" t="s">
        <v>405</v>
      </c>
      <c r="R10" s="134">
        <f t="shared" si="2"/>
        <v>0</v>
      </c>
      <c r="S10" s="134">
        <f t="shared" si="3"/>
        <v>0</v>
      </c>
      <c r="T10" s="134">
        <f t="shared" si="4"/>
        <v>0</v>
      </c>
      <c r="U10" s="134">
        <f t="shared" si="5"/>
        <v>0</v>
      </c>
      <c r="V10" s="134">
        <f t="shared" si="6"/>
        <v>0</v>
      </c>
      <c r="W10" s="134" t="s">
        <v>392</v>
      </c>
      <c r="Y10" s="1022"/>
      <c r="Z10" s="267" t="s">
        <v>388</v>
      </c>
      <c r="AA10" s="267" t="s">
        <v>0</v>
      </c>
      <c r="AB10" s="272"/>
    </row>
    <row r="11" spans="1:30" ht="30" customHeight="1">
      <c r="A11" s="246">
        <v>6</v>
      </c>
      <c r="B11" s="277"/>
      <c r="C11" s="247"/>
      <c r="D11" s="248"/>
      <c r="E11" s="249"/>
      <c r="F11" s="270" t="str">
        <f t="shared" si="7"/>
        <v/>
      </c>
      <c r="G11" s="250"/>
      <c r="H11" s="282"/>
      <c r="I11" s="283"/>
      <c r="J11" s="251"/>
      <c r="K11" s="284"/>
      <c r="L11" s="245"/>
      <c r="M11" s="245"/>
      <c r="N11" s="7" t="e">
        <f t="shared" si="0"/>
        <v>#N/A</v>
      </c>
      <c r="O11" s="7" t="e">
        <f t="shared" si="1"/>
        <v>#N/A</v>
      </c>
      <c r="P11" s="134" t="s">
        <v>406</v>
      </c>
      <c r="Q11" s="134" t="s">
        <v>405</v>
      </c>
      <c r="R11" s="134">
        <f t="shared" si="2"/>
        <v>0</v>
      </c>
      <c r="S11" s="134">
        <f t="shared" si="3"/>
        <v>0</v>
      </c>
      <c r="T11" s="134">
        <f t="shared" si="4"/>
        <v>0</v>
      </c>
      <c r="U11" s="134">
        <f t="shared" si="5"/>
        <v>0</v>
      </c>
      <c r="V11" s="134">
        <f t="shared" si="6"/>
        <v>0</v>
      </c>
      <c r="W11" s="134" t="s">
        <v>407</v>
      </c>
      <c r="Y11" s="1022"/>
      <c r="Z11" s="267" t="s">
        <v>0</v>
      </c>
      <c r="AA11" s="272"/>
      <c r="AB11" s="272"/>
    </row>
    <row r="12" spans="1:30" ht="30" customHeight="1">
      <c r="A12" s="246">
        <v>7</v>
      </c>
      <c r="B12" s="277"/>
      <c r="C12" s="247"/>
      <c r="D12" s="248"/>
      <c r="E12" s="249"/>
      <c r="F12" s="270" t="str">
        <f t="shared" si="7"/>
        <v/>
      </c>
      <c r="G12" s="250"/>
      <c r="H12" s="282"/>
      <c r="I12" s="283"/>
      <c r="J12" s="251"/>
      <c r="K12" s="284"/>
      <c r="L12" s="245"/>
      <c r="M12" s="245"/>
      <c r="N12" s="7" t="e">
        <f t="shared" si="0"/>
        <v>#N/A</v>
      </c>
      <c r="O12" s="7" t="e">
        <f t="shared" si="1"/>
        <v>#N/A</v>
      </c>
      <c r="P12" s="134" t="s">
        <v>408</v>
      </c>
      <c r="Q12" s="134" t="s">
        <v>409</v>
      </c>
      <c r="R12" s="134">
        <f t="shared" si="2"/>
        <v>0</v>
      </c>
      <c r="S12" s="134">
        <f t="shared" si="3"/>
        <v>0</v>
      </c>
      <c r="T12" s="134">
        <f t="shared" si="4"/>
        <v>0</v>
      </c>
      <c r="U12" s="134">
        <f t="shared" si="5"/>
        <v>0</v>
      </c>
      <c r="V12" s="134">
        <f t="shared" si="6"/>
        <v>0</v>
      </c>
      <c r="W12" s="134" t="s">
        <v>407</v>
      </c>
    </row>
    <row r="13" spans="1:30" ht="30" customHeight="1">
      <c r="A13" s="246">
        <v>8</v>
      </c>
      <c r="B13" s="277"/>
      <c r="C13" s="247"/>
      <c r="D13" s="248"/>
      <c r="E13" s="249"/>
      <c r="F13" s="270" t="str">
        <f t="shared" si="7"/>
        <v/>
      </c>
      <c r="G13" s="250"/>
      <c r="H13" s="282"/>
      <c r="I13" s="283"/>
      <c r="J13" s="251"/>
      <c r="K13" s="284"/>
      <c r="L13" s="245"/>
      <c r="M13" s="245"/>
      <c r="N13" s="7" t="e">
        <f t="shared" si="0"/>
        <v>#N/A</v>
      </c>
      <c r="O13" s="7" t="e">
        <f t="shared" si="1"/>
        <v>#N/A</v>
      </c>
      <c r="P13" s="134" t="s">
        <v>410</v>
      </c>
      <c r="Q13" s="134" t="s">
        <v>0</v>
      </c>
      <c r="R13" s="134">
        <f t="shared" si="2"/>
        <v>0</v>
      </c>
      <c r="S13" s="134">
        <f t="shared" si="3"/>
        <v>0</v>
      </c>
      <c r="T13" s="134">
        <f t="shared" si="4"/>
        <v>0</v>
      </c>
      <c r="U13" s="134">
        <f t="shared" si="5"/>
        <v>0</v>
      </c>
      <c r="V13" s="134">
        <f t="shared" si="6"/>
        <v>0</v>
      </c>
      <c r="W13" s="134" t="s">
        <v>407</v>
      </c>
      <c r="Y13" s="1017" t="s">
        <v>407</v>
      </c>
      <c r="Z13" s="273" t="s">
        <v>411</v>
      </c>
      <c r="AD13" s="134" t="s">
        <v>389</v>
      </c>
    </row>
    <row r="14" spans="1:30" ht="30" customHeight="1">
      <c r="A14" s="246">
        <v>9</v>
      </c>
      <c r="B14" s="277"/>
      <c r="C14" s="247"/>
      <c r="D14" s="248"/>
      <c r="E14" s="249"/>
      <c r="F14" s="270" t="str">
        <f t="shared" si="7"/>
        <v/>
      </c>
      <c r="G14" s="250"/>
      <c r="H14" s="282"/>
      <c r="I14" s="283"/>
      <c r="J14" s="251"/>
      <c r="K14" s="284"/>
      <c r="L14" s="245"/>
      <c r="M14" s="245"/>
      <c r="N14" s="7" t="e">
        <f t="shared" si="0"/>
        <v>#N/A</v>
      </c>
      <c r="O14" s="7" t="e">
        <f t="shared" si="1"/>
        <v>#N/A</v>
      </c>
      <c r="P14" s="134" t="s">
        <v>412</v>
      </c>
      <c r="Q14" s="134" t="s">
        <v>0</v>
      </c>
      <c r="R14" s="134">
        <f t="shared" si="2"/>
        <v>0</v>
      </c>
      <c r="S14" s="134">
        <f t="shared" si="3"/>
        <v>0</v>
      </c>
      <c r="T14" s="134">
        <f t="shared" si="4"/>
        <v>0</v>
      </c>
      <c r="U14" s="134">
        <f t="shared" si="5"/>
        <v>0</v>
      </c>
      <c r="V14" s="134">
        <f t="shared" si="6"/>
        <v>0</v>
      </c>
      <c r="W14" s="134" t="s">
        <v>407</v>
      </c>
      <c r="Y14" s="1017"/>
      <c r="Z14" s="262" t="s">
        <v>418</v>
      </c>
      <c r="AD14" s="134" t="s">
        <v>419</v>
      </c>
    </row>
    <row r="15" spans="1:30" ht="30" customHeight="1">
      <c r="A15" s="246">
        <v>10</v>
      </c>
      <c r="B15" s="277"/>
      <c r="C15" s="247"/>
      <c r="D15" s="248"/>
      <c r="E15" s="249"/>
      <c r="F15" s="270" t="str">
        <f t="shared" si="7"/>
        <v/>
      </c>
      <c r="G15" s="250"/>
      <c r="H15" s="282"/>
      <c r="I15" s="283"/>
      <c r="J15" s="251"/>
      <c r="K15" s="284"/>
      <c r="L15" s="245"/>
      <c r="M15" s="245"/>
      <c r="N15" s="7" t="e">
        <f t="shared" si="0"/>
        <v>#N/A</v>
      </c>
      <c r="O15" s="7" t="e">
        <f t="shared" si="1"/>
        <v>#N/A</v>
      </c>
      <c r="P15" s="134" t="s">
        <v>413</v>
      </c>
      <c r="Q15" s="134" t="s">
        <v>0</v>
      </c>
      <c r="R15" s="134">
        <f t="shared" si="2"/>
        <v>0</v>
      </c>
      <c r="S15" s="134">
        <f t="shared" si="3"/>
        <v>0</v>
      </c>
      <c r="T15" s="134">
        <f t="shared" si="4"/>
        <v>0</v>
      </c>
      <c r="U15" s="134">
        <f t="shared" si="5"/>
        <v>0</v>
      </c>
      <c r="V15" s="134">
        <f t="shared" si="6"/>
        <v>0</v>
      </c>
      <c r="W15" s="134" t="s">
        <v>407</v>
      </c>
    </row>
    <row r="16" spans="1:30" ht="30" customHeight="1">
      <c r="A16" s="246">
        <v>11</v>
      </c>
      <c r="B16" s="277"/>
      <c r="C16" s="247"/>
      <c r="D16" s="248"/>
      <c r="E16" s="249"/>
      <c r="F16" s="270" t="str">
        <f t="shared" si="7"/>
        <v/>
      </c>
      <c r="G16" s="250"/>
      <c r="H16" s="282"/>
      <c r="I16" s="283"/>
      <c r="J16" s="251"/>
      <c r="K16" s="284"/>
      <c r="L16" s="245"/>
      <c r="M16" s="245"/>
      <c r="N16" s="7" t="e">
        <f t="shared" si="0"/>
        <v>#N/A</v>
      </c>
      <c r="O16" s="7" t="e">
        <f t="shared" si="1"/>
        <v>#N/A</v>
      </c>
      <c r="P16" s="134" t="s">
        <v>414</v>
      </c>
      <c r="Q16" s="134" t="s">
        <v>0</v>
      </c>
      <c r="R16" s="134">
        <f t="shared" si="2"/>
        <v>0</v>
      </c>
      <c r="S16" s="134">
        <f t="shared" si="3"/>
        <v>0</v>
      </c>
      <c r="T16" s="134">
        <f t="shared" si="4"/>
        <v>0</v>
      </c>
      <c r="U16" s="134">
        <f t="shared" si="5"/>
        <v>0</v>
      </c>
      <c r="V16" s="134">
        <f t="shared" si="6"/>
        <v>0</v>
      </c>
      <c r="W16" s="134" t="s">
        <v>407</v>
      </c>
    </row>
    <row r="17" spans="1:23" ht="30" customHeight="1">
      <c r="A17" s="246">
        <v>12</v>
      </c>
      <c r="B17" s="277"/>
      <c r="C17" s="247"/>
      <c r="D17" s="248"/>
      <c r="E17" s="249"/>
      <c r="F17" s="270" t="str">
        <f t="shared" si="7"/>
        <v/>
      </c>
      <c r="G17" s="250"/>
      <c r="H17" s="282"/>
      <c r="I17" s="283"/>
      <c r="J17" s="251"/>
      <c r="K17" s="284"/>
      <c r="L17" s="245"/>
      <c r="M17" s="245"/>
      <c r="N17" s="7" t="e">
        <f t="shared" si="0"/>
        <v>#N/A</v>
      </c>
      <c r="O17" s="7" t="e">
        <f t="shared" si="1"/>
        <v>#N/A</v>
      </c>
      <c r="P17" s="134" t="s">
        <v>415</v>
      </c>
      <c r="Q17" s="134" t="s">
        <v>0</v>
      </c>
      <c r="R17" s="134">
        <f t="shared" si="2"/>
        <v>0</v>
      </c>
      <c r="S17" s="134">
        <f t="shared" si="3"/>
        <v>0</v>
      </c>
      <c r="T17" s="134">
        <f t="shared" si="4"/>
        <v>0</v>
      </c>
      <c r="U17" s="134">
        <f t="shared" si="5"/>
        <v>0</v>
      </c>
      <c r="V17" s="134">
        <f t="shared" si="6"/>
        <v>0</v>
      </c>
      <c r="W17" s="134" t="s">
        <v>407</v>
      </c>
    </row>
    <row r="18" spans="1:23" ht="30" customHeight="1">
      <c r="A18" s="246">
        <v>13</v>
      </c>
      <c r="B18" s="277"/>
      <c r="C18" s="247"/>
      <c r="D18" s="248"/>
      <c r="E18" s="249"/>
      <c r="F18" s="270" t="str">
        <f t="shared" si="7"/>
        <v/>
      </c>
      <c r="G18" s="250"/>
      <c r="H18" s="282"/>
      <c r="I18" s="283"/>
      <c r="J18" s="251"/>
      <c r="K18" s="284"/>
      <c r="L18" s="245"/>
      <c r="M18" s="245"/>
      <c r="N18" s="7" t="e">
        <f t="shared" si="0"/>
        <v>#N/A</v>
      </c>
      <c r="O18" s="7" t="e">
        <f t="shared" si="1"/>
        <v>#N/A</v>
      </c>
      <c r="P18" s="134" t="s">
        <v>430</v>
      </c>
      <c r="Q18" s="134" t="s">
        <v>430</v>
      </c>
      <c r="R18" s="134">
        <f t="shared" si="2"/>
        <v>0</v>
      </c>
      <c r="S18" s="134">
        <f t="shared" si="3"/>
        <v>0</v>
      </c>
      <c r="T18" s="134">
        <f t="shared" si="4"/>
        <v>0</v>
      </c>
      <c r="U18" s="134">
        <f t="shared" si="5"/>
        <v>0</v>
      </c>
      <c r="V18" s="134">
        <f t="shared" si="6"/>
        <v>0</v>
      </c>
      <c r="W18" s="134" t="s">
        <v>432</v>
      </c>
    </row>
    <row r="19" spans="1:23" ht="30" customHeight="1">
      <c r="A19" s="246">
        <v>14</v>
      </c>
      <c r="B19" s="277"/>
      <c r="C19" s="247"/>
      <c r="D19" s="248"/>
      <c r="E19" s="249"/>
      <c r="F19" s="270" t="str">
        <f t="shared" si="7"/>
        <v/>
      </c>
      <c r="G19" s="250"/>
      <c r="H19" s="282"/>
      <c r="I19" s="283"/>
      <c r="J19" s="251"/>
      <c r="K19" s="284"/>
      <c r="L19" s="245"/>
      <c r="M19" s="245"/>
      <c r="N19" s="7" t="e">
        <f t="shared" si="0"/>
        <v>#N/A</v>
      </c>
      <c r="O19" s="7" t="e">
        <f t="shared" si="1"/>
        <v>#N/A</v>
      </c>
    </row>
    <row r="20" spans="1:23" ht="30" customHeight="1">
      <c r="A20" s="246">
        <v>15</v>
      </c>
      <c r="B20" s="277"/>
      <c r="C20" s="247"/>
      <c r="D20" s="248"/>
      <c r="E20" s="249"/>
      <c r="F20" s="270" t="str">
        <f t="shared" si="7"/>
        <v/>
      </c>
      <c r="G20" s="250"/>
      <c r="H20" s="282"/>
      <c r="I20" s="283"/>
      <c r="J20" s="251"/>
      <c r="K20" s="284"/>
      <c r="L20" s="245"/>
      <c r="M20" s="245"/>
      <c r="N20" s="7" t="e">
        <f t="shared" si="0"/>
        <v>#N/A</v>
      </c>
      <c r="O20" s="7" t="e">
        <f t="shared" si="1"/>
        <v>#N/A</v>
      </c>
    </row>
    <row r="21" spans="1:23" ht="30" customHeight="1">
      <c r="A21" s="246">
        <v>16</v>
      </c>
      <c r="B21" s="277"/>
      <c r="C21" s="247"/>
      <c r="D21" s="248"/>
      <c r="E21" s="249"/>
      <c r="F21" s="270" t="str">
        <f t="shared" si="7"/>
        <v/>
      </c>
      <c r="G21" s="250"/>
      <c r="H21" s="282"/>
      <c r="I21" s="283"/>
      <c r="J21" s="251"/>
      <c r="K21" s="284"/>
      <c r="L21" s="245"/>
      <c r="M21" s="245"/>
      <c r="N21" s="7" t="e">
        <f t="shared" si="0"/>
        <v>#N/A</v>
      </c>
      <c r="O21" s="7" t="e">
        <f t="shared" si="1"/>
        <v>#N/A</v>
      </c>
    </row>
    <row r="22" spans="1:23" ht="30" customHeight="1">
      <c r="A22" s="246">
        <v>17</v>
      </c>
      <c r="B22" s="277"/>
      <c r="C22" s="247"/>
      <c r="D22" s="248"/>
      <c r="E22" s="249"/>
      <c r="F22" s="270" t="str">
        <f t="shared" si="7"/>
        <v/>
      </c>
      <c r="G22" s="250"/>
      <c r="H22" s="282"/>
      <c r="I22" s="283"/>
      <c r="J22" s="251"/>
      <c r="K22" s="284"/>
      <c r="L22" s="245"/>
      <c r="M22" s="245"/>
      <c r="N22" s="7" t="e">
        <f t="shared" si="0"/>
        <v>#N/A</v>
      </c>
      <c r="O22" s="7" t="e">
        <f t="shared" si="1"/>
        <v>#N/A</v>
      </c>
    </row>
    <row r="23" spans="1:23" ht="30" customHeight="1">
      <c r="A23" s="246">
        <v>18</v>
      </c>
      <c r="B23" s="277"/>
      <c r="C23" s="247"/>
      <c r="D23" s="248"/>
      <c r="E23" s="249"/>
      <c r="F23" s="270" t="str">
        <f t="shared" si="7"/>
        <v/>
      </c>
      <c r="G23" s="250"/>
      <c r="H23" s="282"/>
      <c r="I23" s="283"/>
      <c r="J23" s="251"/>
      <c r="K23" s="284"/>
      <c r="L23" s="245"/>
      <c r="M23" s="245"/>
      <c r="N23" s="7" t="e">
        <f t="shared" si="0"/>
        <v>#N/A</v>
      </c>
      <c r="O23" s="7" t="e">
        <f t="shared" si="1"/>
        <v>#N/A</v>
      </c>
    </row>
    <row r="24" spans="1:23" ht="30" customHeight="1">
      <c r="A24" s="246">
        <v>19</v>
      </c>
      <c r="B24" s="277"/>
      <c r="C24" s="247"/>
      <c r="D24" s="248"/>
      <c r="E24" s="249"/>
      <c r="F24" s="270" t="str">
        <f t="shared" si="7"/>
        <v/>
      </c>
      <c r="G24" s="250"/>
      <c r="H24" s="282"/>
      <c r="I24" s="283"/>
      <c r="J24" s="251"/>
      <c r="K24" s="284"/>
      <c r="L24" s="245"/>
      <c r="M24" s="245"/>
      <c r="N24" s="7" t="e">
        <f t="shared" si="0"/>
        <v>#N/A</v>
      </c>
      <c r="O24" s="7" t="e">
        <f t="shared" si="1"/>
        <v>#N/A</v>
      </c>
    </row>
    <row r="25" spans="1:23" ht="30" customHeight="1">
      <c r="A25" s="252">
        <v>20</v>
      </c>
      <c r="B25" s="278"/>
      <c r="C25" s="253"/>
      <c r="D25" s="254"/>
      <c r="E25" s="255"/>
      <c r="F25" s="274" t="str">
        <f t="shared" si="7"/>
        <v/>
      </c>
      <c r="G25" s="256"/>
      <c r="H25" s="285"/>
      <c r="I25" s="286"/>
      <c r="J25" s="257"/>
      <c r="K25" s="287"/>
      <c r="L25" s="245"/>
      <c r="M25" s="245"/>
      <c r="N25" s="7" t="e">
        <f t="shared" si="0"/>
        <v>#N/A</v>
      </c>
      <c r="O25" s="7" t="e">
        <f t="shared" si="1"/>
        <v>#N/A</v>
      </c>
    </row>
    <row r="26" spans="1:23">
      <c r="A26" s="239">
        <v>21</v>
      </c>
      <c r="B26" s="301"/>
      <c r="C26" s="240"/>
      <c r="D26" s="241"/>
      <c r="E26" s="242"/>
      <c r="F26" s="265" t="str">
        <f t="shared" si="7"/>
        <v/>
      </c>
      <c r="G26" s="243"/>
      <c r="H26" s="279"/>
      <c r="I26" s="280"/>
      <c r="J26" s="244"/>
      <c r="K26" s="281"/>
      <c r="L26" s="245"/>
      <c r="M26" s="245"/>
      <c r="N26" s="7" t="e">
        <f t="shared" si="0"/>
        <v>#N/A</v>
      </c>
      <c r="O26" s="7" t="e">
        <f t="shared" si="1"/>
        <v>#N/A</v>
      </c>
    </row>
    <row r="27" spans="1:23">
      <c r="A27" s="302">
        <v>22</v>
      </c>
      <c r="B27" s="303"/>
      <c r="C27" s="304"/>
      <c r="D27" s="317"/>
      <c r="E27" s="305"/>
      <c r="F27" s="306" t="str">
        <f t="shared" si="7"/>
        <v/>
      </c>
      <c r="G27" s="307"/>
      <c r="H27" s="308"/>
      <c r="I27" s="309"/>
      <c r="J27" s="310"/>
      <c r="K27" s="311"/>
      <c r="L27" s="245"/>
      <c r="M27" s="245"/>
      <c r="N27" s="7" t="e">
        <f t="shared" si="0"/>
        <v>#N/A</v>
      </c>
      <c r="O27" s="7" t="e">
        <f t="shared" si="1"/>
        <v>#N/A</v>
      </c>
    </row>
    <row r="28" spans="1:23">
      <c r="A28" s="246">
        <v>23</v>
      </c>
      <c r="B28" s="277"/>
      <c r="C28" s="247"/>
      <c r="D28" s="248"/>
      <c r="E28" s="249"/>
      <c r="F28" s="270" t="str">
        <f t="shared" si="7"/>
        <v/>
      </c>
      <c r="G28" s="250"/>
      <c r="H28" s="282"/>
      <c r="I28" s="283"/>
      <c r="J28" s="251"/>
      <c r="K28" s="284"/>
      <c r="L28" s="245"/>
      <c r="M28" s="245"/>
      <c r="N28" s="7" t="e">
        <f t="shared" si="0"/>
        <v>#N/A</v>
      </c>
      <c r="O28" s="7" t="e">
        <f t="shared" si="1"/>
        <v>#N/A</v>
      </c>
    </row>
    <row r="29" spans="1:23">
      <c r="A29" s="246">
        <v>24</v>
      </c>
      <c r="B29" s="277"/>
      <c r="C29" s="247"/>
      <c r="D29" s="248"/>
      <c r="E29" s="249"/>
      <c r="F29" s="270" t="str">
        <f t="shared" si="7"/>
        <v/>
      </c>
      <c r="G29" s="250"/>
      <c r="H29" s="282"/>
      <c r="I29" s="283"/>
      <c r="J29" s="251"/>
      <c r="K29" s="284"/>
      <c r="L29" s="245"/>
      <c r="M29" s="245"/>
      <c r="N29" s="7" t="e">
        <f t="shared" si="0"/>
        <v>#N/A</v>
      </c>
      <c r="O29" s="7" t="e">
        <f t="shared" si="1"/>
        <v>#N/A</v>
      </c>
    </row>
    <row r="30" spans="1:23">
      <c r="A30" s="246">
        <v>25</v>
      </c>
      <c r="B30" s="277"/>
      <c r="C30" s="247"/>
      <c r="D30" s="248"/>
      <c r="E30" s="249"/>
      <c r="F30" s="270" t="str">
        <f t="shared" si="7"/>
        <v/>
      </c>
      <c r="G30" s="250"/>
      <c r="H30" s="282"/>
      <c r="I30" s="283"/>
      <c r="J30" s="251"/>
      <c r="K30" s="284"/>
      <c r="L30" s="245"/>
      <c r="M30" s="245"/>
      <c r="N30" s="7" t="e">
        <f t="shared" si="0"/>
        <v>#N/A</v>
      </c>
      <c r="O30" s="7" t="e">
        <f t="shared" si="1"/>
        <v>#N/A</v>
      </c>
    </row>
    <row r="31" spans="1:23">
      <c r="A31" s="246">
        <v>26</v>
      </c>
      <c r="B31" s="277"/>
      <c r="C31" s="247"/>
      <c r="D31" s="248"/>
      <c r="E31" s="249"/>
      <c r="F31" s="270" t="str">
        <f t="shared" si="7"/>
        <v/>
      </c>
      <c r="G31" s="250"/>
      <c r="H31" s="282"/>
      <c r="I31" s="283"/>
      <c r="J31" s="251"/>
      <c r="K31" s="284"/>
      <c r="L31" s="245"/>
      <c r="M31" s="245"/>
      <c r="N31" s="7" t="e">
        <f t="shared" si="0"/>
        <v>#N/A</v>
      </c>
      <c r="O31" s="7" t="e">
        <f t="shared" si="1"/>
        <v>#N/A</v>
      </c>
    </row>
    <row r="32" spans="1:23">
      <c r="A32" s="246">
        <v>27</v>
      </c>
      <c r="B32" s="277"/>
      <c r="C32" s="247"/>
      <c r="D32" s="248"/>
      <c r="E32" s="249"/>
      <c r="F32" s="270" t="str">
        <f t="shared" si="7"/>
        <v/>
      </c>
      <c r="G32" s="250"/>
      <c r="H32" s="282"/>
      <c r="I32" s="283"/>
      <c r="J32" s="251"/>
      <c r="K32" s="284"/>
      <c r="L32" s="245"/>
      <c r="M32" s="245"/>
      <c r="N32" s="7" t="e">
        <f t="shared" si="0"/>
        <v>#N/A</v>
      </c>
      <c r="O32" s="7" t="e">
        <f t="shared" si="1"/>
        <v>#N/A</v>
      </c>
    </row>
    <row r="33" spans="1:15">
      <c r="A33" s="246">
        <v>28</v>
      </c>
      <c r="B33" s="277"/>
      <c r="C33" s="247"/>
      <c r="D33" s="248"/>
      <c r="E33" s="249"/>
      <c r="F33" s="270" t="str">
        <f t="shared" si="7"/>
        <v/>
      </c>
      <c r="G33" s="250"/>
      <c r="H33" s="282"/>
      <c r="I33" s="283"/>
      <c r="J33" s="251"/>
      <c r="K33" s="284"/>
      <c r="L33" s="245"/>
      <c r="M33" s="245"/>
      <c r="N33" s="7" t="e">
        <f t="shared" si="0"/>
        <v>#N/A</v>
      </c>
      <c r="O33" s="7" t="e">
        <f t="shared" si="1"/>
        <v>#N/A</v>
      </c>
    </row>
    <row r="34" spans="1:15">
      <c r="A34" s="246">
        <v>29</v>
      </c>
      <c r="B34" s="277"/>
      <c r="C34" s="247"/>
      <c r="D34" s="248"/>
      <c r="E34" s="249"/>
      <c r="F34" s="270" t="str">
        <f t="shared" si="7"/>
        <v/>
      </c>
      <c r="G34" s="250"/>
      <c r="H34" s="282"/>
      <c r="I34" s="283"/>
      <c r="J34" s="251"/>
      <c r="K34" s="284"/>
      <c r="L34" s="245"/>
      <c r="M34" s="245"/>
      <c r="N34" s="7" t="e">
        <f t="shared" si="0"/>
        <v>#N/A</v>
      </c>
      <c r="O34" s="7" t="e">
        <f t="shared" si="1"/>
        <v>#N/A</v>
      </c>
    </row>
    <row r="35" spans="1:15">
      <c r="A35" s="246">
        <v>30</v>
      </c>
      <c r="B35" s="277"/>
      <c r="C35" s="247"/>
      <c r="D35" s="248"/>
      <c r="E35" s="249"/>
      <c r="F35" s="270" t="str">
        <f t="shared" si="7"/>
        <v/>
      </c>
      <c r="G35" s="250"/>
      <c r="H35" s="282"/>
      <c r="I35" s="283"/>
      <c r="J35" s="251"/>
      <c r="K35" s="284"/>
      <c r="L35" s="245"/>
      <c r="M35" s="245"/>
      <c r="N35" s="7" t="e">
        <f t="shared" si="0"/>
        <v>#N/A</v>
      </c>
      <c r="O35" s="7" t="e">
        <f t="shared" si="1"/>
        <v>#N/A</v>
      </c>
    </row>
    <row r="36" spans="1:15">
      <c r="A36" s="246">
        <v>31</v>
      </c>
      <c r="B36" s="277"/>
      <c r="C36" s="247"/>
      <c r="D36" s="248"/>
      <c r="E36" s="249"/>
      <c r="F36" s="270" t="str">
        <f t="shared" si="7"/>
        <v/>
      </c>
      <c r="G36" s="250"/>
      <c r="H36" s="282"/>
      <c r="I36" s="283"/>
      <c r="J36" s="251"/>
      <c r="K36" s="284"/>
      <c r="L36" s="245"/>
      <c r="M36" s="245"/>
      <c r="N36" s="7" t="e">
        <f t="shared" si="0"/>
        <v>#N/A</v>
      </c>
      <c r="O36" s="7" t="e">
        <f t="shared" si="1"/>
        <v>#N/A</v>
      </c>
    </row>
    <row r="37" spans="1:15">
      <c r="A37" s="246">
        <v>32</v>
      </c>
      <c r="B37" s="277"/>
      <c r="C37" s="247"/>
      <c r="D37" s="248"/>
      <c r="E37" s="249"/>
      <c r="F37" s="270" t="str">
        <f t="shared" si="7"/>
        <v/>
      </c>
      <c r="G37" s="250"/>
      <c r="H37" s="282"/>
      <c r="I37" s="283"/>
      <c r="J37" s="251"/>
      <c r="K37" s="284"/>
      <c r="L37" s="245"/>
      <c r="M37" s="245"/>
      <c r="N37" s="7" t="e">
        <f t="shared" si="0"/>
        <v>#N/A</v>
      </c>
      <c r="O37" s="7" t="e">
        <f t="shared" si="1"/>
        <v>#N/A</v>
      </c>
    </row>
    <row r="38" spans="1:15">
      <c r="A38" s="246">
        <v>33</v>
      </c>
      <c r="B38" s="277"/>
      <c r="C38" s="247"/>
      <c r="D38" s="248"/>
      <c r="E38" s="249"/>
      <c r="F38" s="270" t="str">
        <f t="shared" si="7"/>
        <v/>
      </c>
      <c r="G38" s="250"/>
      <c r="H38" s="282"/>
      <c r="I38" s="283"/>
      <c r="J38" s="251"/>
      <c r="K38" s="284"/>
      <c r="L38" s="245"/>
      <c r="M38" s="245"/>
      <c r="N38" s="7" t="e">
        <f t="shared" ref="N38:N69" si="8">VLOOKUP(C38,$P$6:$W$18,8,FALSE)&amp;"１"</f>
        <v>#N/A</v>
      </c>
      <c r="O38" s="7" t="e">
        <f t="shared" ref="O38:O69" si="9">VLOOKUP(C38,$P$6:$W$18,8,FALSE)&amp;"２"</f>
        <v>#N/A</v>
      </c>
    </row>
    <row r="39" spans="1:15">
      <c r="A39" s="246">
        <v>34</v>
      </c>
      <c r="B39" s="277"/>
      <c r="C39" s="247"/>
      <c r="D39" s="248"/>
      <c r="E39" s="249"/>
      <c r="F39" s="270" t="str">
        <f t="shared" si="7"/>
        <v/>
      </c>
      <c r="G39" s="250"/>
      <c r="H39" s="282"/>
      <c r="I39" s="283"/>
      <c r="J39" s="251"/>
      <c r="K39" s="284"/>
      <c r="L39" s="245"/>
      <c r="M39" s="245"/>
      <c r="N39" s="7" t="e">
        <f t="shared" si="8"/>
        <v>#N/A</v>
      </c>
      <c r="O39" s="7" t="e">
        <f t="shared" si="9"/>
        <v>#N/A</v>
      </c>
    </row>
    <row r="40" spans="1:15">
      <c r="A40" s="246">
        <v>35</v>
      </c>
      <c r="B40" s="277"/>
      <c r="C40" s="247"/>
      <c r="D40" s="248"/>
      <c r="E40" s="249"/>
      <c r="F40" s="270" t="str">
        <f t="shared" si="7"/>
        <v/>
      </c>
      <c r="G40" s="250"/>
      <c r="H40" s="282"/>
      <c r="I40" s="283"/>
      <c r="J40" s="251"/>
      <c r="K40" s="284"/>
      <c r="L40" s="245"/>
      <c r="M40" s="245"/>
      <c r="N40" s="7" t="e">
        <f t="shared" si="8"/>
        <v>#N/A</v>
      </c>
      <c r="O40" s="7" t="e">
        <f t="shared" si="9"/>
        <v>#N/A</v>
      </c>
    </row>
    <row r="41" spans="1:15">
      <c r="A41" s="246">
        <v>36</v>
      </c>
      <c r="B41" s="277"/>
      <c r="C41" s="247"/>
      <c r="D41" s="248"/>
      <c r="E41" s="249"/>
      <c r="F41" s="270" t="str">
        <f t="shared" si="7"/>
        <v/>
      </c>
      <c r="G41" s="250"/>
      <c r="H41" s="282"/>
      <c r="I41" s="283"/>
      <c r="J41" s="251"/>
      <c r="K41" s="284"/>
      <c r="L41" s="245"/>
      <c r="M41" s="245"/>
      <c r="N41" s="7" t="e">
        <f t="shared" si="8"/>
        <v>#N/A</v>
      </c>
      <c r="O41" s="7" t="e">
        <f t="shared" si="9"/>
        <v>#N/A</v>
      </c>
    </row>
    <row r="42" spans="1:15">
      <c r="A42" s="246">
        <v>37</v>
      </c>
      <c r="B42" s="277"/>
      <c r="C42" s="247"/>
      <c r="D42" s="248"/>
      <c r="E42" s="249"/>
      <c r="F42" s="270" t="str">
        <f t="shared" si="7"/>
        <v/>
      </c>
      <c r="G42" s="250"/>
      <c r="H42" s="282"/>
      <c r="I42" s="283"/>
      <c r="J42" s="251"/>
      <c r="K42" s="284"/>
      <c r="L42" s="245"/>
      <c r="M42" s="245"/>
      <c r="N42" s="7" t="e">
        <f t="shared" si="8"/>
        <v>#N/A</v>
      </c>
      <c r="O42" s="7" t="e">
        <f t="shared" si="9"/>
        <v>#N/A</v>
      </c>
    </row>
    <row r="43" spans="1:15">
      <c r="A43" s="246">
        <v>38</v>
      </c>
      <c r="B43" s="277"/>
      <c r="C43" s="247"/>
      <c r="D43" s="248"/>
      <c r="E43" s="249"/>
      <c r="F43" s="270" t="str">
        <f t="shared" si="7"/>
        <v/>
      </c>
      <c r="G43" s="250"/>
      <c r="H43" s="282"/>
      <c r="I43" s="283"/>
      <c r="J43" s="251"/>
      <c r="K43" s="284"/>
      <c r="L43" s="245"/>
      <c r="M43" s="245"/>
      <c r="N43" s="7" t="e">
        <f t="shared" si="8"/>
        <v>#N/A</v>
      </c>
      <c r="O43" s="7" t="e">
        <f t="shared" si="9"/>
        <v>#N/A</v>
      </c>
    </row>
    <row r="44" spans="1:15">
      <c r="A44" s="246">
        <v>39</v>
      </c>
      <c r="B44" s="277"/>
      <c r="C44" s="247"/>
      <c r="D44" s="248"/>
      <c r="E44" s="249"/>
      <c r="F44" s="270" t="str">
        <f t="shared" si="7"/>
        <v/>
      </c>
      <c r="G44" s="250"/>
      <c r="H44" s="282"/>
      <c r="I44" s="283"/>
      <c r="J44" s="251"/>
      <c r="K44" s="284"/>
      <c r="L44" s="245"/>
      <c r="M44" s="245"/>
      <c r="N44" s="7" t="e">
        <f t="shared" si="8"/>
        <v>#N/A</v>
      </c>
      <c r="O44" s="7" t="e">
        <f t="shared" si="9"/>
        <v>#N/A</v>
      </c>
    </row>
    <row r="45" spans="1:15">
      <c r="A45" s="246">
        <v>40</v>
      </c>
      <c r="B45" s="277"/>
      <c r="C45" s="247"/>
      <c r="D45" s="248"/>
      <c r="E45" s="249"/>
      <c r="F45" s="270" t="str">
        <f t="shared" si="7"/>
        <v/>
      </c>
      <c r="G45" s="250"/>
      <c r="H45" s="282"/>
      <c r="I45" s="283"/>
      <c r="J45" s="251"/>
      <c r="K45" s="284"/>
      <c r="L45" s="245"/>
      <c r="M45" s="245"/>
      <c r="N45" s="7" t="e">
        <f t="shared" si="8"/>
        <v>#N/A</v>
      </c>
      <c r="O45" s="7" t="e">
        <f t="shared" si="9"/>
        <v>#N/A</v>
      </c>
    </row>
    <row r="46" spans="1:15">
      <c r="A46" s="246">
        <v>41</v>
      </c>
      <c r="B46" s="277"/>
      <c r="C46" s="247"/>
      <c r="D46" s="248"/>
      <c r="E46" s="249"/>
      <c r="F46" s="270" t="str">
        <f t="shared" si="7"/>
        <v/>
      </c>
      <c r="G46" s="250"/>
      <c r="H46" s="282"/>
      <c r="I46" s="283"/>
      <c r="J46" s="251"/>
      <c r="K46" s="284"/>
      <c r="L46" s="245"/>
      <c r="M46" s="245"/>
      <c r="N46" s="7" t="e">
        <f t="shared" si="8"/>
        <v>#N/A</v>
      </c>
      <c r="O46" s="7" t="e">
        <f t="shared" si="9"/>
        <v>#N/A</v>
      </c>
    </row>
    <row r="47" spans="1:15">
      <c r="A47" s="246">
        <v>42</v>
      </c>
      <c r="B47" s="277"/>
      <c r="C47" s="247"/>
      <c r="D47" s="248"/>
      <c r="E47" s="249"/>
      <c r="F47" s="270" t="str">
        <f t="shared" si="7"/>
        <v/>
      </c>
      <c r="G47" s="250"/>
      <c r="H47" s="282"/>
      <c r="I47" s="283"/>
      <c r="J47" s="251"/>
      <c r="K47" s="284"/>
      <c r="L47" s="245"/>
      <c r="M47" s="245"/>
      <c r="N47" s="7" t="e">
        <f t="shared" si="8"/>
        <v>#N/A</v>
      </c>
      <c r="O47" s="7" t="e">
        <f t="shared" si="9"/>
        <v>#N/A</v>
      </c>
    </row>
    <row r="48" spans="1:15">
      <c r="A48" s="246">
        <v>43</v>
      </c>
      <c r="B48" s="277"/>
      <c r="C48" s="247"/>
      <c r="D48" s="248"/>
      <c r="E48" s="249"/>
      <c r="F48" s="270" t="str">
        <f t="shared" si="7"/>
        <v/>
      </c>
      <c r="G48" s="250"/>
      <c r="H48" s="282"/>
      <c r="I48" s="283"/>
      <c r="J48" s="251"/>
      <c r="K48" s="284"/>
      <c r="L48" s="245"/>
      <c r="M48" s="245"/>
      <c r="N48" s="7" t="e">
        <f t="shared" si="8"/>
        <v>#N/A</v>
      </c>
      <c r="O48" s="7" t="e">
        <f t="shared" si="9"/>
        <v>#N/A</v>
      </c>
    </row>
    <row r="49" spans="1:15">
      <c r="A49" s="246">
        <v>44</v>
      </c>
      <c r="B49" s="277"/>
      <c r="C49" s="247"/>
      <c r="D49" s="248"/>
      <c r="E49" s="249"/>
      <c r="F49" s="270" t="str">
        <f t="shared" si="7"/>
        <v/>
      </c>
      <c r="G49" s="250"/>
      <c r="H49" s="282"/>
      <c r="I49" s="283"/>
      <c r="J49" s="251"/>
      <c r="K49" s="284"/>
      <c r="L49" s="245"/>
      <c r="M49" s="245"/>
      <c r="N49" s="7" t="e">
        <f t="shared" si="8"/>
        <v>#N/A</v>
      </c>
      <c r="O49" s="7" t="e">
        <f t="shared" si="9"/>
        <v>#N/A</v>
      </c>
    </row>
    <row r="50" spans="1:15">
      <c r="A50" s="246">
        <v>45</v>
      </c>
      <c r="B50" s="277"/>
      <c r="C50" s="247"/>
      <c r="D50" s="248"/>
      <c r="E50" s="249"/>
      <c r="F50" s="270" t="str">
        <f t="shared" si="7"/>
        <v/>
      </c>
      <c r="G50" s="250"/>
      <c r="H50" s="282"/>
      <c r="I50" s="283"/>
      <c r="J50" s="251"/>
      <c r="K50" s="284"/>
      <c r="L50" s="245"/>
      <c r="M50" s="245"/>
      <c r="N50" s="7" t="e">
        <f t="shared" si="8"/>
        <v>#N/A</v>
      </c>
      <c r="O50" s="7" t="e">
        <f t="shared" si="9"/>
        <v>#N/A</v>
      </c>
    </row>
    <row r="51" spans="1:15">
      <c r="A51" s="246">
        <v>46</v>
      </c>
      <c r="B51" s="277"/>
      <c r="C51" s="247"/>
      <c r="D51" s="248"/>
      <c r="E51" s="249"/>
      <c r="F51" s="270" t="str">
        <f t="shared" si="7"/>
        <v/>
      </c>
      <c r="G51" s="250"/>
      <c r="H51" s="282"/>
      <c r="I51" s="283"/>
      <c r="J51" s="251"/>
      <c r="K51" s="284"/>
      <c r="L51" s="245"/>
      <c r="M51" s="245"/>
      <c r="N51" s="7" t="e">
        <f t="shared" si="8"/>
        <v>#N/A</v>
      </c>
      <c r="O51" s="7" t="e">
        <f t="shared" si="9"/>
        <v>#N/A</v>
      </c>
    </row>
    <row r="52" spans="1:15">
      <c r="A52" s="246">
        <v>47</v>
      </c>
      <c r="B52" s="277"/>
      <c r="C52" s="247"/>
      <c r="D52" s="248"/>
      <c r="E52" s="249"/>
      <c r="F52" s="270" t="str">
        <f t="shared" si="7"/>
        <v/>
      </c>
      <c r="G52" s="250"/>
      <c r="H52" s="282"/>
      <c r="I52" s="283"/>
      <c r="J52" s="251"/>
      <c r="K52" s="284"/>
      <c r="L52" s="245"/>
      <c r="M52" s="245"/>
      <c r="N52" s="7" t="e">
        <f t="shared" si="8"/>
        <v>#N/A</v>
      </c>
      <c r="O52" s="7" t="e">
        <f t="shared" si="9"/>
        <v>#N/A</v>
      </c>
    </row>
    <row r="53" spans="1:15">
      <c r="A53" s="246">
        <v>48</v>
      </c>
      <c r="B53" s="277"/>
      <c r="C53" s="247"/>
      <c r="D53" s="248"/>
      <c r="E53" s="249"/>
      <c r="F53" s="270" t="str">
        <f t="shared" si="7"/>
        <v/>
      </c>
      <c r="G53" s="250"/>
      <c r="H53" s="282"/>
      <c r="I53" s="283"/>
      <c r="J53" s="251"/>
      <c r="K53" s="284"/>
      <c r="L53" s="245"/>
      <c r="M53" s="245"/>
      <c r="N53" s="7" t="e">
        <f t="shared" si="8"/>
        <v>#N/A</v>
      </c>
      <c r="O53" s="7" t="e">
        <f t="shared" si="9"/>
        <v>#N/A</v>
      </c>
    </row>
    <row r="54" spans="1:15">
      <c r="A54" s="246">
        <v>49</v>
      </c>
      <c r="B54" s="277"/>
      <c r="C54" s="247"/>
      <c r="D54" s="248"/>
      <c r="E54" s="249"/>
      <c r="F54" s="270" t="str">
        <f t="shared" si="7"/>
        <v/>
      </c>
      <c r="G54" s="250"/>
      <c r="H54" s="282"/>
      <c r="I54" s="283"/>
      <c r="J54" s="251"/>
      <c r="K54" s="284"/>
      <c r="L54" s="245"/>
      <c r="M54" s="245"/>
      <c r="N54" s="7" t="e">
        <f t="shared" si="8"/>
        <v>#N/A</v>
      </c>
      <c r="O54" s="7" t="e">
        <f t="shared" si="9"/>
        <v>#N/A</v>
      </c>
    </row>
    <row r="55" spans="1:15">
      <c r="A55" s="246">
        <v>50</v>
      </c>
      <c r="B55" s="277"/>
      <c r="C55" s="247"/>
      <c r="D55" s="248"/>
      <c r="E55" s="249"/>
      <c r="F55" s="270" t="str">
        <f t="shared" si="7"/>
        <v/>
      </c>
      <c r="G55" s="250"/>
      <c r="H55" s="282"/>
      <c r="I55" s="283"/>
      <c r="J55" s="251"/>
      <c r="K55" s="284"/>
      <c r="L55" s="245"/>
      <c r="M55" s="245"/>
      <c r="N55" s="7" t="e">
        <f t="shared" si="8"/>
        <v>#N/A</v>
      </c>
      <c r="O55" s="7" t="e">
        <f t="shared" si="9"/>
        <v>#N/A</v>
      </c>
    </row>
    <row r="56" spans="1:15">
      <c r="A56" s="246">
        <v>51</v>
      </c>
      <c r="B56" s="277"/>
      <c r="C56" s="247"/>
      <c r="D56" s="248"/>
      <c r="E56" s="249"/>
      <c r="F56" s="270" t="str">
        <f t="shared" ref="F56:F79" si="10">IF(C56="","",IF(C56="蓄電設備","kWh","kW"))</f>
        <v/>
      </c>
      <c r="G56" s="250"/>
      <c r="H56" s="282"/>
      <c r="I56" s="283"/>
      <c r="J56" s="251"/>
      <c r="K56" s="284"/>
      <c r="L56" s="245"/>
      <c r="M56" s="245"/>
      <c r="N56" s="7" t="e">
        <f t="shared" si="8"/>
        <v>#N/A</v>
      </c>
      <c r="O56" s="7" t="e">
        <f t="shared" si="9"/>
        <v>#N/A</v>
      </c>
    </row>
    <row r="57" spans="1:15">
      <c r="A57" s="246">
        <v>52</v>
      </c>
      <c r="B57" s="277"/>
      <c r="C57" s="247"/>
      <c r="D57" s="248"/>
      <c r="E57" s="249"/>
      <c r="F57" s="270" t="str">
        <f t="shared" si="10"/>
        <v/>
      </c>
      <c r="G57" s="250"/>
      <c r="H57" s="282"/>
      <c r="I57" s="283"/>
      <c r="J57" s="251"/>
      <c r="K57" s="284"/>
      <c r="L57" s="245"/>
      <c r="M57" s="245"/>
      <c r="N57" s="7" t="e">
        <f t="shared" si="8"/>
        <v>#N/A</v>
      </c>
      <c r="O57" s="7" t="e">
        <f t="shared" si="9"/>
        <v>#N/A</v>
      </c>
    </row>
    <row r="58" spans="1:15">
      <c r="A58" s="246">
        <v>53</v>
      </c>
      <c r="B58" s="277"/>
      <c r="C58" s="247"/>
      <c r="D58" s="248"/>
      <c r="E58" s="249"/>
      <c r="F58" s="270" t="str">
        <f t="shared" si="10"/>
        <v/>
      </c>
      <c r="G58" s="250"/>
      <c r="H58" s="282"/>
      <c r="I58" s="283"/>
      <c r="J58" s="251"/>
      <c r="K58" s="284"/>
      <c r="L58" s="245"/>
      <c r="M58" s="245"/>
      <c r="N58" s="7" t="e">
        <f t="shared" si="8"/>
        <v>#N/A</v>
      </c>
      <c r="O58" s="7" t="e">
        <f t="shared" si="9"/>
        <v>#N/A</v>
      </c>
    </row>
    <row r="59" spans="1:15">
      <c r="A59" s="246">
        <v>54</v>
      </c>
      <c r="B59" s="277"/>
      <c r="C59" s="247"/>
      <c r="D59" s="248"/>
      <c r="E59" s="249"/>
      <c r="F59" s="270" t="str">
        <f t="shared" si="10"/>
        <v/>
      </c>
      <c r="G59" s="250"/>
      <c r="H59" s="282"/>
      <c r="I59" s="283"/>
      <c r="J59" s="251"/>
      <c r="K59" s="284"/>
      <c r="L59" s="245"/>
      <c r="M59" s="245"/>
      <c r="N59" s="7" t="e">
        <f t="shared" si="8"/>
        <v>#N/A</v>
      </c>
      <c r="O59" s="7" t="e">
        <f t="shared" si="9"/>
        <v>#N/A</v>
      </c>
    </row>
    <row r="60" spans="1:15">
      <c r="A60" s="246">
        <v>55</v>
      </c>
      <c r="B60" s="277"/>
      <c r="C60" s="247"/>
      <c r="D60" s="248"/>
      <c r="E60" s="249"/>
      <c r="F60" s="270" t="str">
        <f t="shared" si="10"/>
        <v/>
      </c>
      <c r="G60" s="250"/>
      <c r="H60" s="282"/>
      <c r="I60" s="283"/>
      <c r="J60" s="251"/>
      <c r="K60" s="284"/>
      <c r="L60" s="245"/>
      <c r="M60" s="245"/>
      <c r="N60" s="7" t="e">
        <f t="shared" si="8"/>
        <v>#N/A</v>
      </c>
      <c r="O60" s="7" t="e">
        <f t="shared" si="9"/>
        <v>#N/A</v>
      </c>
    </row>
    <row r="61" spans="1:15">
      <c r="A61" s="246">
        <v>56</v>
      </c>
      <c r="B61" s="277"/>
      <c r="C61" s="247"/>
      <c r="D61" s="248"/>
      <c r="E61" s="249"/>
      <c r="F61" s="270" t="str">
        <f t="shared" si="10"/>
        <v/>
      </c>
      <c r="G61" s="250"/>
      <c r="H61" s="282"/>
      <c r="I61" s="283"/>
      <c r="J61" s="251"/>
      <c r="K61" s="284"/>
      <c r="L61" s="245"/>
      <c r="M61" s="245"/>
      <c r="N61" s="7" t="e">
        <f t="shared" si="8"/>
        <v>#N/A</v>
      </c>
      <c r="O61" s="7" t="e">
        <f t="shared" si="9"/>
        <v>#N/A</v>
      </c>
    </row>
    <row r="62" spans="1:15">
      <c r="A62" s="246">
        <v>57</v>
      </c>
      <c r="B62" s="277"/>
      <c r="C62" s="247"/>
      <c r="D62" s="248"/>
      <c r="E62" s="249"/>
      <c r="F62" s="270" t="str">
        <f t="shared" si="10"/>
        <v/>
      </c>
      <c r="G62" s="250"/>
      <c r="H62" s="282"/>
      <c r="I62" s="283"/>
      <c r="J62" s="251"/>
      <c r="K62" s="284"/>
      <c r="L62" s="245"/>
      <c r="M62" s="245"/>
      <c r="N62" s="7" t="e">
        <f t="shared" si="8"/>
        <v>#N/A</v>
      </c>
      <c r="O62" s="7" t="e">
        <f t="shared" si="9"/>
        <v>#N/A</v>
      </c>
    </row>
    <row r="63" spans="1:15">
      <c r="A63" s="246">
        <v>58</v>
      </c>
      <c r="B63" s="277"/>
      <c r="C63" s="247"/>
      <c r="D63" s="248"/>
      <c r="E63" s="249"/>
      <c r="F63" s="270" t="str">
        <f t="shared" si="10"/>
        <v/>
      </c>
      <c r="G63" s="250"/>
      <c r="H63" s="282"/>
      <c r="I63" s="283"/>
      <c r="J63" s="251"/>
      <c r="K63" s="284"/>
      <c r="L63" s="245"/>
      <c r="M63" s="245"/>
      <c r="N63" s="7" t="e">
        <f t="shared" si="8"/>
        <v>#N/A</v>
      </c>
      <c r="O63" s="7" t="e">
        <f t="shared" si="9"/>
        <v>#N/A</v>
      </c>
    </row>
    <row r="64" spans="1:15">
      <c r="A64" s="246">
        <v>59</v>
      </c>
      <c r="B64" s="277"/>
      <c r="C64" s="247"/>
      <c r="D64" s="248"/>
      <c r="E64" s="249"/>
      <c r="F64" s="270" t="str">
        <f t="shared" si="10"/>
        <v/>
      </c>
      <c r="G64" s="250"/>
      <c r="H64" s="282"/>
      <c r="I64" s="283"/>
      <c r="J64" s="251"/>
      <c r="K64" s="284"/>
      <c r="L64" s="245"/>
      <c r="M64" s="245"/>
      <c r="N64" s="7" t="e">
        <f t="shared" si="8"/>
        <v>#N/A</v>
      </c>
      <c r="O64" s="7" t="e">
        <f t="shared" si="9"/>
        <v>#N/A</v>
      </c>
    </row>
    <row r="65" spans="1:15">
      <c r="A65" s="246">
        <v>60</v>
      </c>
      <c r="B65" s="277"/>
      <c r="C65" s="247"/>
      <c r="D65" s="248"/>
      <c r="E65" s="249"/>
      <c r="F65" s="270" t="str">
        <f t="shared" si="10"/>
        <v/>
      </c>
      <c r="G65" s="250"/>
      <c r="H65" s="282"/>
      <c r="I65" s="283"/>
      <c r="J65" s="251"/>
      <c r="K65" s="284"/>
      <c r="L65" s="245"/>
      <c r="M65" s="245"/>
      <c r="N65" s="7" t="e">
        <f t="shared" si="8"/>
        <v>#N/A</v>
      </c>
      <c r="O65" s="7" t="e">
        <f t="shared" si="9"/>
        <v>#N/A</v>
      </c>
    </row>
    <row r="66" spans="1:15">
      <c r="A66" s="246">
        <v>61</v>
      </c>
      <c r="B66" s="277"/>
      <c r="C66" s="247"/>
      <c r="D66" s="248"/>
      <c r="E66" s="249"/>
      <c r="F66" s="270" t="str">
        <f t="shared" si="10"/>
        <v/>
      </c>
      <c r="G66" s="250"/>
      <c r="H66" s="282"/>
      <c r="I66" s="283"/>
      <c r="J66" s="251"/>
      <c r="K66" s="284"/>
      <c r="L66" s="245"/>
      <c r="M66" s="245"/>
      <c r="N66" s="7" t="e">
        <f t="shared" si="8"/>
        <v>#N/A</v>
      </c>
      <c r="O66" s="7" t="e">
        <f t="shared" si="9"/>
        <v>#N/A</v>
      </c>
    </row>
    <row r="67" spans="1:15">
      <c r="A67" s="246">
        <v>62</v>
      </c>
      <c r="B67" s="277"/>
      <c r="C67" s="247"/>
      <c r="D67" s="248"/>
      <c r="E67" s="249"/>
      <c r="F67" s="270" t="str">
        <f t="shared" si="10"/>
        <v/>
      </c>
      <c r="G67" s="250"/>
      <c r="H67" s="282"/>
      <c r="I67" s="283"/>
      <c r="J67" s="251"/>
      <c r="K67" s="284"/>
      <c r="L67" s="245"/>
      <c r="M67" s="245"/>
      <c r="N67" s="7" t="e">
        <f t="shared" si="8"/>
        <v>#N/A</v>
      </c>
      <c r="O67" s="7" t="e">
        <f t="shared" si="9"/>
        <v>#N/A</v>
      </c>
    </row>
    <row r="68" spans="1:15">
      <c r="A68" s="246">
        <v>63</v>
      </c>
      <c r="B68" s="277"/>
      <c r="C68" s="247"/>
      <c r="D68" s="248"/>
      <c r="E68" s="249"/>
      <c r="F68" s="270" t="str">
        <f t="shared" si="10"/>
        <v/>
      </c>
      <c r="G68" s="250"/>
      <c r="H68" s="282"/>
      <c r="I68" s="283"/>
      <c r="J68" s="251"/>
      <c r="K68" s="284"/>
      <c r="L68" s="245"/>
      <c r="M68" s="245"/>
      <c r="N68" s="7" t="e">
        <f t="shared" si="8"/>
        <v>#N/A</v>
      </c>
      <c r="O68" s="7" t="e">
        <f t="shared" si="9"/>
        <v>#N/A</v>
      </c>
    </row>
    <row r="69" spans="1:15">
      <c r="A69" s="246">
        <v>64</v>
      </c>
      <c r="B69" s="277"/>
      <c r="C69" s="247"/>
      <c r="D69" s="248"/>
      <c r="E69" s="249"/>
      <c r="F69" s="270" t="str">
        <f t="shared" si="10"/>
        <v/>
      </c>
      <c r="G69" s="250"/>
      <c r="H69" s="282"/>
      <c r="I69" s="283"/>
      <c r="J69" s="251"/>
      <c r="K69" s="284"/>
      <c r="L69" s="245"/>
      <c r="M69" s="245"/>
      <c r="N69" s="7" t="e">
        <f t="shared" si="8"/>
        <v>#N/A</v>
      </c>
      <c r="O69" s="7" t="e">
        <f t="shared" si="9"/>
        <v>#N/A</v>
      </c>
    </row>
    <row r="70" spans="1:15">
      <c r="A70" s="246">
        <v>65</v>
      </c>
      <c r="B70" s="277"/>
      <c r="C70" s="247"/>
      <c r="D70" s="248"/>
      <c r="E70" s="249"/>
      <c r="F70" s="270" t="str">
        <f t="shared" si="10"/>
        <v/>
      </c>
      <c r="G70" s="250"/>
      <c r="H70" s="282"/>
      <c r="I70" s="283"/>
      <c r="J70" s="251"/>
      <c r="K70" s="284"/>
      <c r="L70" s="245"/>
      <c r="M70" s="245"/>
      <c r="N70" s="7" t="e">
        <f t="shared" ref="N70:N105" si="11">VLOOKUP(C70,$P$6:$W$18,8,FALSE)&amp;"１"</f>
        <v>#N/A</v>
      </c>
      <c r="O70" s="7" t="e">
        <f t="shared" ref="O70:O105" si="12">VLOOKUP(C70,$P$6:$W$18,8,FALSE)&amp;"２"</f>
        <v>#N/A</v>
      </c>
    </row>
    <row r="71" spans="1:15">
      <c r="A71" s="246">
        <v>66</v>
      </c>
      <c r="B71" s="277"/>
      <c r="C71" s="247"/>
      <c r="D71" s="248"/>
      <c r="E71" s="249"/>
      <c r="F71" s="270" t="str">
        <f t="shared" si="10"/>
        <v/>
      </c>
      <c r="G71" s="250"/>
      <c r="H71" s="282"/>
      <c r="I71" s="283"/>
      <c r="J71" s="251"/>
      <c r="K71" s="284"/>
      <c r="L71" s="245"/>
      <c r="M71" s="245"/>
      <c r="N71" s="7" t="e">
        <f t="shared" si="11"/>
        <v>#N/A</v>
      </c>
      <c r="O71" s="7" t="e">
        <f t="shared" si="12"/>
        <v>#N/A</v>
      </c>
    </row>
    <row r="72" spans="1:15">
      <c r="A72" s="246">
        <v>67</v>
      </c>
      <c r="B72" s="277"/>
      <c r="C72" s="247"/>
      <c r="D72" s="248"/>
      <c r="E72" s="249"/>
      <c r="F72" s="270" t="str">
        <f t="shared" si="10"/>
        <v/>
      </c>
      <c r="G72" s="250"/>
      <c r="H72" s="282"/>
      <c r="I72" s="283"/>
      <c r="J72" s="251"/>
      <c r="K72" s="284"/>
      <c r="L72" s="245"/>
      <c r="M72" s="245"/>
      <c r="N72" s="7" t="e">
        <f t="shared" si="11"/>
        <v>#N/A</v>
      </c>
      <c r="O72" s="7" t="e">
        <f t="shared" si="12"/>
        <v>#N/A</v>
      </c>
    </row>
    <row r="73" spans="1:15">
      <c r="A73" s="246">
        <v>68</v>
      </c>
      <c r="B73" s="277"/>
      <c r="C73" s="247"/>
      <c r="D73" s="248"/>
      <c r="E73" s="249"/>
      <c r="F73" s="270" t="str">
        <f t="shared" si="10"/>
        <v/>
      </c>
      <c r="G73" s="250"/>
      <c r="H73" s="282"/>
      <c r="I73" s="283"/>
      <c r="J73" s="251"/>
      <c r="K73" s="284"/>
      <c r="L73" s="245"/>
      <c r="M73" s="245"/>
      <c r="N73" s="7" t="e">
        <f t="shared" si="11"/>
        <v>#N/A</v>
      </c>
      <c r="O73" s="7" t="e">
        <f t="shared" si="12"/>
        <v>#N/A</v>
      </c>
    </row>
    <row r="74" spans="1:15">
      <c r="A74" s="246">
        <v>69</v>
      </c>
      <c r="B74" s="277"/>
      <c r="C74" s="247"/>
      <c r="D74" s="248"/>
      <c r="E74" s="249"/>
      <c r="F74" s="270" t="str">
        <f t="shared" si="10"/>
        <v/>
      </c>
      <c r="G74" s="250"/>
      <c r="H74" s="282"/>
      <c r="I74" s="283"/>
      <c r="J74" s="251"/>
      <c r="K74" s="284"/>
      <c r="L74" s="245"/>
      <c r="M74" s="245"/>
      <c r="N74" s="7" t="e">
        <f t="shared" si="11"/>
        <v>#N/A</v>
      </c>
      <c r="O74" s="7" t="e">
        <f t="shared" si="12"/>
        <v>#N/A</v>
      </c>
    </row>
    <row r="75" spans="1:15">
      <c r="A75" s="246">
        <v>70</v>
      </c>
      <c r="B75" s="277"/>
      <c r="C75" s="247"/>
      <c r="D75" s="248"/>
      <c r="E75" s="249"/>
      <c r="F75" s="270" t="str">
        <f t="shared" si="10"/>
        <v/>
      </c>
      <c r="G75" s="250"/>
      <c r="H75" s="282"/>
      <c r="I75" s="283"/>
      <c r="J75" s="251"/>
      <c r="K75" s="284"/>
      <c r="L75" s="245"/>
      <c r="M75" s="245"/>
      <c r="N75" s="7" t="e">
        <f t="shared" si="11"/>
        <v>#N/A</v>
      </c>
      <c r="O75" s="7" t="e">
        <f t="shared" si="12"/>
        <v>#N/A</v>
      </c>
    </row>
    <row r="76" spans="1:15">
      <c r="A76" s="246">
        <v>71</v>
      </c>
      <c r="B76" s="277"/>
      <c r="C76" s="247"/>
      <c r="D76" s="248"/>
      <c r="E76" s="249"/>
      <c r="F76" s="270" t="str">
        <f t="shared" si="10"/>
        <v/>
      </c>
      <c r="G76" s="250"/>
      <c r="H76" s="282"/>
      <c r="I76" s="283"/>
      <c r="J76" s="251"/>
      <c r="K76" s="284"/>
      <c r="L76" s="245"/>
      <c r="M76" s="245"/>
      <c r="N76" s="7" t="e">
        <f t="shared" si="11"/>
        <v>#N/A</v>
      </c>
      <c r="O76" s="7" t="e">
        <f t="shared" si="12"/>
        <v>#N/A</v>
      </c>
    </row>
    <row r="77" spans="1:15">
      <c r="A77" s="246">
        <v>72</v>
      </c>
      <c r="B77" s="277"/>
      <c r="C77" s="247"/>
      <c r="D77" s="248"/>
      <c r="E77" s="249"/>
      <c r="F77" s="270" t="str">
        <f t="shared" si="10"/>
        <v/>
      </c>
      <c r="G77" s="250"/>
      <c r="H77" s="282"/>
      <c r="I77" s="283"/>
      <c r="J77" s="251"/>
      <c r="K77" s="284"/>
      <c r="L77" s="245"/>
      <c r="M77" s="245"/>
      <c r="N77" s="7" t="e">
        <f t="shared" si="11"/>
        <v>#N/A</v>
      </c>
      <c r="O77" s="7" t="e">
        <f t="shared" si="12"/>
        <v>#N/A</v>
      </c>
    </row>
    <row r="78" spans="1:15">
      <c r="A78" s="246">
        <v>73</v>
      </c>
      <c r="B78" s="277"/>
      <c r="C78" s="247"/>
      <c r="D78" s="248"/>
      <c r="E78" s="249"/>
      <c r="F78" s="270" t="str">
        <f t="shared" si="10"/>
        <v/>
      </c>
      <c r="G78" s="250"/>
      <c r="H78" s="282"/>
      <c r="I78" s="283"/>
      <c r="J78" s="251"/>
      <c r="K78" s="284"/>
      <c r="L78" s="245"/>
      <c r="M78" s="245"/>
      <c r="N78" s="7" t="e">
        <f t="shared" si="11"/>
        <v>#N/A</v>
      </c>
      <c r="O78" s="7" t="e">
        <f t="shared" si="12"/>
        <v>#N/A</v>
      </c>
    </row>
    <row r="79" spans="1:15">
      <c r="A79" s="246">
        <v>74</v>
      </c>
      <c r="B79" s="277"/>
      <c r="C79" s="247"/>
      <c r="D79" s="248"/>
      <c r="E79" s="249"/>
      <c r="F79" s="270" t="str">
        <f t="shared" si="10"/>
        <v/>
      </c>
      <c r="G79" s="250"/>
      <c r="H79" s="282"/>
      <c r="I79" s="283"/>
      <c r="J79" s="251"/>
      <c r="K79" s="284"/>
      <c r="L79" s="245"/>
      <c r="M79" s="245"/>
      <c r="N79" s="7" t="e">
        <f t="shared" si="11"/>
        <v>#N/A</v>
      </c>
      <c r="O79" s="7" t="e">
        <f t="shared" si="12"/>
        <v>#N/A</v>
      </c>
    </row>
    <row r="80" spans="1:15">
      <c r="A80" s="246">
        <v>75</v>
      </c>
      <c r="B80" s="277"/>
      <c r="C80" s="247"/>
      <c r="D80" s="248"/>
      <c r="E80" s="249"/>
      <c r="F80" s="270" t="str">
        <f t="shared" ref="F80:F105" si="13">IF(C80="","",IF(C80="蓄電設備","kWh","kW"))</f>
        <v/>
      </c>
      <c r="G80" s="250"/>
      <c r="H80" s="282"/>
      <c r="I80" s="283"/>
      <c r="J80" s="251"/>
      <c r="K80" s="284"/>
      <c r="L80" s="245"/>
      <c r="M80" s="245"/>
      <c r="N80" s="7" t="e">
        <f t="shared" si="11"/>
        <v>#N/A</v>
      </c>
      <c r="O80" s="7" t="e">
        <f t="shared" si="12"/>
        <v>#N/A</v>
      </c>
    </row>
    <row r="81" spans="1:15">
      <c r="A81" s="246">
        <v>76</v>
      </c>
      <c r="B81" s="277"/>
      <c r="C81" s="247"/>
      <c r="D81" s="248"/>
      <c r="E81" s="249"/>
      <c r="F81" s="270" t="str">
        <f t="shared" si="13"/>
        <v/>
      </c>
      <c r="G81" s="250"/>
      <c r="H81" s="282"/>
      <c r="I81" s="283"/>
      <c r="J81" s="251"/>
      <c r="K81" s="284"/>
      <c r="L81" s="245"/>
      <c r="M81" s="245"/>
      <c r="N81" s="7" t="e">
        <f t="shared" si="11"/>
        <v>#N/A</v>
      </c>
      <c r="O81" s="7" t="e">
        <f t="shared" si="12"/>
        <v>#N/A</v>
      </c>
    </row>
    <row r="82" spans="1:15">
      <c r="A82" s="246">
        <v>77</v>
      </c>
      <c r="B82" s="277"/>
      <c r="C82" s="247"/>
      <c r="D82" s="248"/>
      <c r="E82" s="249"/>
      <c r="F82" s="270" t="str">
        <f t="shared" si="13"/>
        <v/>
      </c>
      <c r="G82" s="250"/>
      <c r="H82" s="282"/>
      <c r="I82" s="283"/>
      <c r="J82" s="251"/>
      <c r="K82" s="284"/>
      <c r="L82" s="245"/>
      <c r="M82" s="245"/>
      <c r="N82" s="7" t="e">
        <f t="shared" si="11"/>
        <v>#N/A</v>
      </c>
      <c r="O82" s="7" t="e">
        <f t="shared" si="12"/>
        <v>#N/A</v>
      </c>
    </row>
    <row r="83" spans="1:15">
      <c r="A83" s="246">
        <v>78</v>
      </c>
      <c r="B83" s="277"/>
      <c r="C83" s="247"/>
      <c r="D83" s="248"/>
      <c r="E83" s="249"/>
      <c r="F83" s="270" t="str">
        <f t="shared" si="13"/>
        <v/>
      </c>
      <c r="G83" s="250"/>
      <c r="H83" s="282"/>
      <c r="I83" s="283"/>
      <c r="J83" s="251"/>
      <c r="K83" s="284"/>
      <c r="L83" s="245"/>
      <c r="M83" s="245"/>
      <c r="N83" s="7" t="e">
        <f t="shared" si="11"/>
        <v>#N/A</v>
      </c>
      <c r="O83" s="7" t="e">
        <f t="shared" si="12"/>
        <v>#N/A</v>
      </c>
    </row>
    <row r="84" spans="1:15">
      <c r="A84" s="246">
        <v>79</v>
      </c>
      <c r="B84" s="277"/>
      <c r="C84" s="247"/>
      <c r="D84" s="248"/>
      <c r="E84" s="249"/>
      <c r="F84" s="270" t="str">
        <f t="shared" si="13"/>
        <v/>
      </c>
      <c r="G84" s="250"/>
      <c r="H84" s="282"/>
      <c r="I84" s="283"/>
      <c r="J84" s="251"/>
      <c r="K84" s="284"/>
      <c r="L84" s="245"/>
      <c r="M84" s="245"/>
      <c r="N84" s="7" t="e">
        <f t="shared" si="11"/>
        <v>#N/A</v>
      </c>
      <c r="O84" s="7" t="e">
        <f t="shared" si="12"/>
        <v>#N/A</v>
      </c>
    </row>
    <row r="85" spans="1:15">
      <c r="A85" s="246">
        <v>80</v>
      </c>
      <c r="B85" s="277"/>
      <c r="C85" s="247"/>
      <c r="D85" s="248"/>
      <c r="E85" s="249"/>
      <c r="F85" s="270" t="str">
        <f t="shared" si="13"/>
        <v/>
      </c>
      <c r="G85" s="250"/>
      <c r="H85" s="282"/>
      <c r="I85" s="283"/>
      <c r="J85" s="251"/>
      <c r="K85" s="284"/>
      <c r="L85" s="245"/>
      <c r="M85" s="245"/>
      <c r="N85" s="7" t="e">
        <f t="shared" si="11"/>
        <v>#N/A</v>
      </c>
      <c r="O85" s="7" t="e">
        <f t="shared" si="12"/>
        <v>#N/A</v>
      </c>
    </row>
    <row r="86" spans="1:15">
      <c r="A86" s="246">
        <v>81</v>
      </c>
      <c r="B86" s="277"/>
      <c r="C86" s="247"/>
      <c r="D86" s="248"/>
      <c r="E86" s="249"/>
      <c r="F86" s="270" t="str">
        <f t="shared" si="13"/>
        <v/>
      </c>
      <c r="G86" s="250"/>
      <c r="H86" s="282"/>
      <c r="I86" s="283"/>
      <c r="J86" s="251"/>
      <c r="K86" s="284"/>
      <c r="L86" s="245"/>
      <c r="M86" s="245"/>
      <c r="N86" s="7" t="e">
        <f t="shared" si="11"/>
        <v>#N/A</v>
      </c>
      <c r="O86" s="7" t="e">
        <f t="shared" si="12"/>
        <v>#N/A</v>
      </c>
    </row>
    <row r="87" spans="1:15">
      <c r="A87" s="246">
        <v>82</v>
      </c>
      <c r="B87" s="277"/>
      <c r="C87" s="247"/>
      <c r="D87" s="248"/>
      <c r="E87" s="249"/>
      <c r="F87" s="270" t="str">
        <f t="shared" si="13"/>
        <v/>
      </c>
      <c r="G87" s="250"/>
      <c r="H87" s="282"/>
      <c r="I87" s="283"/>
      <c r="J87" s="251"/>
      <c r="K87" s="284"/>
      <c r="L87" s="245"/>
      <c r="M87" s="245"/>
      <c r="N87" s="7" t="e">
        <f t="shared" si="11"/>
        <v>#N/A</v>
      </c>
      <c r="O87" s="7" t="e">
        <f t="shared" si="12"/>
        <v>#N/A</v>
      </c>
    </row>
    <row r="88" spans="1:15">
      <c r="A88" s="246">
        <v>83</v>
      </c>
      <c r="B88" s="277"/>
      <c r="C88" s="247"/>
      <c r="D88" s="248"/>
      <c r="E88" s="249"/>
      <c r="F88" s="270" t="str">
        <f t="shared" si="13"/>
        <v/>
      </c>
      <c r="G88" s="250"/>
      <c r="H88" s="282"/>
      <c r="I88" s="283"/>
      <c r="J88" s="251"/>
      <c r="K88" s="284"/>
      <c r="L88" s="245"/>
      <c r="M88" s="245"/>
      <c r="N88" s="7" t="e">
        <f t="shared" si="11"/>
        <v>#N/A</v>
      </c>
      <c r="O88" s="7" t="e">
        <f t="shared" si="12"/>
        <v>#N/A</v>
      </c>
    </row>
    <row r="89" spans="1:15">
      <c r="A89" s="246">
        <v>84</v>
      </c>
      <c r="B89" s="277"/>
      <c r="C89" s="247"/>
      <c r="D89" s="248"/>
      <c r="E89" s="249"/>
      <c r="F89" s="270" t="str">
        <f t="shared" si="13"/>
        <v/>
      </c>
      <c r="G89" s="250"/>
      <c r="H89" s="282"/>
      <c r="I89" s="283"/>
      <c r="J89" s="251"/>
      <c r="K89" s="284"/>
      <c r="L89" s="245"/>
      <c r="M89" s="245"/>
      <c r="N89" s="7" t="e">
        <f t="shared" si="11"/>
        <v>#N/A</v>
      </c>
      <c r="O89" s="7" t="e">
        <f t="shared" si="12"/>
        <v>#N/A</v>
      </c>
    </row>
    <row r="90" spans="1:15">
      <c r="A90" s="246">
        <v>85</v>
      </c>
      <c r="B90" s="277"/>
      <c r="C90" s="247"/>
      <c r="D90" s="248"/>
      <c r="E90" s="249"/>
      <c r="F90" s="270" t="str">
        <f t="shared" si="13"/>
        <v/>
      </c>
      <c r="G90" s="250"/>
      <c r="H90" s="282"/>
      <c r="I90" s="283"/>
      <c r="J90" s="251"/>
      <c r="K90" s="284"/>
      <c r="L90" s="245"/>
      <c r="M90" s="245"/>
      <c r="N90" s="7" t="e">
        <f t="shared" si="11"/>
        <v>#N/A</v>
      </c>
      <c r="O90" s="7" t="e">
        <f t="shared" si="12"/>
        <v>#N/A</v>
      </c>
    </row>
    <row r="91" spans="1:15">
      <c r="A91" s="246">
        <v>86</v>
      </c>
      <c r="B91" s="277"/>
      <c r="C91" s="247"/>
      <c r="D91" s="248"/>
      <c r="E91" s="249"/>
      <c r="F91" s="270" t="str">
        <f t="shared" si="13"/>
        <v/>
      </c>
      <c r="G91" s="250"/>
      <c r="H91" s="282"/>
      <c r="I91" s="283"/>
      <c r="J91" s="251"/>
      <c r="K91" s="284"/>
      <c r="L91" s="245"/>
      <c r="M91" s="245"/>
      <c r="N91" s="7" t="e">
        <f t="shared" si="11"/>
        <v>#N/A</v>
      </c>
      <c r="O91" s="7" t="e">
        <f t="shared" si="12"/>
        <v>#N/A</v>
      </c>
    </row>
    <row r="92" spans="1:15">
      <c r="A92" s="246">
        <v>87</v>
      </c>
      <c r="B92" s="277"/>
      <c r="C92" s="247"/>
      <c r="D92" s="248"/>
      <c r="E92" s="249"/>
      <c r="F92" s="270" t="str">
        <f t="shared" si="13"/>
        <v/>
      </c>
      <c r="G92" s="250"/>
      <c r="H92" s="282"/>
      <c r="I92" s="283"/>
      <c r="J92" s="251"/>
      <c r="K92" s="284"/>
      <c r="L92" s="245"/>
      <c r="M92" s="245"/>
      <c r="N92" s="7" t="e">
        <f t="shared" si="11"/>
        <v>#N/A</v>
      </c>
      <c r="O92" s="7" t="e">
        <f t="shared" si="12"/>
        <v>#N/A</v>
      </c>
    </row>
    <row r="93" spans="1:15">
      <c r="A93" s="246">
        <v>88</v>
      </c>
      <c r="B93" s="277"/>
      <c r="C93" s="247"/>
      <c r="D93" s="248"/>
      <c r="E93" s="249"/>
      <c r="F93" s="270" t="str">
        <f t="shared" si="13"/>
        <v/>
      </c>
      <c r="G93" s="250"/>
      <c r="H93" s="282"/>
      <c r="I93" s="283"/>
      <c r="J93" s="251"/>
      <c r="K93" s="284"/>
      <c r="L93" s="245"/>
      <c r="M93" s="245"/>
      <c r="N93" s="7" t="e">
        <f t="shared" si="11"/>
        <v>#N/A</v>
      </c>
      <c r="O93" s="7" t="e">
        <f t="shared" si="12"/>
        <v>#N/A</v>
      </c>
    </row>
    <row r="94" spans="1:15">
      <c r="A94" s="246">
        <v>89</v>
      </c>
      <c r="B94" s="277"/>
      <c r="C94" s="247"/>
      <c r="D94" s="248"/>
      <c r="E94" s="249"/>
      <c r="F94" s="270" t="str">
        <f t="shared" si="13"/>
        <v/>
      </c>
      <c r="G94" s="250"/>
      <c r="H94" s="282"/>
      <c r="I94" s="283"/>
      <c r="J94" s="251"/>
      <c r="K94" s="284"/>
      <c r="L94" s="245"/>
      <c r="M94" s="245"/>
      <c r="N94" s="7" t="e">
        <f t="shared" si="11"/>
        <v>#N/A</v>
      </c>
      <c r="O94" s="7" t="e">
        <f t="shared" si="12"/>
        <v>#N/A</v>
      </c>
    </row>
    <row r="95" spans="1:15">
      <c r="A95" s="246">
        <v>90</v>
      </c>
      <c r="B95" s="277"/>
      <c r="C95" s="247"/>
      <c r="D95" s="248"/>
      <c r="E95" s="249"/>
      <c r="F95" s="270" t="str">
        <f t="shared" si="13"/>
        <v/>
      </c>
      <c r="G95" s="250"/>
      <c r="H95" s="282"/>
      <c r="I95" s="283"/>
      <c r="J95" s="251"/>
      <c r="K95" s="284"/>
      <c r="L95" s="245"/>
      <c r="M95" s="245"/>
      <c r="N95" s="7" t="e">
        <f t="shared" si="11"/>
        <v>#N/A</v>
      </c>
      <c r="O95" s="7" t="e">
        <f t="shared" si="12"/>
        <v>#N/A</v>
      </c>
    </row>
    <row r="96" spans="1:15">
      <c r="A96" s="246">
        <v>91</v>
      </c>
      <c r="B96" s="277"/>
      <c r="C96" s="247"/>
      <c r="D96" s="248"/>
      <c r="E96" s="249"/>
      <c r="F96" s="270" t="str">
        <f t="shared" si="13"/>
        <v/>
      </c>
      <c r="G96" s="250"/>
      <c r="H96" s="282"/>
      <c r="I96" s="283"/>
      <c r="J96" s="251"/>
      <c r="K96" s="284"/>
      <c r="L96" s="245"/>
      <c r="M96" s="245"/>
      <c r="N96" s="7" t="e">
        <f t="shared" si="11"/>
        <v>#N/A</v>
      </c>
      <c r="O96" s="7" t="e">
        <f t="shared" si="12"/>
        <v>#N/A</v>
      </c>
    </row>
    <row r="97" spans="1:15">
      <c r="A97" s="246">
        <v>92</v>
      </c>
      <c r="B97" s="277"/>
      <c r="C97" s="247"/>
      <c r="D97" s="248"/>
      <c r="E97" s="249"/>
      <c r="F97" s="270" t="str">
        <f t="shared" si="13"/>
        <v/>
      </c>
      <c r="G97" s="250"/>
      <c r="H97" s="282"/>
      <c r="I97" s="283"/>
      <c r="J97" s="251"/>
      <c r="K97" s="284"/>
      <c r="L97" s="245"/>
      <c r="M97" s="245"/>
      <c r="N97" s="7" t="e">
        <f t="shared" si="11"/>
        <v>#N/A</v>
      </c>
      <c r="O97" s="7" t="e">
        <f t="shared" si="12"/>
        <v>#N/A</v>
      </c>
    </row>
    <row r="98" spans="1:15">
      <c r="A98" s="246">
        <v>93</v>
      </c>
      <c r="B98" s="277"/>
      <c r="C98" s="247"/>
      <c r="D98" s="248"/>
      <c r="E98" s="249"/>
      <c r="F98" s="270" t="str">
        <f t="shared" si="13"/>
        <v/>
      </c>
      <c r="G98" s="250"/>
      <c r="H98" s="282"/>
      <c r="I98" s="283"/>
      <c r="J98" s="251"/>
      <c r="K98" s="284"/>
      <c r="L98" s="245"/>
      <c r="M98" s="245"/>
      <c r="N98" s="7" t="e">
        <f t="shared" si="11"/>
        <v>#N/A</v>
      </c>
      <c r="O98" s="7" t="e">
        <f t="shared" si="12"/>
        <v>#N/A</v>
      </c>
    </row>
    <row r="99" spans="1:15">
      <c r="A99" s="246">
        <v>94</v>
      </c>
      <c r="B99" s="277"/>
      <c r="C99" s="247"/>
      <c r="D99" s="248"/>
      <c r="E99" s="249"/>
      <c r="F99" s="270" t="str">
        <f t="shared" si="13"/>
        <v/>
      </c>
      <c r="G99" s="250"/>
      <c r="H99" s="282"/>
      <c r="I99" s="283"/>
      <c r="J99" s="251"/>
      <c r="K99" s="284"/>
      <c r="L99" s="245"/>
      <c r="M99" s="245"/>
      <c r="N99" s="7" t="e">
        <f t="shared" si="11"/>
        <v>#N/A</v>
      </c>
      <c r="O99" s="7" t="e">
        <f t="shared" si="12"/>
        <v>#N/A</v>
      </c>
    </row>
    <row r="100" spans="1:15">
      <c r="A100" s="246">
        <v>95</v>
      </c>
      <c r="B100" s="277"/>
      <c r="C100" s="247"/>
      <c r="D100" s="248"/>
      <c r="E100" s="249"/>
      <c r="F100" s="270" t="str">
        <f t="shared" si="13"/>
        <v/>
      </c>
      <c r="G100" s="250"/>
      <c r="H100" s="282"/>
      <c r="I100" s="283"/>
      <c r="J100" s="251"/>
      <c r="K100" s="284"/>
      <c r="L100" s="245"/>
      <c r="M100" s="245"/>
      <c r="N100" s="7" t="e">
        <f t="shared" si="11"/>
        <v>#N/A</v>
      </c>
      <c r="O100" s="7" t="e">
        <f t="shared" si="12"/>
        <v>#N/A</v>
      </c>
    </row>
    <row r="101" spans="1:15">
      <c r="A101" s="246">
        <v>96</v>
      </c>
      <c r="B101" s="277"/>
      <c r="C101" s="247"/>
      <c r="D101" s="248"/>
      <c r="E101" s="249"/>
      <c r="F101" s="270" t="str">
        <f t="shared" si="13"/>
        <v/>
      </c>
      <c r="G101" s="250"/>
      <c r="H101" s="282"/>
      <c r="I101" s="283"/>
      <c r="J101" s="251"/>
      <c r="K101" s="284"/>
      <c r="L101" s="245"/>
      <c r="M101" s="245"/>
      <c r="N101" s="7" t="e">
        <f t="shared" si="11"/>
        <v>#N/A</v>
      </c>
      <c r="O101" s="7" t="e">
        <f t="shared" si="12"/>
        <v>#N/A</v>
      </c>
    </row>
    <row r="102" spans="1:15">
      <c r="A102" s="246">
        <v>97</v>
      </c>
      <c r="B102" s="277"/>
      <c r="C102" s="247"/>
      <c r="D102" s="248"/>
      <c r="E102" s="249"/>
      <c r="F102" s="270" t="str">
        <f t="shared" si="13"/>
        <v/>
      </c>
      <c r="G102" s="250"/>
      <c r="H102" s="282"/>
      <c r="I102" s="283"/>
      <c r="J102" s="251"/>
      <c r="K102" s="284"/>
      <c r="L102" s="245"/>
      <c r="M102" s="245"/>
      <c r="N102" s="7" t="e">
        <f t="shared" si="11"/>
        <v>#N/A</v>
      </c>
      <c r="O102" s="7" t="e">
        <f t="shared" si="12"/>
        <v>#N/A</v>
      </c>
    </row>
    <row r="103" spans="1:15">
      <c r="A103" s="246">
        <v>98</v>
      </c>
      <c r="B103" s="277"/>
      <c r="C103" s="247"/>
      <c r="D103" s="248"/>
      <c r="E103" s="249"/>
      <c r="F103" s="270" t="str">
        <f t="shared" si="13"/>
        <v/>
      </c>
      <c r="G103" s="250"/>
      <c r="H103" s="282"/>
      <c r="I103" s="283"/>
      <c r="J103" s="251"/>
      <c r="K103" s="284"/>
      <c r="L103" s="245"/>
      <c r="M103" s="245"/>
      <c r="N103" s="7" t="e">
        <f t="shared" si="11"/>
        <v>#N/A</v>
      </c>
      <c r="O103" s="7" t="e">
        <f t="shared" si="12"/>
        <v>#N/A</v>
      </c>
    </row>
    <row r="104" spans="1:15">
      <c r="A104" s="246">
        <v>99</v>
      </c>
      <c r="B104" s="277"/>
      <c r="C104" s="247"/>
      <c r="D104" s="248"/>
      <c r="E104" s="249"/>
      <c r="F104" s="270" t="str">
        <f t="shared" si="13"/>
        <v/>
      </c>
      <c r="G104" s="250"/>
      <c r="H104" s="282"/>
      <c r="I104" s="283"/>
      <c r="J104" s="251"/>
      <c r="K104" s="284"/>
      <c r="L104" s="245"/>
      <c r="M104" s="245"/>
      <c r="N104" s="7" t="e">
        <f t="shared" si="11"/>
        <v>#N/A</v>
      </c>
      <c r="O104" s="7" t="e">
        <f t="shared" si="12"/>
        <v>#N/A</v>
      </c>
    </row>
    <row r="105" spans="1:15" ht="14.25" thickBot="1">
      <c r="A105" s="258">
        <v>100</v>
      </c>
      <c r="B105" s="293"/>
      <c r="C105" s="294"/>
      <c r="D105" s="318"/>
      <c r="E105" s="295"/>
      <c r="F105" s="275" t="str">
        <f t="shared" si="13"/>
        <v/>
      </c>
      <c r="G105" s="296"/>
      <c r="H105" s="297"/>
      <c r="I105" s="298"/>
      <c r="J105" s="299"/>
      <c r="K105" s="300"/>
      <c r="L105" s="245"/>
      <c r="M105" s="245"/>
      <c r="N105" s="7" t="e">
        <f t="shared" si="11"/>
        <v>#N/A</v>
      </c>
      <c r="O105" s="7" t="e">
        <f t="shared" si="12"/>
        <v>#N/A</v>
      </c>
    </row>
  </sheetData>
  <sheetProtection algorithmName="SHA-512" hashValue="eHLWDEZI21lx2ZlczbHDv/z9MnGdg78FUoSvH8WBEzvzlSOdesr5qjT9Iw0qsrmn9844BA9BUpEfCXVwNStzDw==" saltValue="MVM4w1hTFG7B+KJgQk3SCQ==" spinCount="100000" sheet="1" objects="1" scenarios="1" formatCells="0" formatRows="0" insertRows="0"/>
  <mergeCells count="10">
    <mergeCell ref="Y13:Y14"/>
    <mergeCell ref="Q4:V4"/>
    <mergeCell ref="Z4:AB4"/>
    <mergeCell ref="Y6:Y11"/>
    <mergeCell ref="A4:A5"/>
    <mergeCell ref="B4:B5"/>
    <mergeCell ref="C4:C5"/>
    <mergeCell ref="D4:D5"/>
    <mergeCell ref="E4:E5"/>
    <mergeCell ref="F4:K4"/>
  </mergeCells>
  <phoneticPr fontId="3"/>
  <conditionalFormatting sqref="D6:E6">
    <cfRule type="expression" dxfId="19" priority="47">
      <formula>$C$6="蓄電設備"</formula>
    </cfRule>
  </conditionalFormatting>
  <conditionalFormatting sqref="D7:E7">
    <cfRule type="expression" dxfId="18" priority="46">
      <formula>$C$7="蓄電設備"</formula>
    </cfRule>
  </conditionalFormatting>
  <conditionalFormatting sqref="D8:E8">
    <cfRule type="expression" dxfId="17" priority="45">
      <formula>$C$8="蓄電設備"</formula>
    </cfRule>
  </conditionalFormatting>
  <conditionalFormatting sqref="D9:E9">
    <cfRule type="expression" dxfId="16" priority="44">
      <formula>$C$9="蓄電設備"</formula>
    </cfRule>
  </conditionalFormatting>
  <conditionalFormatting sqref="D10:E10">
    <cfRule type="expression" dxfId="15" priority="43">
      <formula>$C$10="蓄電設備"</formula>
    </cfRule>
  </conditionalFormatting>
  <conditionalFormatting sqref="D11:E11">
    <cfRule type="expression" dxfId="14" priority="15">
      <formula>$C$11="蓄電設備"</formula>
    </cfRule>
  </conditionalFormatting>
  <conditionalFormatting sqref="D12:E12">
    <cfRule type="expression" dxfId="13" priority="14">
      <formula>$C$12="蓄電設備"</formula>
    </cfRule>
  </conditionalFormatting>
  <conditionalFormatting sqref="D13:E13">
    <cfRule type="expression" dxfId="12" priority="13">
      <formula>$C$13="蓄電設備"</formula>
    </cfRule>
  </conditionalFormatting>
  <conditionalFormatting sqref="D14:E14">
    <cfRule type="expression" dxfId="11" priority="12">
      <formula>$C$14="蓄電設備"</formula>
    </cfRule>
  </conditionalFormatting>
  <conditionalFormatting sqref="D15:E15">
    <cfRule type="expression" dxfId="10" priority="11">
      <formula>$C$15="蓄電設備"</formula>
    </cfRule>
  </conditionalFormatting>
  <conditionalFormatting sqref="D16:E16">
    <cfRule type="expression" dxfId="9" priority="10">
      <formula>$C$16="蓄電設備"</formula>
    </cfRule>
  </conditionalFormatting>
  <conditionalFormatting sqref="D17:E17">
    <cfRule type="expression" dxfId="8" priority="9">
      <formula>$C$17="蓄電設備"</formula>
    </cfRule>
  </conditionalFormatting>
  <conditionalFormatting sqref="D18:E18">
    <cfRule type="expression" dxfId="7" priority="8">
      <formula>$C$18="蓄電設備"</formula>
    </cfRule>
  </conditionalFormatting>
  <conditionalFormatting sqref="D19:E19">
    <cfRule type="expression" dxfId="6" priority="7">
      <formula>$C$19="蓄電設備"</formula>
    </cfRule>
  </conditionalFormatting>
  <conditionalFormatting sqref="D20:E20">
    <cfRule type="expression" dxfId="5" priority="6">
      <formula>$C$20="蓄電設備"</formula>
    </cfRule>
  </conditionalFormatting>
  <conditionalFormatting sqref="D21:E21">
    <cfRule type="expression" dxfId="4" priority="5">
      <formula>$C$21="蓄電設備"</formula>
    </cfRule>
  </conditionalFormatting>
  <conditionalFormatting sqref="D22:E22">
    <cfRule type="expression" dxfId="3" priority="4">
      <formula>$C$22="蓄電設備"</formula>
    </cfRule>
  </conditionalFormatting>
  <conditionalFormatting sqref="D23:E23">
    <cfRule type="expression" dxfId="2" priority="3">
      <formula>$C$23="蓄電設備"</formula>
    </cfRule>
  </conditionalFormatting>
  <conditionalFormatting sqref="D24:E24">
    <cfRule type="expression" dxfId="1" priority="2">
      <formula>$C$24="蓄電設備"</formula>
    </cfRule>
  </conditionalFormatting>
  <conditionalFormatting sqref="D25:E25">
    <cfRule type="expression" dxfId="0" priority="1">
      <formula>$C$25="蓄電設備"</formula>
    </cfRule>
  </conditionalFormatting>
  <dataValidations count="3">
    <dataValidation type="list" allowBlank="1" showInputMessage="1" showErrorMessage="1" sqref="D6:D105" xr:uid="{00000000-0002-0000-0900-000000000000}">
      <formula1>INDIRECT($O6)</formula1>
    </dataValidation>
    <dataValidation type="list" allowBlank="1" showInputMessage="1" showErrorMessage="1" sqref="E6:E105" xr:uid="{00000000-0002-0000-0900-000001000000}">
      <formula1>INDIRECT($N6)</formula1>
    </dataValidation>
    <dataValidation type="list" allowBlank="1" showInputMessage="1" showErrorMessage="1" sqref="C6:C105" xr:uid="{00000000-0002-0000-0900-000002000000}">
      <formula1>$P$6:$P$18</formula1>
    </dataValidation>
  </dataValidations>
  <pageMargins left="0.70866141732283472" right="0.70866141732283472" top="0.74803149606299213" bottom="0.74803149606299213" header="0.31496062992125984" footer="0.31496062992125984"/>
  <pageSetup paperSize="9" scale="6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BH38"/>
  <sheetViews>
    <sheetView view="pageBreakPreview" zoomScaleNormal="100" zoomScaleSheetLayoutView="100" workbookViewId="0">
      <selection activeCell="BP9" sqref="BP9"/>
    </sheetView>
  </sheetViews>
  <sheetFormatPr defaultColWidth="9" defaultRowHeight="13.5"/>
  <cols>
    <col min="1" max="7" width="3.75" style="7" customWidth="1"/>
    <col min="8" max="8" width="5.5" style="7" customWidth="1"/>
    <col min="9" max="9" width="3.75" style="7" customWidth="1"/>
    <col min="10" max="10" width="5.375" style="7" customWidth="1"/>
    <col min="11" max="11" width="5.125" style="7" customWidth="1"/>
    <col min="12" max="12" width="4.625" style="7" customWidth="1"/>
    <col min="13" max="14" width="2.625" style="7" customWidth="1"/>
    <col min="15" max="15" width="3.25" style="7" customWidth="1"/>
    <col min="16" max="16" width="2.625" style="7" customWidth="1"/>
    <col min="17" max="17" width="4.625" style="7" customWidth="1"/>
    <col min="18" max="19" width="2.625" style="7" customWidth="1"/>
    <col min="20" max="20" width="3.25" style="7" customWidth="1"/>
    <col min="21" max="21" width="2.625" style="7" customWidth="1"/>
    <col min="22" max="22" width="4.625" style="7" customWidth="1"/>
    <col min="23" max="26" width="2.625" style="7" customWidth="1"/>
    <col min="27" max="28" width="3.75" style="7" hidden="1" customWidth="1"/>
    <col min="29" max="32" width="9" style="7" hidden="1" customWidth="1"/>
    <col min="33" max="60" width="3.75" style="7" hidden="1" customWidth="1"/>
    <col min="61" max="67" width="3.75" style="7" customWidth="1"/>
    <col min="68" max="16384" width="9" style="7"/>
  </cols>
  <sheetData>
    <row r="1" spans="1:59">
      <c r="A1" s="121" t="s">
        <v>196</v>
      </c>
      <c r="B1" s="122"/>
      <c r="C1" s="122"/>
      <c r="D1" s="122"/>
      <c r="E1" s="122"/>
      <c r="F1" s="122"/>
      <c r="G1" s="122"/>
      <c r="H1" s="122"/>
      <c r="I1" s="122"/>
      <c r="J1" s="122"/>
      <c r="K1" s="122"/>
      <c r="L1" s="122"/>
      <c r="M1" s="123"/>
      <c r="N1" s="123"/>
      <c r="O1" s="123"/>
      <c r="P1" s="123"/>
      <c r="Q1" s="123"/>
      <c r="R1" s="123"/>
      <c r="S1" s="123"/>
      <c r="T1" s="123"/>
      <c r="U1" s="123"/>
      <c r="V1" s="123"/>
      <c r="W1" s="123"/>
      <c r="X1" s="123"/>
      <c r="Y1" s="123"/>
      <c r="Z1" s="123"/>
      <c r="AA1" s="7" t="s">
        <v>458</v>
      </c>
    </row>
    <row r="2" spans="1:59">
      <c r="A2" s="9" t="s">
        <v>118</v>
      </c>
      <c r="B2" s="124"/>
      <c r="C2" s="124"/>
      <c r="D2" s="124"/>
      <c r="E2" s="124"/>
      <c r="F2" s="124"/>
      <c r="G2" s="124"/>
      <c r="H2" s="124"/>
      <c r="I2" s="124"/>
      <c r="J2" s="124"/>
      <c r="K2" s="122"/>
      <c r="L2" s="122"/>
      <c r="M2" s="123"/>
      <c r="N2" s="123"/>
      <c r="O2" s="123"/>
      <c r="P2" s="123"/>
      <c r="Q2" s="123"/>
      <c r="R2" s="123"/>
      <c r="S2" s="123"/>
      <c r="T2" s="123"/>
      <c r="U2" s="123"/>
      <c r="V2" s="123"/>
      <c r="W2" s="123"/>
      <c r="X2" s="123"/>
      <c r="Y2" s="123"/>
      <c r="Z2" s="123"/>
      <c r="AE2" s="7" t="s">
        <v>117</v>
      </c>
    </row>
    <row r="3" spans="1:59" ht="18.75">
      <c r="A3" s="398" t="s">
        <v>202</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E3" s="7">
        <v>2022</v>
      </c>
      <c r="AF3" s="7">
        <v>4</v>
      </c>
    </row>
    <row r="4" spans="1:59" ht="18" customHeight="1">
      <c r="A4" s="123"/>
      <c r="B4" s="123"/>
      <c r="C4" s="123"/>
      <c r="D4" s="123"/>
      <c r="E4" s="123"/>
      <c r="F4" s="123"/>
      <c r="G4" s="5"/>
      <c r="H4" s="5"/>
      <c r="I4" s="5"/>
      <c r="J4" s="5"/>
      <c r="K4" s="5"/>
      <c r="L4" s="126"/>
      <c r="M4" s="123"/>
      <c r="N4" s="123"/>
      <c r="O4" s="123"/>
      <c r="P4" s="123"/>
      <c r="Q4" s="123"/>
      <c r="R4" s="123"/>
      <c r="S4" s="123"/>
      <c r="T4" s="123"/>
      <c r="U4" s="123"/>
      <c r="V4" s="123"/>
      <c r="W4" s="123"/>
      <c r="X4" s="123"/>
      <c r="Y4" s="123"/>
      <c r="Z4" s="123"/>
      <c r="AE4" s="7">
        <f>AE3+1</f>
        <v>2023</v>
      </c>
      <c r="AF4" s="7">
        <v>5</v>
      </c>
      <c r="AG4" s="7" t="str">
        <f t="shared" ref="AG4:AG14" si="0">LEFT(AH4,1)&amp;LEFT(AH4,1)</f>
        <v>ＡＡ</v>
      </c>
      <c r="AH4" s="134" t="s">
        <v>265</v>
      </c>
      <c r="AI4" s="134" t="s">
        <v>242</v>
      </c>
      <c r="AJ4" s="134" t="s">
        <v>237</v>
      </c>
      <c r="AK4" s="134" t="s">
        <v>238</v>
      </c>
      <c r="AL4" s="134"/>
      <c r="AM4" s="134"/>
      <c r="AN4" s="134"/>
      <c r="AO4" s="134"/>
      <c r="AP4" s="134"/>
      <c r="AQ4" s="134"/>
      <c r="AR4" s="134"/>
      <c r="AS4" s="134"/>
      <c r="AT4" s="134"/>
      <c r="AU4" s="134"/>
      <c r="AV4" s="134"/>
      <c r="AW4" s="134"/>
      <c r="AX4" s="134"/>
      <c r="AY4" s="134"/>
      <c r="AZ4" s="134"/>
      <c r="BA4" s="134"/>
      <c r="BB4" s="134"/>
      <c r="BC4" s="134"/>
      <c r="BD4" s="134"/>
      <c r="BE4" s="134"/>
      <c r="BF4" s="134"/>
      <c r="BG4" s="134"/>
    </row>
    <row r="5" spans="1:59" ht="22.5" customHeight="1" thickBot="1">
      <c r="A5" s="123" t="s">
        <v>116</v>
      </c>
      <c r="B5" s="135"/>
      <c r="C5" s="135"/>
      <c r="D5" s="135"/>
      <c r="E5" s="135"/>
      <c r="F5" s="135"/>
      <c r="G5" s="135"/>
      <c r="H5" s="135"/>
      <c r="I5" s="135"/>
      <c r="J5" s="135"/>
      <c r="K5" s="135"/>
      <c r="L5" s="123"/>
      <c r="M5" s="123"/>
      <c r="N5" s="123"/>
      <c r="O5" s="123"/>
      <c r="P5" s="123"/>
      <c r="Q5" s="123"/>
      <c r="R5" s="123"/>
      <c r="S5" s="123"/>
      <c r="T5" s="123"/>
      <c r="U5" s="123"/>
      <c r="V5" s="123"/>
      <c r="W5" s="123"/>
      <c r="X5" s="123"/>
      <c r="Y5" s="123"/>
      <c r="Z5" s="123"/>
      <c r="AE5" s="7">
        <f t="shared" ref="AE5:AE6" si="1">AE4+1</f>
        <v>2024</v>
      </c>
      <c r="AF5" s="7">
        <v>6</v>
      </c>
      <c r="AG5" s="7" t="str">
        <f t="shared" si="0"/>
        <v>ＢＢ</v>
      </c>
      <c r="AH5" s="134" t="s">
        <v>115</v>
      </c>
      <c r="AI5" s="134" t="s">
        <v>243</v>
      </c>
      <c r="AJ5" s="134" t="s">
        <v>239</v>
      </c>
      <c r="AK5" s="134" t="s">
        <v>114</v>
      </c>
      <c r="AL5" s="134"/>
      <c r="AM5" s="134"/>
      <c r="AN5" s="134"/>
      <c r="AO5" s="134"/>
      <c r="AP5" s="134"/>
      <c r="AQ5" s="134"/>
      <c r="AR5" s="134"/>
      <c r="AS5" s="134"/>
      <c r="AT5" s="134"/>
      <c r="AU5" s="134"/>
      <c r="AV5" s="134"/>
      <c r="AW5" s="134"/>
      <c r="AX5" s="134"/>
      <c r="AY5" s="134"/>
      <c r="AZ5" s="134"/>
      <c r="BA5" s="134"/>
      <c r="BB5" s="134"/>
      <c r="BC5" s="134"/>
      <c r="BD5" s="134"/>
      <c r="BE5" s="134"/>
      <c r="BF5" s="134"/>
      <c r="BG5" s="134"/>
    </row>
    <row r="6" spans="1:59" ht="36" customHeight="1">
      <c r="A6" s="421" t="s">
        <v>113</v>
      </c>
      <c r="B6" s="422"/>
      <c r="C6" s="422"/>
      <c r="D6" s="422"/>
      <c r="E6" s="423"/>
      <c r="F6" s="424"/>
      <c r="G6" s="424"/>
      <c r="H6" s="424"/>
      <c r="I6" s="424"/>
      <c r="J6" s="424"/>
      <c r="K6" s="424"/>
      <c r="L6" s="424"/>
      <c r="M6" s="424"/>
      <c r="N6" s="424"/>
      <c r="O6" s="424"/>
      <c r="P6" s="424"/>
      <c r="Q6" s="424"/>
      <c r="R6" s="424"/>
      <c r="S6" s="424"/>
      <c r="T6" s="424"/>
      <c r="U6" s="424"/>
      <c r="V6" s="424"/>
      <c r="W6" s="424"/>
      <c r="X6" s="424"/>
      <c r="Y6" s="424"/>
      <c r="Z6" s="425"/>
      <c r="AE6" s="7">
        <f t="shared" si="1"/>
        <v>2025</v>
      </c>
      <c r="AF6" s="7">
        <v>7</v>
      </c>
      <c r="AG6" s="7" t="str">
        <f t="shared" si="0"/>
        <v>ＣＣ</v>
      </c>
      <c r="AH6" s="134" t="s">
        <v>214</v>
      </c>
      <c r="AI6" s="134" t="s">
        <v>251</v>
      </c>
      <c r="AJ6" s="134" t="s">
        <v>112</v>
      </c>
      <c r="AK6" s="134"/>
      <c r="AL6" s="134"/>
      <c r="AM6" s="134"/>
      <c r="AN6" s="134"/>
      <c r="AO6" s="134"/>
      <c r="AP6" s="134"/>
      <c r="AQ6" s="134"/>
      <c r="AR6" s="134"/>
      <c r="AS6" s="134"/>
      <c r="AT6" s="134"/>
      <c r="AU6" s="134"/>
      <c r="AV6" s="134"/>
      <c r="AW6" s="134"/>
      <c r="AX6" s="134"/>
      <c r="AY6" s="134"/>
      <c r="AZ6" s="134"/>
      <c r="BA6" s="134"/>
      <c r="BB6" s="134"/>
      <c r="BC6" s="134"/>
      <c r="BD6" s="134"/>
      <c r="BE6" s="134"/>
      <c r="BF6" s="134"/>
      <c r="BG6" s="134"/>
    </row>
    <row r="7" spans="1:59" ht="36" customHeight="1">
      <c r="A7" s="441" t="s">
        <v>111</v>
      </c>
      <c r="B7" s="442"/>
      <c r="C7" s="442"/>
      <c r="D7" s="442"/>
      <c r="E7" s="405" t="s">
        <v>110</v>
      </c>
      <c r="F7" s="406"/>
      <c r="G7" s="407"/>
      <c r="H7" s="408"/>
      <c r="I7" s="408"/>
      <c r="J7" s="408"/>
      <c r="K7" s="408"/>
      <c r="L7" s="408"/>
      <c r="M7" s="410"/>
      <c r="N7" s="413" t="s">
        <v>109</v>
      </c>
      <c r="O7" s="413"/>
      <c r="P7" s="413"/>
      <c r="Q7" s="407"/>
      <c r="R7" s="408"/>
      <c r="S7" s="408"/>
      <c r="T7" s="408"/>
      <c r="U7" s="408"/>
      <c r="V7" s="408"/>
      <c r="W7" s="408"/>
      <c r="X7" s="408"/>
      <c r="Y7" s="408"/>
      <c r="Z7" s="409"/>
      <c r="AF7" s="7">
        <v>8</v>
      </c>
      <c r="AG7" s="7" t="str">
        <f t="shared" si="0"/>
        <v>ＤＤ</v>
      </c>
      <c r="AH7" s="134" t="s">
        <v>108</v>
      </c>
      <c r="AI7" s="134" t="s">
        <v>244</v>
      </c>
      <c r="AJ7" s="134" t="s">
        <v>107</v>
      </c>
      <c r="AK7" s="134" t="s">
        <v>106</v>
      </c>
      <c r="AL7" s="134" t="s">
        <v>105</v>
      </c>
      <c r="AM7" s="134"/>
      <c r="AN7" s="134"/>
      <c r="AO7" s="134"/>
      <c r="AP7" s="134"/>
      <c r="AQ7" s="134"/>
      <c r="AR7" s="134"/>
      <c r="AS7" s="134"/>
      <c r="AT7" s="134"/>
      <c r="AU7" s="134"/>
      <c r="AV7" s="134"/>
      <c r="AW7" s="134"/>
      <c r="AX7" s="134"/>
      <c r="AY7" s="134"/>
      <c r="AZ7" s="134"/>
      <c r="BA7" s="134"/>
      <c r="BB7" s="134"/>
      <c r="BC7" s="134"/>
      <c r="BD7" s="134"/>
      <c r="BE7" s="134"/>
      <c r="BF7" s="134"/>
      <c r="BG7" s="134"/>
    </row>
    <row r="8" spans="1:59" ht="36" customHeight="1">
      <c r="A8" s="411" t="s">
        <v>204</v>
      </c>
      <c r="B8" s="412"/>
      <c r="C8" s="412"/>
      <c r="D8" s="412"/>
      <c r="E8" s="407"/>
      <c r="F8" s="408"/>
      <c r="G8" s="408"/>
      <c r="H8" s="408"/>
      <c r="I8" s="408"/>
      <c r="J8" s="408"/>
      <c r="K8" s="408"/>
      <c r="L8" s="408"/>
      <c r="M8" s="408"/>
      <c r="N8" s="408"/>
      <c r="O8" s="408"/>
      <c r="P8" s="408"/>
      <c r="Q8" s="408"/>
      <c r="R8" s="408"/>
      <c r="S8" s="408"/>
      <c r="T8" s="408"/>
      <c r="U8" s="408"/>
      <c r="V8" s="408"/>
      <c r="W8" s="408"/>
      <c r="X8" s="408"/>
      <c r="Y8" s="408"/>
      <c r="Z8" s="409"/>
      <c r="AF8" s="7">
        <v>9</v>
      </c>
      <c r="AG8" s="7" t="str">
        <f t="shared" si="0"/>
        <v>ＥＥ</v>
      </c>
      <c r="AH8" s="134" t="s">
        <v>81</v>
      </c>
      <c r="AI8" s="134" t="s">
        <v>241</v>
      </c>
      <c r="AJ8" s="134" t="s">
        <v>80</v>
      </c>
      <c r="AK8" s="134" t="s">
        <v>79</v>
      </c>
      <c r="AL8" s="134" t="s">
        <v>78</v>
      </c>
      <c r="AM8" s="134" t="s">
        <v>77</v>
      </c>
      <c r="AN8" s="134" t="s">
        <v>76</v>
      </c>
      <c r="AO8" s="134" t="s">
        <v>75</v>
      </c>
      <c r="AP8" s="134" t="s">
        <v>74</v>
      </c>
      <c r="AQ8" s="134" t="s">
        <v>73</v>
      </c>
      <c r="AR8" s="134" t="s">
        <v>72</v>
      </c>
      <c r="AS8" s="134" t="s">
        <v>71</v>
      </c>
      <c r="AT8" s="134" t="s">
        <v>70</v>
      </c>
      <c r="AU8" s="134" t="s">
        <v>69</v>
      </c>
      <c r="AV8" s="134" t="s">
        <v>68</v>
      </c>
      <c r="AW8" s="134" t="s">
        <v>67</v>
      </c>
      <c r="AX8" s="134" t="s">
        <v>66</v>
      </c>
      <c r="AY8" s="134" t="s">
        <v>65</v>
      </c>
      <c r="AZ8" s="134" t="s">
        <v>64</v>
      </c>
      <c r="BA8" s="134" t="s">
        <v>63</v>
      </c>
      <c r="BB8" s="134" t="s">
        <v>62</v>
      </c>
      <c r="BC8" s="134" t="s">
        <v>61</v>
      </c>
      <c r="BD8" s="134" t="s">
        <v>60</v>
      </c>
      <c r="BE8" s="134" t="s">
        <v>59</v>
      </c>
      <c r="BF8" s="134" t="s">
        <v>58</v>
      </c>
      <c r="BG8" s="134" t="s">
        <v>57</v>
      </c>
    </row>
    <row r="9" spans="1:59" ht="36" customHeight="1">
      <c r="A9" s="411" t="s">
        <v>91</v>
      </c>
      <c r="B9" s="412"/>
      <c r="C9" s="412"/>
      <c r="D9" s="412"/>
      <c r="E9" s="448" t="s">
        <v>90</v>
      </c>
      <c r="F9" s="449"/>
      <c r="G9" s="407"/>
      <c r="H9" s="408"/>
      <c r="I9" s="408"/>
      <c r="J9" s="408"/>
      <c r="K9" s="408"/>
      <c r="L9" s="408"/>
      <c r="M9" s="408"/>
      <c r="N9" s="408"/>
      <c r="O9" s="408"/>
      <c r="P9" s="408"/>
      <c r="Q9" s="408"/>
      <c r="R9" s="408"/>
      <c r="S9" s="408"/>
      <c r="T9" s="408"/>
      <c r="U9" s="408"/>
      <c r="V9" s="408"/>
      <c r="W9" s="408"/>
      <c r="X9" s="408"/>
      <c r="Y9" s="408"/>
      <c r="Z9" s="409"/>
      <c r="AA9" s="4" t="e">
        <f>VLOOKUP($G$9,$AH$4:$AI$23,2)</f>
        <v>#N/A</v>
      </c>
      <c r="AF9" s="7">
        <v>10</v>
      </c>
      <c r="AG9" s="7" t="str">
        <f t="shared" si="0"/>
        <v>ＦＦ</v>
      </c>
      <c r="AH9" s="134" t="s">
        <v>55</v>
      </c>
      <c r="AI9" s="134" t="s">
        <v>245</v>
      </c>
      <c r="AJ9" s="134" t="s">
        <v>54</v>
      </c>
      <c r="AK9" s="134" t="s">
        <v>53</v>
      </c>
      <c r="AL9" s="134" t="s">
        <v>52</v>
      </c>
      <c r="AM9" s="134" t="s">
        <v>51</v>
      </c>
      <c r="AN9" s="134"/>
      <c r="AO9" s="134"/>
      <c r="AP9" s="134"/>
      <c r="AQ9" s="134"/>
      <c r="AR9" s="134"/>
      <c r="AS9" s="134"/>
      <c r="AT9" s="134"/>
      <c r="AU9" s="134"/>
      <c r="AV9" s="134"/>
      <c r="AW9" s="134"/>
      <c r="AX9" s="134"/>
      <c r="AY9" s="134"/>
      <c r="AZ9" s="134"/>
      <c r="BA9" s="134"/>
      <c r="BB9" s="134"/>
      <c r="BC9" s="134"/>
      <c r="BD9" s="134"/>
      <c r="BE9" s="134"/>
      <c r="BF9" s="134"/>
      <c r="BG9" s="134"/>
    </row>
    <row r="10" spans="1:59" ht="36" customHeight="1">
      <c r="A10" s="411"/>
      <c r="B10" s="412"/>
      <c r="C10" s="412"/>
      <c r="D10" s="412"/>
      <c r="E10" s="450" t="s">
        <v>82</v>
      </c>
      <c r="F10" s="451"/>
      <c r="G10" s="407"/>
      <c r="H10" s="408"/>
      <c r="I10" s="408"/>
      <c r="J10" s="408"/>
      <c r="K10" s="408"/>
      <c r="L10" s="408"/>
      <c r="M10" s="408"/>
      <c r="N10" s="408"/>
      <c r="O10" s="408"/>
      <c r="P10" s="408"/>
      <c r="Q10" s="408"/>
      <c r="R10" s="408"/>
      <c r="S10" s="408"/>
      <c r="T10" s="408"/>
      <c r="U10" s="408"/>
      <c r="V10" s="408"/>
      <c r="W10" s="408"/>
      <c r="X10" s="408"/>
      <c r="Y10" s="408"/>
      <c r="Z10" s="409"/>
      <c r="AF10" s="7">
        <v>11</v>
      </c>
      <c r="AG10" s="7" t="str">
        <f t="shared" si="0"/>
        <v>ＧＧ</v>
      </c>
      <c r="AH10" s="134" t="s">
        <v>50</v>
      </c>
      <c r="AI10" s="134" t="s">
        <v>246</v>
      </c>
      <c r="AJ10" s="134" t="s">
        <v>49</v>
      </c>
      <c r="AK10" s="134" t="s">
        <v>48</v>
      </c>
      <c r="AL10" s="134" t="s">
        <v>47</v>
      </c>
      <c r="AM10" s="134" t="s">
        <v>240</v>
      </c>
      <c r="AN10" s="134" t="s">
        <v>46</v>
      </c>
      <c r="AO10" s="134"/>
      <c r="AP10" s="134"/>
      <c r="AQ10" s="134"/>
      <c r="AR10" s="134"/>
      <c r="AS10" s="134"/>
      <c r="AT10" s="134"/>
      <c r="AU10" s="134"/>
      <c r="AV10" s="134"/>
      <c r="AW10" s="134"/>
      <c r="AX10" s="134"/>
      <c r="AY10" s="134"/>
      <c r="AZ10" s="134"/>
      <c r="BA10" s="134"/>
      <c r="BB10" s="134"/>
      <c r="BC10" s="134"/>
      <c r="BD10" s="134"/>
      <c r="BE10" s="134"/>
      <c r="BF10" s="134"/>
      <c r="BG10" s="134"/>
    </row>
    <row r="11" spans="1:59" ht="24.95" customHeight="1">
      <c r="A11" s="415" t="s">
        <v>56</v>
      </c>
      <c r="B11" s="416"/>
      <c r="C11" s="416"/>
      <c r="D11" s="417"/>
      <c r="E11" s="429"/>
      <c r="F11" s="430"/>
      <c r="G11" s="430"/>
      <c r="H11" s="430"/>
      <c r="I11" s="430"/>
      <c r="J11" s="430"/>
      <c r="K11" s="430"/>
      <c r="L11" s="430"/>
      <c r="M11" s="430"/>
      <c r="N11" s="430"/>
      <c r="O11" s="430"/>
      <c r="P11" s="430"/>
      <c r="Q11" s="430"/>
      <c r="R11" s="430"/>
      <c r="S11" s="430"/>
      <c r="T11" s="430"/>
      <c r="U11" s="430"/>
      <c r="V11" s="430"/>
      <c r="W11" s="430"/>
      <c r="X11" s="430"/>
      <c r="Y11" s="430"/>
      <c r="Z11" s="431"/>
      <c r="AF11" s="7">
        <v>12</v>
      </c>
      <c r="AG11" s="7" t="str">
        <f t="shared" si="0"/>
        <v>ＨＨ</v>
      </c>
      <c r="AH11" s="134" t="s">
        <v>45</v>
      </c>
      <c r="AI11" s="134" t="s">
        <v>252</v>
      </c>
      <c r="AJ11" s="134" t="s">
        <v>44</v>
      </c>
      <c r="AK11" s="134" t="s">
        <v>43</v>
      </c>
      <c r="AL11" s="134" t="s">
        <v>42</v>
      </c>
      <c r="AM11" s="134" t="s">
        <v>41</v>
      </c>
      <c r="AN11" s="134" t="s">
        <v>40</v>
      </c>
      <c r="AO11" s="134" t="s">
        <v>39</v>
      </c>
      <c r="AP11" s="134" t="s">
        <v>38</v>
      </c>
      <c r="AQ11" s="134" t="s">
        <v>37</v>
      </c>
      <c r="AR11" s="134"/>
      <c r="AS11" s="134"/>
      <c r="AT11" s="134"/>
      <c r="AU11" s="134"/>
      <c r="AV11" s="134"/>
      <c r="AW11" s="134"/>
      <c r="AX11" s="134"/>
      <c r="AY11" s="134"/>
      <c r="AZ11" s="134"/>
      <c r="BA11" s="134"/>
      <c r="BB11" s="134"/>
      <c r="BC11" s="134"/>
      <c r="BD11" s="134"/>
      <c r="BE11" s="134"/>
      <c r="BF11" s="134"/>
      <c r="BG11" s="134"/>
    </row>
    <row r="12" spans="1:59" ht="24.95" customHeight="1">
      <c r="A12" s="418"/>
      <c r="B12" s="419"/>
      <c r="C12" s="419"/>
      <c r="D12" s="420"/>
      <c r="E12" s="432"/>
      <c r="F12" s="433"/>
      <c r="G12" s="433"/>
      <c r="H12" s="433"/>
      <c r="I12" s="433"/>
      <c r="J12" s="433"/>
      <c r="K12" s="433"/>
      <c r="L12" s="433"/>
      <c r="M12" s="433"/>
      <c r="N12" s="433"/>
      <c r="O12" s="433"/>
      <c r="P12" s="433"/>
      <c r="Q12" s="433"/>
      <c r="R12" s="433"/>
      <c r="S12" s="433"/>
      <c r="T12" s="433"/>
      <c r="U12" s="433"/>
      <c r="V12" s="433"/>
      <c r="W12" s="433"/>
      <c r="X12" s="433"/>
      <c r="Y12" s="433"/>
      <c r="Z12" s="434"/>
      <c r="AF12" s="7">
        <v>1</v>
      </c>
      <c r="AG12" s="7" t="str">
        <f>LEFT(AH12,1)&amp;LEFT(AH12,1)</f>
        <v>ＩＩ</v>
      </c>
      <c r="AH12" s="134" t="s">
        <v>104</v>
      </c>
      <c r="AI12" s="134" t="s">
        <v>247</v>
      </c>
      <c r="AJ12" s="134" t="s">
        <v>103</v>
      </c>
      <c r="AK12" s="134" t="s">
        <v>102</v>
      </c>
      <c r="AL12" s="134" t="s">
        <v>101</v>
      </c>
      <c r="AM12" s="134" t="s">
        <v>100</v>
      </c>
      <c r="AN12" s="134" t="s">
        <v>99</v>
      </c>
      <c r="AO12" s="134" t="s">
        <v>98</v>
      </c>
      <c r="AP12" s="134" t="s">
        <v>97</v>
      </c>
      <c r="AQ12" s="134" t="s">
        <v>96</v>
      </c>
      <c r="AR12" s="134" t="s">
        <v>95</v>
      </c>
      <c r="AS12" s="134" t="s">
        <v>94</v>
      </c>
      <c r="AT12" s="134" t="s">
        <v>93</v>
      </c>
      <c r="AU12" s="134" t="s">
        <v>92</v>
      </c>
      <c r="AV12" s="134"/>
      <c r="AW12" s="134"/>
      <c r="AX12" s="134"/>
      <c r="AY12" s="134"/>
      <c r="AZ12" s="134"/>
      <c r="BA12" s="134"/>
      <c r="BB12" s="134"/>
      <c r="BC12" s="134"/>
      <c r="BD12" s="134"/>
      <c r="BE12" s="134"/>
      <c r="BF12" s="134"/>
      <c r="BG12" s="134"/>
    </row>
    <row r="13" spans="1:59" ht="24.95" customHeight="1">
      <c r="A13" s="426"/>
      <c r="B13" s="427"/>
      <c r="C13" s="427"/>
      <c r="D13" s="428"/>
      <c r="E13" s="435"/>
      <c r="F13" s="436"/>
      <c r="G13" s="436"/>
      <c r="H13" s="436"/>
      <c r="I13" s="436"/>
      <c r="J13" s="436"/>
      <c r="K13" s="436"/>
      <c r="L13" s="436"/>
      <c r="M13" s="436"/>
      <c r="N13" s="436"/>
      <c r="O13" s="436"/>
      <c r="P13" s="436"/>
      <c r="Q13" s="436"/>
      <c r="R13" s="436"/>
      <c r="S13" s="436"/>
      <c r="T13" s="436"/>
      <c r="U13" s="436"/>
      <c r="V13" s="436"/>
      <c r="W13" s="436"/>
      <c r="X13" s="436"/>
      <c r="Y13" s="436"/>
      <c r="Z13" s="437"/>
      <c r="AF13" s="7">
        <v>2</v>
      </c>
      <c r="AG13" s="7" t="str">
        <f>LEFT(AH13,1)&amp;LEFT(AH13,1)</f>
        <v>ＪＪ</v>
      </c>
      <c r="AH13" s="134" t="s">
        <v>89</v>
      </c>
      <c r="AI13" s="134" t="s">
        <v>248</v>
      </c>
      <c r="AJ13" s="134" t="s">
        <v>88</v>
      </c>
      <c r="AK13" s="134" t="s">
        <v>87</v>
      </c>
      <c r="AL13" s="134" t="s">
        <v>86</v>
      </c>
      <c r="AM13" s="134" t="s">
        <v>85</v>
      </c>
      <c r="AN13" s="134" t="s">
        <v>84</v>
      </c>
      <c r="AO13" s="134" t="s">
        <v>83</v>
      </c>
      <c r="AP13" s="134"/>
      <c r="AQ13" s="134"/>
      <c r="AR13" s="134"/>
      <c r="AS13" s="134"/>
      <c r="AT13" s="134"/>
      <c r="AU13" s="134"/>
      <c r="AV13" s="134"/>
      <c r="AW13" s="134"/>
      <c r="AX13" s="134"/>
      <c r="AY13" s="134"/>
      <c r="AZ13" s="134"/>
      <c r="BA13" s="134"/>
      <c r="BB13" s="134"/>
      <c r="BC13" s="134"/>
      <c r="BD13" s="134"/>
      <c r="BE13" s="134"/>
      <c r="BF13" s="134"/>
      <c r="BG13" s="134"/>
    </row>
    <row r="14" spans="1:59" ht="30" customHeight="1">
      <c r="A14" s="415" t="s">
        <v>205</v>
      </c>
      <c r="B14" s="416"/>
      <c r="C14" s="416"/>
      <c r="D14" s="417"/>
      <c r="E14" s="112" t="s">
        <v>323</v>
      </c>
      <c r="F14" s="438" t="s">
        <v>207</v>
      </c>
      <c r="G14" s="439"/>
      <c r="H14" s="439"/>
      <c r="I14" s="439"/>
      <c r="J14" s="439"/>
      <c r="K14" s="439"/>
      <c r="L14" s="439"/>
      <c r="M14" s="439"/>
      <c r="N14" s="439"/>
      <c r="O14" s="439"/>
      <c r="P14" s="439"/>
      <c r="Q14" s="439"/>
      <c r="R14" s="439"/>
      <c r="S14" s="439"/>
      <c r="T14" s="439"/>
      <c r="U14" s="439"/>
      <c r="V14" s="439"/>
      <c r="W14" s="439"/>
      <c r="X14" s="439"/>
      <c r="Y14" s="439"/>
      <c r="Z14" s="440"/>
      <c r="AF14" s="7">
        <v>3</v>
      </c>
      <c r="AG14" s="7" t="str">
        <f t="shared" si="0"/>
        <v>ＫＫ</v>
      </c>
      <c r="AH14" s="134" t="s">
        <v>36</v>
      </c>
      <c r="AI14" s="134" t="s">
        <v>253</v>
      </c>
      <c r="AJ14" s="134" t="s">
        <v>35</v>
      </c>
      <c r="AK14" s="134" t="s">
        <v>34</v>
      </c>
      <c r="AL14" s="134" t="s">
        <v>33</v>
      </c>
      <c r="AM14" s="134"/>
      <c r="AN14" s="134"/>
      <c r="AO14" s="134"/>
      <c r="AP14" s="134"/>
      <c r="AQ14" s="134"/>
      <c r="AR14" s="134"/>
      <c r="AS14" s="134"/>
      <c r="AT14" s="134"/>
      <c r="AU14" s="134"/>
      <c r="AV14" s="134"/>
      <c r="AW14" s="134"/>
      <c r="AX14" s="134"/>
      <c r="AY14" s="134"/>
      <c r="AZ14" s="134"/>
      <c r="BA14" s="134"/>
      <c r="BB14" s="134"/>
      <c r="BC14" s="134"/>
      <c r="BD14" s="134"/>
      <c r="BE14" s="134"/>
      <c r="BF14" s="134"/>
      <c r="BG14" s="134"/>
    </row>
    <row r="15" spans="1:59" ht="30" customHeight="1">
      <c r="A15" s="418"/>
      <c r="B15" s="419"/>
      <c r="C15" s="419"/>
      <c r="D15" s="420"/>
      <c r="E15" s="113" t="s">
        <v>323</v>
      </c>
      <c r="F15" s="402" t="s">
        <v>208</v>
      </c>
      <c r="G15" s="403"/>
      <c r="H15" s="403"/>
      <c r="I15" s="403"/>
      <c r="J15" s="403"/>
      <c r="K15" s="403"/>
      <c r="L15" s="403"/>
      <c r="M15" s="403"/>
      <c r="N15" s="403"/>
      <c r="O15" s="403"/>
      <c r="P15" s="403"/>
      <c r="Q15" s="403"/>
      <c r="R15" s="403"/>
      <c r="S15" s="403"/>
      <c r="T15" s="403"/>
      <c r="U15" s="403"/>
      <c r="V15" s="403"/>
      <c r="W15" s="403"/>
      <c r="X15" s="403"/>
      <c r="Y15" s="403"/>
      <c r="Z15" s="404"/>
      <c r="AG15" s="7" t="str">
        <f t="shared" ref="AG15:AG20" si="2">LEFT(AH15,1)&amp;LEFT(AH15,1)</f>
        <v>ＬＬ</v>
      </c>
      <c r="AH15" s="134" t="s">
        <v>32</v>
      </c>
      <c r="AI15" s="134" t="s">
        <v>254</v>
      </c>
      <c r="AJ15" s="134" t="s">
        <v>31</v>
      </c>
      <c r="AK15" s="134" t="s">
        <v>30</v>
      </c>
      <c r="AL15" s="134" t="s">
        <v>29</v>
      </c>
      <c r="AM15" s="134" t="s">
        <v>28</v>
      </c>
      <c r="AN15" s="134"/>
      <c r="AO15" s="134"/>
      <c r="AP15" s="134"/>
      <c r="AQ15" s="134"/>
      <c r="AR15" s="134"/>
      <c r="AS15" s="134"/>
      <c r="AT15" s="134"/>
      <c r="AU15" s="134"/>
      <c r="AV15" s="134"/>
      <c r="AW15" s="134"/>
      <c r="AX15" s="134"/>
      <c r="AY15" s="134"/>
      <c r="AZ15" s="134"/>
      <c r="BA15" s="134"/>
      <c r="BB15" s="134"/>
      <c r="BC15" s="134"/>
      <c r="BD15" s="134"/>
      <c r="BE15" s="134"/>
      <c r="BF15" s="134"/>
      <c r="BG15" s="134"/>
    </row>
    <row r="16" spans="1:59" ht="30" customHeight="1">
      <c r="A16" s="418"/>
      <c r="B16" s="419"/>
      <c r="C16" s="419"/>
      <c r="D16" s="420"/>
      <c r="E16" s="113" t="s">
        <v>323</v>
      </c>
      <c r="F16" s="402" t="s">
        <v>206</v>
      </c>
      <c r="G16" s="403"/>
      <c r="H16" s="403"/>
      <c r="I16" s="403"/>
      <c r="J16" s="403"/>
      <c r="K16" s="403"/>
      <c r="L16" s="403"/>
      <c r="M16" s="403"/>
      <c r="N16" s="403"/>
      <c r="O16" s="403"/>
      <c r="P16" s="403"/>
      <c r="Q16" s="403"/>
      <c r="R16" s="403"/>
      <c r="S16" s="403"/>
      <c r="T16" s="403"/>
      <c r="U16" s="403"/>
      <c r="V16" s="403"/>
      <c r="W16" s="403"/>
      <c r="X16" s="403"/>
      <c r="Y16" s="403"/>
      <c r="Z16" s="404"/>
      <c r="AG16" s="7" t="str">
        <f t="shared" si="2"/>
        <v>ＭＭ</v>
      </c>
      <c r="AH16" s="134" t="s">
        <v>27</v>
      </c>
      <c r="AI16" s="134" t="s">
        <v>255</v>
      </c>
      <c r="AJ16" s="134" t="s">
        <v>26</v>
      </c>
      <c r="AK16" s="134" t="s">
        <v>25</v>
      </c>
      <c r="AL16" s="134" t="s">
        <v>24</v>
      </c>
      <c r="AM16" s="134"/>
      <c r="AN16" s="134"/>
      <c r="AO16" s="134"/>
      <c r="AP16" s="134"/>
      <c r="AQ16" s="134"/>
      <c r="AR16" s="134"/>
      <c r="AS16" s="134"/>
      <c r="AT16" s="134"/>
      <c r="AU16" s="134"/>
      <c r="AV16" s="134"/>
      <c r="AW16" s="134"/>
      <c r="AX16" s="134"/>
      <c r="AY16" s="134"/>
      <c r="AZ16" s="134"/>
      <c r="BA16" s="134"/>
      <c r="BB16" s="134"/>
      <c r="BC16" s="134"/>
      <c r="BD16" s="134"/>
      <c r="BE16" s="134"/>
      <c r="BF16" s="134"/>
      <c r="BG16" s="134"/>
    </row>
    <row r="17" spans="1:59" ht="30" customHeight="1">
      <c r="A17" s="418"/>
      <c r="B17" s="419"/>
      <c r="C17" s="419"/>
      <c r="D17" s="420"/>
      <c r="E17" s="114" t="s">
        <v>323</v>
      </c>
      <c r="F17" s="399" t="s">
        <v>209</v>
      </c>
      <c r="G17" s="400"/>
      <c r="H17" s="400"/>
      <c r="I17" s="400"/>
      <c r="J17" s="400"/>
      <c r="K17" s="400"/>
      <c r="L17" s="400"/>
      <c r="M17" s="400"/>
      <c r="N17" s="400"/>
      <c r="O17" s="400"/>
      <c r="P17" s="400"/>
      <c r="Q17" s="400"/>
      <c r="R17" s="400"/>
      <c r="S17" s="400"/>
      <c r="T17" s="400"/>
      <c r="U17" s="400"/>
      <c r="V17" s="400"/>
      <c r="W17" s="400"/>
      <c r="X17" s="400"/>
      <c r="Y17" s="400"/>
      <c r="Z17" s="401"/>
      <c r="AG17" s="7" t="str">
        <f t="shared" si="2"/>
        <v>ＮＮ</v>
      </c>
      <c r="AH17" s="134" t="s">
        <v>19</v>
      </c>
      <c r="AI17" s="134" t="s">
        <v>256</v>
      </c>
      <c r="AJ17" s="134" t="s">
        <v>18</v>
      </c>
      <c r="AK17" s="134" t="s">
        <v>17</v>
      </c>
      <c r="AL17" s="134" t="s">
        <v>16</v>
      </c>
      <c r="AM17" s="134"/>
      <c r="AN17" s="134"/>
      <c r="AO17" s="134"/>
      <c r="AP17" s="134"/>
      <c r="AQ17" s="134"/>
      <c r="AR17" s="134"/>
      <c r="AS17" s="134"/>
      <c r="AT17" s="134"/>
      <c r="AU17" s="134"/>
      <c r="AV17" s="134"/>
      <c r="AW17" s="134"/>
      <c r="AX17" s="134"/>
      <c r="AY17" s="134"/>
      <c r="AZ17" s="134"/>
      <c r="BA17" s="134"/>
      <c r="BB17" s="134"/>
      <c r="BC17" s="134"/>
      <c r="BD17" s="134"/>
      <c r="BE17" s="134"/>
      <c r="BF17" s="134"/>
      <c r="BG17" s="134"/>
    </row>
    <row r="18" spans="1:59" ht="27" customHeight="1">
      <c r="A18" s="136"/>
      <c r="B18" s="137"/>
      <c r="C18" s="138"/>
      <c r="D18" s="138"/>
      <c r="E18" s="76"/>
      <c r="F18" s="382" t="s">
        <v>193</v>
      </c>
      <c r="G18" s="383"/>
      <c r="H18" s="383"/>
      <c r="I18" s="414" t="s">
        <v>267</v>
      </c>
      <c r="J18" s="414"/>
      <c r="K18" s="414"/>
      <c r="L18" s="452" t="s">
        <v>216</v>
      </c>
      <c r="M18" s="452"/>
      <c r="N18" s="452"/>
      <c r="O18" s="452"/>
      <c r="P18" s="452"/>
      <c r="Q18" s="452" t="s">
        <v>218</v>
      </c>
      <c r="R18" s="452"/>
      <c r="S18" s="452"/>
      <c r="T18" s="452"/>
      <c r="U18" s="452"/>
      <c r="V18" s="452" t="s">
        <v>217</v>
      </c>
      <c r="W18" s="452"/>
      <c r="X18" s="452"/>
      <c r="Y18" s="452"/>
      <c r="Z18" s="454"/>
      <c r="AG18" s="123" t="str">
        <f>LEFT(AH18,1)&amp;LEFT(AH18,1)</f>
        <v>ＯＯ</v>
      </c>
      <c r="AH18" s="139" t="s">
        <v>224</v>
      </c>
      <c r="AI18" s="139" t="s">
        <v>257</v>
      </c>
      <c r="AJ18" s="139" t="s">
        <v>225</v>
      </c>
      <c r="AK18" s="139" t="s">
        <v>226</v>
      </c>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row>
    <row r="19" spans="1:59" ht="29.25" customHeight="1">
      <c r="A19" s="455" t="s">
        <v>23</v>
      </c>
      <c r="B19" s="456"/>
      <c r="C19" s="456"/>
      <c r="D19" s="457"/>
      <c r="E19" s="140" t="s">
        <v>22</v>
      </c>
      <c r="F19" s="392"/>
      <c r="G19" s="393"/>
      <c r="H19" s="393"/>
      <c r="I19" s="392"/>
      <c r="J19" s="393"/>
      <c r="K19" s="393"/>
      <c r="L19" s="358"/>
      <c r="M19" s="359"/>
      <c r="N19" s="359"/>
      <c r="O19" s="359"/>
      <c r="P19" s="394"/>
      <c r="Q19" s="358"/>
      <c r="R19" s="359"/>
      <c r="S19" s="359"/>
      <c r="T19" s="359"/>
      <c r="U19" s="394"/>
      <c r="V19" s="358"/>
      <c r="W19" s="359"/>
      <c r="X19" s="359"/>
      <c r="Y19" s="359"/>
      <c r="Z19" s="360"/>
      <c r="AG19" s="7" t="str">
        <f t="shared" si="2"/>
        <v>ＰＰ</v>
      </c>
      <c r="AH19" s="134" t="s">
        <v>15</v>
      </c>
      <c r="AI19" s="134" t="s">
        <v>258</v>
      </c>
      <c r="AJ19" s="134" t="s">
        <v>14</v>
      </c>
      <c r="AK19" s="134" t="s">
        <v>13</v>
      </c>
      <c r="AL19" s="134" t="s">
        <v>12</v>
      </c>
      <c r="AM19" s="134"/>
      <c r="AN19" s="134"/>
      <c r="AO19" s="134"/>
      <c r="AP19" s="134"/>
      <c r="AQ19" s="134"/>
      <c r="AR19" s="134"/>
      <c r="AS19" s="134"/>
      <c r="AT19" s="134"/>
      <c r="AU19" s="134"/>
      <c r="AV19" s="134"/>
      <c r="AW19" s="134"/>
      <c r="AX19" s="134"/>
      <c r="AY19" s="134"/>
      <c r="AZ19" s="134"/>
      <c r="BA19" s="134"/>
      <c r="BB19" s="134"/>
      <c r="BC19" s="134"/>
      <c r="BD19" s="134"/>
      <c r="BE19" s="134"/>
      <c r="BF19" s="134"/>
      <c r="BG19" s="134"/>
    </row>
    <row r="20" spans="1:59" ht="29.25" customHeight="1">
      <c r="A20" s="461" t="s">
        <v>215</v>
      </c>
      <c r="B20" s="462"/>
      <c r="C20" s="462"/>
      <c r="D20" s="463"/>
      <c r="E20" s="140" t="s">
        <v>213</v>
      </c>
      <c r="F20" s="392"/>
      <c r="G20" s="393"/>
      <c r="H20" s="393"/>
      <c r="I20" s="443"/>
      <c r="J20" s="443"/>
      <c r="K20" s="443"/>
      <c r="L20" s="358"/>
      <c r="M20" s="359"/>
      <c r="N20" s="359"/>
      <c r="O20" s="359"/>
      <c r="P20" s="394"/>
      <c r="Q20" s="358"/>
      <c r="R20" s="359"/>
      <c r="S20" s="359"/>
      <c r="T20" s="359"/>
      <c r="U20" s="394"/>
      <c r="V20" s="358"/>
      <c r="W20" s="359"/>
      <c r="X20" s="359"/>
      <c r="Y20" s="359"/>
      <c r="Z20" s="360"/>
      <c r="AG20" s="7" t="str">
        <f t="shared" si="2"/>
        <v>ＱＱ</v>
      </c>
      <c r="AH20" s="134" t="s">
        <v>10</v>
      </c>
      <c r="AI20" s="134" t="s">
        <v>249</v>
      </c>
      <c r="AJ20" s="134" t="s">
        <v>9</v>
      </c>
      <c r="AK20" s="134" t="s">
        <v>8</v>
      </c>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row>
    <row r="21" spans="1:59" ht="29.25" customHeight="1">
      <c r="A21" s="141"/>
      <c r="B21" s="444" t="s">
        <v>321</v>
      </c>
      <c r="C21" s="445"/>
      <c r="D21" s="446"/>
      <c r="E21" s="140" t="s">
        <v>213</v>
      </c>
      <c r="F21" s="464"/>
      <c r="G21" s="465"/>
      <c r="H21" s="466"/>
      <c r="I21" s="464"/>
      <c r="J21" s="465"/>
      <c r="K21" s="466"/>
      <c r="L21" s="358"/>
      <c r="M21" s="359"/>
      <c r="N21" s="359"/>
      <c r="O21" s="359"/>
      <c r="P21" s="394"/>
      <c r="Q21" s="358"/>
      <c r="R21" s="359"/>
      <c r="S21" s="359"/>
      <c r="T21" s="359"/>
      <c r="U21" s="394"/>
      <c r="V21" s="358"/>
      <c r="W21" s="359"/>
      <c r="X21" s="359"/>
      <c r="Y21" s="359"/>
      <c r="Z21" s="360"/>
      <c r="AG21" s="123" t="str">
        <f>LEFT(AH21,1)&amp;LEFT(AH21,1)</f>
        <v>ＲＲ</v>
      </c>
      <c r="AH21" s="139" t="s">
        <v>227</v>
      </c>
      <c r="AI21" s="139" t="s">
        <v>259</v>
      </c>
      <c r="AJ21" s="139" t="s">
        <v>228</v>
      </c>
      <c r="AK21" s="139" t="s">
        <v>229</v>
      </c>
      <c r="AL21" s="139" t="s">
        <v>230</v>
      </c>
      <c r="AM21" s="139" t="s">
        <v>231</v>
      </c>
      <c r="AN21" s="139" t="s">
        <v>232</v>
      </c>
      <c r="AO21" s="139" t="s">
        <v>233</v>
      </c>
      <c r="AP21" s="139" t="s">
        <v>234</v>
      </c>
      <c r="AQ21" s="139" t="s">
        <v>235</v>
      </c>
      <c r="AR21" s="139" t="s">
        <v>236</v>
      </c>
      <c r="AS21" s="139"/>
      <c r="AT21" s="139"/>
      <c r="AU21" s="139"/>
      <c r="AV21" s="139"/>
      <c r="AW21" s="139"/>
      <c r="AX21" s="139"/>
      <c r="AY21" s="139"/>
      <c r="AZ21" s="139"/>
      <c r="BA21" s="139"/>
      <c r="BB21" s="139"/>
      <c r="BC21" s="139"/>
      <c r="BD21" s="139"/>
      <c r="BE21" s="139"/>
      <c r="BF21" s="139"/>
      <c r="BG21" s="139"/>
    </row>
    <row r="22" spans="1:59" ht="29.25" customHeight="1">
      <c r="A22" s="384" t="s">
        <v>212</v>
      </c>
      <c r="B22" s="385"/>
      <c r="C22" s="385"/>
      <c r="D22" s="385"/>
      <c r="E22" s="140" t="s">
        <v>213</v>
      </c>
      <c r="F22" s="392"/>
      <c r="G22" s="393"/>
      <c r="H22" s="393"/>
      <c r="I22" s="392"/>
      <c r="J22" s="393"/>
      <c r="K22" s="393"/>
      <c r="L22" s="358"/>
      <c r="M22" s="359"/>
      <c r="N22" s="359"/>
      <c r="O22" s="359"/>
      <c r="P22" s="394"/>
      <c r="Q22" s="358"/>
      <c r="R22" s="359"/>
      <c r="S22" s="359"/>
      <c r="T22" s="359"/>
      <c r="U22" s="394"/>
      <c r="V22" s="358"/>
      <c r="W22" s="359"/>
      <c r="X22" s="359"/>
      <c r="Y22" s="359"/>
      <c r="Z22" s="360"/>
      <c r="AG22" s="123" t="str">
        <f>LEFT(AH22,1)&amp;LEFT(AH22,1)</f>
        <v>ＳＳ</v>
      </c>
      <c r="AH22" s="139" t="s">
        <v>7</v>
      </c>
      <c r="AI22" s="139" t="s">
        <v>260</v>
      </c>
      <c r="AJ22" s="139" t="s">
        <v>6</v>
      </c>
      <c r="AK22" s="139" t="s">
        <v>5</v>
      </c>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row>
    <row r="23" spans="1:59" ht="29.25" customHeight="1">
      <c r="A23" s="386" t="s">
        <v>21</v>
      </c>
      <c r="B23" s="387"/>
      <c r="C23" s="387"/>
      <c r="D23" s="387"/>
      <c r="E23" s="142" t="s">
        <v>20</v>
      </c>
      <c r="F23" s="392"/>
      <c r="G23" s="393"/>
      <c r="H23" s="393"/>
      <c r="I23" s="392"/>
      <c r="J23" s="393"/>
      <c r="K23" s="393"/>
      <c r="L23" s="358"/>
      <c r="M23" s="359"/>
      <c r="N23" s="359"/>
      <c r="O23" s="359"/>
      <c r="P23" s="394"/>
      <c r="Q23" s="358"/>
      <c r="R23" s="359"/>
      <c r="S23" s="359"/>
      <c r="T23" s="359"/>
      <c r="U23" s="394"/>
      <c r="V23" s="358"/>
      <c r="W23" s="359"/>
      <c r="X23" s="359"/>
      <c r="Y23" s="359"/>
      <c r="Z23" s="360"/>
      <c r="AG23" s="7" t="str">
        <f>LEFT(AH23,1)&amp;LEFT(AH23,1)</f>
        <v>ＴＴ</v>
      </c>
      <c r="AH23" s="134" t="s">
        <v>3</v>
      </c>
      <c r="AI23" s="134" t="s">
        <v>250</v>
      </c>
      <c r="AJ23" s="134" t="s">
        <v>2</v>
      </c>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row>
    <row r="24" spans="1:59" ht="29.25" customHeight="1" thickBot="1">
      <c r="A24" s="388" t="s">
        <v>261</v>
      </c>
      <c r="B24" s="389"/>
      <c r="C24" s="389"/>
      <c r="D24" s="389"/>
      <c r="E24" s="143" t="s">
        <v>213</v>
      </c>
      <c r="F24" s="361"/>
      <c r="G24" s="362"/>
      <c r="H24" s="362"/>
      <c r="I24" s="361"/>
      <c r="J24" s="362"/>
      <c r="K24" s="362"/>
      <c r="L24" s="370"/>
      <c r="M24" s="363"/>
      <c r="N24" s="363"/>
      <c r="O24" s="363"/>
      <c r="P24" s="364"/>
      <c r="Q24" s="363"/>
      <c r="R24" s="363"/>
      <c r="S24" s="363"/>
      <c r="T24" s="363"/>
      <c r="U24" s="364"/>
      <c r="V24" s="365"/>
      <c r="W24" s="365"/>
      <c r="X24" s="365"/>
      <c r="Y24" s="365"/>
      <c r="Z24" s="366"/>
    </row>
    <row r="25" spans="1:59" ht="30" customHeight="1" thickBot="1">
      <c r="A25" s="68" t="s">
        <v>266</v>
      </c>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row>
    <row r="26" spans="1:59" ht="30" customHeight="1" thickBot="1">
      <c r="A26" s="68"/>
      <c r="B26" s="458" t="s">
        <v>148</v>
      </c>
      <c r="C26" s="459"/>
      <c r="D26" s="460"/>
      <c r="E26" s="371">
        <v>2022</v>
      </c>
      <c r="F26" s="372"/>
      <c r="G26" s="372"/>
      <c r="H26" s="144" t="s">
        <v>11</v>
      </c>
      <c r="J26" s="367" t="s">
        <v>223</v>
      </c>
      <c r="K26" s="368"/>
      <c r="L26" s="369"/>
      <c r="M26" s="397">
        <f>IF(E26="","",E26+1)</f>
        <v>2023</v>
      </c>
      <c r="N26" s="368"/>
      <c r="O26" s="368"/>
      <c r="P26" s="61" t="s">
        <v>219</v>
      </c>
      <c r="Q26" s="61"/>
      <c r="R26" s="357">
        <f>IF(E26="","",IF(AND(E26&gt;=2022,E26&lt;=2024),2025,"－"))</f>
        <v>2025</v>
      </c>
      <c r="S26" s="357"/>
      <c r="T26" s="357"/>
      <c r="U26" s="390" t="s">
        <v>11</v>
      </c>
      <c r="V26" s="391"/>
      <c r="W26" s="68"/>
      <c r="X26" s="68"/>
      <c r="Y26" s="68"/>
      <c r="Z26" s="68"/>
      <c r="AD26" s="145"/>
    </row>
    <row r="27" spans="1:59" ht="9.9499999999999993" customHeight="1" thickBot="1">
      <c r="A27" s="68"/>
      <c r="B27" s="69"/>
      <c r="C27" s="69"/>
      <c r="D27" s="69"/>
      <c r="E27" s="69"/>
      <c r="F27" s="69"/>
      <c r="G27" s="70"/>
      <c r="H27" s="71"/>
      <c r="I27" s="68"/>
      <c r="J27" s="72"/>
      <c r="K27" s="72"/>
      <c r="L27" s="72"/>
      <c r="M27" s="72"/>
      <c r="N27" s="72"/>
      <c r="O27" s="73"/>
      <c r="P27" s="73"/>
      <c r="Q27" s="74"/>
      <c r="R27" s="75"/>
      <c r="S27" s="75"/>
      <c r="T27" s="75"/>
      <c r="U27" s="71"/>
      <c r="V27" s="71"/>
      <c r="W27" s="69"/>
      <c r="X27" s="69"/>
      <c r="Y27" s="75"/>
      <c r="Z27" s="75"/>
    </row>
    <row r="28" spans="1:59" ht="30" customHeight="1" thickBot="1">
      <c r="A28" s="68"/>
      <c r="B28" s="367" t="s">
        <v>262</v>
      </c>
      <c r="C28" s="368"/>
      <c r="D28" s="369"/>
      <c r="E28" s="395"/>
      <c r="F28" s="396"/>
      <c r="G28" s="396"/>
      <c r="H28" s="146" t="s">
        <v>11</v>
      </c>
      <c r="I28" s="68"/>
      <c r="J28" s="72"/>
      <c r="K28" s="72"/>
      <c r="L28" s="72"/>
      <c r="M28" s="72"/>
      <c r="N28" s="72"/>
      <c r="O28" s="73"/>
      <c r="P28" s="73"/>
      <c r="Q28" s="74"/>
      <c r="R28" s="75"/>
      <c r="S28" s="75"/>
      <c r="T28" s="75"/>
      <c r="U28" s="71"/>
      <c r="V28" s="71"/>
      <c r="W28" s="69"/>
      <c r="X28" s="69"/>
      <c r="Y28" s="75"/>
      <c r="Z28" s="75"/>
      <c r="AG28" s="145"/>
    </row>
    <row r="29" spans="1:59" ht="30" customHeight="1" thickBot="1">
      <c r="A29" s="101" t="s">
        <v>203</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45"/>
    </row>
    <row r="30" spans="1:59" s="123" customFormat="1" ht="29.1" customHeight="1">
      <c r="A30" s="58" t="s">
        <v>323</v>
      </c>
      <c r="B30" s="453" t="s">
        <v>4</v>
      </c>
      <c r="C30" s="453"/>
      <c r="D30" s="453"/>
      <c r="E30" s="453"/>
      <c r="F30" s="373"/>
      <c r="G30" s="374"/>
      <c r="H30" s="374"/>
      <c r="I30" s="374"/>
      <c r="J30" s="374"/>
      <c r="K30" s="374"/>
      <c r="L30" s="374"/>
      <c r="M30" s="374"/>
      <c r="N30" s="374"/>
      <c r="O30" s="374"/>
      <c r="P30" s="374"/>
      <c r="Q30" s="374"/>
      <c r="R30" s="374"/>
      <c r="S30" s="374"/>
      <c r="T30" s="374"/>
      <c r="U30" s="374"/>
      <c r="V30" s="374"/>
      <c r="W30" s="374"/>
      <c r="X30" s="374"/>
      <c r="Y30" s="374"/>
      <c r="Z30" s="375"/>
      <c r="AA30" s="7"/>
      <c r="AB30" s="7"/>
      <c r="AC30" s="7"/>
      <c r="AD30" s="7"/>
      <c r="AE30" s="7"/>
      <c r="AF30" s="7"/>
      <c r="AG30" s="145"/>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row>
    <row r="31" spans="1:59" ht="29.1" customHeight="1">
      <c r="A31" s="59" t="s">
        <v>323</v>
      </c>
      <c r="B31" s="413" t="s">
        <v>1</v>
      </c>
      <c r="C31" s="413"/>
      <c r="D31" s="413"/>
      <c r="E31" s="413"/>
      <c r="F31" s="376"/>
      <c r="G31" s="377"/>
      <c r="H31" s="377"/>
      <c r="I31" s="377"/>
      <c r="J31" s="377"/>
      <c r="K31" s="377"/>
      <c r="L31" s="377"/>
      <c r="M31" s="377"/>
      <c r="N31" s="377"/>
      <c r="O31" s="377"/>
      <c r="P31" s="377"/>
      <c r="Q31" s="377"/>
      <c r="R31" s="377"/>
      <c r="S31" s="377"/>
      <c r="T31" s="377"/>
      <c r="U31" s="377"/>
      <c r="V31" s="377"/>
      <c r="W31" s="377"/>
      <c r="X31" s="377"/>
      <c r="Y31" s="377"/>
      <c r="Z31" s="378"/>
      <c r="AG31" s="145"/>
    </row>
    <row r="32" spans="1:59" ht="29.1" customHeight="1" thickBot="1">
      <c r="A32" s="60" t="s">
        <v>323</v>
      </c>
      <c r="B32" s="447" t="s">
        <v>0</v>
      </c>
      <c r="C32" s="447"/>
      <c r="D32" s="447"/>
      <c r="E32" s="447"/>
      <c r="F32" s="379"/>
      <c r="G32" s="380"/>
      <c r="H32" s="380"/>
      <c r="I32" s="380"/>
      <c r="J32" s="380"/>
      <c r="K32" s="380"/>
      <c r="L32" s="380"/>
      <c r="M32" s="380"/>
      <c r="N32" s="380"/>
      <c r="O32" s="380"/>
      <c r="P32" s="380"/>
      <c r="Q32" s="380"/>
      <c r="R32" s="380"/>
      <c r="S32" s="380"/>
      <c r="T32" s="380"/>
      <c r="U32" s="380"/>
      <c r="V32" s="380"/>
      <c r="W32" s="380"/>
      <c r="X32" s="380"/>
      <c r="Y32" s="380"/>
      <c r="Z32" s="381"/>
      <c r="AH32" s="147"/>
      <c r="AI32" s="147"/>
    </row>
    <row r="33" ht="23.25" customHeight="1"/>
    <row r="34" ht="18.75" customHeight="1"/>
    <row r="35" ht="18.75" customHeight="1"/>
    <row r="36" ht="35.25" customHeight="1"/>
    <row r="37" ht="35.25" customHeight="1"/>
    <row r="38" ht="35.25" customHeight="1"/>
  </sheetData>
  <sheetProtection algorithmName="SHA-512" hashValue="8SHFPa6ybpeMa1f1VfTOHu9HeXXQgpAbnOaw57HEpm7EmSlCRDHDnj/uDdiZn0JFNsHMkRYvT9qf1D/Ahi+8nQ==" saltValue="rv3UVOP/3YAmOgkSQ/y4EQ==" spinCount="100000" sheet="1" formatCells="0"/>
  <mergeCells count="75">
    <mergeCell ref="F21:H21"/>
    <mergeCell ref="V21:Z21"/>
    <mergeCell ref="Q21:U21"/>
    <mergeCell ref="L21:P21"/>
    <mergeCell ref="I21:K21"/>
    <mergeCell ref="B21:D21"/>
    <mergeCell ref="B32:E32"/>
    <mergeCell ref="E9:F9"/>
    <mergeCell ref="G9:Z9"/>
    <mergeCell ref="E10:F10"/>
    <mergeCell ref="Q18:U18"/>
    <mergeCell ref="I19:K19"/>
    <mergeCell ref="B30:E30"/>
    <mergeCell ref="B28:D28"/>
    <mergeCell ref="B31:E31"/>
    <mergeCell ref="V18:Z18"/>
    <mergeCell ref="L18:P18"/>
    <mergeCell ref="A19:D19"/>
    <mergeCell ref="B26:D26"/>
    <mergeCell ref="A20:D20"/>
    <mergeCell ref="F23:H23"/>
    <mergeCell ref="Q22:U22"/>
    <mergeCell ref="V22:Z22"/>
    <mergeCell ref="A14:D17"/>
    <mergeCell ref="A6:D6"/>
    <mergeCell ref="E6:Z6"/>
    <mergeCell ref="F15:Z15"/>
    <mergeCell ref="A11:D13"/>
    <mergeCell ref="E11:Z13"/>
    <mergeCell ref="G10:Z10"/>
    <mergeCell ref="F14:Z14"/>
    <mergeCell ref="A7:D7"/>
    <mergeCell ref="A8:D8"/>
    <mergeCell ref="E8:Z8"/>
    <mergeCell ref="F20:H20"/>
    <mergeCell ref="I20:K20"/>
    <mergeCell ref="L19:P19"/>
    <mergeCell ref="Q20:U20"/>
    <mergeCell ref="V19:Z19"/>
    <mergeCell ref="V20:Z20"/>
    <mergeCell ref="A3:Z3"/>
    <mergeCell ref="F17:Z17"/>
    <mergeCell ref="F16:Z16"/>
    <mergeCell ref="E7:F7"/>
    <mergeCell ref="Q7:Z7"/>
    <mergeCell ref="G7:M7"/>
    <mergeCell ref="A9:D10"/>
    <mergeCell ref="N7:P7"/>
    <mergeCell ref="I18:K18"/>
    <mergeCell ref="F19:H19"/>
    <mergeCell ref="F30:Z32"/>
    <mergeCell ref="F18:H18"/>
    <mergeCell ref="A22:D22"/>
    <mergeCell ref="A23:D23"/>
    <mergeCell ref="A24:D24"/>
    <mergeCell ref="U26:V26"/>
    <mergeCell ref="F22:H22"/>
    <mergeCell ref="I22:K22"/>
    <mergeCell ref="L22:P22"/>
    <mergeCell ref="I23:K23"/>
    <mergeCell ref="L23:P23"/>
    <mergeCell ref="Q23:U23"/>
    <mergeCell ref="Q19:U19"/>
    <mergeCell ref="L20:P20"/>
    <mergeCell ref="E28:G28"/>
    <mergeCell ref="M26:O26"/>
    <mergeCell ref="R26:T26"/>
    <mergeCell ref="V23:Z23"/>
    <mergeCell ref="I24:K24"/>
    <mergeCell ref="F24:H24"/>
    <mergeCell ref="Q24:U24"/>
    <mergeCell ref="V24:Z24"/>
    <mergeCell ref="J26:L26"/>
    <mergeCell ref="L24:P24"/>
    <mergeCell ref="E26:G26"/>
  </mergeCells>
  <phoneticPr fontId="3"/>
  <conditionalFormatting sqref="F22:Z22 I23 F24:Z24">
    <cfRule type="expression" dxfId="34" priority="2">
      <formula>($E$17="■")</formula>
    </cfRule>
  </conditionalFormatting>
  <conditionalFormatting sqref="I19 I20:Z21">
    <cfRule type="expression" dxfId="33" priority="4" stopIfTrue="1">
      <formula>AND($E$14="□",$E$17="□")</formula>
    </cfRule>
  </conditionalFormatting>
  <conditionalFormatting sqref="I19:K19 F19:H22 L19:Z22 I21:K21 F24:H24">
    <cfRule type="expression" dxfId="32" priority="1">
      <formula>$E$17="■"</formula>
    </cfRule>
  </conditionalFormatting>
  <conditionalFormatting sqref="I22:K22">
    <cfRule type="expression" dxfId="31" priority="7" stopIfTrue="1">
      <formula>AND($E$15="□",$E$17="□")</formula>
    </cfRule>
  </conditionalFormatting>
  <conditionalFormatting sqref="I23:K23 I24:Z24">
    <cfRule type="expression" dxfId="30" priority="5" stopIfTrue="1">
      <formula>AND($E$16="□",$E$17="□")</formula>
    </cfRule>
  </conditionalFormatting>
  <dataValidations xWindow="551" yWindow="390" count="9">
    <dataValidation type="list" allowBlank="1" showInputMessage="1" showErrorMessage="1" prompt="プルダウンから選択してください" sqref="G9:Z9" xr:uid="{00000000-0002-0000-0100-000000000000}">
      <formula1>大分類</formula1>
    </dataValidation>
    <dataValidation type="list" allowBlank="1" showInputMessage="1" showErrorMessage="1" sqref="Q27 W27:W28" xr:uid="{00000000-0002-0000-0100-000001000000}">
      <formula1>$AE$3:$AE$12</formula1>
    </dataValidation>
    <dataValidation type="decimal" operator="greaterThanOrEqual" allowBlank="1" showInputMessage="1" showErrorMessage="1" sqref="F19:F24 G22:H24 G19:H20 W22:Z24 W19:Z20 R22:U24 V19:V24 R19:U20 M22:P24 Q19:Q24 M19:P20 I19:I24 L19:L24 J19:K20 J22:K24" xr:uid="{00000000-0002-0000-0100-000002000000}">
      <formula1>0</formula1>
    </dataValidation>
    <dataValidation type="list" errorStyle="warning" allowBlank="1" showInputMessage="1" showErrorMessage="1" error="日本標準産業分類の中分類又は小分類を記載してください。" prompt="大分類を選択後、プルダウンより選択してください。" sqref="G10:Z10" xr:uid="{00000000-0002-0000-0100-000003000000}">
      <formula1>INDIRECT($AA$9)</formula1>
    </dataValidation>
    <dataValidation allowBlank="1" showInputMessage="1" showErrorMessage="1" prompt="本社機能を有する事業所の所在地を記入してください。" sqref="E8:Z8" xr:uid="{00000000-0002-0000-0100-000004000000}"/>
    <dataValidation allowBlank="1" showInputMessage="1" showErrorMessage="1" prompt="事業所名ではなく事業者名を記入してください。" sqref="E6:Z6" xr:uid="{00000000-0002-0000-0100-000005000000}"/>
    <dataValidation type="list" allowBlank="1" showInputMessage="1" showErrorMessage="1" sqref="E28:G28" xr:uid="{00000000-0002-0000-0100-000006000000}">
      <formula1>$AE$4:$AE$6</formula1>
    </dataValidation>
    <dataValidation type="list" allowBlank="1" showInputMessage="1" showErrorMessage="1" sqref="E14:E17 A30:A32" xr:uid="{00000000-0002-0000-0100-000007000000}">
      <formula1>"■,□"</formula1>
    </dataValidation>
    <dataValidation type="list" allowBlank="1" showInputMessage="1" showErrorMessage="1" sqref="E26:G26" xr:uid="{00000000-0002-0000-0100-000008000000}">
      <formula1>$AE$3:$AE$5</formula1>
    </dataValidation>
  </dataValidations>
  <printOptions horizontalCentered="1"/>
  <pageMargins left="0.74803149606299213" right="0.74803149606299213" top="0.78740157480314965" bottom="0.78740157480314965" header="0.51181102362204722" footer="0.51181102362204722"/>
  <pageSetup paperSize="9" scale="87" orientation="portrait" r:id="rId1"/>
  <headerFooter alignWithMargins="0"/>
  <colBreaks count="1" manualBreakCount="1">
    <brk id="26"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W40"/>
  <sheetViews>
    <sheetView view="pageBreakPreview" zoomScaleNormal="100" zoomScaleSheetLayoutView="100" workbookViewId="0">
      <selection activeCell="A5" sqref="A5:O8"/>
    </sheetView>
  </sheetViews>
  <sheetFormatPr defaultColWidth="9" defaultRowHeight="13.5"/>
  <cols>
    <col min="1" max="1" width="5.625" style="7" customWidth="1"/>
    <col min="2" max="2" width="6.375" style="7" customWidth="1"/>
    <col min="3" max="14" width="5.625" style="7" customWidth="1"/>
    <col min="15" max="15" width="9.25" style="7" customWidth="1"/>
    <col min="16" max="16" width="9" style="7"/>
    <col min="17" max="17" width="16.5" style="7" bestFit="1" customWidth="1"/>
    <col min="18" max="16384" width="9" style="7"/>
  </cols>
  <sheetData>
    <row r="1" spans="1:16">
      <c r="A1" s="121" t="s">
        <v>196</v>
      </c>
      <c r="B1" s="122"/>
      <c r="C1" s="122"/>
      <c r="D1" s="122"/>
      <c r="E1" s="122"/>
      <c r="F1" s="122"/>
      <c r="G1" s="122"/>
      <c r="H1" s="122"/>
      <c r="I1" s="122"/>
      <c r="J1" s="122"/>
      <c r="K1" s="122"/>
      <c r="L1" s="122"/>
      <c r="M1" s="122"/>
      <c r="N1" s="122"/>
      <c r="O1" s="122"/>
    </row>
    <row r="2" spans="1:16">
      <c r="A2" s="9" t="s">
        <v>118</v>
      </c>
      <c r="B2" s="124"/>
      <c r="C2" s="124"/>
      <c r="D2" s="124"/>
      <c r="E2" s="124"/>
      <c r="F2" s="124"/>
      <c r="G2" s="124"/>
      <c r="H2" s="124"/>
      <c r="I2" s="124"/>
      <c r="J2" s="124"/>
      <c r="K2" s="124"/>
      <c r="L2" s="124"/>
      <c r="M2" s="124"/>
      <c r="N2" s="124"/>
      <c r="O2" s="122"/>
    </row>
    <row r="3" spans="1:16" ht="18.75">
      <c r="A3" s="123"/>
      <c r="B3" s="123"/>
      <c r="C3" s="123"/>
      <c r="D3" s="123"/>
      <c r="E3" s="68"/>
      <c r="F3" s="148"/>
      <c r="G3" s="148"/>
      <c r="H3" s="148"/>
      <c r="I3" s="148"/>
      <c r="J3" s="149"/>
      <c r="K3" s="149"/>
      <c r="L3" s="149"/>
      <c r="M3" s="149"/>
      <c r="N3" s="149"/>
      <c r="O3" s="149"/>
      <c r="P3" s="150"/>
    </row>
    <row r="4" spans="1:16" ht="19.5" thickBot="1">
      <c r="A4" s="6" t="s">
        <v>455</v>
      </c>
      <c r="B4" s="123"/>
      <c r="C4" s="123"/>
      <c r="D4" s="123"/>
      <c r="E4" s="68"/>
      <c r="F4" s="148"/>
      <c r="G4" s="68"/>
      <c r="H4" s="148"/>
      <c r="I4" s="148"/>
      <c r="J4" s="149"/>
      <c r="K4" s="149"/>
      <c r="L4" s="149"/>
      <c r="M4" s="149"/>
      <c r="N4" s="149"/>
      <c r="O4" s="149"/>
    </row>
    <row r="5" spans="1:16" ht="26.25" customHeight="1">
      <c r="A5" s="485"/>
      <c r="B5" s="486"/>
      <c r="C5" s="486"/>
      <c r="D5" s="486"/>
      <c r="E5" s="486"/>
      <c r="F5" s="486"/>
      <c r="G5" s="486"/>
      <c r="H5" s="486"/>
      <c r="I5" s="486"/>
      <c r="J5" s="486"/>
      <c r="K5" s="486"/>
      <c r="L5" s="486"/>
      <c r="M5" s="486"/>
      <c r="N5" s="486"/>
      <c r="O5" s="487"/>
      <c r="P5" s="150"/>
    </row>
    <row r="6" spans="1:16" ht="26.25" customHeight="1">
      <c r="A6" s="488"/>
      <c r="B6" s="489"/>
      <c r="C6" s="489"/>
      <c r="D6" s="489"/>
      <c r="E6" s="489"/>
      <c r="F6" s="489"/>
      <c r="G6" s="489"/>
      <c r="H6" s="489"/>
      <c r="I6" s="489"/>
      <c r="J6" s="489"/>
      <c r="K6" s="489"/>
      <c r="L6" s="489"/>
      <c r="M6" s="489"/>
      <c r="N6" s="489"/>
      <c r="O6" s="490"/>
      <c r="P6" s="150"/>
    </row>
    <row r="7" spans="1:16" ht="26.25" customHeight="1">
      <c r="A7" s="488"/>
      <c r="B7" s="489"/>
      <c r="C7" s="489"/>
      <c r="D7" s="489"/>
      <c r="E7" s="489"/>
      <c r="F7" s="489"/>
      <c r="G7" s="489"/>
      <c r="H7" s="489"/>
      <c r="I7" s="489"/>
      <c r="J7" s="489"/>
      <c r="K7" s="489"/>
      <c r="L7" s="489"/>
      <c r="M7" s="489"/>
      <c r="N7" s="489"/>
      <c r="O7" s="490"/>
      <c r="P7" s="150"/>
    </row>
    <row r="8" spans="1:16" ht="26.25" customHeight="1">
      <c r="A8" s="491"/>
      <c r="B8" s="492"/>
      <c r="C8" s="492"/>
      <c r="D8" s="492"/>
      <c r="E8" s="492"/>
      <c r="F8" s="492"/>
      <c r="G8" s="492"/>
      <c r="H8" s="492"/>
      <c r="I8" s="492"/>
      <c r="J8" s="492"/>
      <c r="K8" s="492"/>
      <c r="L8" s="492"/>
      <c r="M8" s="492"/>
      <c r="N8" s="492"/>
      <c r="O8" s="493"/>
      <c r="P8" s="150"/>
    </row>
    <row r="9" spans="1:16" ht="18.75">
      <c r="A9" s="494" t="s">
        <v>306</v>
      </c>
      <c r="B9" s="495"/>
      <c r="C9" s="495"/>
      <c r="D9" s="495"/>
      <c r="E9" s="495"/>
      <c r="F9" s="495"/>
      <c r="G9" s="495"/>
      <c r="H9" s="495"/>
      <c r="I9" s="495"/>
      <c r="J9" s="495"/>
      <c r="K9" s="495"/>
      <c r="L9" s="495"/>
      <c r="M9" s="495"/>
      <c r="N9" s="495"/>
      <c r="O9" s="496"/>
      <c r="P9" s="150"/>
    </row>
    <row r="10" spans="1:16" ht="45.75" customHeight="1">
      <c r="A10" s="497" t="s">
        <v>307</v>
      </c>
      <c r="B10" s="448"/>
      <c r="C10" s="288"/>
      <c r="D10" s="498" t="s">
        <v>308</v>
      </c>
      <c r="E10" s="499"/>
      <c r="F10" s="500"/>
      <c r="G10" s="501"/>
      <c r="H10" s="220" t="s">
        <v>11</v>
      </c>
      <c r="I10" s="405" t="s">
        <v>309</v>
      </c>
      <c r="J10" s="406"/>
      <c r="K10" s="321" t="s">
        <v>422</v>
      </c>
      <c r="L10" s="322"/>
      <c r="M10" s="322"/>
      <c r="N10" s="322"/>
      <c r="O10" s="502"/>
      <c r="P10" s="151"/>
    </row>
    <row r="11" spans="1:16">
      <c r="A11" s="467" t="s">
        <v>310</v>
      </c>
      <c r="B11" s="468"/>
      <c r="C11" s="471"/>
      <c r="D11" s="472"/>
      <c r="E11" s="472"/>
      <c r="F11" s="472"/>
      <c r="G11" s="472"/>
      <c r="H11" s="472"/>
      <c r="I11" s="472"/>
      <c r="J11" s="472"/>
      <c r="K11" s="472"/>
      <c r="L11" s="472"/>
      <c r="M11" s="472"/>
      <c r="N11" s="472"/>
      <c r="O11" s="473"/>
    </row>
    <row r="12" spans="1:16">
      <c r="A12" s="469"/>
      <c r="B12" s="470"/>
      <c r="C12" s="474"/>
      <c r="D12" s="475"/>
      <c r="E12" s="475"/>
      <c r="F12" s="475"/>
      <c r="G12" s="475"/>
      <c r="H12" s="475"/>
      <c r="I12" s="475"/>
      <c r="J12" s="475"/>
      <c r="K12" s="475"/>
      <c r="L12" s="475"/>
      <c r="M12" s="475"/>
      <c r="N12" s="475"/>
      <c r="O12" s="476"/>
    </row>
    <row r="13" spans="1:16" ht="18.75">
      <c r="A13" s="469"/>
      <c r="B13" s="470"/>
      <c r="C13" s="474"/>
      <c r="D13" s="475"/>
      <c r="E13" s="475"/>
      <c r="F13" s="475"/>
      <c r="G13" s="475"/>
      <c r="H13" s="475"/>
      <c r="I13" s="475"/>
      <c r="J13" s="475"/>
      <c r="K13" s="475"/>
      <c r="L13" s="475"/>
      <c r="M13" s="475"/>
      <c r="N13" s="475"/>
      <c r="O13" s="476"/>
      <c r="P13" s="150"/>
    </row>
    <row r="14" spans="1:16" ht="18.75">
      <c r="A14" s="469"/>
      <c r="B14" s="470"/>
      <c r="C14" s="477"/>
      <c r="D14" s="478"/>
      <c r="E14" s="478"/>
      <c r="F14" s="478"/>
      <c r="G14" s="478"/>
      <c r="H14" s="478"/>
      <c r="I14" s="478"/>
      <c r="J14" s="478"/>
      <c r="K14" s="478"/>
      <c r="L14" s="478"/>
      <c r="M14" s="478"/>
      <c r="N14" s="478"/>
      <c r="O14" s="479"/>
      <c r="P14" s="150"/>
    </row>
    <row r="15" spans="1:16" ht="27.75" customHeight="1" thickBot="1">
      <c r="A15" s="388" t="s">
        <v>311</v>
      </c>
      <c r="B15" s="389"/>
      <c r="C15" s="118" t="s">
        <v>323</v>
      </c>
      <c r="D15" s="221" t="s">
        <v>292</v>
      </c>
      <c r="E15" s="117" t="s">
        <v>323</v>
      </c>
      <c r="F15" s="222" t="s">
        <v>269</v>
      </c>
      <c r="G15" s="117" t="s">
        <v>323</v>
      </c>
      <c r="H15" s="480" t="s">
        <v>312</v>
      </c>
      <c r="I15" s="480"/>
      <c r="J15" s="481"/>
      <c r="K15" s="117" t="s">
        <v>323</v>
      </c>
      <c r="L15" s="482" t="s">
        <v>0</v>
      </c>
      <c r="M15" s="482"/>
      <c r="N15" s="483"/>
      <c r="O15" s="484"/>
      <c r="P15" s="150"/>
    </row>
    <row r="16" spans="1:16" ht="18.75">
      <c r="A16" s="123"/>
      <c r="B16" s="123"/>
      <c r="C16" s="123"/>
      <c r="D16" s="123"/>
      <c r="E16" s="123"/>
      <c r="F16" s="149"/>
      <c r="H16" s="149"/>
      <c r="I16" s="149"/>
      <c r="J16" s="149"/>
      <c r="K16" s="149"/>
      <c r="L16" s="149"/>
      <c r="M16" s="149"/>
      <c r="N16" s="149"/>
      <c r="O16" s="149"/>
      <c r="P16" s="150"/>
    </row>
    <row r="17" spans="1:23" ht="22.5" customHeight="1" thickBot="1">
      <c r="A17" s="6" t="s">
        <v>456</v>
      </c>
      <c r="B17" s="5"/>
      <c r="C17" s="5"/>
      <c r="D17" s="152"/>
      <c r="E17" s="152"/>
      <c r="F17" s="153"/>
      <c r="G17" s="153"/>
      <c r="H17" s="153"/>
      <c r="I17" s="153"/>
      <c r="J17" s="154"/>
      <c r="K17" s="5"/>
      <c r="L17" s="153"/>
      <c r="M17" s="5"/>
      <c r="N17" s="5"/>
      <c r="O17" s="5"/>
    </row>
    <row r="18" spans="1:23" ht="27" customHeight="1">
      <c r="A18" s="515"/>
      <c r="B18" s="516"/>
      <c r="C18" s="516"/>
      <c r="D18" s="516"/>
      <c r="E18" s="516"/>
      <c r="F18" s="516"/>
      <c r="G18" s="516"/>
      <c r="H18" s="516"/>
      <c r="I18" s="516"/>
      <c r="J18" s="516"/>
      <c r="K18" s="516"/>
      <c r="L18" s="516"/>
      <c r="M18" s="516"/>
      <c r="N18" s="516"/>
      <c r="O18" s="517"/>
    </row>
    <row r="19" spans="1:23" ht="27" customHeight="1">
      <c r="A19" s="518"/>
      <c r="B19" s="519"/>
      <c r="C19" s="519"/>
      <c r="D19" s="519"/>
      <c r="E19" s="519"/>
      <c r="F19" s="519"/>
      <c r="G19" s="519"/>
      <c r="H19" s="519"/>
      <c r="I19" s="519"/>
      <c r="J19" s="519"/>
      <c r="K19" s="519"/>
      <c r="L19" s="519"/>
      <c r="M19" s="519"/>
      <c r="N19" s="519"/>
      <c r="O19" s="520"/>
    </row>
    <row r="20" spans="1:23" ht="27" customHeight="1">
      <c r="A20" s="518"/>
      <c r="B20" s="519"/>
      <c r="C20" s="519"/>
      <c r="D20" s="519"/>
      <c r="E20" s="519"/>
      <c r="F20" s="519"/>
      <c r="G20" s="519"/>
      <c r="H20" s="519"/>
      <c r="I20" s="519"/>
      <c r="J20" s="519"/>
      <c r="K20" s="519"/>
      <c r="L20" s="519"/>
      <c r="M20" s="519"/>
      <c r="N20" s="519"/>
      <c r="O20" s="520"/>
    </row>
    <row r="21" spans="1:23" ht="27" customHeight="1">
      <c r="A21" s="518"/>
      <c r="B21" s="519"/>
      <c r="C21" s="519"/>
      <c r="D21" s="519"/>
      <c r="E21" s="519"/>
      <c r="F21" s="519"/>
      <c r="G21" s="519"/>
      <c r="H21" s="519"/>
      <c r="I21" s="519"/>
      <c r="J21" s="519"/>
      <c r="K21" s="519"/>
      <c r="L21" s="519"/>
      <c r="M21" s="519"/>
      <c r="N21" s="519"/>
      <c r="O21" s="520"/>
    </row>
    <row r="22" spans="1:23" ht="27" customHeight="1">
      <c r="A22" s="518"/>
      <c r="B22" s="519"/>
      <c r="C22" s="519"/>
      <c r="D22" s="519"/>
      <c r="E22" s="519"/>
      <c r="F22" s="519"/>
      <c r="G22" s="519"/>
      <c r="H22" s="519"/>
      <c r="I22" s="519"/>
      <c r="J22" s="519"/>
      <c r="K22" s="519"/>
      <c r="L22" s="519"/>
      <c r="M22" s="519"/>
      <c r="N22" s="519"/>
      <c r="O22" s="520"/>
    </row>
    <row r="23" spans="1:23" ht="27" customHeight="1">
      <c r="A23" s="518"/>
      <c r="B23" s="519"/>
      <c r="C23" s="519"/>
      <c r="D23" s="519"/>
      <c r="E23" s="519"/>
      <c r="F23" s="519"/>
      <c r="G23" s="519"/>
      <c r="H23" s="519"/>
      <c r="I23" s="519"/>
      <c r="J23" s="519"/>
      <c r="K23" s="519"/>
      <c r="L23" s="519"/>
      <c r="M23" s="519"/>
      <c r="N23" s="519"/>
      <c r="O23" s="520"/>
    </row>
    <row r="24" spans="1:23" ht="27" customHeight="1">
      <c r="A24" s="518"/>
      <c r="B24" s="519"/>
      <c r="C24" s="519"/>
      <c r="D24" s="519"/>
      <c r="E24" s="519"/>
      <c r="F24" s="519"/>
      <c r="G24" s="519"/>
      <c r="H24" s="519"/>
      <c r="I24" s="519"/>
      <c r="J24" s="519"/>
      <c r="K24" s="519"/>
      <c r="L24" s="519"/>
      <c r="M24" s="519"/>
      <c r="N24" s="519"/>
      <c r="O24" s="520"/>
    </row>
    <row r="25" spans="1:23" ht="27" customHeight="1">
      <c r="A25" s="518"/>
      <c r="B25" s="519"/>
      <c r="C25" s="519"/>
      <c r="D25" s="519"/>
      <c r="E25" s="519"/>
      <c r="F25" s="519"/>
      <c r="G25" s="519"/>
      <c r="H25" s="519"/>
      <c r="I25" s="519"/>
      <c r="J25" s="519"/>
      <c r="K25" s="519"/>
      <c r="L25" s="519"/>
      <c r="M25" s="519"/>
      <c r="N25" s="519"/>
      <c r="O25" s="520"/>
    </row>
    <row r="26" spans="1:23" ht="27" customHeight="1">
      <c r="A26" s="518"/>
      <c r="B26" s="519"/>
      <c r="C26" s="519"/>
      <c r="D26" s="519"/>
      <c r="E26" s="519"/>
      <c r="F26" s="519"/>
      <c r="G26" s="519"/>
      <c r="H26" s="519"/>
      <c r="I26" s="519"/>
      <c r="J26" s="519"/>
      <c r="K26" s="519"/>
      <c r="L26" s="519"/>
      <c r="M26" s="519"/>
      <c r="N26" s="519"/>
      <c r="O26" s="520"/>
    </row>
    <row r="27" spans="1:23" ht="27" customHeight="1">
      <c r="A27" s="518"/>
      <c r="B27" s="519"/>
      <c r="C27" s="519"/>
      <c r="D27" s="519"/>
      <c r="E27" s="519"/>
      <c r="F27" s="519"/>
      <c r="G27" s="519"/>
      <c r="H27" s="519"/>
      <c r="I27" s="519"/>
      <c r="J27" s="519"/>
      <c r="K27" s="519"/>
      <c r="L27" s="519"/>
      <c r="M27" s="519"/>
      <c r="N27" s="519"/>
      <c r="O27" s="520"/>
    </row>
    <row r="28" spans="1:23" ht="27" customHeight="1">
      <c r="A28" s="518"/>
      <c r="B28" s="519"/>
      <c r="C28" s="519"/>
      <c r="D28" s="519"/>
      <c r="E28" s="519"/>
      <c r="F28" s="519"/>
      <c r="G28" s="519"/>
      <c r="H28" s="519"/>
      <c r="I28" s="519"/>
      <c r="J28" s="519"/>
      <c r="K28" s="519"/>
      <c r="L28" s="519"/>
      <c r="M28" s="519"/>
      <c r="N28" s="519"/>
      <c r="O28" s="520"/>
    </row>
    <row r="29" spans="1:23" ht="18" customHeight="1" thickBot="1">
      <c r="A29" s="521"/>
      <c r="B29" s="522"/>
      <c r="C29" s="522"/>
      <c r="D29" s="522"/>
      <c r="E29" s="522"/>
      <c r="F29" s="522"/>
      <c r="G29" s="522"/>
      <c r="H29" s="522"/>
      <c r="I29" s="522"/>
      <c r="J29" s="522"/>
      <c r="K29" s="522"/>
      <c r="L29" s="522"/>
      <c r="M29" s="522"/>
      <c r="N29" s="522"/>
      <c r="O29" s="523"/>
    </row>
    <row r="30" spans="1:23" ht="18.75" customHeight="1">
      <c r="A30" s="289"/>
      <c r="B30" s="289"/>
      <c r="C30" s="289"/>
      <c r="D30" s="289"/>
      <c r="E30" s="289"/>
      <c r="F30" s="289"/>
      <c r="G30" s="289"/>
      <c r="H30" s="289"/>
      <c r="I30" s="289"/>
      <c r="J30" s="289"/>
      <c r="K30" s="289"/>
      <c r="L30" s="289"/>
      <c r="M30" s="289"/>
      <c r="N30" s="289"/>
      <c r="O30" s="289"/>
    </row>
    <row r="31" spans="1:23" ht="22.5" customHeight="1" thickBot="1">
      <c r="A31" s="513" t="s">
        <v>457</v>
      </c>
      <c r="B31" s="514"/>
      <c r="C31" s="514"/>
      <c r="D31" s="514"/>
      <c r="E31" s="514"/>
      <c r="F31" s="514"/>
      <c r="G31" s="514"/>
      <c r="H31" s="514"/>
      <c r="I31" s="514"/>
      <c r="J31" s="514"/>
      <c r="K31" s="514"/>
      <c r="L31" s="514"/>
      <c r="M31" s="514"/>
      <c r="N31" s="514"/>
      <c r="O31" s="514"/>
      <c r="P31" s="511"/>
      <c r="Q31" s="511"/>
      <c r="R31" s="512"/>
      <c r="S31" s="512"/>
      <c r="T31" s="512"/>
      <c r="U31" s="512"/>
      <c r="V31" s="512"/>
      <c r="W31" s="512"/>
    </row>
    <row r="32" spans="1:23" ht="30" customHeight="1">
      <c r="A32" s="503"/>
      <c r="B32" s="504"/>
      <c r="C32" s="504"/>
      <c r="D32" s="504"/>
      <c r="E32" s="504"/>
      <c r="F32" s="504"/>
      <c r="G32" s="504"/>
      <c r="H32" s="504"/>
      <c r="I32" s="504"/>
      <c r="J32" s="504"/>
      <c r="K32" s="504"/>
      <c r="L32" s="504"/>
      <c r="M32" s="504"/>
      <c r="N32" s="504"/>
      <c r="O32" s="505"/>
    </row>
    <row r="33" spans="1:17" ht="30" customHeight="1">
      <c r="A33" s="506"/>
      <c r="B33" s="346"/>
      <c r="C33" s="346"/>
      <c r="D33" s="346"/>
      <c r="E33" s="346"/>
      <c r="F33" s="346"/>
      <c r="G33" s="346"/>
      <c r="H33" s="346"/>
      <c r="I33" s="346"/>
      <c r="J33" s="346"/>
      <c r="K33" s="346"/>
      <c r="L33" s="346"/>
      <c r="M33" s="346"/>
      <c r="N33" s="346"/>
      <c r="O33" s="507"/>
    </row>
    <row r="34" spans="1:17" ht="29.25" customHeight="1" thickBot="1">
      <c r="A34" s="508"/>
      <c r="B34" s="509"/>
      <c r="C34" s="509"/>
      <c r="D34" s="509"/>
      <c r="E34" s="509"/>
      <c r="F34" s="509"/>
      <c r="G34" s="509"/>
      <c r="H34" s="509"/>
      <c r="I34" s="509"/>
      <c r="J34" s="509"/>
      <c r="K34" s="509"/>
      <c r="L34" s="509"/>
      <c r="M34" s="509"/>
      <c r="N34" s="509"/>
      <c r="O34" s="510"/>
    </row>
    <row r="35" spans="1:17" ht="12.75" customHeight="1">
      <c r="A35" s="155"/>
      <c r="B35" s="16"/>
      <c r="C35" s="16"/>
      <c r="D35" s="156"/>
      <c r="E35" s="156"/>
      <c r="F35" s="4"/>
      <c r="G35" s="4"/>
      <c r="H35" s="4"/>
      <c r="I35" s="4"/>
      <c r="J35" s="4"/>
      <c r="K35" s="4"/>
      <c r="L35" s="4"/>
      <c r="M35" s="4"/>
      <c r="N35" s="4"/>
      <c r="O35" s="4"/>
      <c r="Q35" s="145"/>
    </row>
    <row r="36" spans="1:17" ht="21" customHeight="1">
      <c r="O36" s="157"/>
    </row>
    <row r="37" spans="1:17" ht="39" customHeight="1"/>
    <row r="38" spans="1:17" ht="39" customHeight="1"/>
    <row r="39" spans="1:17" ht="39" customHeight="1"/>
    <row r="40" spans="1:17" ht="9.9499999999999993" customHeight="1"/>
  </sheetData>
  <sheetProtection algorithmName="SHA-512" hashValue="iZogDuDuM1qbfRK1a0/CtALm7TbTsGO+l7zAJnhCcD8Zt0p7iJ8JYuHc6wrxdlgkVbYAaQcAztDqBIDFTqj0ew==" saltValue="3W19DkkIt+FTDmDIlW0F3w==" spinCount="100000" sheet="1" formatCells="0" formatRows="0"/>
  <mergeCells count="18">
    <mergeCell ref="A32:O34"/>
    <mergeCell ref="P31:Q31"/>
    <mergeCell ref="R31:W31"/>
    <mergeCell ref="A31:O31"/>
    <mergeCell ref="A18:O29"/>
    <mergeCell ref="A5:O8"/>
    <mergeCell ref="A9:O9"/>
    <mergeCell ref="A10:B10"/>
    <mergeCell ref="D10:E10"/>
    <mergeCell ref="F10:G10"/>
    <mergeCell ref="I10:J10"/>
    <mergeCell ref="K10:O10"/>
    <mergeCell ref="A11:B14"/>
    <mergeCell ref="C11:O14"/>
    <mergeCell ref="A15:B15"/>
    <mergeCell ref="H15:J15"/>
    <mergeCell ref="L15:M15"/>
    <mergeCell ref="N15:O15"/>
  </mergeCells>
  <phoneticPr fontId="3"/>
  <conditionalFormatting sqref="D10:O10">
    <cfRule type="expression" dxfId="29" priority="1">
      <formula>$C$10="無"</formula>
    </cfRule>
  </conditionalFormatting>
  <dataValidations count="2">
    <dataValidation type="list" allowBlank="1" showInputMessage="1" showErrorMessage="1" sqref="C15 E15 G15 K15" xr:uid="{00000000-0002-0000-0200-000000000000}">
      <formula1>"■,□"</formula1>
    </dataValidation>
    <dataValidation type="list" allowBlank="1" showInputMessage="1" showErrorMessage="1" sqref="C10" xr:uid="{00000000-0002-0000-0200-000001000000}">
      <formula1>"有,無"</formula1>
    </dataValidation>
  </dataValidations>
  <printOptions horizontalCentered="1"/>
  <pageMargins left="0.74803149606299213" right="0.74803149606299213" top="0.78740157480314965" bottom="0.78740157480314965" header="0.51181102362204722" footer="0.51181102362204722"/>
  <pageSetup paperSize="9" scale="95" orientation="portrait" r:id="rId1"/>
  <headerFooter alignWithMargins="0"/>
  <rowBreaks count="1" manualBreakCount="1">
    <brk id="3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M26"/>
  <sheetViews>
    <sheetView showGridLines="0" view="pageBreakPreview" zoomScaleNormal="100" zoomScaleSheetLayoutView="100" workbookViewId="0">
      <selection activeCell="H5" sqref="H5"/>
    </sheetView>
  </sheetViews>
  <sheetFormatPr defaultColWidth="9" defaultRowHeight="12"/>
  <cols>
    <col min="1" max="2" width="7" style="145" customWidth="1"/>
    <col min="3" max="3" width="2.5" style="145" customWidth="1"/>
    <col min="4" max="4" width="6.625" style="145" customWidth="1"/>
    <col min="5" max="5" width="7.75" style="145" customWidth="1"/>
    <col min="6" max="6" width="12.625" style="145" customWidth="1"/>
    <col min="7" max="7" width="6.25" style="145" customWidth="1"/>
    <col min="8" max="8" width="15.375" style="145" customWidth="1"/>
    <col min="9" max="9" width="10.625" style="145" customWidth="1"/>
    <col min="10" max="10" width="6.25" style="145" customWidth="1"/>
    <col min="11" max="11" width="5.625" style="145" customWidth="1"/>
    <col min="12" max="16384" width="9" style="145"/>
  </cols>
  <sheetData>
    <row r="1" spans="1:13" s="4" customFormat="1" ht="13.5">
      <c r="A1" s="10" t="s">
        <v>196</v>
      </c>
      <c r="B1" s="5"/>
      <c r="C1" s="5"/>
      <c r="D1" s="5"/>
      <c r="E1" s="5"/>
      <c r="F1" s="5"/>
      <c r="G1" s="5"/>
      <c r="H1" s="5"/>
      <c r="I1" s="5"/>
      <c r="J1" s="5"/>
      <c r="K1" s="5"/>
    </row>
    <row r="2" spans="1:13" s="4" customFormat="1" ht="13.5">
      <c r="A2" s="9" t="s">
        <v>118</v>
      </c>
      <c r="B2" s="130"/>
      <c r="C2" s="130"/>
      <c r="D2" s="130"/>
      <c r="E2" s="130"/>
      <c r="F2" s="130"/>
      <c r="G2" s="130"/>
      <c r="H2" s="130"/>
      <c r="I2" s="130"/>
      <c r="J2" s="5"/>
      <c r="K2" s="5"/>
      <c r="L2" s="158">
        <v>2019</v>
      </c>
    </row>
    <row r="3" spans="1:13" s="4" customFormat="1" ht="21" customHeight="1">
      <c r="A3" s="5"/>
      <c r="B3" s="5"/>
      <c r="C3" s="5"/>
      <c r="D3" s="5"/>
      <c r="E3" s="5"/>
      <c r="F3" s="5"/>
      <c r="G3" s="5"/>
      <c r="H3" s="5"/>
      <c r="I3" s="5"/>
      <c r="J3" s="5"/>
      <c r="K3" s="5"/>
      <c r="L3" s="158">
        <f>L2+1</f>
        <v>2020</v>
      </c>
      <c r="M3" s="151"/>
    </row>
    <row r="4" spans="1:13" ht="21" customHeight="1" thickBot="1">
      <c r="A4" s="159" t="s">
        <v>350</v>
      </c>
      <c r="B4" s="51"/>
      <c r="C4" s="51"/>
      <c r="D4" s="51"/>
      <c r="E4" s="51"/>
      <c r="F4" s="51"/>
      <c r="G4" s="51"/>
      <c r="H4" s="51"/>
      <c r="I4" s="6"/>
      <c r="J4" s="6"/>
      <c r="K4" s="6"/>
      <c r="L4" s="158">
        <f t="shared" ref="L4" si="0">L3+1</f>
        <v>2021</v>
      </c>
    </row>
    <row r="5" spans="1:13" ht="26.25" customHeight="1">
      <c r="A5" s="547" t="s">
        <v>148</v>
      </c>
      <c r="B5" s="548"/>
      <c r="C5" s="554" t="s">
        <v>147</v>
      </c>
      <c r="D5" s="555"/>
      <c r="E5" s="556"/>
      <c r="F5" s="87" t="str">
        <f>IF(総括票①!F20="","",総括票①!F20)</f>
        <v/>
      </c>
      <c r="G5" s="160" t="s">
        <v>133</v>
      </c>
      <c r="H5" s="99"/>
      <c r="I5" s="78"/>
      <c r="J5" s="67" t="s">
        <v>126</v>
      </c>
      <c r="K5" s="3"/>
      <c r="L5" s="158"/>
    </row>
    <row r="6" spans="1:13" ht="26.25" customHeight="1">
      <c r="A6" s="85">
        <f>IF(総括票①!E26="","",総括票①!E26)</f>
        <v>2022</v>
      </c>
      <c r="B6" s="57" t="s">
        <v>11</v>
      </c>
      <c r="C6" s="161"/>
      <c r="D6" s="559" t="s">
        <v>146</v>
      </c>
      <c r="E6" s="525"/>
      <c r="F6" s="162" t="str">
        <f>IF(総括票①!F21="","",総括票①!F21)</f>
        <v/>
      </c>
      <c r="G6" s="163" t="s">
        <v>145</v>
      </c>
      <c r="H6" s="88" t="s">
        <v>144</v>
      </c>
      <c r="I6" s="1" t="str">
        <f>IF(I5="","",ROUND(F5/I5,2))</f>
        <v/>
      </c>
      <c r="J6" s="164" t="s">
        <v>143</v>
      </c>
      <c r="K6" s="165" t="str">
        <f>IF(K$5="","",K$5)</f>
        <v/>
      </c>
      <c r="L6" s="158"/>
    </row>
    <row r="7" spans="1:13" ht="26.25" customHeight="1">
      <c r="A7" s="549" t="s">
        <v>142</v>
      </c>
      <c r="B7" s="550"/>
      <c r="C7" s="560" t="s">
        <v>351</v>
      </c>
      <c r="D7" s="561"/>
      <c r="E7" s="562"/>
      <c r="F7" s="86" t="str">
        <f>IF(総括票①!I21="","",総括票①!I21)</f>
        <v/>
      </c>
      <c r="G7" s="166" t="s">
        <v>141</v>
      </c>
      <c r="H7" s="89" t="s">
        <v>140</v>
      </c>
      <c r="I7" s="90" t="str">
        <f>IFERROR(I6*((100-I8)/100),"")</f>
        <v/>
      </c>
      <c r="J7" s="167" t="s">
        <v>139</v>
      </c>
      <c r="K7" s="168" t="str">
        <f>IF(K$5="","",K$5)</f>
        <v/>
      </c>
      <c r="L7" s="158"/>
    </row>
    <row r="8" spans="1:13" ht="26.25" customHeight="1">
      <c r="A8" s="85">
        <f>総括票①!R26</f>
        <v>2025</v>
      </c>
      <c r="B8" s="57" t="s">
        <v>11</v>
      </c>
      <c r="C8" s="563" t="s">
        <v>138</v>
      </c>
      <c r="D8" s="564"/>
      <c r="E8" s="565"/>
      <c r="F8" s="103" t="str">
        <f>IF($F$7="","",INT(($F$5-F7)/$F$5*10000)/100)</f>
        <v/>
      </c>
      <c r="G8" s="169" t="s">
        <v>135</v>
      </c>
      <c r="H8" s="98" t="s">
        <v>138</v>
      </c>
      <c r="I8" s="95"/>
      <c r="J8" s="530" t="s">
        <v>135</v>
      </c>
      <c r="K8" s="531"/>
      <c r="L8" s="158"/>
    </row>
    <row r="9" spans="1:13" ht="90" customHeight="1" thickBot="1">
      <c r="A9" s="557" t="s">
        <v>137</v>
      </c>
      <c r="B9" s="558"/>
      <c r="C9" s="551"/>
      <c r="D9" s="552"/>
      <c r="E9" s="552"/>
      <c r="F9" s="552"/>
      <c r="G9" s="552"/>
      <c r="H9" s="552"/>
      <c r="I9" s="552"/>
      <c r="J9" s="552"/>
      <c r="K9" s="553"/>
      <c r="L9" s="158"/>
    </row>
    <row r="10" spans="1:13" ht="26.25" customHeight="1">
      <c r="A10" s="534" t="s">
        <v>136</v>
      </c>
      <c r="B10" s="535"/>
      <c r="C10" s="538" t="s">
        <v>127</v>
      </c>
      <c r="D10" s="539"/>
      <c r="E10" s="540"/>
      <c r="F10" s="87" t="str">
        <f>IF(総括票①!L20="","",総括票①!L20)</f>
        <v/>
      </c>
      <c r="G10" s="160" t="s">
        <v>133</v>
      </c>
      <c r="H10" s="170" t="str">
        <f>IF(H$5="","",H$5)</f>
        <v/>
      </c>
      <c r="I10" s="2"/>
      <c r="J10" s="66" t="s">
        <v>126</v>
      </c>
      <c r="K10" s="56" t="str">
        <f>IF(I10="","",K$5)</f>
        <v/>
      </c>
      <c r="L10" s="158"/>
    </row>
    <row r="11" spans="1:13" ht="26.25" customHeight="1">
      <c r="A11" s="536"/>
      <c r="B11" s="537"/>
      <c r="C11" s="91"/>
      <c r="D11" s="532" t="s">
        <v>281</v>
      </c>
      <c r="E11" s="533"/>
      <c r="F11" s="103" t="str">
        <f>IF(F10="","",IF($F$5=0,"",INT(($F$5-F10)/$F$5*10000)/100))</f>
        <v/>
      </c>
      <c r="G11" s="169" t="s">
        <v>135</v>
      </c>
      <c r="H11" s="171" t="s">
        <v>123</v>
      </c>
      <c r="I11" s="1" t="str">
        <f>IF(I10="","",ROUND(F12/I10,2))</f>
        <v/>
      </c>
      <c r="J11" s="172" t="s">
        <v>131</v>
      </c>
      <c r="K11" s="173" t="str">
        <f>IF(K10="","",K10)</f>
        <v/>
      </c>
      <c r="L11" s="158"/>
    </row>
    <row r="12" spans="1:13" ht="26.25" customHeight="1">
      <c r="A12" s="526">
        <f>IF(A6="","",IF($A$6+1&lt;=$A$8,$A$6+1,"－"))</f>
        <v>2023</v>
      </c>
      <c r="B12" s="528" t="s">
        <v>11</v>
      </c>
      <c r="C12" s="541" t="s">
        <v>125</v>
      </c>
      <c r="D12" s="542"/>
      <c r="E12" s="543"/>
      <c r="F12" s="174" t="str">
        <f>IF(総括票①!L21="","",総括票①!L21)</f>
        <v/>
      </c>
      <c r="G12" s="175" t="s">
        <v>132</v>
      </c>
      <c r="H12" s="176" t="s">
        <v>302</v>
      </c>
      <c r="I12" s="104" t="str">
        <f>IF(I11="","",IF(OR($I$6=0,$I$6=""),"",INT(($I$6-I11)/$I$6*10000)/100))</f>
        <v/>
      </c>
      <c r="J12" s="530" t="s">
        <v>135</v>
      </c>
      <c r="K12" s="531"/>
      <c r="L12" s="158"/>
    </row>
    <row r="13" spans="1:13" ht="26.25" customHeight="1">
      <c r="A13" s="527"/>
      <c r="B13" s="529"/>
      <c r="C13" s="92"/>
      <c r="D13" s="524" t="s">
        <v>281</v>
      </c>
      <c r="E13" s="525"/>
      <c r="F13" s="103" t="str">
        <f>IF(F12="","",IF($F$5=0,"",INT(($F$5-F12)/$F$5*10000)/100))</f>
        <v/>
      </c>
      <c r="G13" s="169" t="s">
        <v>135</v>
      </c>
      <c r="K13" s="177"/>
      <c r="L13" s="158"/>
    </row>
    <row r="14" spans="1:13" s="46" customFormat="1" ht="90" customHeight="1" thickBot="1">
      <c r="A14" s="415" t="s">
        <v>129</v>
      </c>
      <c r="B14" s="417"/>
      <c r="C14" s="544"/>
      <c r="D14" s="545"/>
      <c r="E14" s="545"/>
      <c r="F14" s="545"/>
      <c r="G14" s="545"/>
      <c r="H14" s="545"/>
      <c r="I14" s="545"/>
      <c r="J14" s="545"/>
      <c r="K14" s="546"/>
      <c r="L14" s="158"/>
    </row>
    <row r="15" spans="1:13" ht="26.25" customHeight="1">
      <c r="A15" s="534" t="s">
        <v>134</v>
      </c>
      <c r="B15" s="535"/>
      <c r="C15" s="538" t="s">
        <v>127</v>
      </c>
      <c r="D15" s="539"/>
      <c r="E15" s="540"/>
      <c r="F15" s="87" t="str">
        <f>IF(総括票①!Q20="","",総括票①!Q20)</f>
        <v/>
      </c>
      <c r="G15" s="160" t="s">
        <v>133</v>
      </c>
      <c r="H15" s="170" t="str">
        <f>IF(H$5="","",H$5)</f>
        <v/>
      </c>
      <c r="I15" s="2"/>
      <c r="J15" s="66" t="s">
        <v>126</v>
      </c>
      <c r="K15" s="56" t="str">
        <f>IF(I15="","",K$5)</f>
        <v/>
      </c>
      <c r="L15" s="158"/>
      <c r="M15" s="178"/>
    </row>
    <row r="16" spans="1:13" ht="26.25" customHeight="1">
      <c r="A16" s="536"/>
      <c r="B16" s="537"/>
      <c r="C16" s="91"/>
      <c r="D16" s="532" t="s">
        <v>281</v>
      </c>
      <c r="E16" s="533"/>
      <c r="F16" s="103" t="str">
        <f>IF($F$15="","",IF($F$5=0,"",INT(($F$5-$F$15)/$F$5*10000)/100))</f>
        <v/>
      </c>
      <c r="G16" s="169" t="s">
        <v>120</v>
      </c>
      <c r="H16" s="171" t="s">
        <v>123</v>
      </c>
      <c r="I16" s="1" t="str">
        <f>IF(I15="","",ROUND(F17/I15,2))</f>
        <v/>
      </c>
      <c r="J16" s="172" t="s">
        <v>131</v>
      </c>
      <c r="K16" s="173" t="str">
        <f>IF(K15="","",K15)</f>
        <v/>
      </c>
      <c r="L16" s="158"/>
    </row>
    <row r="17" spans="1:12" ht="26.25" customHeight="1">
      <c r="A17" s="526">
        <f>IF(A6="","",IF(A$12&lt;$A$8,$A$12+1,"－"))</f>
        <v>2024</v>
      </c>
      <c r="B17" s="528" t="s">
        <v>11</v>
      </c>
      <c r="C17" s="541" t="s">
        <v>125</v>
      </c>
      <c r="D17" s="542"/>
      <c r="E17" s="543"/>
      <c r="F17" s="174" t="str">
        <f>IF(総括票①!Q21="","",総括票①!Q21)</f>
        <v/>
      </c>
      <c r="G17" s="175" t="s">
        <v>124</v>
      </c>
      <c r="H17" s="176" t="s">
        <v>302</v>
      </c>
      <c r="I17" s="104" t="str">
        <f>IF(I16="","",IF(OR($I$6=0,$I$6=""),"",INT(($I$6-I16)/$I$6*10000)/100))</f>
        <v/>
      </c>
      <c r="J17" s="530" t="s">
        <v>130</v>
      </c>
      <c r="K17" s="531"/>
      <c r="L17" s="158"/>
    </row>
    <row r="18" spans="1:12" ht="26.25" customHeight="1">
      <c r="A18" s="527"/>
      <c r="B18" s="529"/>
      <c r="C18" s="92"/>
      <c r="D18" s="524" t="s">
        <v>281</v>
      </c>
      <c r="E18" s="525"/>
      <c r="F18" s="103" t="str">
        <f>IF($F$17="","",IF($F$5=0,"",INT(($F$5-$F$17)/$F$5*10000)/100))</f>
        <v/>
      </c>
      <c r="G18" s="169" t="s">
        <v>130</v>
      </c>
      <c r="K18" s="177"/>
      <c r="L18" s="158"/>
    </row>
    <row r="19" spans="1:12" ht="90" customHeight="1" thickBot="1">
      <c r="A19" s="415" t="s">
        <v>129</v>
      </c>
      <c r="B19" s="417"/>
      <c r="C19" s="544"/>
      <c r="D19" s="545"/>
      <c r="E19" s="545"/>
      <c r="F19" s="545"/>
      <c r="G19" s="545"/>
      <c r="H19" s="545"/>
      <c r="I19" s="545"/>
      <c r="J19" s="545"/>
      <c r="K19" s="546"/>
      <c r="L19" s="158"/>
    </row>
    <row r="20" spans="1:12" ht="26.25" customHeight="1">
      <c r="A20" s="534" t="s">
        <v>128</v>
      </c>
      <c r="B20" s="535"/>
      <c r="C20" s="538" t="s">
        <v>127</v>
      </c>
      <c r="D20" s="539"/>
      <c r="E20" s="540"/>
      <c r="F20" s="87" t="str">
        <f>IF(総括票①!V20="","",総括票①!V20)</f>
        <v/>
      </c>
      <c r="G20" s="160" t="s">
        <v>124</v>
      </c>
      <c r="H20" s="170" t="str">
        <f>IF(H$5="","",H$5)</f>
        <v/>
      </c>
      <c r="I20" s="2"/>
      <c r="J20" s="66" t="s">
        <v>126</v>
      </c>
      <c r="K20" s="56" t="str">
        <f>IF(I20="","",K$5)</f>
        <v/>
      </c>
      <c r="L20" s="158"/>
    </row>
    <row r="21" spans="1:12" ht="26.25" customHeight="1">
      <c r="A21" s="536"/>
      <c r="B21" s="537"/>
      <c r="C21" s="91"/>
      <c r="D21" s="532" t="s">
        <v>281</v>
      </c>
      <c r="E21" s="533"/>
      <c r="F21" s="103" t="str">
        <f>IF($F$20="","",IF($F$5=0,"",INT(($F$5-$F$20)/$F$5*10000)/100))</f>
        <v/>
      </c>
      <c r="G21" s="169" t="s">
        <v>120</v>
      </c>
      <c r="H21" s="171" t="s">
        <v>123</v>
      </c>
      <c r="I21" s="1" t="str">
        <f>IF(I20="","",ROUND(F22/I20,2))</f>
        <v/>
      </c>
      <c r="J21" s="172" t="s">
        <v>122</v>
      </c>
      <c r="K21" s="173" t="str">
        <f>IF(K20="","",K20)</f>
        <v/>
      </c>
    </row>
    <row r="22" spans="1:12" ht="26.25" customHeight="1">
      <c r="A22" s="526">
        <f>IF(A6="","",IF($A$17&lt;$A$8,$A$17+1,"－"))</f>
        <v>2025</v>
      </c>
      <c r="B22" s="528" t="s">
        <v>11</v>
      </c>
      <c r="C22" s="541" t="s">
        <v>125</v>
      </c>
      <c r="D22" s="542"/>
      <c r="E22" s="543"/>
      <c r="F22" s="174" t="str">
        <f>IF(総括票①!V21="","",総括票①!V21)</f>
        <v/>
      </c>
      <c r="G22" s="166" t="s">
        <v>124</v>
      </c>
      <c r="H22" s="176" t="s">
        <v>302</v>
      </c>
      <c r="I22" s="104" t="str">
        <f>IF(I21="","",IF(OR($I$6=0,$I$6=""),"",INT(($I$6-I21)/$I$6*10000)/100))</f>
        <v/>
      </c>
      <c r="J22" s="530" t="s">
        <v>120</v>
      </c>
      <c r="K22" s="531"/>
    </row>
    <row r="23" spans="1:12" ht="26.25" customHeight="1">
      <c r="A23" s="527"/>
      <c r="B23" s="529"/>
      <c r="C23" s="92"/>
      <c r="D23" s="524" t="s">
        <v>281</v>
      </c>
      <c r="E23" s="525"/>
      <c r="F23" s="103" t="str">
        <f>IF($F$22="","",IF($F$5=0,"",INT(($F$5-$F$22)/$F$5*10000)/100))</f>
        <v/>
      </c>
      <c r="G23" s="169" t="s">
        <v>121</v>
      </c>
      <c r="K23" s="177"/>
    </row>
    <row r="24" spans="1:12" ht="90" customHeight="1" thickBot="1">
      <c r="A24" s="570" t="s">
        <v>119</v>
      </c>
      <c r="B24" s="571"/>
      <c r="C24" s="567"/>
      <c r="D24" s="568"/>
      <c r="E24" s="568"/>
      <c r="F24" s="568"/>
      <c r="G24" s="568"/>
      <c r="H24" s="568"/>
      <c r="I24" s="568"/>
      <c r="J24" s="568"/>
      <c r="K24" s="569"/>
      <c r="L24" s="46"/>
    </row>
    <row r="25" spans="1:12" ht="15" customHeight="1">
      <c r="J25" s="566"/>
      <c r="K25" s="566"/>
    </row>
    <row r="26" spans="1:12" ht="60" customHeight="1"/>
  </sheetData>
  <sheetProtection algorithmName="SHA-512" hashValue="no7qE8fOZwSeGMfuhHA2SlDuh0Y3E6BrEJViJXzdheTSqVzg+sq4A0mIzAs1bY851raxyazef78MFvpkmeVM0A==" saltValue="hBGNBkpKJGkRnfo/TEUo3Q==" spinCount="100000" sheet="1" formatCells="0"/>
  <mergeCells count="40">
    <mergeCell ref="J25:K25"/>
    <mergeCell ref="C24:K24"/>
    <mergeCell ref="C19:K19"/>
    <mergeCell ref="J22:K22"/>
    <mergeCell ref="A24:B24"/>
    <mergeCell ref="C20:E20"/>
    <mergeCell ref="A19:B19"/>
    <mergeCell ref="D21:E21"/>
    <mergeCell ref="C22:E22"/>
    <mergeCell ref="D23:E23"/>
    <mergeCell ref="A20:B21"/>
    <mergeCell ref="A22:A23"/>
    <mergeCell ref="B22:B23"/>
    <mergeCell ref="A5:B5"/>
    <mergeCell ref="A7:B7"/>
    <mergeCell ref="C9:K9"/>
    <mergeCell ref="C5:E5"/>
    <mergeCell ref="A9:B9"/>
    <mergeCell ref="D6:E6"/>
    <mergeCell ref="J8:K8"/>
    <mergeCell ref="C7:E7"/>
    <mergeCell ref="C8:E8"/>
    <mergeCell ref="A10:B11"/>
    <mergeCell ref="A14:B14"/>
    <mergeCell ref="D11:E11"/>
    <mergeCell ref="C10:E10"/>
    <mergeCell ref="C14:K14"/>
    <mergeCell ref="J12:K12"/>
    <mergeCell ref="C12:E12"/>
    <mergeCell ref="D13:E13"/>
    <mergeCell ref="J17:K17"/>
    <mergeCell ref="D16:E16"/>
    <mergeCell ref="A15:B16"/>
    <mergeCell ref="C15:E15"/>
    <mergeCell ref="C17:E17"/>
    <mergeCell ref="D18:E18"/>
    <mergeCell ref="A17:A18"/>
    <mergeCell ref="B17:B18"/>
    <mergeCell ref="A12:A13"/>
    <mergeCell ref="B12:B13"/>
  </mergeCells>
  <phoneticPr fontId="3"/>
  <printOptions horizontalCentered="1"/>
  <pageMargins left="0.74803149606299213" right="0.74803149606299213" top="0.78740157480314965" bottom="0.78740157480314965" header="0.51181102362204722" footer="0.51181102362204722"/>
  <pageSetup paperSize="9" scale="91"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2" id="{7DA71BB3-44DC-402A-87C4-065A23B4433A}">
            <xm:f>AND(総括票①!$E$14="□",総括票①!$E$17="□")</xm:f>
            <x14:dxf>
              <fill>
                <patternFill patternType="mediumGray"/>
              </fill>
            </x14:dxf>
          </x14:cfRule>
          <xm:sqref>A5:K24</xm:sqref>
        </x14:conditionalFormatting>
        <x14:conditionalFormatting xmlns:xm="http://schemas.microsoft.com/office/excel/2006/main">
          <x14:cfRule type="expression" priority="1" id="{B8303D88-376A-4E93-8277-0ADF40362E16}">
            <xm:f>総括票①!$E$17="■"</xm:f>
            <x14:dxf>
              <numFmt numFmtId="4" formatCode="#,##0.00"/>
            </x14:dxf>
          </x14:cfRule>
          <xm:sqref>F5:F7 F10 F12 F15 F17 F20 F22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L26"/>
  <sheetViews>
    <sheetView showGridLines="0" view="pageBreakPreview" zoomScaleNormal="100" zoomScaleSheetLayoutView="100" workbookViewId="0">
      <selection activeCell="H5" sqref="H5"/>
    </sheetView>
  </sheetViews>
  <sheetFormatPr defaultColWidth="9" defaultRowHeight="12"/>
  <cols>
    <col min="1" max="2" width="7" style="180" customWidth="1"/>
    <col min="3" max="3" width="2.5" style="180" customWidth="1"/>
    <col min="4" max="4" width="6.625" style="180" customWidth="1"/>
    <col min="5" max="5" width="7.75" style="180" customWidth="1"/>
    <col min="6" max="6" width="12.625" style="180" customWidth="1"/>
    <col min="7" max="7" width="6.25" style="180" customWidth="1"/>
    <col min="8" max="8" width="15.375" style="180" customWidth="1"/>
    <col min="9" max="9" width="10.625" style="180" customWidth="1"/>
    <col min="10" max="10" width="6.25" style="180" customWidth="1"/>
    <col min="11" max="11" width="5.625" style="180" customWidth="1"/>
    <col min="12" max="16384" width="9" style="180"/>
  </cols>
  <sheetData>
    <row r="1" spans="1:12" s="4" customFormat="1" ht="13.5">
      <c r="A1" s="10" t="s">
        <v>196</v>
      </c>
      <c r="B1" s="5"/>
      <c r="C1" s="5"/>
      <c r="D1" s="5"/>
      <c r="E1" s="5"/>
      <c r="F1" s="5"/>
      <c r="G1" s="5"/>
      <c r="H1" s="5"/>
      <c r="I1" s="5"/>
      <c r="J1" s="5"/>
      <c r="K1" s="5"/>
    </row>
    <row r="2" spans="1:12" s="4" customFormat="1" ht="13.5">
      <c r="A2" s="9" t="s">
        <v>118</v>
      </c>
      <c r="B2" s="130"/>
      <c r="C2" s="130"/>
      <c r="D2" s="130"/>
      <c r="E2" s="130"/>
      <c r="F2" s="130"/>
      <c r="G2" s="130"/>
      <c r="H2" s="130"/>
      <c r="I2" s="130"/>
      <c r="J2" s="5"/>
      <c r="K2" s="5"/>
      <c r="L2" s="158"/>
    </row>
    <row r="3" spans="1:12" s="4" customFormat="1" ht="21" customHeight="1">
      <c r="A3" s="179"/>
      <c r="B3" s="5"/>
      <c r="C3" s="5"/>
      <c r="D3" s="5"/>
      <c r="E3" s="5"/>
      <c r="F3" s="5"/>
      <c r="G3" s="5"/>
      <c r="H3" s="5"/>
      <c r="I3" s="5"/>
      <c r="J3" s="5"/>
      <c r="K3" s="5"/>
      <c r="L3" s="158"/>
    </row>
    <row r="4" spans="1:12" ht="21" customHeight="1" thickBot="1">
      <c r="A4" s="589" t="s">
        <v>352</v>
      </c>
      <c r="B4" s="589"/>
      <c r="C4" s="589"/>
      <c r="D4" s="589"/>
      <c r="E4" s="589"/>
      <c r="F4" s="589"/>
      <c r="G4" s="589"/>
      <c r="H4" s="589"/>
      <c r="I4" s="589"/>
      <c r="J4" s="589"/>
      <c r="K4" s="589"/>
      <c r="L4" s="158"/>
    </row>
    <row r="5" spans="1:12" ht="26.25" customHeight="1">
      <c r="A5" s="590" t="s">
        <v>148</v>
      </c>
      <c r="B5" s="591"/>
      <c r="C5" s="594" t="s">
        <v>147</v>
      </c>
      <c r="D5" s="595"/>
      <c r="E5" s="596"/>
      <c r="F5" s="93" t="str">
        <f>IF(総括票①!F22="","",総括票①!F22)</f>
        <v/>
      </c>
      <c r="G5" s="181" t="s">
        <v>133</v>
      </c>
      <c r="H5" s="99"/>
      <c r="I5" s="78"/>
      <c r="J5" s="65" t="s">
        <v>126</v>
      </c>
      <c r="K5" s="62"/>
      <c r="L5" s="158"/>
    </row>
    <row r="6" spans="1:12" ht="26.25" customHeight="1">
      <c r="A6" s="96">
        <f>IF(総括票①!E26="","",総括票①!E26)</f>
        <v>2022</v>
      </c>
      <c r="B6" s="57" t="s">
        <v>11</v>
      </c>
      <c r="C6" s="182"/>
      <c r="D6" s="592" t="s">
        <v>153</v>
      </c>
      <c r="E6" s="593"/>
      <c r="F6" s="79"/>
      <c r="G6" s="183" t="s">
        <v>151</v>
      </c>
      <c r="H6" s="184" t="s">
        <v>144</v>
      </c>
      <c r="I6" s="63" t="str">
        <f>IF(I5="","",ROUND(F5/I5,2))</f>
        <v/>
      </c>
      <c r="J6" s="185" t="s">
        <v>152</v>
      </c>
      <c r="K6" s="186" t="str">
        <f>IF(K5="","",K5)</f>
        <v/>
      </c>
      <c r="L6" s="158"/>
    </row>
    <row r="7" spans="1:12" ht="26.25" customHeight="1">
      <c r="A7" s="549" t="s">
        <v>142</v>
      </c>
      <c r="B7" s="550"/>
      <c r="C7" s="597" t="s">
        <v>322</v>
      </c>
      <c r="D7" s="598"/>
      <c r="E7" s="599"/>
      <c r="F7" s="94" t="str">
        <f>IF(総括票①!I22="","",総括票①!I22)</f>
        <v/>
      </c>
      <c r="G7" s="187" t="s">
        <v>151</v>
      </c>
      <c r="H7" s="188" t="s">
        <v>140</v>
      </c>
      <c r="I7" s="90" t="str">
        <f>IFERROR(I6*((100-I8)/100),"")</f>
        <v/>
      </c>
      <c r="J7" s="189" t="s">
        <v>131</v>
      </c>
      <c r="K7" s="190" t="str">
        <f>IF(K5="","",K5)</f>
        <v/>
      </c>
      <c r="L7" s="158"/>
    </row>
    <row r="8" spans="1:12" ht="26.25" customHeight="1">
      <c r="A8" s="96">
        <f>総括票①!R26</f>
        <v>2025</v>
      </c>
      <c r="B8" s="57" t="s">
        <v>11</v>
      </c>
      <c r="C8" s="602" t="s">
        <v>138</v>
      </c>
      <c r="D8" s="592"/>
      <c r="E8" s="593"/>
      <c r="F8" s="105" t="str">
        <f>IF($F$7="","",INT(($F$5-F7)/$F$5*10000)/100)</f>
        <v/>
      </c>
      <c r="G8" s="191" t="s">
        <v>135</v>
      </c>
      <c r="H8" s="192" t="s">
        <v>138</v>
      </c>
      <c r="I8" s="95"/>
      <c r="J8" s="582" t="s">
        <v>135</v>
      </c>
      <c r="K8" s="583"/>
      <c r="L8" s="158"/>
    </row>
    <row r="9" spans="1:12" ht="90" customHeight="1" thickBot="1">
      <c r="A9" s="600" t="s">
        <v>137</v>
      </c>
      <c r="B9" s="601"/>
      <c r="C9" s="603"/>
      <c r="D9" s="604"/>
      <c r="E9" s="604"/>
      <c r="F9" s="604"/>
      <c r="G9" s="604"/>
      <c r="H9" s="604"/>
      <c r="I9" s="604"/>
      <c r="J9" s="604"/>
      <c r="K9" s="605"/>
      <c r="L9" s="158"/>
    </row>
    <row r="10" spans="1:12" ht="26.25" customHeight="1">
      <c r="A10" s="572" t="s">
        <v>136</v>
      </c>
      <c r="B10" s="573"/>
      <c r="C10" s="538" t="s">
        <v>127</v>
      </c>
      <c r="D10" s="539"/>
      <c r="E10" s="540"/>
      <c r="F10" s="87" t="str">
        <f>IF(総括票①!L22="","",総括票①!L22)</f>
        <v/>
      </c>
      <c r="G10" s="181" t="s">
        <v>133</v>
      </c>
      <c r="H10" s="193" t="str">
        <f>IF(H5="","",H5)</f>
        <v/>
      </c>
      <c r="I10" s="2"/>
      <c r="J10" s="66" t="s">
        <v>126</v>
      </c>
      <c r="K10" s="64" t="str">
        <f>IF(I10="","",K$5)</f>
        <v/>
      </c>
      <c r="L10" s="158"/>
    </row>
    <row r="11" spans="1:12" ht="26.25" customHeight="1">
      <c r="A11" s="574"/>
      <c r="B11" s="575"/>
      <c r="C11" s="91"/>
      <c r="D11" s="532" t="s">
        <v>281</v>
      </c>
      <c r="E11" s="533"/>
      <c r="F11" s="103" t="str">
        <f>IF(F10="","",IF($F$5=0,"",INT(($F$5-F10)/$F$5*10000)/100))</f>
        <v/>
      </c>
      <c r="G11" s="183" t="s">
        <v>301</v>
      </c>
      <c r="H11" s="194" t="s">
        <v>123</v>
      </c>
      <c r="I11" s="63" t="str">
        <f>IF(I10="","",ROUND(F12/I10,2))</f>
        <v/>
      </c>
      <c r="J11" s="195" t="s">
        <v>131</v>
      </c>
      <c r="K11" s="196" t="str">
        <f>IF(K10="","",K10)</f>
        <v/>
      </c>
      <c r="L11" s="158"/>
    </row>
    <row r="12" spans="1:12" ht="26.25" customHeight="1">
      <c r="A12" s="526">
        <f>IF(A6="","",IF($A$6+1&lt;=$A$8,$A$6+1,"－"))</f>
        <v>2023</v>
      </c>
      <c r="B12" s="528" t="s">
        <v>11</v>
      </c>
      <c r="C12" s="541" t="s">
        <v>125</v>
      </c>
      <c r="D12" s="542"/>
      <c r="E12" s="543"/>
      <c r="F12" s="84"/>
      <c r="G12" s="187" t="s">
        <v>124</v>
      </c>
      <c r="H12" s="197" t="s">
        <v>302</v>
      </c>
      <c r="I12" s="106" t="str">
        <f>IF(I11="","",IF(OR($I$6=0,$I$6=""),"",INT(($I$6-I11)/$I$6*10000)/100))</f>
        <v/>
      </c>
      <c r="J12" s="582" t="s">
        <v>135</v>
      </c>
      <c r="K12" s="583"/>
      <c r="L12" s="158"/>
    </row>
    <row r="13" spans="1:12" ht="26.25" customHeight="1">
      <c r="A13" s="527"/>
      <c r="B13" s="529"/>
      <c r="C13" s="92"/>
      <c r="D13" s="524" t="s">
        <v>281</v>
      </c>
      <c r="E13" s="525"/>
      <c r="F13" s="103" t="str">
        <f>IF(F12="","",IF($F$5=0,"",INT(($F$5-F12)/$F$5*10000)/100))</f>
        <v/>
      </c>
      <c r="G13" s="191" t="s">
        <v>135</v>
      </c>
      <c r="K13" s="198"/>
      <c r="L13" s="158"/>
    </row>
    <row r="14" spans="1:12" s="199" customFormat="1" ht="90" customHeight="1" thickBot="1">
      <c r="A14" s="576" t="s">
        <v>129</v>
      </c>
      <c r="B14" s="577"/>
      <c r="C14" s="584"/>
      <c r="D14" s="585"/>
      <c r="E14" s="585"/>
      <c r="F14" s="585"/>
      <c r="G14" s="585"/>
      <c r="H14" s="585"/>
      <c r="I14" s="585"/>
      <c r="J14" s="585"/>
      <c r="K14" s="586"/>
      <c r="L14" s="158"/>
    </row>
    <row r="15" spans="1:12" ht="26.25" customHeight="1">
      <c r="A15" s="572" t="s">
        <v>150</v>
      </c>
      <c r="B15" s="573"/>
      <c r="C15" s="538" t="s">
        <v>127</v>
      </c>
      <c r="D15" s="539"/>
      <c r="E15" s="540"/>
      <c r="F15" s="87" t="str">
        <f>IF(総括票①!Q22="","",総括票①!Q22)</f>
        <v/>
      </c>
      <c r="G15" s="181" t="s">
        <v>133</v>
      </c>
      <c r="H15" s="193" t="str">
        <f>IF(H5="","",H5)</f>
        <v/>
      </c>
      <c r="I15" s="2"/>
      <c r="J15" s="66" t="s">
        <v>126</v>
      </c>
      <c r="K15" s="64" t="str">
        <f>IF(I15="","",K$5)</f>
        <v/>
      </c>
      <c r="L15" s="158"/>
    </row>
    <row r="16" spans="1:12" ht="26.25" customHeight="1">
      <c r="A16" s="574"/>
      <c r="B16" s="575"/>
      <c r="C16" s="91"/>
      <c r="D16" s="532" t="s">
        <v>281</v>
      </c>
      <c r="E16" s="533"/>
      <c r="F16" s="103" t="str">
        <f>IF($F$15="","",IF($F$5=0,"",INT(($F$5-$F$15)/$F$5*10000)/100))</f>
        <v/>
      </c>
      <c r="G16" s="183" t="s">
        <v>301</v>
      </c>
      <c r="H16" s="194" t="s">
        <v>123</v>
      </c>
      <c r="I16" s="63" t="str">
        <f>IF(I15="","",ROUND(F17/I15,2))</f>
        <v/>
      </c>
      <c r="J16" s="195" t="s">
        <v>131</v>
      </c>
      <c r="K16" s="196" t="str">
        <f>IF(K15="","",K15)</f>
        <v/>
      </c>
      <c r="L16" s="158"/>
    </row>
    <row r="17" spans="1:12" ht="26.25" customHeight="1">
      <c r="A17" s="526">
        <f>IF(A6="","",IF($A$12&lt;$A$8,$A$12+1,"－"))</f>
        <v>2024</v>
      </c>
      <c r="B17" s="528" t="s">
        <v>11</v>
      </c>
      <c r="C17" s="541" t="s">
        <v>125</v>
      </c>
      <c r="D17" s="542"/>
      <c r="E17" s="543"/>
      <c r="F17" s="84"/>
      <c r="G17" s="187" t="s">
        <v>124</v>
      </c>
      <c r="H17" s="197" t="s">
        <v>302</v>
      </c>
      <c r="I17" s="106" t="str">
        <f>IF(I16="","",IF(OR($I$6=0,$I$6=""),"",INT(($I$6-I16)/$I$6*10000)/100))</f>
        <v/>
      </c>
      <c r="J17" s="582" t="s">
        <v>135</v>
      </c>
      <c r="K17" s="583"/>
      <c r="L17" s="158"/>
    </row>
    <row r="18" spans="1:12" ht="26.25" customHeight="1">
      <c r="A18" s="527"/>
      <c r="B18" s="529"/>
      <c r="C18" s="92"/>
      <c r="D18" s="524" t="s">
        <v>281</v>
      </c>
      <c r="E18" s="525"/>
      <c r="F18" s="103" t="str">
        <f>IF($F$17="","",IF($F$5=0,"",INT(($F$5-$F$17)/$F$5*10000)/100))</f>
        <v/>
      </c>
      <c r="G18" s="191" t="s">
        <v>135</v>
      </c>
      <c r="K18" s="198"/>
      <c r="L18" s="158"/>
    </row>
    <row r="19" spans="1:12" ht="90" customHeight="1" thickBot="1">
      <c r="A19" s="576" t="s">
        <v>129</v>
      </c>
      <c r="B19" s="577"/>
      <c r="C19" s="584"/>
      <c r="D19" s="585"/>
      <c r="E19" s="585"/>
      <c r="F19" s="585"/>
      <c r="G19" s="585"/>
      <c r="H19" s="585"/>
      <c r="I19" s="585"/>
      <c r="J19" s="585"/>
      <c r="K19" s="586"/>
      <c r="L19" s="158"/>
    </row>
    <row r="20" spans="1:12" ht="26.25" customHeight="1">
      <c r="A20" s="572" t="s">
        <v>128</v>
      </c>
      <c r="B20" s="573"/>
      <c r="C20" s="538" t="s">
        <v>127</v>
      </c>
      <c r="D20" s="539"/>
      <c r="E20" s="540"/>
      <c r="F20" s="87" t="str">
        <f>IF(総括票①!V22="","",総括票①!V22)</f>
        <v/>
      </c>
      <c r="G20" s="181" t="s">
        <v>133</v>
      </c>
      <c r="H20" s="193" t="str">
        <f>IF(H5="","",H5)</f>
        <v/>
      </c>
      <c r="I20" s="2"/>
      <c r="J20" s="66" t="s">
        <v>126</v>
      </c>
      <c r="K20" s="64" t="str">
        <f>IF(I20="","",K$5)</f>
        <v/>
      </c>
      <c r="L20" s="158"/>
    </row>
    <row r="21" spans="1:12" ht="26.25" customHeight="1">
      <c r="A21" s="574"/>
      <c r="B21" s="575"/>
      <c r="C21" s="91"/>
      <c r="D21" s="532" t="s">
        <v>281</v>
      </c>
      <c r="E21" s="533"/>
      <c r="F21" s="103" t="str">
        <f>IF($F$20="","",IF($F$5=0,"",INT(($F$5-$F$20)/$F$5*10000)/100))</f>
        <v/>
      </c>
      <c r="G21" s="183" t="s">
        <v>301</v>
      </c>
      <c r="H21" s="194" t="s">
        <v>123</v>
      </c>
      <c r="I21" s="63" t="str">
        <f>IF(I20="","",ROUND(F22/I20,2))</f>
        <v/>
      </c>
      <c r="J21" s="195" t="s">
        <v>131</v>
      </c>
      <c r="K21" s="196" t="str">
        <f>IF(K20="","",K20)</f>
        <v/>
      </c>
    </row>
    <row r="22" spans="1:12" ht="26.25" customHeight="1">
      <c r="A22" s="526">
        <f>IF(A6="","",IF($A$17&lt;$A$8,$A$17+1,"－"))</f>
        <v>2025</v>
      </c>
      <c r="B22" s="528" t="s">
        <v>11</v>
      </c>
      <c r="C22" s="541" t="s">
        <v>125</v>
      </c>
      <c r="D22" s="542"/>
      <c r="E22" s="543"/>
      <c r="F22" s="84"/>
      <c r="G22" s="166" t="s">
        <v>124</v>
      </c>
      <c r="H22" s="197" t="s">
        <v>302</v>
      </c>
      <c r="I22" s="106" t="str">
        <f>IF(I21="","",IF(OR($I$6=0,$I$6=""),"",INT(($I$6-I21)/$I$6*10000)/100))</f>
        <v/>
      </c>
      <c r="J22" s="582" t="s">
        <v>149</v>
      </c>
      <c r="K22" s="583"/>
    </row>
    <row r="23" spans="1:12" ht="26.25" customHeight="1">
      <c r="A23" s="527"/>
      <c r="B23" s="529"/>
      <c r="C23" s="92"/>
      <c r="D23" s="524" t="s">
        <v>281</v>
      </c>
      <c r="E23" s="525"/>
      <c r="F23" s="103" t="str">
        <f>IF($F$22="","",IF($F$5=0,"",INT(($F$5-$F$22)/$F$5*10000)/100))</f>
        <v/>
      </c>
      <c r="G23" s="191" t="s">
        <v>149</v>
      </c>
      <c r="K23" s="198"/>
    </row>
    <row r="24" spans="1:12" ht="90" customHeight="1" thickBot="1">
      <c r="A24" s="587" t="s">
        <v>119</v>
      </c>
      <c r="B24" s="588"/>
      <c r="C24" s="579"/>
      <c r="D24" s="580"/>
      <c r="E24" s="580"/>
      <c r="F24" s="580"/>
      <c r="G24" s="580"/>
      <c r="H24" s="580"/>
      <c r="I24" s="580"/>
      <c r="J24" s="580"/>
      <c r="K24" s="581"/>
      <c r="L24" s="199"/>
    </row>
    <row r="25" spans="1:12" ht="15" customHeight="1">
      <c r="J25" s="578"/>
      <c r="K25" s="578"/>
    </row>
    <row r="26" spans="1:12" ht="60" customHeight="1"/>
  </sheetData>
  <sheetProtection algorithmName="SHA-512" hashValue="+XPhk9TL6Ux0so9IQ1hno0CNtUD3hJxRSpA+0/9d+fHKnetvwxBThDDSfGRBmFKoR7YD1g/4xBB6mkzaYbqBuQ==" saltValue="pm/g/FvV6xaLEFNBjUWNLg==" spinCount="100000" sheet="1" formatCells="0"/>
  <mergeCells count="41">
    <mergeCell ref="A24:B24"/>
    <mergeCell ref="A4:K4"/>
    <mergeCell ref="A5:B5"/>
    <mergeCell ref="A7:B7"/>
    <mergeCell ref="D6:E6"/>
    <mergeCell ref="C5:E5"/>
    <mergeCell ref="C7:E7"/>
    <mergeCell ref="J8:K8"/>
    <mergeCell ref="A15:B16"/>
    <mergeCell ref="J12:K12"/>
    <mergeCell ref="A10:B11"/>
    <mergeCell ref="A14:B14"/>
    <mergeCell ref="A9:B9"/>
    <mergeCell ref="C14:K14"/>
    <mergeCell ref="C8:E8"/>
    <mergeCell ref="C9:K9"/>
    <mergeCell ref="J25:K25"/>
    <mergeCell ref="C24:K24"/>
    <mergeCell ref="D16:E16"/>
    <mergeCell ref="C15:E15"/>
    <mergeCell ref="J17:K17"/>
    <mergeCell ref="C19:K19"/>
    <mergeCell ref="J22:K22"/>
    <mergeCell ref="C17:E17"/>
    <mergeCell ref="D18:E18"/>
    <mergeCell ref="C22:E22"/>
    <mergeCell ref="D23:E23"/>
    <mergeCell ref="C10:E10"/>
    <mergeCell ref="D11:E11"/>
    <mergeCell ref="A19:B19"/>
    <mergeCell ref="C12:E12"/>
    <mergeCell ref="D13:E13"/>
    <mergeCell ref="A12:A13"/>
    <mergeCell ref="B12:B13"/>
    <mergeCell ref="A17:A18"/>
    <mergeCell ref="B17:B18"/>
    <mergeCell ref="A22:A23"/>
    <mergeCell ref="B22:B23"/>
    <mergeCell ref="A20:B21"/>
    <mergeCell ref="C20:E20"/>
    <mergeCell ref="D21:E21"/>
  </mergeCells>
  <phoneticPr fontId="3"/>
  <printOptions horizontalCentered="1"/>
  <pageMargins left="0.74803149606299213" right="0.74803149606299213" top="0.78740157480314965" bottom="0.78740157480314965" header="0.51181102362204722" footer="0.51181102362204722"/>
  <pageSetup paperSize="9" scale="91"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5" id="{93F32D48-BD20-45F5-A844-90AC9570CDBF}">
            <xm:f>(総括票①!$E$15="□")</xm:f>
            <x14:dxf>
              <fill>
                <patternFill patternType="mediumGray"/>
              </fill>
            </x14:dxf>
          </x14:cfRule>
          <xm:sqref>A5:K24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V28"/>
  <sheetViews>
    <sheetView showGridLines="0" view="pageBreakPreview" zoomScaleNormal="100" zoomScaleSheetLayoutView="100" workbookViewId="0">
      <selection activeCell="K5" sqref="K5:M5"/>
    </sheetView>
  </sheetViews>
  <sheetFormatPr defaultColWidth="9" defaultRowHeight="13.5"/>
  <cols>
    <col min="1" max="2" width="7" style="17" customWidth="1"/>
    <col min="3" max="3" width="2.5" style="17" customWidth="1"/>
    <col min="4" max="4" width="7" style="17" customWidth="1"/>
    <col min="5" max="5" width="7.5" style="17" customWidth="1"/>
    <col min="6" max="9" width="4.375" style="17" customWidth="1"/>
    <col min="10" max="10" width="5.125" style="17" customWidth="1"/>
    <col min="11" max="16" width="4.375" style="17" customWidth="1"/>
    <col min="17" max="18" width="6.25" style="17" customWidth="1"/>
    <col min="19" max="16384" width="9" style="17"/>
  </cols>
  <sheetData>
    <row r="1" spans="1:22" s="4" customFormat="1">
      <c r="A1" s="10" t="s">
        <v>196</v>
      </c>
      <c r="B1" s="5"/>
      <c r="C1" s="5"/>
      <c r="D1" s="5"/>
      <c r="E1" s="5"/>
      <c r="F1" s="5"/>
      <c r="G1" s="5"/>
      <c r="H1" s="5"/>
      <c r="I1" s="5"/>
      <c r="J1" s="5"/>
      <c r="K1" s="5"/>
      <c r="L1" s="5"/>
      <c r="M1" s="5"/>
      <c r="N1" s="5"/>
      <c r="O1" s="5"/>
      <c r="P1" s="5"/>
      <c r="Q1" s="5"/>
      <c r="R1" s="5"/>
    </row>
    <row r="2" spans="1:22" s="4" customFormat="1">
      <c r="A2" s="9" t="s">
        <v>118</v>
      </c>
      <c r="B2" s="130"/>
      <c r="C2" s="130"/>
      <c r="D2" s="130"/>
      <c r="E2" s="130"/>
      <c r="F2" s="130"/>
      <c r="G2" s="130"/>
      <c r="H2" s="130"/>
      <c r="I2" s="130"/>
      <c r="J2" s="130"/>
      <c r="K2" s="130"/>
      <c r="L2" s="130"/>
      <c r="M2" s="130"/>
      <c r="N2" s="130"/>
      <c r="O2" s="130"/>
      <c r="P2" s="130"/>
      <c r="Q2" s="5"/>
      <c r="R2" s="5"/>
      <c r="S2" s="158"/>
    </row>
    <row r="3" spans="1:22" s="4" customFormat="1" ht="21" customHeight="1">
      <c r="A3" s="179"/>
      <c r="B3" s="5"/>
      <c r="C3" s="5"/>
      <c r="D3" s="5"/>
      <c r="E3" s="5"/>
      <c r="F3" s="5"/>
      <c r="G3" s="5"/>
      <c r="H3" s="5"/>
      <c r="I3" s="5"/>
      <c r="J3" s="5"/>
      <c r="K3" s="5"/>
      <c r="L3" s="200"/>
      <c r="M3" s="5"/>
      <c r="N3" s="5"/>
      <c r="O3" s="5"/>
      <c r="P3" s="5"/>
      <c r="Q3" s="5"/>
      <c r="R3" s="5"/>
      <c r="S3" s="158"/>
    </row>
    <row r="4" spans="1:22" ht="21" customHeight="1" thickBot="1">
      <c r="A4" s="621" t="s">
        <v>353</v>
      </c>
      <c r="B4" s="622"/>
      <c r="C4" s="622"/>
      <c r="D4" s="622"/>
      <c r="E4" s="622"/>
      <c r="F4" s="622"/>
      <c r="G4" s="622"/>
      <c r="H4" s="622"/>
      <c r="I4" s="622"/>
      <c r="J4" s="622"/>
      <c r="K4" s="622"/>
      <c r="L4" s="622"/>
      <c r="M4" s="622"/>
      <c r="N4" s="622"/>
      <c r="O4" s="622"/>
      <c r="P4" s="622"/>
      <c r="Q4" s="622"/>
      <c r="R4" s="622"/>
      <c r="S4" s="158"/>
      <c r="T4" s="4"/>
    </row>
    <row r="5" spans="1:22" ht="22.5" customHeight="1">
      <c r="A5" s="630" t="s">
        <v>148</v>
      </c>
      <c r="B5" s="591"/>
      <c r="C5" s="652" t="s">
        <v>167</v>
      </c>
      <c r="D5" s="653"/>
      <c r="E5" s="654"/>
      <c r="F5" s="659" t="str">
        <f>IF(総括票①!F24="","",総括票①!F24)</f>
        <v/>
      </c>
      <c r="G5" s="660"/>
      <c r="H5" s="660"/>
      <c r="I5" s="661"/>
      <c r="J5" s="631" t="s">
        <v>166</v>
      </c>
      <c r="K5" s="639"/>
      <c r="L5" s="639"/>
      <c r="M5" s="639"/>
      <c r="N5" s="640"/>
      <c r="O5" s="641"/>
      <c r="P5" s="641"/>
      <c r="Q5" s="201" t="s">
        <v>279</v>
      </c>
      <c r="R5" s="97"/>
      <c r="S5" s="158"/>
      <c r="T5" s="4"/>
    </row>
    <row r="6" spans="1:22" ht="22.5" customHeight="1">
      <c r="A6" s="85">
        <f>IF(総括票①!E26="","",総括票①!E26)</f>
        <v>2022</v>
      </c>
      <c r="B6" s="57" t="s">
        <v>11</v>
      </c>
      <c r="C6" s="291"/>
      <c r="D6" s="655" t="s">
        <v>440</v>
      </c>
      <c r="E6" s="638"/>
      <c r="F6" s="656"/>
      <c r="G6" s="657"/>
      <c r="H6" s="657"/>
      <c r="I6" s="658"/>
      <c r="J6" s="632"/>
      <c r="K6" s="642" t="s">
        <v>277</v>
      </c>
      <c r="L6" s="642"/>
      <c r="M6" s="642"/>
      <c r="N6" s="643" t="str">
        <f>IF(N5="","",ROUND(F5/N5,2))</f>
        <v/>
      </c>
      <c r="O6" s="644" t="str">
        <f>IF(O5="","",ROUND(L5/O5,2))</f>
        <v/>
      </c>
      <c r="P6" s="644" t="str">
        <f>IF(P5="","",ROUND(M5/P5,2))</f>
        <v/>
      </c>
      <c r="Q6" s="185" t="s">
        <v>122</v>
      </c>
      <c r="R6" s="202" t="str">
        <f>IF(R5="","",R5)</f>
        <v/>
      </c>
      <c r="S6" s="158"/>
      <c r="T6" s="4"/>
    </row>
    <row r="7" spans="1:22" ht="22.5" customHeight="1">
      <c r="A7" s="549" t="s">
        <v>142</v>
      </c>
      <c r="B7" s="550"/>
      <c r="C7" s="633" t="s">
        <v>322</v>
      </c>
      <c r="D7" s="634"/>
      <c r="E7" s="635"/>
      <c r="F7" s="648" t="str">
        <f>IF(総括票①!I24="","",総括票①!I24)</f>
        <v/>
      </c>
      <c r="G7" s="649"/>
      <c r="H7" s="649"/>
      <c r="I7" s="649"/>
      <c r="J7" s="203" t="s">
        <v>165</v>
      </c>
      <c r="K7" s="645" t="s">
        <v>140</v>
      </c>
      <c r="L7" s="634"/>
      <c r="M7" s="635"/>
      <c r="N7" s="646" t="str">
        <f>IFERROR(N6*((100-N8)/100),"")</f>
        <v/>
      </c>
      <c r="O7" s="647" t="str">
        <f>IFERROR(O6*((100-O8)/100),"")</f>
        <v/>
      </c>
      <c r="P7" s="647" t="str">
        <f>IFERROR(P6*((100-P8)/100),"")</f>
        <v/>
      </c>
      <c r="Q7" s="204" t="s">
        <v>122</v>
      </c>
      <c r="R7" s="205" t="str">
        <f>IF(R5="","",R5)</f>
        <v/>
      </c>
      <c r="S7" s="158"/>
      <c r="T7" s="4"/>
    </row>
    <row r="8" spans="1:22" ht="22.5" customHeight="1">
      <c r="A8" s="85">
        <f>総括票①!R26</f>
        <v>2025</v>
      </c>
      <c r="B8" s="57" t="s">
        <v>11</v>
      </c>
      <c r="C8" s="636" t="s">
        <v>278</v>
      </c>
      <c r="D8" s="637"/>
      <c r="E8" s="638"/>
      <c r="F8" s="650" t="str">
        <f>IF($F$7="","",IF($F$5=0,"",INT(($F$5-F7)/$F$5*10000)/100))</f>
        <v/>
      </c>
      <c r="G8" s="651" t="str">
        <f>IF(G6="","",IF($F$5=0,"",INT(($F$5-G6)/$F$5*10000)/100))</f>
        <v/>
      </c>
      <c r="H8" s="651" t="str">
        <f>IF(H6="","",IF($F$5=0,"",INT(($F$5-H6)/$F$5*10000)/100))</f>
        <v/>
      </c>
      <c r="I8" s="651" t="str">
        <f>IF(I6="","",IF($F$5=0,"",INT(($F$5-I6)/$F$5*10000)/100))</f>
        <v/>
      </c>
      <c r="J8" s="206" t="s">
        <v>280</v>
      </c>
      <c r="K8" s="636" t="s">
        <v>278</v>
      </c>
      <c r="L8" s="637"/>
      <c r="M8" s="638"/>
      <c r="N8" s="673"/>
      <c r="O8" s="674"/>
      <c r="P8" s="675"/>
      <c r="Q8" s="671" t="s">
        <v>120</v>
      </c>
      <c r="R8" s="672"/>
      <c r="S8" s="158"/>
      <c r="T8" s="4"/>
    </row>
    <row r="9" spans="1:22" ht="70.5" customHeight="1" thickBot="1">
      <c r="A9" s="687" t="s">
        <v>137</v>
      </c>
      <c r="B9" s="688"/>
      <c r="C9" s="551"/>
      <c r="D9" s="552"/>
      <c r="E9" s="552"/>
      <c r="F9" s="552"/>
      <c r="G9" s="552"/>
      <c r="H9" s="552"/>
      <c r="I9" s="552"/>
      <c r="J9" s="552"/>
      <c r="K9" s="552"/>
      <c r="L9" s="552"/>
      <c r="M9" s="552"/>
      <c r="N9" s="552"/>
      <c r="O9" s="552"/>
      <c r="P9" s="552"/>
      <c r="Q9" s="552"/>
      <c r="R9" s="553"/>
      <c r="S9" s="158"/>
      <c r="T9" s="4"/>
    </row>
    <row r="10" spans="1:22" ht="22.5" customHeight="1">
      <c r="A10" s="691" t="s">
        <v>136</v>
      </c>
      <c r="B10" s="692"/>
      <c r="C10" s="652" t="s">
        <v>164</v>
      </c>
      <c r="D10" s="653"/>
      <c r="E10" s="654"/>
      <c r="F10" s="659" t="str">
        <f>IF(総括票①!L24="","",総括票①!L24)</f>
        <v/>
      </c>
      <c r="G10" s="660"/>
      <c r="H10" s="660"/>
      <c r="I10" s="661"/>
      <c r="J10" s="631" t="s">
        <v>132</v>
      </c>
      <c r="K10" s="627" t="str">
        <f>IF($K$5="","",$K$5)</f>
        <v/>
      </c>
      <c r="L10" s="628"/>
      <c r="M10" s="629"/>
      <c r="N10" s="669"/>
      <c r="O10" s="670"/>
      <c r="P10" s="670"/>
      <c r="Q10" s="207" t="s">
        <v>279</v>
      </c>
      <c r="R10" s="208" t="str">
        <f>IF($N$10="","",$R$5)</f>
        <v/>
      </c>
      <c r="S10" s="158"/>
      <c r="T10" s="4"/>
    </row>
    <row r="11" spans="1:22" ht="22.5" customHeight="1">
      <c r="A11" s="693"/>
      <c r="B11" s="694"/>
      <c r="C11" s="292"/>
      <c r="D11" s="685" t="s">
        <v>440</v>
      </c>
      <c r="E11" s="686"/>
      <c r="F11" s="682"/>
      <c r="G11" s="683"/>
      <c r="H11" s="683"/>
      <c r="I11" s="684"/>
      <c r="J11" s="695"/>
      <c r="K11" s="676" t="s">
        <v>282</v>
      </c>
      <c r="L11" s="677"/>
      <c r="M11" s="678"/>
      <c r="N11" s="664" t="str">
        <f>IF(N10="","",ROUND(F11/N10,2))</f>
        <v/>
      </c>
      <c r="O11" s="665" t="str">
        <f>IF(O10="","",ROUND(L10/O10,2))</f>
        <v/>
      </c>
      <c r="P11" s="666" t="str">
        <f>IF(P10="","",ROUND(M10/P10,2))</f>
        <v/>
      </c>
      <c r="Q11" s="209" t="s">
        <v>122</v>
      </c>
      <c r="R11" s="210" t="str">
        <f>IF(R10="","",R10)</f>
        <v/>
      </c>
      <c r="S11" s="158"/>
      <c r="T11" s="4"/>
    </row>
    <row r="12" spans="1:22" ht="22.5" customHeight="1">
      <c r="A12" s="119">
        <f>IF(A6="","",IF(A6+1&lt;=A8,A6+1,"－"))</f>
        <v>2023</v>
      </c>
      <c r="B12" s="57" t="s">
        <v>11</v>
      </c>
      <c r="C12" s="636" t="s">
        <v>281</v>
      </c>
      <c r="D12" s="637"/>
      <c r="E12" s="638"/>
      <c r="F12" s="650" t="str">
        <f>IF(F11="","",IF($F$5=0,"",INT(($F$5-F11)/$F$5*10000)/100))</f>
        <v/>
      </c>
      <c r="G12" s="651" t="str">
        <f>IF(G10="","",IF($F$5=0,"",INT(($F$5-G10)/$F$5*10000)/100))</f>
        <v/>
      </c>
      <c r="H12" s="651" t="str">
        <f>IF(H10="","",IF($F$5=0,"",INT(($F$5-H10)/$F$5*10000)/100))</f>
        <v/>
      </c>
      <c r="I12" s="651" t="str">
        <f>IF(I10="","",IF($F$5=0,"",INT(($F$5-I10)/$F$5*10000)/100))</f>
        <v/>
      </c>
      <c r="J12" s="206" t="s">
        <v>283</v>
      </c>
      <c r="K12" s="676" t="s">
        <v>303</v>
      </c>
      <c r="L12" s="677"/>
      <c r="M12" s="678"/>
      <c r="N12" s="679" t="str">
        <f>IF($N$11="","",IF(OR($N$6=0,$N$6=""),"",INT(($N$6-$N$11)/$N$6*10000)/100))</f>
        <v/>
      </c>
      <c r="O12" s="680" t="str">
        <f>IF(O11="","",IF(OR($I$6=0,$I$6=""),"",INT(($I$6-O11)/$I$6*10000)/100))</f>
        <v/>
      </c>
      <c r="P12" s="681" t="str">
        <f>IF(P11="","",IF(OR($I$6=0,$I$6=""),"",INT(($I$6-P11)/$I$6*10000)/100))</f>
        <v/>
      </c>
      <c r="Q12" s="662" t="s">
        <v>120</v>
      </c>
      <c r="R12" s="663"/>
      <c r="S12" s="158"/>
      <c r="T12" s="4"/>
    </row>
    <row r="13" spans="1:22" ht="70.5" customHeight="1" thickBot="1">
      <c r="A13" s="576" t="s">
        <v>129</v>
      </c>
      <c r="B13" s="577"/>
      <c r="C13" s="544"/>
      <c r="D13" s="545"/>
      <c r="E13" s="545"/>
      <c r="F13" s="545"/>
      <c r="G13" s="545"/>
      <c r="H13" s="545"/>
      <c r="I13" s="545"/>
      <c r="J13" s="545"/>
      <c r="K13" s="545"/>
      <c r="L13" s="545"/>
      <c r="M13" s="545"/>
      <c r="N13" s="545"/>
      <c r="O13" s="545"/>
      <c r="P13" s="545"/>
      <c r="Q13" s="545"/>
      <c r="R13" s="546"/>
      <c r="S13" s="158"/>
      <c r="T13" s="4"/>
    </row>
    <row r="14" spans="1:22" ht="22.5" customHeight="1">
      <c r="A14" s="691" t="s">
        <v>134</v>
      </c>
      <c r="B14" s="692"/>
      <c r="C14" s="652" t="s">
        <v>164</v>
      </c>
      <c r="D14" s="653"/>
      <c r="E14" s="654"/>
      <c r="F14" s="659" t="str">
        <f>IF(総括票①!Q24="","",総括票①!Q24)</f>
        <v/>
      </c>
      <c r="G14" s="660"/>
      <c r="H14" s="660"/>
      <c r="I14" s="661"/>
      <c r="J14" s="631" t="s">
        <v>165</v>
      </c>
      <c r="K14" s="627" t="str">
        <f>IF($K$5="","",$K$5)</f>
        <v/>
      </c>
      <c r="L14" s="628"/>
      <c r="M14" s="629"/>
      <c r="N14" s="669"/>
      <c r="O14" s="670"/>
      <c r="P14" s="670"/>
      <c r="Q14" s="207" t="s">
        <v>279</v>
      </c>
      <c r="R14" s="208" t="str">
        <f>IF(N14="","",$R$5)</f>
        <v/>
      </c>
      <c r="S14" s="158"/>
      <c r="T14" s="4"/>
    </row>
    <row r="15" spans="1:22" ht="22.5" customHeight="1">
      <c r="A15" s="693"/>
      <c r="B15" s="694"/>
      <c r="C15" s="292"/>
      <c r="D15" s="685" t="s">
        <v>440</v>
      </c>
      <c r="E15" s="686"/>
      <c r="F15" s="682"/>
      <c r="G15" s="683"/>
      <c r="H15" s="683"/>
      <c r="I15" s="684"/>
      <c r="J15" s="695"/>
      <c r="K15" s="676" t="s">
        <v>282</v>
      </c>
      <c r="L15" s="677"/>
      <c r="M15" s="678"/>
      <c r="N15" s="664" t="str">
        <f>IF(N14="","",ROUND(F15/N14,2))</f>
        <v/>
      </c>
      <c r="O15" s="665" t="str">
        <f>IF(O14="","",ROUND(L14/O14,2))</f>
        <v/>
      </c>
      <c r="P15" s="666" t="str">
        <f>IF(P14="","",ROUND(M14/P14,2))</f>
        <v/>
      </c>
      <c r="Q15" s="209" t="s">
        <v>122</v>
      </c>
      <c r="R15" s="210" t="str">
        <f>IF($R$14="","",$R$14)</f>
        <v/>
      </c>
      <c r="S15" s="158"/>
      <c r="T15" s="4"/>
    </row>
    <row r="16" spans="1:22" ht="22.5" customHeight="1">
      <c r="A16" s="119">
        <f>IF(A6="","",IF(A12&lt;A8,A12+1,"－"))</f>
        <v>2024</v>
      </c>
      <c r="B16" s="57" t="s">
        <v>11</v>
      </c>
      <c r="C16" s="636" t="s">
        <v>281</v>
      </c>
      <c r="D16" s="637"/>
      <c r="E16" s="638"/>
      <c r="F16" s="650" t="str">
        <f>IF(F15="","",IF($F$5=0,"",INT(($F$5-F15)/$F$5*10000)/100))</f>
        <v/>
      </c>
      <c r="G16" s="651" t="str">
        <f>IF(G14="","",IF($F$5=0,"",INT(($F$5-G14)/$F$5*10000)/100))</f>
        <v/>
      </c>
      <c r="H16" s="651" t="str">
        <f>IF(H14="","",IF($F$5=0,"",INT(($F$5-H14)/$F$5*10000)/100))</f>
        <v/>
      </c>
      <c r="I16" s="651" t="str">
        <f>IF(I14="","",IF($F$5=0,"",INT(($F$5-I14)/$F$5*10000)/100))</f>
        <v/>
      </c>
      <c r="J16" s="206" t="s">
        <v>283</v>
      </c>
      <c r="K16" s="676" t="s">
        <v>303</v>
      </c>
      <c r="L16" s="677"/>
      <c r="M16" s="678"/>
      <c r="N16" s="679" t="str">
        <f>IF($N$15="","",IF(OR($N$6=0,$N$6=""),"",INT(($N$6-$N$15)/$N$6*10000)/100))</f>
        <v/>
      </c>
      <c r="O16" s="680" t="str">
        <f>IF(O15="","",IF(OR($I$6=0,$I$6=""),"",INT(($I$6-O15)/$I$6*10000)/100))</f>
        <v/>
      </c>
      <c r="P16" s="681" t="str">
        <f>IF(P15="","",IF(OR($I$6=0,$I$6=""),"",INT(($I$6-P15)/$I$6*10000)/100))</f>
        <v/>
      </c>
      <c r="Q16" s="662" t="s">
        <v>120</v>
      </c>
      <c r="R16" s="663"/>
      <c r="S16" s="158"/>
      <c r="T16" s="4"/>
      <c r="U16" s="623"/>
      <c r="V16" s="623"/>
    </row>
    <row r="17" spans="1:20" ht="70.5" customHeight="1" thickBot="1">
      <c r="A17" s="587" t="s">
        <v>129</v>
      </c>
      <c r="B17" s="588"/>
      <c r="C17" s="567"/>
      <c r="D17" s="568"/>
      <c r="E17" s="568"/>
      <c r="F17" s="568"/>
      <c r="G17" s="568"/>
      <c r="H17" s="568"/>
      <c r="I17" s="568"/>
      <c r="J17" s="568"/>
      <c r="K17" s="568"/>
      <c r="L17" s="568"/>
      <c r="M17" s="568"/>
      <c r="N17" s="568"/>
      <c r="O17" s="568"/>
      <c r="P17" s="568"/>
      <c r="Q17" s="568"/>
      <c r="R17" s="569"/>
      <c r="S17" s="158"/>
      <c r="T17" s="4"/>
    </row>
    <row r="18" spans="1:20" ht="22.5" customHeight="1">
      <c r="A18" s="691" t="s">
        <v>128</v>
      </c>
      <c r="B18" s="692"/>
      <c r="C18" s="652" t="s">
        <v>164</v>
      </c>
      <c r="D18" s="653"/>
      <c r="E18" s="654"/>
      <c r="F18" s="659" t="str">
        <f>IF(総括票①!V24="","",総括票①!V24)</f>
        <v/>
      </c>
      <c r="G18" s="660"/>
      <c r="H18" s="660"/>
      <c r="I18" s="661"/>
      <c r="J18" s="631" t="s">
        <v>141</v>
      </c>
      <c r="K18" s="627" t="str">
        <f>IF($K$5="","",$K$5)</f>
        <v/>
      </c>
      <c r="L18" s="628"/>
      <c r="M18" s="629"/>
      <c r="N18" s="669"/>
      <c r="O18" s="670"/>
      <c r="P18" s="670"/>
      <c r="Q18" s="207" t="s">
        <v>279</v>
      </c>
      <c r="R18" s="208" t="str">
        <f>IF($N$18="","",$R$5)</f>
        <v/>
      </c>
      <c r="S18" s="158"/>
      <c r="T18" s="4"/>
    </row>
    <row r="19" spans="1:20" ht="22.5" customHeight="1">
      <c r="A19" s="693"/>
      <c r="B19" s="694"/>
      <c r="C19" s="292"/>
      <c r="D19" s="685" t="s">
        <v>440</v>
      </c>
      <c r="E19" s="686"/>
      <c r="F19" s="682"/>
      <c r="G19" s="683"/>
      <c r="H19" s="683"/>
      <c r="I19" s="684"/>
      <c r="J19" s="695"/>
      <c r="K19" s="676" t="s">
        <v>282</v>
      </c>
      <c r="L19" s="677"/>
      <c r="M19" s="678"/>
      <c r="N19" s="667" t="str">
        <f>IF(N18="","",ROUND(F19/N18,2))</f>
        <v/>
      </c>
      <c r="O19" s="668" t="str">
        <f>IF(O18="","",ROUND(L18/O18,2))</f>
        <v/>
      </c>
      <c r="P19" s="668" t="str">
        <f>IF(P18="","",ROUND(M18/P18,2))</f>
        <v/>
      </c>
      <c r="Q19" s="209" t="s">
        <v>122</v>
      </c>
      <c r="R19" s="210" t="str">
        <f>IF($R$14="","",$R$14)</f>
        <v/>
      </c>
      <c r="T19" s="4"/>
    </row>
    <row r="20" spans="1:20" s="47" customFormat="1" ht="22.5" customHeight="1">
      <c r="A20" s="119">
        <f>IF(A6="","",IF(A16&lt;A8,A16+1,"－"))</f>
        <v>2025</v>
      </c>
      <c r="B20" s="57" t="s">
        <v>11</v>
      </c>
      <c r="C20" s="636" t="s">
        <v>281</v>
      </c>
      <c r="D20" s="637"/>
      <c r="E20" s="638"/>
      <c r="F20" s="650" t="str">
        <f>IF(F19="","",IF($F$5=0,"",INT(($F$5-F19)/$F$5*10000)/100))</f>
        <v/>
      </c>
      <c r="G20" s="651" t="str">
        <f>IF(G18="","",IF($F$5=0,"",INT(($F$5-G18)/$F$5*10000)/100))</f>
        <v/>
      </c>
      <c r="H20" s="651" t="str">
        <f>IF(H18="","",IF($F$5=0,"",INT(($F$5-H18)/$F$5*10000)/100))</f>
        <v/>
      </c>
      <c r="I20" s="651" t="str">
        <f>IF(I18="","",IF($F$5=0,"",INT(($F$5-I18)/$F$5*10000)/100))</f>
        <v/>
      </c>
      <c r="J20" s="206" t="s">
        <v>283</v>
      </c>
      <c r="K20" s="676" t="s">
        <v>303</v>
      </c>
      <c r="L20" s="677"/>
      <c r="M20" s="678"/>
      <c r="N20" s="679" t="str">
        <f>IF($N$19="","",IF(OR($N$6=0,$N$6=""),"",INT(($N$6-$N$19)/$N$6*10000)/100))</f>
        <v/>
      </c>
      <c r="O20" s="680" t="str">
        <f>IF(O19="","",IF(OR($I$6=0,$I$6=""),"",INT(($I$6-O19)/$I$6*10000)/100))</f>
        <v/>
      </c>
      <c r="P20" s="681" t="str">
        <f>IF(P19="","",IF(OR($I$6=0,$I$6=""),"",INT(($I$6-P19)/$I$6*10000)/100))</f>
        <v/>
      </c>
      <c r="Q20" s="662" t="s">
        <v>120</v>
      </c>
      <c r="R20" s="663"/>
      <c r="T20" s="4"/>
    </row>
    <row r="21" spans="1:20" ht="70.5" customHeight="1" thickBot="1">
      <c r="A21" s="587" t="s">
        <v>119</v>
      </c>
      <c r="B21" s="588"/>
      <c r="C21" s="567"/>
      <c r="D21" s="568"/>
      <c r="E21" s="568"/>
      <c r="F21" s="568"/>
      <c r="G21" s="568"/>
      <c r="H21" s="568"/>
      <c r="I21" s="568"/>
      <c r="J21" s="568"/>
      <c r="K21" s="568"/>
      <c r="L21" s="568"/>
      <c r="M21" s="568"/>
      <c r="N21" s="568"/>
      <c r="O21" s="568"/>
      <c r="P21" s="568"/>
      <c r="Q21" s="568"/>
      <c r="R21" s="569"/>
      <c r="T21" s="4"/>
    </row>
    <row r="22" spans="1:20" ht="18.75" customHeight="1">
      <c r="A22" s="159"/>
      <c r="B22" s="6"/>
      <c r="C22" s="6"/>
      <c r="D22" s="6"/>
      <c r="E22" s="6"/>
      <c r="F22" s="6"/>
      <c r="G22" s="6"/>
      <c r="H22" s="6"/>
      <c r="I22" s="6"/>
      <c r="J22" s="6"/>
      <c r="K22" s="6"/>
      <c r="L22" s="6"/>
      <c r="M22" s="6"/>
      <c r="N22" s="6"/>
      <c r="O22" s="6"/>
      <c r="P22" s="6"/>
      <c r="Q22" s="6"/>
      <c r="R22" s="6"/>
      <c r="T22" s="4"/>
    </row>
    <row r="23" spans="1:20" ht="18.75" customHeight="1" thickBot="1">
      <c r="A23" s="159" t="s">
        <v>163</v>
      </c>
      <c r="B23" s="6"/>
      <c r="C23" s="6"/>
      <c r="D23" s="6"/>
      <c r="E23" s="6"/>
      <c r="F23" s="6"/>
      <c r="G23" s="6"/>
      <c r="H23" s="6"/>
      <c r="I23" s="6"/>
      <c r="J23" s="6"/>
      <c r="K23" s="6"/>
      <c r="L23" s="6"/>
      <c r="M23" s="6"/>
      <c r="N23" s="6"/>
      <c r="O23" s="6"/>
      <c r="P23" s="6"/>
      <c r="Q23" s="6"/>
      <c r="R23" s="6"/>
    </row>
    <row r="24" spans="1:20" ht="26.25" customHeight="1" thickBot="1">
      <c r="A24" s="211" t="s">
        <v>162</v>
      </c>
      <c r="B24" s="212" t="s">
        <v>168</v>
      </c>
      <c r="C24" s="611" t="s">
        <v>161</v>
      </c>
      <c r="D24" s="611"/>
      <c r="E24" s="611"/>
      <c r="F24" s="615" t="s">
        <v>148</v>
      </c>
      <c r="G24" s="615"/>
      <c r="H24" s="615" t="s">
        <v>160</v>
      </c>
      <c r="I24" s="615"/>
      <c r="J24" s="615" t="s">
        <v>159</v>
      </c>
      <c r="K24" s="615"/>
      <c r="L24" s="615" t="s">
        <v>158</v>
      </c>
      <c r="M24" s="615"/>
      <c r="N24" s="615" t="s">
        <v>128</v>
      </c>
      <c r="O24" s="615"/>
      <c r="P24" s="615" t="s">
        <v>157</v>
      </c>
      <c r="Q24" s="615"/>
      <c r="R24" s="624"/>
      <c r="T24" s="47"/>
    </row>
    <row r="25" spans="1:20" ht="43.5" customHeight="1">
      <c r="A25" s="689" t="s">
        <v>294</v>
      </c>
      <c r="B25" s="213" t="s">
        <v>297</v>
      </c>
      <c r="C25" s="610" t="s">
        <v>156</v>
      </c>
      <c r="D25" s="610"/>
      <c r="E25" s="610"/>
      <c r="F25" s="613"/>
      <c r="G25" s="613"/>
      <c r="H25" s="613"/>
      <c r="I25" s="613"/>
      <c r="J25" s="614"/>
      <c r="K25" s="614"/>
      <c r="L25" s="614"/>
      <c r="M25" s="614"/>
      <c r="N25" s="614"/>
      <c r="O25" s="614"/>
      <c r="P25" s="625"/>
      <c r="Q25" s="625"/>
      <c r="R25" s="626"/>
    </row>
    <row r="26" spans="1:20" ht="40.5" customHeight="1">
      <c r="A26" s="690"/>
      <c r="B26" s="214" t="s">
        <v>298</v>
      </c>
      <c r="C26" s="609" t="s">
        <v>155</v>
      </c>
      <c r="D26" s="609"/>
      <c r="E26" s="609"/>
      <c r="F26" s="612"/>
      <c r="G26" s="612"/>
      <c r="H26" s="612"/>
      <c r="I26" s="612"/>
      <c r="J26" s="608"/>
      <c r="K26" s="608"/>
      <c r="L26" s="608"/>
      <c r="M26" s="608"/>
      <c r="N26" s="608"/>
      <c r="O26" s="608"/>
      <c r="P26" s="606"/>
      <c r="Q26" s="606"/>
      <c r="R26" s="607"/>
    </row>
    <row r="27" spans="1:20" ht="43.5" customHeight="1">
      <c r="A27" s="215" t="s">
        <v>295</v>
      </c>
      <c r="B27" s="214" t="s">
        <v>299</v>
      </c>
      <c r="C27" s="609" t="s">
        <v>290</v>
      </c>
      <c r="D27" s="609"/>
      <c r="E27" s="609"/>
      <c r="F27" s="612"/>
      <c r="G27" s="612"/>
      <c r="H27" s="612"/>
      <c r="I27" s="612"/>
      <c r="J27" s="608"/>
      <c r="K27" s="608"/>
      <c r="L27" s="608"/>
      <c r="M27" s="608"/>
      <c r="N27" s="608"/>
      <c r="O27" s="608"/>
      <c r="P27" s="606"/>
      <c r="Q27" s="606"/>
      <c r="R27" s="607"/>
    </row>
    <row r="28" spans="1:20" ht="43.5" customHeight="1" thickBot="1">
      <c r="A28" s="216" t="s">
        <v>296</v>
      </c>
      <c r="B28" s="217" t="s">
        <v>300</v>
      </c>
      <c r="C28" s="619" t="s">
        <v>154</v>
      </c>
      <c r="D28" s="619"/>
      <c r="E28" s="619"/>
      <c r="F28" s="620"/>
      <c r="G28" s="620"/>
      <c r="H28" s="620"/>
      <c r="I28" s="620"/>
      <c r="J28" s="616"/>
      <c r="K28" s="616"/>
      <c r="L28" s="616"/>
      <c r="M28" s="616"/>
      <c r="N28" s="616"/>
      <c r="O28" s="616"/>
      <c r="P28" s="617"/>
      <c r="Q28" s="617"/>
      <c r="R28" s="618"/>
    </row>
  </sheetData>
  <sheetProtection algorithmName="SHA-512" hashValue="Wq4+h47N56bU1M53+74QOtsd9BKRqg3neTG/J2oDbP7II0oo/k7gx/2q7uZislC5GQs+WUMBBU0U79OvU/BwHQ==" saltValue="ROks8zPa8qh0SpIIQdehrA==" spinCount="100000" sheet="1" formatCells="0"/>
  <mergeCells count="111">
    <mergeCell ref="A25:A26"/>
    <mergeCell ref="A18:B19"/>
    <mergeCell ref="K15:M15"/>
    <mergeCell ref="K19:M19"/>
    <mergeCell ref="J10:J11"/>
    <mergeCell ref="J14:J15"/>
    <mergeCell ref="J18:J19"/>
    <mergeCell ref="A10:B11"/>
    <mergeCell ref="K11:M11"/>
    <mergeCell ref="A14:B15"/>
    <mergeCell ref="K10:M10"/>
    <mergeCell ref="C12:E12"/>
    <mergeCell ref="A17:B17"/>
    <mergeCell ref="A13:B13"/>
    <mergeCell ref="F11:I11"/>
    <mergeCell ref="D11:E11"/>
    <mergeCell ref="C10:E10"/>
    <mergeCell ref="F10:I10"/>
    <mergeCell ref="C14:E14"/>
    <mergeCell ref="F14:I14"/>
    <mergeCell ref="D15:E15"/>
    <mergeCell ref="A9:B9"/>
    <mergeCell ref="C9:R9"/>
    <mergeCell ref="Q12:R12"/>
    <mergeCell ref="N16:P16"/>
    <mergeCell ref="Q16:R16"/>
    <mergeCell ref="K12:M12"/>
    <mergeCell ref="C13:R13"/>
    <mergeCell ref="K14:M14"/>
    <mergeCell ref="K16:M16"/>
    <mergeCell ref="N10:P10"/>
    <mergeCell ref="N12:P12"/>
    <mergeCell ref="N11:P11"/>
    <mergeCell ref="F12:I12"/>
    <mergeCell ref="C16:E16"/>
    <mergeCell ref="N14:P14"/>
    <mergeCell ref="F8:I8"/>
    <mergeCell ref="C5:E5"/>
    <mergeCell ref="D6:E6"/>
    <mergeCell ref="F6:I6"/>
    <mergeCell ref="F5:I5"/>
    <mergeCell ref="Q20:R20"/>
    <mergeCell ref="F16:I16"/>
    <mergeCell ref="F20:I20"/>
    <mergeCell ref="N15:P15"/>
    <mergeCell ref="N19:P19"/>
    <mergeCell ref="C17:R17"/>
    <mergeCell ref="N18:P18"/>
    <mergeCell ref="Q8:R8"/>
    <mergeCell ref="C20:E20"/>
    <mergeCell ref="K8:M8"/>
    <mergeCell ref="N8:P8"/>
    <mergeCell ref="K20:M20"/>
    <mergeCell ref="N20:P20"/>
    <mergeCell ref="F15:I15"/>
    <mergeCell ref="C18:E18"/>
    <mergeCell ref="D19:E19"/>
    <mergeCell ref="F18:I18"/>
    <mergeCell ref="F19:I19"/>
    <mergeCell ref="A4:R4"/>
    <mergeCell ref="U16:V16"/>
    <mergeCell ref="A21:B21"/>
    <mergeCell ref="C21:R21"/>
    <mergeCell ref="F25:G25"/>
    <mergeCell ref="F24:G24"/>
    <mergeCell ref="N24:O24"/>
    <mergeCell ref="P24:R24"/>
    <mergeCell ref="J24:K24"/>
    <mergeCell ref="L24:M24"/>
    <mergeCell ref="P25:R25"/>
    <mergeCell ref="K18:M18"/>
    <mergeCell ref="A5:B5"/>
    <mergeCell ref="A7:B7"/>
    <mergeCell ref="J5:J6"/>
    <mergeCell ref="C7:E7"/>
    <mergeCell ref="C8:E8"/>
    <mergeCell ref="K5:M5"/>
    <mergeCell ref="N5:P5"/>
    <mergeCell ref="K6:M6"/>
    <mergeCell ref="N6:P6"/>
    <mergeCell ref="K7:M7"/>
    <mergeCell ref="N7:P7"/>
    <mergeCell ref="F7:I7"/>
    <mergeCell ref="N28:O28"/>
    <mergeCell ref="P28:R28"/>
    <mergeCell ref="C28:E28"/>
    <mergeCell ref="F28:G28"/>
    <mergeCell ref="H28:I28"/>
    <mergeCell ref="J28:K28"/>
    <mergeCell ref="L28:M28"/>
    <mergeCell ref="J27:K27"/>
    <mergeCell ref="P27:R27"/>
    <mergeCell ref="L27:M27"/>
    <mergeCell ref="H27:I27"/>
    <mergeCell ref="F27:G27"/>
    <mergeCell ref="P26:R26"/>
    <mergeCell ref="J26:K26"/>
    <mergeCell ref="N27:O27"/>
    <mergeCell ref="C27:E27"/>
    <mergeCell ref="C26:E26"/>
    <mergeCell ref="C25:E25"/>
    <mergeCell ref="C24:E24"/>
    <mergeCell ref="H26:I26"/>
    <mergeCell ref="H25:I25"/>
    <mergeCell ref="N26:O26"/>
    <mergeCell ref="L26:M26"/>
    <mergeCell ref="J25:K25"/>
    <mergeCell ref="N25:O25"/>
    <mergeCell ref="L25:M25"/>
    <mergeCell ref="H24:I24"/>
    <mergeCell ref="F26:G26"/>
  </mergeCells>
  <phoneticPr fontId="3"/>
  <dataValidations disablePrompts="1" count="2">
    <dataValidation type="list" allowBlank="1" showInputMessage="1" showErrorMessage="1" sqref="H25:I28" xr:uid="{00000000-0002-0000-0500-000000000000}">
      <formula1>"実施済,第一年度,第二年度,第三年度,実施しない"</formula1>
    </dataValidation>
    <dataValidation type="list" allowBlank="1" showInputMessage="1" showErrorMessage="1" sqref="J25:O28 F25:G28" xr:uid="{00000000-0002-0000-0500-000001000000}">
      <formula1>"実施済,一部実施,未実施"</formula1>
    </dataValidation>
  </dataValidations>
  <printOptions horizontalCentered="1"/>
  <pageMargins left="0.74803149606299213" right="0.74803149606299213" top="0.78740157480314965" bottom="0.78740157480314965" header="0.51181102362204722" footer="0.51181102362204722"/>
  <pageSetup paperSize="9" scale="88" orientation="portrait" r:id="rId1"/>
  <headerFooter alignWithMargins="0"/>
  <colBreaks count="1" manualBreakCount="1">
    <brk id="18" max="1048575" man="1"/>
  </colBreaks>
  <legacyDrawing r:id="rId2"/>
  <extLst>
    <ext xmlns:x14="http://schemas.microsoft.com/office/spreadsheetml/2009/9/main" uri="{78C0D931-6437-407d-A8EE-F0AAD7539E65}">
      <x14:conditionalFormattings>
        <x14:conditionalFormatting xmlns:xm="http://schemas.microsoft.com/office/excel/2006/main">
          <x14:cfRule type="expression" priority="3" id="{CE7D16EF-BDC7-4C63-B3A0-550F2CE6BB5A}">
            <xm:f>(総括票①!$E$16="□")</xm:f>
            <x14:dxf>
              <fill>
                <patternFill patternType="mediumGray"/>
              </fill>
            </x14:dxf>
          </x14:cfRule>
          <xm:sqref>A5:R28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AF193"/>
  <sheetViews>
    <sheetView showGridLines="0" view="pageBreakPreview" zoomScaleNormal="100" zoomScaleSheetLayoutView="100" workbookViewId="0">
      <selection activeCell="B7" sqref="B7:C7"/>
    </sheetView>
  </sheetViews>
  <sheetFormatPr defaultColWidth="9" defaultRowHeight="13.5"/>
  <cols>
    <col min="1" max="1" width="4.375" style="4" customWidth="1"/>
    <col min="2" max="3" width="3.125" style="4" customWidth="1"/>
    <col min="4" max="5" width="7" style="4" customWidth="1"/>
    <col min="6" max="8" width="3.875" style="4" customWidth="1"/>
    <col min="9" max="23" width="4.125" style="4" customWidth="1"/>
    <col min="24" max="24" width="8.5" style="4" hidden="1" customWidth="1"/>
    <col min="25" max="25" width="7.625" style="4" hidden="1" customWidth="1"/>
    <col min="26" max="29" width="3.75" style="4" hidden="1" customWidth="1"/>
    <col min="30" max="30" width="17.875" style="4" hidden="1" customWidth="1"/>
    <col min="31" max="31" width="3.75" style="4" customWidth="1"/>
    <col min="32" max="32" width="9" style="107"/>
    <col min="33" max="33" width="9" style="4"/>
    <col min="34" max="34" width="11.5" style="4" customWidth="1"/>
    <col min="35" max="16384" width="9" style="4"/>
  </cols>
  <sheetData>
    <row r="1" spans="1:30">
      <c r="A1" s="10" t="s">
        <v>196</v>
      </c>
      <c r="B1" s="5"/>
      <c r="C1" s="5"/>
      <c r="D1" s="5"/>
      <c r="E1" s="5"/>
      <c r="F1" s="5"/>
      <c r="G1" s="5"/>
      <c r="H1" s="5"/>
      <c r="I1" s="5"/>
      <c r="J1" s="5"/>
      <c r="K1" s="5"/>
      <c r="L1" s="5"/>
      <c r="M1" s="5"/>
      <c r="N1" s="5"/>
      <c r="O1" s="5"/>
      <c r="P1" s="5"/>
      <c r="Q1" s="5"/>
      <c r="R1" s="5"/>
      <c r="S1" s="5"/>
      <c r="T1" s="5"/>
      <c r="U1" s="5"/>
      <c r="V1" s="5"/>
      <c r="W1" s="5"/>
    </row>
    <row r="2" spans="1:30">
      <c r="A2" s="9" t="s">
        <v>118</v>
      </c>
      <c r="B2" s="5"/>
      <c r="C2" s="5"/>
      <c r="D2" s="5"/>
      <c r="E2" s="5"/>
      <c r="F2" s="5"/>
      <c r="G2" s="5"/>
      <c r="H2" s="5"/>
      <c r="I2" s="5"/>
      <c r="J2" s="5"/>
      <c r="K2" s="5"/>
      <c r="L2" s="5"/>
      <c r="M2" s="5"/>
      <c r="N2" s="5"/>
      <c r="O2" s="5"/>
      <c r="P2" s="5"/>
      <c r="Q2" s="5"/>
      <c r="R2" s="5"/>
      <c r="S2" s="5"/>
      <c r="T2" s="5"/>
      <c r="U2" s="5"/>
      <c r="V2" s="5"/>
      <c r="W2" s="5"/>
    </row>
    <row r="3" spans="1:30" ht="6.75" customHeight="1">
      <c r="A3" s="5"/>
      <c r="B3" s="5"/>
      <c r="C3" s="5"/>
      <c r="D3" s="5"/>
      <c r="E3" s="5"/>
      <c r="F3" s="5"/>
      <c r="H3" s="5"/>
      <c r="I3" s="5"/>
      <c r="J3" s="5"/>
      <c r="K3" s="5"/>
      <c r="L3" s="5"/>
      <c r="M3" s="5"/>
      <c r="N3" s="5"/>
      <c r="O3" s="5"/>
      <c r="P3" s="5"/>
      <c r="Q3" s="5"/>
      <c r="R3" s="5"/>
      <c r="S3" s="5"/>
      <c r="T3" s="5"/>
      <c r="U3" s="5"/>
      <c r="V3" s="5"/>
      <c r="W3" s="5"/>
    </row>
    <row r="4" spans="1:30" ht="21" customHeight="1" thickBot="1">
      <c r="A4" s="5" t="s">
        <v>354</v>
      </c>
      <c r="B4" s="5"/>
      <c r="C4" s="5"/>
      <c r="D4" s="5"/>
      <c r="E4" s="5"/>
      <c r="F4" s="5"/>
      <c r="G4" s="5"/>
      <c r="H4" s="5"/>
      <c r="I4" s="5"/>
      <c r="J4" s="5"/>
      <c r="K4" s="5"/>
      <c r="L4" s="5"/>
      <c r="M4" s="5"/>
      <c r="N4" s="5"/>
      <c r="O4" s="5"/>
      <c r="P4" s="5"/>
      <c r="Q4" s="5"/>
      <c r="R4" s="5"/>
      <c r="S4" s="5"/>
      <c r="T4" s="5"/>
      <c r="U4" s="5"/>
      <c r="V4" s="5"/>
      <c r="W4" s="5"/>
    </row>
    <row r="5" spans="1:30" ht="18" customHeight="1">
      <c r="A5" s="778" t="s">
        <v>168</v>
      </c>
      <c r="B5" s="780" t="s">
        <v>174</v>
      </c>
      <c r="C5" s="780"/>
      <c r="D5" s="802" t="s">
        <v>324</v>
      </c>
      <c r="E5" s="803"/>
      <c r="F5" s="798" t="s">
        <v>220</v>
      </c>
      <c r="G5" s="798"/>
      <c r="H5" s="798"/>
      <c r="I5" s="798"/>
      <c r="J5" s="798"/>
      <c r="K5" s="798"/>
      <c r="L5" s="798"/>
      <c r="M5" s="799"/>
      <c r="N5" s="422" t="s">
        <v>221</v>
      </c>
      <c r="O5" s="422"/>
      <c r="P5" s="422"/>
      <c r="Q5" s="422"/>
      <c r="R5" s="422"/>
      <c r="S5" s="782" t="s">
        <v>222</v>
      </c>
      <c r="T5" s="783"/>
      <c r="U5" s="783"/>
      <c r="V5" s="783"/>
      <c r="W5" s="784"/>
      <c r="AD5" s="107" t="s">
        <v>318</v>
      </c>
    </row>
    <row r="6" spans="1:30" ht="30.75" customHeight="1" thickBot="1">
      <c r="A6" s="779"/>
      <c r="B6" s="781"/>
      <c r="C6" s="781"/>
      <c r="D6" s="804"/>
      <c r="E6" s="805"/>
      <c r="F6" s="800"/>
      <c r="G6" s="800"/>
      <c r="H6" s="800"/>
      <c r="I6" s="800"/>
      <c r="J6" s="800"/>
      <c r="K6" s="800"/>
      <c r="L6" s="800"/>
      <c r="M6" s="801"/>
      <c r="N6" s="785" t="s">
        <v>289</v>
      </c>
      <c r="O6" s="786"/>
      <c r="P6" s="785" t="s">
        <v>305</v>
      </c>
      <c r="Q6" s="785"/>
      <c r="R6" s="785"/>
      <c r="S6" s="787" t="s">
        <v>288</v>
      </c>
      <c r="T6" s="788"/>
      <c r="U6" s="785" t="s">
        <v>304</v>
      </c>
      <c r="V6" s="786"/>
      <c r="W6" s="789"/>
      <c r="AD6" s="219" t="s">
        <v>173</v>
      </c>
    </row>
    <row r="7" spans="1:30" ht="42" customHeight="1">
      <c r="A7" s="225">
        <v>1</v>
      </c>
      <c r="B7" s="750"/>
      <c r="C7" s="751"/>
      <c r="D7" s="806"/>
      <c r="E7" s="807"/>
      <c r="F7" s="807"/>
      <c r="G7" s="807"/>
      <c r="H7" s="807"/>
      <c r="I7" s="807"/>
      <c r="J7" s="807"/>
      <c r="K7" s="807"/>
      <c r="L7" s="807"/>
      <c r="M7" s="808"/>
      <c r="N7" s="760"/>
      <c r="O7" s="761"/>
      <c r="P7" s="764"/>
      <c r="Q7" s="765"/>
      <c r="R7" s="766"/>
      <c r="S7" s="754"/>
      <c r="T7" s="755"/>
      <c r="U7" s="752"/>
      <c r="V7" s="752"/>
      <c r="W7" s="753"/>
      <c r="X7" s="4" t="b">
        <f t="shared" ref="X7:X16" si="0">IF(B7="エネ起",FALSE,TRUE)</f>
        <v>1</v>
      </c>
      <c r="Y7" s="19">
        <v>2023</v>
      </c>
      <c r="AB7" s="4" t="s">
        <v>173</v>
      </c>
      <c r="AD7" s="219" t="s">
        <v>319</v>
      </c>
    </row>
    <row r="8" spans="1:30" ht="42" customHeight="1">
      <c r="A8" s="8">
        <v>2</v>
      </c>
      <c r="B8" s="741"/>
      <c r="C8" s="742"/>
      <c r="D8" s="770"/>
      <c r="E8" s="771"/>
      <c r="F8" s="771"/>
      <c r="G8" s="771"/>
      <c r="H8" s="771"/>
      <c r="I8" s="771"/>
      <c r="J8" s="771"/>
      <c r="K8" s="771"/>
      <c r="L8" s="771"/>
      <c r="M8" s="772"/>
      <c r="N8" s="762"/>
      <c r="O8" s="763"/>
      <c r="P8" s="767"/>
      <c r="Q8" s="768"/>
      <c r="R8" s="769"/>
      <c r="S8" s="756"/>
      <c r="T8" s="757"/>
      <c r="U8" s="758"/>
      <c r="V8" s="758"/>
      <c r="W8" s="759"/>
      <c r="X8" s="4" t="b">
        <f t="shared" si="0"/>
        <v>1</v>
      </c>
      <c r="Y8" s="19" t="s">
        <v>313</v>
      </c>
      <c r="AB8" s="4" t="s">
        <v>172</v>
      </c>
      <c r="AD8" s="219" t="s">
        <v>360</v>
      </c>
    </row>
    <row r="9" spans="1:30" ht="42" customHeight="1">
      <c r="A9" s="8">
        <v>3</v>
      </c>
      <c r="B9" s="741"/>
      <c r="C9" s="742"/>
      <c r="D9" s="770"/>
      <c r="E9" s="771"/>
      <c r="F9" s="771"/>
      <c r="G9" s="771"/>
      <c r="H9" s="771"/>
      <c r="I9" s="771"/>
      <c r="J9" s="771"/>
      <c r="K9" s="771"/>
      <c r="L9" s="771"/>
      <c r="M9" s="772"/>
      <c r="N9" s="762"/>
      <c r="O9" s="763"/>
      <c r="P9" s="767"/>
      <c r="Q9" s="768"/>
      <c r="R9" s="769"/>
      <c r="S9" s="756"/>
      <c r="T9" s="757"/>
      <c r="U9" s="758"/>
      <c r="V9" s="758"/>
      <c r="W9" s="759"/>
      <c r="X9" s="4" t="b">
        <f t="shared" si="0"/>
        <v>1</v>
      </c>
      <c r="Y9" s="19" t="s">
        <v>314</v>
      </c>
      <c r="AB9" s="419" t="s">
        <v>171</v>
      </c>
      <c r="AC9" s="420"/>
      <c r="AD9" s="219" t="s">
        <v>361</v>
      </c>
    </row>
    <row r="10" spans="1:30" ht="42" customHeight="1">
      <c r="A10" s="8">
        <v>4</v>
      </c>
      <c r="B10" s="741"/>
      <c r="C10" s="742"/>
      <c r="D10" s="770"/>
      <c r="E10" s="771"/>
      <c r="F10" s="771"/>
      <c r="G10" s="771"/>
      <c r="H10" s="771"/>
      <c r="I10" s="771"/>
      <c r="J10" s="771"/>
      <c r="K10" s="771"/>
      <c r="L10" s="771"/>
      <c r="M10" s="772"/>
      <c r="N10" s="762"/>
      <c r="O10" s="763"/>
      <c r="P10" s="767"/>
      <c r="Q10" s="768"/>
      <c r="R10" s="769"/>
      <c r="S10" s="756"/>
      <c r="T10" s="757"/>
      <c r="U10" s="758"/>
      <c r="V10" s="758"/>
      <c r="W10" s="759"/>
      <c r="X10" s="4" t="b">
        <f t="shared" si="0"/>
        <v>1</v>
      </c>
      <c r="Y10" s="19">
        <v>2024</v>
      </c>
      <c r="AD10" s="219" t="s">
        <v>362</v>
      </c>
    </row>
    <row r="11" spans="1:30" ht="42" customHeight="1">
      <c r="A11" s="8">
        <v>5</v>
      </c>
      <c r="B11" s="741"/>
      <c r="C11" s="742"/>
      <c r="D11" s="770"/>
      <c r="E11" s="771"/>
      <c r="F11" s="771"/>
      <c r="G11" s="771"/>
      <c r="H11" s="771"/>
      <c r="I11" s="771"/>
      <c r="J11" s="771"/>
      <c r="K11" s="771"/>
      <c r="L11" s="771"/>
      <c r="M11" s="772"/>
      <c r="N11" s="762"/>
      <c r="O11" s="763"/>
      <c r="P11" s="767"/>
      <c r="Q11" s="768"/>
      <c r="R11" s="769"/>
      <c r="S11" s="756"/>
      <c r="T11" s="757"/>
      <c r="U11" s="758"/>
      <c r="V11" s="758"/>
      <c r="W11" s="759"/>
      <c r="X11" s="4" t="b">
        <f t="shared" si="0"/>
        <v>1</v>
      </c>
      <c r="Y11" s="19" t="s">
        <v>315</v>
      </c>
      <c r="AD11" s="219" t="s">
        <v>320</v>
      </c>
    </row>
    <row r="12" spans="1:30" ht="42" customHeight="1">
      <c r="A12" s="8">
        <v>6</v>
      </c>
      <c r="B12" s="741"/>
      <c r="C12" s="742"/>
      <c r="D12" s="770"/>
      <c r="E12" s="771"/>
      <c r="F12" s="771"/>
      <c r="G12" s="771"/>
      <c r="H12" s="771"/>
      <c r="I12" s="771"/>
      <c r="J12" s="771"/>
      <c r="K12" s="771"/>
      <c r="L12" s="771"/>
      <c r="M12" s="772"/>
      <c r="N12" s="762"/>
      <c r="O12" s="763"/>
      <c r="P12" s="767"/>
      <c r="Q12" s="768"/>
      <c r="R12" s="769"/>
      <c r="S12" s="756"/>
      <c r="T12" s="757"/>
      <c r="U12" s="758"/>
      <c r="V12" s="758"/>
      <c r="W12" s="759"/>
      <c r="X12" s="4" t="b">
        <f t="shared" si="0"/>
        <v>1</v>
      </c>
      <c r="Y12" s="19">
        <v>2025</v>
      </c>
      <c r="AD12" s="219" t="s">
        <v>363</v>
      </c>
    </row>
    <row r="13" spans="1:30" ht="42" customHeight="1">
      <c r="A13" s="8">
        <v>7</v>
      </c>
      <c r="B13" s="741"/>
      <c r="C13" s="742"/>
      <c r="D13" s="770"/>
      <c r="E13" s="771"/>
      <c r="F13" s="771"/>
      <c r="G13" s="771"/>
      <c r="H13" s="771"/>
      <c r="I13" s="771"/>
      <c r="J13" s="771"/>
      <c r="K13" s="771"/>
      <c r="L13" s="771"/>
      <c r="M13" s="772"/>
      <c r="N13" s="762"/>
      <c r="O13" s="763"/>
      <c r="P13" s="767"/>
      <c r="Q13" s="768"/>
      <c r="R13" s="769"/>
      <c r="S13" s="756"/>
      <c r="T13" s="757"/>
      <c r="U13" s="758"/>
      <c r="V13" s="758"/>
      <c r="W13" s="759"/>
      <c r="X13" s="4" t="b">
        <f t="shared" si="0"/>
        <v>1</v>
      </c>
      <c r="Y13" s="19"/>
      <c r="AD13" s="219" t="s">
        <v>364</v>
      </c>
    </row>
    <row r="14" spans="1:30" ht="42" customHeight="1">
      <c r="A14" s="8">
        <v>8</v>
      </c>
      <c r="B14" s="741"/>
      <c r="C14" s="742"/>
      <c r="D14" s="770"/>
      <c r="E14" s="771"/>
      <c r="F14" s="773"/>
      <c r="G14" s="773"/>
      <c r="H14" s="773"/>
      <c r="I14" s="773"/>
      <c r="J14" s="773"/>
      <c r="K14" s="773"/>
      <c r="L14" s="773"/>
      <c r="M14" s="774"/>
      <c r="N14" s="762"/>
      <c r="O14" s="763"/>
      <c r="P14" s="767"/>
      <c r="Q14" s="768"/>
      <c r="R14" s="769"/>
      <c r="S14" s="756"/>
      <c r="T14" s="757"/>
      <c r="U14" s="795"/>
      <c r="V14" s="796"/>
      <c r="W14" s="797"/>
      <c r="X14" s="4" t="b">
        <f t="shared" si="0"/>
        <v>1</v>
      </c>
      <c r="Y14" s="19"/>
      <c r="AD14" s="219" t="s">
        <v>365</v>
      </c>
    </row>
    <row r="15" spans="1:30" ht="42" customHeight="1">
      <c r="A15" s="8">
        <v>9</v>
      </c>
      <c r="B15" s="741"/>
      <c r="C15" s="742"/>
      <c r="D15" s="770"/>
      <c r="E15" s="771"/>
      <c r="F15" s="771"/>
      <c r="G15" s="771"/>
      <c r="H15" s="771"/>
      <c r="I15" s="771"/>
      <c r="J15" s="771"/>
      <c r="K15" s="771"/>
      <c r="L15" s="771"/>
      <c r="M15" s="772"/>
      <c r="N15" s="762"/>
      <c r="O15" s="763"/>
      <c r="P15" s="767"/>
      <c r="Q15" s="768"/>
      <c r="R15" s="769"/>
      <c r="S15" s="756"/>
      <c r="T15" s="757"/>
      <c r="U15" s="795"/>
      <c r="V15" s="796"/>
      <c r="W15" s="797"/>
      <c r="X15" s="4" t="b">
        <f t="shared" si="0"/>
        <v>1</v>
      </c>
      <c r="Y15" s="19"/>
      <c r="AD15" s="219" t="s">
        <v>366</v>
      </c>
    </row>
    <row r="16" spans="1:30" ht="42" customHeight="1" thickBot="1">
      <c r="A16" s="314">
        <v>10</v>
      </c>
      <c r="B16" s="704"/>
      <c r="C16" s="705"/>
      <c r="D16" s="706"/>
      <c r="E16" s="707"/>
      <c r="F16" s="707"/>
      <c r="G16" s="707"/>
      <c r="H16" s="707"/>
      <c r="I16" s="707"/>
      <c r="J16" s="707"/>
      <c r="K16" s="707"/>
      <c r="L16" s="707"/>
      <c r="M16" s="708"/>
      <c r="N16" s="709"/>
      <c r="O16" s="710"/>
      <c r="P16" s="711"/>
      <c r="Q16" s="712"/>
      <c r="R16" s="713"/>
      <c r="S16" s="714"/>
      <c r="T16" s="715"/>
      <c r="U16" s="716"/>
      <c r="V16" s="716"/>
      <c r="W16" s="717"/>
      <c r="X16" s="4" t="b">
        <f t="shared" si="0"/>
        <v>1</v>
      </c>
      <c r="Y16" s="19">
        <v>2027</v>
      </c>
      <c r="AD16" s="219" t="s">
        <v>367</v>
      </c>
    </row>
    <row r="17" spans="1:32" ht="40.5" hidden="1" customHeight="1" thickBot="1">
      <c r="A17" s="314">
        <v>11</v>
      </c>
      <c r="B17" s="704"/>
      <c r="C17" s="705"/>
      <c r="D17" s="706"/>
      <c r="E17" s="707"/>
      <c r="F17" s="707"/>
      <c r="G17" s="707"/>
      <c r="H17" s="707"/>
      <c r="I17" s="707"/>
      <c r="J17" s="707"/>
      <c r="K17" s="707"/>
      <c r="L17" s="707"/>
      <c r="M17" s="708"/>
      <c r="N17" s="709"/>
      <c r="O17" s="710"/>
      <c r="P17" s="711"/>
      <c r="Q17" s="712"/>
      <c r="R17" s="713"/>
      <c r="S17" s="714"/>
      <c r="T17" s="715"/>
      <c r="U17" s="716"/>
      <c r="V17" s="716"/>
      <c r="W17" s="717"/>
      <c r="Y17" s="19"/>
      <c r="AD17" s="219" t="s">
        <v>368</v>
      </c>
    </row>
    <row r="18" spans="1:32" ht="6.75" customHeight="1">
      <c r="A18" s="315"/>
      <c r="B18" s="743"/>
      <c r="C18" s="743"/>
      <c r="D18" s="743"/>
      <c r="E18" s="743"/>
      <c r="F18" s="743"/>
      <c r="G18" s="743"/>
      <c r="H18" s="315"/>
      <c r="I18" s="315"/>
      <c r="J18" s="315"/>
      <c r="K18" s="316"/>
      <c r="L18" s="316"/>
      <c r="M18" s="316"/>
      <c r="N18" s="316"/>
      <c r="O18" s="316"/>
      <c r="P18" s="316"/>
      <c r="Q18" s="316"/>
      <c r="R18" s="316"/>
      <c r="S18" s="316"/>
      <c r="T18" s="316"/>
      <c r="U18" s="316"/>
      <c r="V18" s="316"/>
      <c r="W18" s="316"/>
      <c r="Y18" s="19" t="s">
        <v>316</v>
      </c>
      <c r="AD18" s="219" t="s">
        <v>369</v>
      </c>
    </row>
    <row r="19" spans="1:32" ht="21" customHeight="1" thickBot="1">
      <c r="A19" s="6" t="s">
        <v>355</v>
      </c>
      <c r="B19" s="54"/>
      <c r="C19" s="54"/>
      <c r="D19" s="54"/>
      <c r="E19" s="54"/>
      <c r="F19" s="54"/>
      <c r="G19" s="51"/>
      <c r="H19" s="51"/>
      <c r="I19" s="51"/>
      <c r="J19" s="51"/>
      <c r="K19" s="54"/>
      <c r="L19" s="54"/>
      <c r="M19" s="51"/>
      <c r="N19" s="54"/>
      <c r="O19" s="54"/>
      <c r="P19" s="51"/>
      <c r="Q19" s="54"/>
      <c r="R19" s="51"/>
      <c r="S19" s="54"/>
      <c r="T19" s="5"/>
      <c r="U19" s="5"/>
      <c r="V19" s="5"/>
      <c r="W19" s="5"/>
      <c r="Y19" s="19">
        <v>2028</v>
      </c>
      <c r="AD19" s="219" t="s">
        <v>452</v>
      </c>
    </row>
    <row r="20" spans="1:32" ht="18" customHeight="1" thickBot="1">
      <c r="A20" s="744" t="s">
        <v>416</v>
      </c>
      <c r="B20" s="740"/>
      <c r="C20" s="740"/>
      <c r="D20" s="740"/>
      <c r="E20" s="740"/>
      <c r="F20" s="740"/>
      <c r="G20" s="740" t="s">
        <v>126</v>
      </c>
      <c r="H20" s="740"/>
      <c r="I20" s="740" t="s">
        <v>148</v>
      </c>
      <c r="J20" s="740"/>
      <c r="K20" s="740"/>
      <c r="L20" s="740" t="s">
        <v>170</v>
      </c>
      <c r="M20" s="740"/>
      <c r="N20" s="740"/>
      <c r="O20" s="740" t="s">
        <v>136</v>
      </c>
      <c r="P20" s="740"/>
      <c r="Q20" s="740"/>
      <c r="R20" s="740" t="s">
        <v>158</v>
      </c>
      <c r="S20" s="740"/>
      <c r="T20" s="740"/>
      <c r="U20" s="740" t="s">
        <v>169</v>
      </c>
      <c r="V20" s="740"/>
      <c r="W20" s="775"/>
      <c r="AD20" s="219" t="s">
        <v>453</v>
      </c>
    </row>
    <row r="21" spans="1:32" ht="17.25" customHeight="1">
      <c r="A21" s="791" t="s">
        <v>390</v>
      </c>
      <c r="B21" s="792"/>
      <c r="C21" s="792"/>
      <c r="D21" s="792"/>
      <c r="E21" s="792"/>
      <c r="F21" s="793"/>
      <c r="G21" s="724" t="s">
        <v>417</v>
      </c>
      <c r="H21" s="724"/>
      <c r="I21" s="790">
        <f>SUMIF('再エネ設備（非公表）'!Q:Q,A21,'再エネ設備（非公表）'!R:R)</f>
        <v>0</v>
      </c>
      <c r="J21" s="790"/>
      <c r="K21" s="790"/>
      <c r="L21" s="790">
        <f>SUMIF('再エネ設備（非公表）'!$Q:$Q,$A21,'再エネ設備（非公表）'!S:S)</f>
        <v>0</v>
      </c>
      <c r="M21" s="790"/>
      <c r="N21" s="790"/>
      <c r="O21" s="790">
        <f>SUMIF('再エネ設備（非公表）'!$Q:$Q,$A21,'再エネ設備（非公表）'!T:T)</f>
        <v>0</v>
      </c>
      <c r="P21" s="790"/>
      <c r="Q21" s="790"/>
      <c r="R21" s="790">
        <f>SUMIF('再エネ設備（非公表）'!$Q:$Q,$A21,'再エネ設備（非公表）'!U:U)</f>
        <v>0</v>
      </c>
      <c r="S21" s="790"/>
      <c r="T21" s="790"/>
      <c r="U21" s="790">
        <f>SUMIF('再エネ設備（非公表）'!$Q:$Q,$A21,'再エネ設備（非公表）'!V:V)</f>
        <v>0</v>
      </c>
      <c r="V21" s="790"/>
      <c r="W21" s="794"/>
      <c r="AD21" s="219" t="s">
        <v>454</v>
      </c>
      <c r="AE21" s="107"/>
      <c r="AF21" s="4"/>
    </row>
    <row r="22" spans="1:32" ht="17.25" customHeight="1">
      <c r="A22" s="777" t="s">
        <v>401</v>
      </c>
      <c r="B22" s="722"/>
      <c r="C22" s="722"/>
      <c r="D22" s="722"/>
      <c r="E22" s="722"/>
      <c r="F22" s="723"/>
      <c r="G22" s="724" t="s">
        <v>417</v>
      </c>
      <c r="H22" s="724"/>
      <c r="I22" s="718">
        <f>SUMIF('再エネ設備（非公表）'!$Q:$Q,$A22,'再エネ設備（非公表）'!R:R)</f>
        <v>0</v>
      </c>
      <c r="J22" s="719"/>
      <c r="K22" s="720"/>
      <c r="L22" s="718">
        <f>SUMIF('再エネ設備（非公表）'!$Q:$Q,$A22,'再エネ設備（非公表）'!S:S)</f>
        <v>0</v>
      </c>
      <c r="M22" s="719"/>
      <c r="N22" s="720"/>
      <c r="O22" s="718">
        <f>SUMIF('再エネ設備（非公表）'!$Q:$Q,$A22,'再エネ設備（非公表）'!T:T)</f>
        <v>0</v>
      </c>
      <c r="P22" s="719"/>
      <c r="Q22" s="720"/>
      <c r="R22" s="718">
        <f>SUMIF('再エネ設備（非公表）'!$Q:$Q,$A22,'再エネ設備（非公表）'!U:U)</f>
        <v>0</v>
      </c>
      <c r="S22" s="719"/>
      <c r="T22" s="720"/>
      <c r="U22" s="718">
        <f>SUMIF('再エネ設備（非公表）'!$Q:$Q,$A22,'再エネ設備（非公表）'!V:V)</f>
        <v>0</v>
      </c>
      <c r="V22" s="719"/>
      <c r="W22" s="776"/>
      <c r="AD22" s="219" t="s">
        <v>425</v>
      </c>
      <c r="AF22" s="218"/>
    </row>
    <row r="23" spans="1:32" ht="17.25" customHeight="1">
      <c r="A23" s="721" t="s">
        <v>403</v>
      </c>
      <c r="B23" s="722"/>
      <c r="C23" s="722"/>
      <c r="D23" s="722"/>
      <c r="E23" s="722"/>
      <c r="F23" s="723"/>
      <c r="G23" s="724" t="s">
        <v>417</v>
      </c>
      <c r="H23" s="724"/>
      <c r="I23" s="718">
        <f>SUMIF('再エネ設備（非公表）'!$Q:$Q,$A23,'再エネ設備（非公表）'!R:R)</f>
        <v>0</v>
      </c>
      <c r="J23" s="719"/>
      <c r="K23" s="720"/>
      <c r="L23" s="718">
        <f>SUMIF('再エネ設備（非公表）'!$Q:$Q,$A23,'再エネ設備（非公表）'!S:S)</f>
        <v>0</v>
      </c>
      <c r="M23" s="719"/>
      <c r="N23" s="720"/>
      <c r="O23" s="718">
        <f>SUMIF('再エネ設備（非公表）'!$Q:$Q,$A23,'再エネ設備（非公表）'!T:T)</f>
        <v>0</v>
      </c>
      <c r="P23" s="719"/>
      <c r="Q23" s="720"/>
      <c r="R23" s="718">
        <f>SUMIF('再エネ設備（非公表）'!$Q:$Q,$A23,'再エネ設備（非公表）'!U:U)</f>
        <v>0</v>
      </c>
      <c r="S23" s="719"/>
      <c r="T23" s="720"/>
      <c r="U23" s="718">
        <f>SUMIF('再エネ設備（非公表）'!$Q:$Q,$A23,'再エネ設備（非公表）'!V:V)</f>
        <v>0</v>
      </c>
      <c r="V23" s="719"/>
      <c r="W23" s="776"/>
      <c r="AF23" s="218"/>
    </row>
    <row r="24" spans="1:32" ht="17.25" customHeight="1">
      <c r="A24" s="721" t="s">
        <v>405</v>
      </c>
      <c r="B24" s="722"/>
      <c r="C24" s="722"/>
      <c r="D24" s="722"/>
      <c r="E24" s="722"/>
      <c r="F24" s="723"/>
      <c r="G24" s="724" t="s">
        <v>417</v>
      </c>
      <c r="H24" s="724"/>
      <c r="I24" s="718">
        <f>SUMIF('再エネ設備（非公表）'!$Q:$Q,$A24,'再エネ設備（非公表）'!R:R)</f>
        <v>0</v>
      </c>
      <c r="J24" s="719"/>
      <c r="K24" s="720"/>
      <c r="L24" s="718">
        <f>SUMIF('再エネ設備（非公表）'!$Q:$Q,$A24,'再エネ設備（非公表）'!S:S)</f>
        <v>0</v>
      </c>
      <c r="M24" s="719"/>
      <c r="N24" s="720"/>
      <c r="O24" s="718">
        <f>SUMIF('再エネ設備（非公表）'!$Q:$Q,$A24,'再エネ設備（非公表）'!T:T)</f>
        <v>0</v>
      </c>
      <c r="P24" s="719"/>
      <c r="Q24" s="720"/>
      <c r="R24" s="718">
        <f>SUMIF('再エネ設備（非公表）'!$Q:$Q,$A24,'再エネ設備（非公表）'!U:U)</f>
        <v>0</v>
      </c>
      <c r="S24" s="719"/>
      <c r="T24" s="720"/>
      <c r="U24" s="718">
        <f>SUMIF('再エネ設備（非公表）'!$Q:$Q,$A24,'再エネ設備（非公表）'!V:V)</f>
        <v>0</v>
      </c>
      <c r="V24" s="719"/>
      <c r="W24" s="776"/>
      <c r="AF24" s="218"/>
    </row>
    <row r="25" spans="1:32" ht="17.25" customHeight="1">
      <c r="A25" s="721" t="s">
        <v>409</v>
      </c>
      <c r="B25" s="722"/>
      <c r="C25" s="722"/>
      <c r="D25" s="722"/>
      <c r="E25" s="722"/>
      <c r="F25" s="723"/>
      <c r="G25" s="724" t="s">
        <v>417</v>
      </c>
      <c r="H25" s="724"/>
      <c r="I25" s="718">
        <f>SUMIF('再エネ設備（非公表）'!$Q:$Q,$A25,'再エネ設備（非公表）'!R:R)</f>
        <v>0</v>
      </c>
      <c r="J25" s="719"/>
      <c r="K25" s="720"/>
      <c r="L25" s="718">
        <f>SUMIF('再エネ設備（非公表）'!$Q:$Q,$A25,'再エネ設備（非公表）'!S:S)</f>
        <v>0</v>
      </c>
      <c r="M25" s="719"/>
      <c r="N25" s="720"/>
      <c r="O25" s="718">
        <f>SUMIF('再エネ設備（非公表）'!$Q:$Q,$A25,'再エネ設備（非公表）'!T:T)</f>
        <v>0</v>
      </c>
      <c r="P25" s="719"/>
      <c r="Q25" s="720"/>
      <c r="R25" s="718">
        <f>SUMIF('再エネ設備（非公表）'!$Q:$Q,$A25,'再エネ設備（非公表）'!U:U)</f>
        <v>0</v>
      </c>
      <c r="S25" s="719"/>
      <c r="T25" s="720"/>
      <c r="U25" s="718">
        <f>SUMIF('再エネ設備（非公表）'!$Q:$Q,$A25,'再エネ設備（非公表）'!V:V)</f>
        <v>0</v>
      </c>
      <c r="V25" s="719"/>
      <c r="W25" s="776"/>
      <c r="AF25" s="218"/>
    </row>
    <row r="26" spans="1:32" ht="17.25" customHeight="1" thickBot="1">
      <c r="A26" s="728" t="s">
        <v>0</v>
      </c>
      <c r="B26" s="729"/>
      <c r="C26" s="729"/>
      <c r="D26" s="729"/>
      <c r="E26" s="729"/>
      <c r="F26" s="730"/>
      <c r="G26" s="731" t="s">
        <v>417</v>
      </c>
      <c r="H26" s="731"/>
      <c r="I26" s="725">
        <f>SUMIF('再エネ設備（非公表）'!$Q:$Q,$A26,'再エネ設備（非公表）'!R:R)</f>
        <v>0</v>
      </c>
      <c r="J26" s="726"/>
      <c r="K26" s="732"/>
      <c r="L26" s="725">
        <f>SUMIF('再エネ設備（非公表）'!$Q:$Q,$A26,'再エネ設備（非公表）'!S:S)</f>
        <v>0</v>
      </c>
      <c r="M26" s="726"/>
      <c r="N26" s="732"/>
      <c r="O26" s="725">
        <f>SUMIF('再エネ設備（非公表）'!$Q:$Q,$A26,'再エネ設備（非公表）'!T:T)</f>
        <v>0</v>
      </c>
      <c r="P26" s="726"/>
      <c r="Q26" s="732"/>
      <c r="R26" s="725">
        <f>SUMIF('再エネ設備（非公表）'!$Q:$Q,$A26,'再エネ設備（非公表）'!U:U)</f>
        <v>0</v>
      </c>
      <c r="S26" s="726"/>
      <c r="T26" s="732"/>
      <c r="U26" s="725">
        <f>SUMIF('再エネ設備（非公表）'!$Q:$Q,$A26,'再エネ設備（非公表）'!V:V)</f>
        <v>0</v>
      </c>
      <c r="V26" s="726"/>
      <c r="W26" s="727"/>
      <c r="AF26" s="218"/>
    </row>
    <row r="27" spans="1:32" ht="17.25" customHeight="1" thickTop="1" thickBot="1">
      <c r="A27" s="829" t="s">
        <v>430</v>
      </c>
      <c r="B27" s="830"/>
      <c r="C27" s="830"/>
      <c r="D27" s="830"/>
      <c r="E27" s="830"/>
      <c r="F27" s="831"/>
      <c r="G27" s="832" t="s">
        <v>431</v>
      </c>
      <c r="H27" s="801"/>
      <c r="I27" s="833">
        <f>SUMIF('再エネ設備（非公表）'!$Q:$Q,$A27,'再エネ設備（非公表）'!R:R)</f>
        <v>0</v>
      </c>
      <c r="J27" s="834"/>
      <c r="K27" s="836"/>
      <c r="L27" s="833">
        <f>SUMIF('再エネ設備（非公表）'!$Q:$Q,$A27,'再エネ設備（非公表）'!S:S)</f>
        <v>0</v>
      </c>
      <c r="M27" s="834"/>
      <c r="N27" s="836"/>
      <c r="O27" s="833">
        <f>SUMIF('再エネ設備（非公表）'!$Q:$Q,$A27,'再エネ設備（非公表）'!T:T)</f>
        <v>0</v>
      </c>
      <c r="P27" s="834"/>
      <c r="Q27" s="836"/>
      <c r="R27" s="833">
        <f>SUMIF('再エネ設備（非公表）'!$Q:$Q,$A27,'再エネ設備（非公表）'!U:U)</f>
        <v>0</v>
      </c>
      <c r="S27" s="834"/>
      <c r="T27" s="836"/>
      <c r="U27" s="833">
        <f>SUMIF('再エネ設備（非公表）'!$Q:$Q,$A27,'再エネ設備（非公表）'!V:V)</f>
        <v>0</v>
      </c>
      <c r="V27" s="834"/>
      <c r="W27" s="835"/>
      <c r="AF27" s="218"/>
    </row>
    <row r="28" spans="1:32" ht="6.75" customHeight="1">
      <c r="AF28" s="218"/>
    </row>
    <row r="29" spans="1:32" ht="21" customHeight="1" thickBot="1">
      <c r="A29" s="6" t="s">
        <v>325</v>
      </c>
      <c r="B29" s="81"/>
      <c r="C29" s="80"/>
      <c r="D29" s="80"/>
      <c r="E29" s="80"/>
      <c r="F29" s="80"/>
      <c r="G29" s="80"/>
      <c r="H29" s="80"/>
      <c r="I29" s="80"/>
      <c r="J29" s="6"/>
      <c r="K29" s="6"/>
      <c r="L29" s="6"/>
      <c r="M29" s="6"/>
      <c r="N29" s="6"/>
      <c r="O29" s="6"/>
      <c r="P29" s="6"/>
      <c r="Q29" s="6"/>
      <c r="R29" s="6"/>
      <c r="S29" s="6"/>
      <c r="T29" s="5"/>
      <c r="U29" s="5"/>
      <c r="V29" s="5"/>
      <c r="W29" s="5"/>
      <c r="AF29" s="218"/>
    </row>
    <row r="30" spans="1:32" ht="18" customHeight="1" thickBot="1">
      <c r="A30" s="744" t="s">
        <v>317</v>
      </c>
      <c r="B30" s="740"/>
      <c r="C30" s="740"/>
      <c r="D30" s="740"/>
      <c r="E30" s="740"/>
      <c r="F30" s="740"/>
      <c r="G30" s="740" t="s">
        <v>126</v>
      </c>
      <c r="H30" s="740"/>
      <c r="I30" s="740" t="s">
        <v>148</v>
      </c>
      <c r="J30" s="740"/>
      <c r="K30" s="740"/>
      <c r="L30" s="740" t="s">
        <v>170</v>
      </c>
      <c r="M30" s="740"/>
      <c r="N30" s="740"/>
      <c r="O30" s="740" t="s">
        <v>136</v>
      </c>
      <c r="P30" s="740"/>
      <c r="Q30" s="740"/>
      <c r="R30" s="740" t="s">
        <v>158</v>
      </c>
      <c r="S30" s="740"/>
      <c r="T30" s="740"/>
      <c r="U30" s="740" t="s">
        <v>169</v>
      </c>
      <c r="V30" s="740"/>
      <c r="W30" s="775"/>
      <c r="AF30" s="218"/>
    </row>
    <row r="31" spans="1:32" ht="25.5" customHeight="1">
      <c r="A31" s="696" t="s">
        <v>423</v>
      </c>
      <c r="B31" s="745"/>
      <c r="C31" s="745"/>
      <c r="D31" s="745"/>
      <c r="E31" s="745"/>
      <c r="F31" s="746"/>
      <c r="G31" s="822" t="s">
        <v>441</v>
      </c>
      <c r="H31" s="822"/>
      <c r="I31" s="823"/>
      <c r="J31" s="823"/>
      <c r="K31" s="823"/>
      <c r="L31" s="824"/>
      <c r="M31" s="824"/>
      <c r="N31" s="824"/>
      <c r="O31" s="733"/>
      <c r="P31" s="733"/>
      <c r="Q31" s="733"/>
      <c r="R31" s="733"/>
      <c r="S31" s="733"/>
      <c r="T31" s="733"/>
      <c r="U31" s="733"/>
      <c r="V31" s="733"/>
      <c r="W31" s="734"/>
      <c r="AF31" s="218"/>
    </row>
    <row r="32" spans="1:32" ht="17.25" customHeight="1">
      <c r="A32" s="313"/>
      <c r="B32" s="838" t="s">
        <v>446</v>
      </c>
      <c r="C32" s="839"/>
      <c r="D32" s="839"/>
      <c r="E32" s="839"/>
      <c r="F32" s="840"/>
      <c r="G32" s="851" t="s">
        <v>443</v>
      </c>
      <c r="H32" s="852"/>
      <c r="I32" s="848"/>
      <c r="J32" s="849"/>
      <c r="K32" s="850"/>
      <c r="L32" s="845"/>
      <c r="M32" s="846"/>
      <c r="N32" s="847"/>
      <c r="O32" s="841"/>
      <c r="P32" s="842"/>
      <c r="Q32" s="844"/>
      <c r="R32" s="841"/>
      <c r="S32" s="842"/>
      <c r="T32" s="844"/>
      <c r="U32" s="841"/>
      <c r="V32" s="842"/>
      <c r="W32" s="843"/>
      <c r="AF32" s="218"/>
    </row>
    <row r="33" spans="1:32" ht="25.5" customHeight="1">
      <c r="A33" s="814" t="s">
        <v>424</v>
      </c>
      <c r="B33" s="815"/>
      <c r="C33" s="815"/>
      <c r="D33" s="815"/>
      <c r="E33" s="815"/>
      <c r="F33" s="816"/>
      <c r="G33" s="825" t="s">
        <v>442</v>
      </c>
      <c r="H33" s="825"/>
      <c r="I33" s="748"/>
      <c r="J33" s="748"/>
      <c r="K33" s="748"/>
      <c r="L33" s="749"/>
      <c r="M33" s="749"/>
      <c r="N33" s="749"/>
      <c r="O33" s="820"/>
      <c r="P33" s="820"/>
      <c r="Q33" s="820"/>
      <c r="R33" s="820"/>
      <c r="S33" s="820"/>
      <c r="T33" s="820"/>
      <c r="U33" s="820"/>
      <c r="V33" s="820"/>
      <c r="W33" s="821"/>
      <c r="AF33" s="218"/>
    </row>
    <row r="34" spans="1:32" ht="25.5" customHeight="1">
      <c r="A34" s="696" t="s">
        <v>439</v>
      </c>
      <c r="B34" s="745"/>
      <c r="C34" s="745"/>
      <c r="D34" s="745"/>
      <c r="E34" s="745"/>
      <c r="F34" s="746"/>
      <c r="G34" s="837" t="s">
        <v>443</v>
      </c>
      <c r="H34" s="837"/>
      <c r="I34" s="823"/>
      <c r="J34" s="823"/>
      <c r="K34" s="823"/>
      <c r="L34" s="824"/>
      <c r="M34" s="824"/>
      <c r="N34" s="824"/>
      <c r="O34" s="733"/>
      <c r="P34" s="733"/>
      <c r="Q34" s="733"/>
      <c r="R34" s="733"/>
      <c r="S34" s="733"/>
      <c r="T34" s="733"/>
      <c r="U34" s="733"/>
      <c r="V34" s="733"/>
      <c r="W34" s="734"/>
      <c r="AF34" s="218"/>
    </row>
    <row r="35" spans="1:32" ht="17.25" customHeight="1">
      <c r="A35" s="313"/>
      <c r="B35" s="838" t="s">
        <v>446</v>
      </c>
      <c r="C35" s="839"/>
      <c r="D35" s="839"/>
      <c r="E35" s="839"/>
      <c r="F35" s="840"/>
      <c r="G35" s="851" t="s">
        <v>443</v>
      </c>
      <c r="H35" s="852"/>
      <c r="I35" s="848"/>
      <c r="J35" s="849"/>
      <c r="K35" s="850"/>
      <c r="L35" s="845"/>
      <c r="M35" s="846"/>
      <c r="N35" s="847"/>
      <c r="O35" s="841"/>
      <c r="P35" s="842"/>
      <c r="Q35" s="844"/>
      <c r="R35" s="841"/>
      <c r="S35" s="842"/>
      <c r="T35" s="844"/>
      <c r="U35" s="841"/>
      <c r="V35" s="842"/>
      <c r="W35" s="843"/>
      <c r="AF35" s="218"/>
    </row>
    <row r="36" spans="1:32" ht="25.5" customHeight="1">
      <c r="A36" s="817" t="s">
        <v>326</v>
      </c>
      <c r="B36" s="818"/>
      <c r="C36" s="818"/>
      <c r="D36" s="818"/>
      <c r="E36" s="818"/>
      <c r="F36" s="819"/>
      <c r="G36" s="747" t="s">
        <v>444</v>
      </c>
      <c r="H36" s="747"/>
      <c r="I36" s="748"/>
      <c r="J36" s="748"/>
      <c r="K36" s="748"/>
      <c r="L36" s="749"/>
      <c r="M36" s="749"/>
      <c r="N36" s="749"/>
      <c r="O36" s="820"/>
      <c r="P36" s="820"/>
      <c r="Q36" s="820"/>
      <c r="R36" s="820"/>
      <c r="S36" s="820"/>
      <c r="T36" s="820"/>
      <c r="U36" s="820"/>
      <c r="V36" s="820"/>
      <c r="W36" s="821"/>
      <c r="AF36" s="218"/>
    </row>
    <row r="37" spans="1:32" ht="25.5" customHeight="1">
      <c r="A37" s="814" t="s">
        <v>370</v>
      </c>
      <c r="B37" s="815"/>
      <c r="C37" s="815"/>
      <c r="D37" s="815"/>
      <c r="E37" s="815"/>
      <c r="F37" s="816"/>
      <c r="G37" s="747" t="s">
        <v>444</v>
      </c>
      <c r="H37" s="747"/>
      <c r="I37" s="748"/>
      <c r="J37" s="748"/>
      <c r="K37" s="748"/>
      <c r="L37" s="749"/>
      <c r="M37" s="749"/>
      <c r="N37" s="749"/>
      <c r="O37" s="820"/>
      <c r="P37" s="820"/>
      <c r="Q37" s="820"/>
      <c r="R37" s="820"/>
      <c r="S37" s="820"/>
      <c r="T37" s="820"/>
      <c r="U37" s="820"/>
      <c r="V37" s="820"/>
      <c r="W37" s="821"/>
      <c r="AF37" s="218"/>
    </row>
    <row r="38" spans="1:32" ht="25.5" customHeight="1">
      <c r="A38" s="696" t="s">
        <v>450</v>
      </c>
      <c r="B38" s="697"/>
      <c r="C38" s="697"/>
      <c r="D38" s="697"/>
      <c r="E38" s="697"/>
      <c r="F38" s="698"/>
      <c r="G38" s="699" t="s">
        <v>445</v>
      </c>
      <c r="H38" s="699"/>
      <c r="I38" s="700"/>
      <c r="J38" s="700"/>
      <c r="K38" s="700"/>
      <c r="L38" s="701"/>
      <c r="M38" s="701"/>
      <c r="N38" s="701"/>
      <c r="O38" s="702"/>
      <c r="P38" s="702"/>
      <c r="Q38" s="702"/>
      <c r="R38" s="702"/>
      <c r="S38" s="702"/>
      <c r="T38" s="702"/>
      <c r="U38" s="702"/>
      <c r="V38" s="702"/>
      <c r="W38" s="703"/>
      <c r="AF38" s="218"/>
    </row>
    <row r="39" spans="1:32" ht="25.5" customHeight="1">
      <c r="A39" s="696" t="s">
        <v>449</v>
      </c>
      <c r="B39" s="697"/>
      <c r="C39" s="697"/>
      <c r="D39" s="697"/>
      <c r="E39" s="697"/>
      <c r="F39" s="698"/>
      <c r="G39" s="699" t="s">
        <v>445</v>
      </c>
      <c r="H39" s="699"/>
      <c r="I39" s="700"/>
      <c r="J39" s="700"/>
      <c r="K39" s="700"/>
      <c r="L39" s="701"/>
      <c r="M39" s="701"/>
      <c r="N39" s="701"/>
      <c r="O39" s="702"/>
      <c r="P39" s="702"/>
      <c r="Q39" s="702"/>
      <c r="R39" s="702"/>
      <c r="S39" s="702"/>
      <c r="T39" s="702"/>
      <c r="U39" s="702"/>
      <c r="V39" s="702"/>
      <c r="W39" s="703"/>
      <c r="AF39" s="218"/>
    </row>
    <row r="40" spans="1:32" ht="18" customHeight="1" thickBot="1">
      <c r="A40" s="312"/>
      <c r="B40" s="826" t="s">
        <v>446</v>
      </c>
      <c r="C40" s="827"/>
      <c r="D40" s="827"/>
      <c r="E40" s="827"/>
      <c r="F40" s="828"/>
      <c r="G40" s="809" t="s">
        <v>445</v>
      </c>
      <c r="H40" s="809"/>
      <c r="I40" s="810"/>
      <c r="J40" s="810"/>
      <c r="K40" s="810"/>
      <c r="L40" s="811"/>
      <c r="M40" s="811"/>
      <c r="N40" s="811"/>
      <c r="O40" s="812"/>
      <c r="P40" s="812"/>
      <c r="Q40" s="812"/>
      <c r="R40" s="812"/>
      <c r="S40" s="812"/>
      <c r="T40" s="812"/>
      <c r="U40" s="812"/>
      <c r="V40" s="812"/>
      <c r="W40" s="813"/>
      <c r="AF40" s="218"/>
    </row>
    <row r="41" spans="1:32" ht="6.75" customHeight="1">
      <c r="A41" s="55"/>
      <c r="B41" s="223"/>
      <c r="C41" s="223"/>
      <c r="D41" s="223"/>
      <c r="E41" s="223"/>
      <c r="F41" s="223"/>
      <c r="G41" s="223"/>
      <c r="H41" s="735"/>
      <c r="I41" s="735"/>
      <c r="J41" s="735"/>
      <c r="K41" s="735"/>
      <c r="L41" s="735"/>
      <c r="M41" s="735"/>
      <c r="N41" s="735"/>
      <c r="O41" s="735"/>
      <c r="P41" s="735"/>
      <c r="Q41" s="735"/>
      <c r="R41" s="735"/>
      <c r="S41" s="735"/>
      <c r="T41" s="735"/>
      <c r="U41" s="735"/>
      <c r="V41" s="735"/>
      <c r="W41" s="735"/>
      <c r="AF41" s="218"/>
    </row>
    <row r="42" spans="1:32" s="7" customFormat="1" ht="24.75" customHeight="1">
      <c r="A42" s="55"/>
      <c r="B42" s="227"/>
      <c r="C42" s="227"/>
      <c r="D42" s="227"/>
      <c r="E42" s="227"/>
      <c r="F42" s="227"/>
      <c r="G42" s="227"/>
      <c r="H42" s="735"/>
      <c r="I42" s="735"/>
      <c r="J42" s="735"/>
      <c r="K42" s="735"/>
      <c r="L42" s="735"/>
      <c r="M42" s="735"/>
      <c r="N42" s="735"/>
      <c r="O42" s="735"/>
      <c r="P42" s="735"/>
      <c r="Q42" s="735"/>
      <c r="R42" s="735"/>
      <c r="S42" s="735"/>
      <c r="T42" s="735"/>
      <c r="U42" s="735"/>
      <c r="V42" s="735"/>
      <c r="W42" s="735"/>
      <c r="AD42" s="4"/>
      <c r="AF42" s="218"/>
    </row>
    <row r="43" spans="1:32" ht="24.75" customHeight="1">
      <c r="A43" s="55"/>
      <c r="B43" s="227"/>
      <c r="C43" s="227"/>
      <c r="D43" s="227"/>
      <c r="E43" s="227"/>
      <c r="F43" s="227"/>
      <c r="G43" s="227"/>
      <c r="H43" s="735"/>
      <c r="I43" s="735"/>
      <c r="J43" s="735"/>
      <c r="K43" s="735"/>
      <c r="L43" s="735"/>
      <c r="M43" s="735"/>
      <c r="N43" s="735"/>
      <c r="O43" s="735"/>
      <c r="P43" s="735"/>
      <c r="Q43" s="735"/>
      <c r="R43" s="735"/>
      <c r="S43" s="735"/>
      <c r="T43" s="735"/>
      <c r="U43" s="735"/>
      <c r="V43" s="735"/>
      <c r="W43" s="735"/>
      <c r="AF43" s="218"/>
    </row>
    <row r="44" spans="1:32" ht="24.75" customHeight="1">
      <c r="A44" s="55"/>
      <c r="B44" s="227"/>
      <c r="C44" s="227"/>
      <c r="D44" s="227"/>
      <c r="E44" s="227"/>
      <c r="F44" s="227"/>
      <c r="G44" s="227"/>
      <c r="H44" s="735"/>
      <c r="I44" s="735"/>
      <c r="J44" s="735"/>
      <c r="K44" s="735"/>
      <c r="L44" s="735"/>
      <c r="M44" s="735"/>
      <c r="N44" s="735"/>
      <c r="O44" s="735"/>
      <c r="P44" s="735"/>
      <c r="Q44" s="735"/>
      <c r="R44" s="735"/>
      <c r="S44" s="735"/>
      <c r="T44" s="735"/>
      <c r="U44" s="735"/>
      <c r="V44" s="735"/>
      <c r="W44" s="735"/>
      <c r="AF44" s="218"/>
    </row>
    <row r="45" spans="1:32" ht="12.75" customHeight="1">
      <c r="A45" s="54"/>
      <c r="B45" s="100"/>
      <c r="C45" s="100"/>
      <c r="D45" s="100"/>
      <c r="E45" s="100"/>
      <c r="F45" s="100"/>
      <c r="G45" s="100"/>
      <c r="H45" s="100"/>
      <c r="I45" s="100"/>
      <c r="J45" s="100"/>
      <c r="K45" s="100"/>
      <c r="L45" s="100"/>
      <c r="M45" s="100"/>
      <c r="N45" s="100"/>
      <c r="O45" s="100"/>
      <c r="P45" s="100"/>
      <c r="Q45" s="100"/>
      <c r="R45" s="100"/>
      <c r="S45" s="100"/>
      <c r="T45" s="70"/>
      <c r="U45" s="70"/>
      <c r="V45" s="70"/>
      <c r="W45" s="70"/>
      <c r="AD45" s="7"/>
      <c r="AF45" s="218"/>
    </row>
    <row r="46" spans="1:32" ht="24.75" customHeight="1">
      <c r="A46" s="6"/>
      <c r="B46" s="101"/>
      <c r="C46" s="102"/>
      <c r="D46" s="102"/>
      <c r="E46" s="102"/>
      <c r="F46" s="102"/>
      <c r="G46" s="102"/>
      <c r="H46" s="102"/>
      <c r="I46" s="102"/>
      <c r="J46" s="102"/>
      <c r="K46" s="102"/>
      <c r="L46" s="102"/>
      <c r="M46" s="102"/>
      <c r="N46" s="102"/>
      <c r="O46" s="102"/>
      <c r="P46" s="102"/>
      <c r="Q46" s="102"/>
      <c r="R46" s="102"/>
      <c r="S46" s="102"/>
      <c r="T46" s="70"/>
      <c r="U46" s="70"/>
      <c r="V46" s="70"/>
      <c r="W46" s="70"/>
      <c r="AF46" s="218"/>
    </row>
    <row r="47" spans="1:32" ht="24.75" customHeight="1">
      <c r="A47" s="224"/>
      <c r="B47" s="737"/>
      <c r="C47" s="737"/>
      <c r="D47" s="737"/>
      <c r="E47" s="737"/>
      <c r="F47" s="227"/>
      <c r="G47" s="227"/>
      <c r="H47" s="737"/>
      <c r="I47" s="738"/>
      <c r="J47" s="738"/>
      <c r="K47" s="738"/>
      <c r="L47" s="738"/>
      <c r="M47" s="738"/>
      <c r="N47" s="737"/>
      <c r="O47" s="738"/>
      <c r="P47" s="738"/>
      <c r="Q47" s="738"/>
      <c r="R47" s="738"/>
      <c r="S47" s="736"/>
      <c r="T47" s="736"/>
      <c r="U47" s="736"/>
      <c r="V47" s="736"/>
      <c r="W47" s="736"/>
      <c r="AF47" s="218"/>
    </row>
    <row r="48" spans="1:32" ht="24.75" customHeight="1">
      <c r="A48" s="224"/>
      <c r="B48" s="737"/>
      <c r="C48" s="737"/>
      <c r="D48" s="737"/>
      <c r="E48" s="737"/>
      <c r="F48" s="226"/>
      <c r="G48" s="226"/>
      <c r="H48" s="737"/>
      <c r="I48" s="738"/>
      <c r="J48" s="738"/>
      <c r="K48" s="738"/>
      <c r="L48" s="738"/>
      <c r="M48" s="738"/>
      <c r="N48" s="739"/>
      <c r="O48" s="738"/>
      <c r="P48" s="738"/>
      <c r="Q48" s="738"/>
      <c r="R48" s="738"/>
      <c r="S48" s="735"/>
      <c r="T48" s="735"/>
      <c r="U48" s="735"/>
      <c r="V48" s="735"/>
      <c r="W48" s="735"/>
      <c r="AF48" s="218"/>
    </row>
    <row r="49" spans="1:32" ht="24.75" customHeight="1">
      <c r="A49" s="224"/>
      <c r="B49" s="737"/>
      <c r="C49" s="737"/>
      <c r="D49" s="737"/>
      <c r="E49" s="737"/>
      <c r="F49" s="226"/>
      <c r="G49" s="226"/>
      <c r="H49" s="737"/>
      <c r="I49" s="738"/>
      <c r="J49" s="738"/>
      <c r="K49" s="738"/>
      <c r="L49" s="738"/>
      <c r="M49" s="738"/>
      <c r="N49" s="739"/>
      <c r="O49" s="738"/>
      <c r="P49" s="738"/>
      <c r="Q49" s="738"/>
      <c r="R49" s="738"/>
      <c r="S49" s="735"/>
      <c r="T49" s="735"/>
      <c r="U49" s="735"/>
      <c r="V49" s="735"/>
      <c r="W49" s="735"/>
      <c r="AF49" s="218"/>
    </row>
    <row r="50" spans="1:32" ht="24.75" customHeight="1">
      <c r="A50" s="224"/>
      <c r="B50" s="737"/>
      <c r="C50" s="737"/>
      <c r="D50" s="737"/>
      <c r="E50" s="737"/>
      <c r="F50" s="226"/>
      <c r="G50" s="226"/>
      <c r="H50" s="737"/>
      <c r="I50" s="738"/>
      <c r="J50" s="738"/>
      <c r="K50" s="738"/>
      <c r="L50" s="738"/>
      <c r="M50" s="738"/>
      <c r="N50" s="739"/>
      <c r="O50" s="738"/>
      <c r="P50" s="738"/>
      <c r="Q50" s="738"/>
      <c r="R50" s="738"/>
      <c r="S50" s="735"/>
      <c r="T50" s="735"/>
      <c r="U50" s="735"/>
      <c r="V50" s="735"/>
      <c r="W50" s="735"/>
      <c r="AF50" s="218"/>
    </row>
    <row r="51" spans="1:32" ht="24.75" customHeight="1">
      <c r="A51" s="224"/>
      <c r="B51" s="737"/>
      <c r="C51" s="737"/>
      <c r="D51" s="737"/>
      <c r="E51" s="737"/>
      <c r="F51" s="226"/>
      <c r="G51" s="226"/>
      <c r="H51" s="737"/>
      <c r="I51" s="738"/>
      <c r="J51" s="738"/>
      <c r="K51" s="738"/>
      <c r="L51" s="738"/>
      <c r="M51" s="738"/>
      <c r="N51" s="739"/>
      <c r="O51" s="738"/>
      <c r="P51" s="738"/>
      <c r="Q51" s="738"/>
      <c r="R51" s="738"/>
      <c r="S51" s="735"/>
      <c r="T51" s="735"/>
      <c r="U51" s="735"/>
      <c r="V51" s="735"/>
      <c r="W51" s="735"/>
      <c r="AF51" s="218"/>
    </row>
    <row r="52" spans="1:32" ht="24.75" customHeight="1">
      <c r="A52" s="224"/>
      <c r="B52" s="737"/>
      <c r="C52" s="737"/>
      <c r="D52" s="737"/>
      <c r="E52" s="737"/>
      <c r="F52" s="226"/>
      <c r="G52" s="226"/>
      <c r="H52" s="737"/>
      <c r="I52" s="738"/>
      <c r="J52" s="738"/>
      <c r="K52" s="738"/>
      <c r="L52" s="738"/>
      <c r="M52" s="738"/>
      <c r="N52" s="739"/>
      <c r="O52" s="738"/>
      <c r="P52" s="738"/>
      <c r="Q52" s="738"/>
      <c r="R52" s="738"/>
      <c r="S52" s="735"/>
      <c r="T52" s="735"/>
      <c r="U52" s="735"/>
      <c r="V52" s="735"/>
      <c r="W52" s="735"/>
      <c r="AF52" s="218"/>
    </row>
    <row r="53" spans="1:32">
      <c r="AF53" s="218"/>
    </row>
    <row r="54" spans="1:32">
      <c r="AF54" s="218"/>
    </row>
    <row r="55" spans="1:32">
      <c r="AF55" s="218"/>
    </row>
    <row r="56" spans="1:32">
      <c r="AF56" s="218"/>
    </row>
    <row r="57" spans="1:32">
      <c r="AF57" s="218"/>
    </row>
    <row r="58" spans="1:32">
      <c r="AF58" s="218"/>
    </row>
    <row r="59" spans="1:32">
      <c r="AF59" s="218"/>
    </row>
    <row r="60" spans="1:32">
      <c r="AF60" s="218"/>
    </row>
    <row r="61" spans="1:32">
      <c r="AF61" s="218"/>
    </row>
    <row r="62" spans="1:32">
      <c r="AF62" s="218"/>
    </row>
    <row r="63" spans="1:32">
      <c r="AF63" s="218"/>
    </row>
    <row r="64" spans="1:32">
      <c r="AF64" s="218"/>
    </row>
    <row r="65" spans="32:32">
      <c r="AF65" s="218"/>
    </row>
    <row r="66" spans="32:32">
      <c r="AF66" s="218"/>
    </row>
    <row r="67" spans="32:32">
      <c r="AF67" s="218"/>
    </row>
    <row r="68" spans="32:32">
      <c r="AF68" s="218"/>
    </row>
    <row r="69" spans="32:32">
      <c r="AF69" s="218"/>
    </row>
    <row r="70" spans="32:32">
      <c r="AF70" s="218"/>
    </row>
    <row r="71" spans="32:32">
      <c r="AF71" s="218"/>
    </row>
    <row r="72" spans="32:32">
      <c r="AF72" s="218"/>
    </row>
    <row r="73" spans="32:32">
      <c r="AF73" s="218"/>
    </row>
    <row r="74" spans="32:32">
      <c r="AF74" s="218"/>
    </row>
    <row r="75" spans="32:32">
      <c r="AF75" s="218"/>
    </row>
    <row r="76" spans="32:32">
      <c r="AF76" s="218"/>
    </row>
    <row r="77" spans="32:32">
      <c r="AF77" s="218"/>
    </row>
    <row r="78" spans="32:32">
      <c r="AF78" s="218"/>
    </row>
    <row r="79" spans="32:32">
      <c r="AF79" s="218"/>
    </row>
    <row r="80" spans="32:32">
      <c r="AF80" s="218"/>
    </row>
    <row r="81" spans="32:32">
      <c r="AF81" s="218"/>
    </row>
    <row r="82" spans="32:32">
      <c r="AF82" s="218"/>
    </row>
    <row r="83" spans="32:32">
      <c r="AF83" s="218"/>
    </row>
    <row r="84" spans="32:32">
      <c r="AF84" s="218"/>
    </row>
    <row r="85" spans="32:32">
      <c r="AF85" s="218"/>
    </row>
    <row r="86" spans="32:32">
      <c r="AF86" s="218"/>
    </row>
    <row r="87" spans="32:32">
      <c r="AF87" s="218"/>
    </row>
    <row r="88" spans="32:32">
      <c r="AF88" s="218"/>
    </row>
    <row r="89" spans="32:32">
      <c r="AF89" s="218"/>
    </row>
    <row r="90" spans="32:32">
      <c r="AF90" s="218"/>
    </row>
    <row r="91" spans="32:32">
      <c r="AF91" s="218"/>
    </row>
    <row r="92" spans="32:32">
      <c r="AF92" s="218"/>
    </row>
    <row r="93" spans="32:32">
      <c r="AF93" s="218"/>
    </row>
    <row r="94" spans="32:32">
      <c r="AF94" s="218"/>
    </row>
    <row r="95" spans="32:32">
      <c r="AF95" s="218"/>
    </row>
    <row r="96" spans="32:32">
      <c r="AF96" s="218"/>
    </row>
    <row r="97" spans="32:32">
      <c r="AF97" s="218"/>
    </row>
    <row r="98" spans="32:32">
      <c r="AF98" s="218"/>
    </row>
    <row r="99" spans="32:32">
      <c r="AF99" s="218"/>
    </row>
    <row r="100" spans="32:32">
      <c r="AF100" s="218"/>
    </row>
    <row r="101" spans="32:32">
      <c r="AF101" s="218"/>
    </row>
    <row r="102" spans="32:32">
      <c r="AF102" s="218"/>
    </row>
    <row r="103" spans="32:32">
      <c r="AF103" s="218"/>
    </row>
    <row r="104" spans="32:32">
      <c r="AF104" s="218"/>
    </row>
    <row r="105" spans="32:32">
      <c r="AF105" s="218"/>
    </row>
    <row r="106" spans="32:32">
      <c r="AF106" s="218"/>
    </row>
    <row r="107" spans="32:32">
      <c r="AF107" s="218"/>
    </row>
    <row r="108" spans="32:32">
      <c r="AF108" s="218"/>
    </row>
    <row r="109" spans="32:32">
      <c r="AF109" s="218"/>
    </row>
    <row r="110" spans="32:32">
      <c r="AF110" s="218"/>
    </row>
    <row r="111" spans="32:32">
      <c r="AF111" s="218"/>
    </row>
    <row r="112" spans="32:32">
      <c r="AF112" s="218"/>
    </row>
    <row r="113" spans="32:32">
      <c r="AF113" s="218"/>
    </row>
    <row r="114" spans="32:32">
      <c r="AF114" s="218"/>
    </row>
    <row r="115" spans="32:32">
      <c r="AF115" s="218"/>
    </row>
    <row r="116" spans="32:32">
      <c r="AF116" s="218"/>
    </row>
    <row r="117" spans="32:32">
      <c r="AF117" s="218"/>
    </row>
    <row r="118" spans="32:32">
      <c r="AF118" s="218"/>
    </row>
    <row r="119" spans="32:32">
      <c r="AF119" s="218"/>
    </row>
    <row r="120" spans="32:32">
      <c r="AF120" s="218"/>
    </row>
    <row r="121" spans="32:32">
      <c r="AF121" s="218"/>
    </row>
    <row r="122" spans="32:32">
      <c r="AF122" s="218"/>
    </row>
    <row r="123" spans="32:32">
      <c r="AF123" s="218"/>
    </row>
    <row r="124" spans="32:32">
      <c r="AF124" s="218"/>
    </row>
    <row r="125" spans="32:32">
      <c r="AF125" s="218"/>
    </row>
    <row r="126" spans="32:32">
      <c r="AF126" s="218"/>
    </row>
    <row r="127" spans="32:32">
      <c r="AF127" s="218"/>
    </row>
    <row r="128" spans="32:32">
      <c r="AF128" s="218"/>
    </row>
    <row r="129" spans="32:32">
      <c r="AF129" s="218"/>
    </row>
    <row r="130" spans="32:32">
      <c r="AF130" s="218"/>
    </row>
    <row r="131" spans="32:32">
      <c r="AF131" s="218"/>
    </row>
    <row r="132" spans="32:32">
      <c r="AF132" s="218"/>
    </row>
    <row r="133" spans="32:32">
      <c r="AF133" s="218"/>
    </row>
    <row r="134" spans="32:32">
      <c r="AF134" s="218"/>
    </row>
    <row r="135" spans="32:32">
      <c r="AF135" s="218"/>
    </row>
    <row r="136" spans="32:32">
      <c r="AF136" s="218"/>
    </row>
    <row r="137" spans="32:32">
      <c r="AF137" s="218"/>
    </row>
    <row r="138" spans="32:32">
      <c r="AF138" s="218"/>
    </row>
    <row r="139" spans="32:32">
      <c r="AF139" s="218"/>
    </row>
    <row r="140" spans="32:32">
      <c r="AF140" s="218"/>
    </row>
    <row r="141" spans="32:32">
      <c r="AF141" s="218"/>
    </row>
    <row r="142" spans="32:32">
      <c r="AF142" s="218"/>
    </row>
    <row r="143" spans="32:32">
      <c r="AF143" s="218"/>
    </row>
    <row r="144" spans="32:32">
      <c r="AF144" s="218"/>
    </row>
    <row r="145" spans="32:32">
      <c r="AF145" s="218"/>
    </row>
    <row r="146" spans="32:32">
      <c r="AF146" s="218"/>
    </row>
    <row r="147" spans="32:32">
      <c r="AF147" s="218"/>
    </row>
    <row r="148" spans="32:32">
      <c r="AF148" s="218"/>
    </row>
    <row r="149" spans="32:32">
      <c r="AF149" s="218"/>
    </row>
    <row r="150" spans="32:32">
      <c r="AF150" s="218"/>
    </row>
    <row r="151" spans="32:32">
      <c r="AF151" s="218"/>
    </row>
    <row r="152" spans="32:32">
      <c r="AF152" s="218"/>
    </row>
    <row r="153" spans="32:32">
      <c r="AF153" s="218"/>
    </row>
    <row r="154" spans="32:32">
      <c r="AF154" s="218"/>
    </row>
    <row r="155" spans="32:32">
      <c r="AF155" s="218"/>
    </row>
    <row r="156" spans="32:32">
      <c r="AF156" s="218"/>
    </row>
    <row r="157" spans="32:32">
      <c r="AF157" s="218"/>
    </row>
    <row r="158" spans="32:32">
      <c r="AF158" s="218"/>
    </row>
    <row r="159" spans="32:32">
      <c r="AF159" s="218"/>
    </row>
    <row r="160" spans="32:32">
      <c r="AF160" s="218"/>
    </row>
    <row r="161" spans="32:32">
      <c r="AF161" s="218"/>
    </row>
    <row r="162" spans="32:32">
      <c r="AF162" s="218"/>
    </row>
    <row r="163" spans="32:32">
      <c r="AF163" s="218"/>
    </row>
    <row r="164" spans="32:32">
      <c r="AF164" s="218"/>
    </row>
    <row r="165" spans="32:32">
      <c r="AF165" s="218"/>
    </row>
    <row r="166" spans="32:32">
      <c r="AF166" s="218"/>
    </row>
    <row r="167" spans="32:32">
      <c r="AF167" s="218"/>
    </row>
    <row r="168" spans="32:32">
      <c r="AF168" s="218"/>
    </row>
    <row r="169" spans="32:32">
      <c r="AF169" s="218"/>
    </row>
    <row r="170" spans="32:32">
      <c r="AF170" s="218"/>
    </row>
    <row r="171" spans="32:32">
      <c r="AF171" s="218"/>
    </row>
    <row r="172" spans="32:32">
      <c r="AF172" s="218"/>
    </row>
    <row r="173" spans="32:32">
      <c r="AF173" s="218"/>
    </row>
    <row r="174" spans="32:32">
      <c r="AF174" s="218"/>
    </row>
    <row r="175" spans="32:32">
      <c r="AF175" s="218"/>
    </row>
    <row r="176" spans="32:32">
      <c r="AF176" s="218"/>
    </row>
    <row r="177" spans="32:32">
      <c r="AF177" s="218"/>
    </row>
    <row r="178" spans="32:32">
      <c r="AF178" s="218"/>
    </row>
    <row r="179" spans="32:32">
      <c r="AF179" s="218"/>
    </row>
    <row r="180" spans="32:32">
      <c r="AF180" s="218"/>
    </row>
    <row r="181" spans="32:32">
      <c r="AF181" s="218"/>
    </row>
    <row r="182" spans="32:32">
      <c r="AF182" s="218"/>
    </row>
    <row r="183" spans="32:32">
      <c r="AF183" s="218"/>
    </row>
    <row r="184" spans="32:32">
      <c r="AF184" s="218"/>
    </row>
    <row r="185" spans="32:32">
      <c r="AF185" s="218"/>
    </row>
    <row r="186" spans="32:32">
      <c r="AF186" s="218"/>
    </row>
    <row r="187" spans="32:32">
      <c r="AF187" s="218"/>
    </row>
    <row r="188" spans="32:32">
      <c r="AF188" s="218"/>
    </row>
    <row r="189" spans="32:32">
      <c r="AF189" s="218"/>
    </row>
    <row r="190" spans="32:32">
      <c r="AF190" s="218"/>
    </row>
    <row r="191" spans="32:32">
      <c r="AF191" s="218"/>
    </row>
    <row r="192" spans="32:32">
      <c r="AF192" s="218"/>
    </row>
    <row r="193" spans="32:32">
      <c r="AF193" s="218"/>
    </row>
  </sheetData>
  <sheetProtection algorithmName="SHA-512" hashValue="NSzRutkaGKUZ+goqQsi+wRUwA+SlLIPPQea69axyLq07JTPhTR+SXk5bV6oR/bx9mbzmmcgBx5n+UXyv/uHp8Q==" saltValue="fqRl8wvLNUbC4tTzyam20g==" spinCount="100000" sheet="1" formatCells="0" formatRows="0"/>
  <mergeCells count="259">
    <mergeCell ref="U35:W35"/>
    <mergeCell ref="R35:T35"/>
    <mergeCell ref="O35:Q35"/>
    <mergeCell ref="L35:N35"/>
    <mergeCell ref="I35:K35"/>
    <mergeCell ref="G35:H35"/>
    <mergeCell ref="B32:F32"/>
    <mergeCell ref="G32:H32"/>
    <mergeCell ref="I32:K32"/>
    <mergeCell ref="L32:N32"/>
    <mergeCell ref="O32:Q32"/>
    <mergeCell ref="R32:T32"/>
    <mergeCell ref="U32:W32"/>
    <mergeCell ref="U34:W34"/>
    <mergeCell ref="R33:T33"/>
    <mergeCell ref="U33:W33"/>
    <mergeCell ref="B40:F40"/>
    <mergeCell ref="R25:T25"/>
    <mergeCell ref="U25:W25"/>
    <mergeCell ref="O30:Q30"/>
    <mergeCell ref="R30:T30"/>
    <mergeCell ref="U30:W30"/>
    <mergeCell ref="A25:F25"/>
    <mergeCell ref="G25:H25"/>
    <mergeCell ref="I25:K25"/>
    <mergeCell ref="L25:N25"/>
    <mergeCell ref="O25:Q25"/>
    <mergeCell ref="A27:F27"/>
    <mergeCell ref="G27:H27"/>
    <mergeCell ref="U27:W27"/>
    <mergeCell ref="R27:T27"/>
    <mergeCell ref="O27:Q27"/>
    <mergeCell ref="L27:N27"/>
    <mergeCell ref="I27:K27"/>
    <mergeCell ref="G34:H34"/>
    <mergeCell ref="I34:K34"/>
    <mergeCell ref="L34:N34"/>
    <mergeCell ref="O34:Q34"/>
    <mergeCell ref="R34:T34"/>
    <mergeCell ref="B35:F35"/>
    <mergeCell ref="A31:F31"/>
    <mergeCell ref="G31:H31"/>
    <mergeCell ref="I31:K31"/>
    <mergeCell ref="L31:N31"/>
    <mergeCell ref="A33:F33"/>
    <mergeCell ref="G33:H33"/>
    <mergeCell ref="I33:K33"/>
    <mergeCell ref="L33:N33"/>
    <mergeCell ref="O33:Q33"/>
    <mergeCell ref="G40:H40"/>
    <mergeCell ref="I40:K40"/>
    <mergeCell ref="L40:N40"/>
    <mergeCell ref="O40:Q40"/>
    <mergeCell ref="R40:T40"/>
    <mergeCell ref="U40:W40"/>
    <mergeCell ref="A37:F37"/>
    <mergeCell ref="A36:F36"/>
    <mergeCell ref="G37:H37"/>
    <mergeCell ref="I37:K37"/>
    <mergeCell ref="L37:N37"/>
    <mergeCell ref="O37:Q37"/>
    <mergeCell ref="R37:T37"/>
    <mergeCell ref="U37:W37"/>
    <mergeCell ref="O36:Q36"/>
    <mergeCell ref="R36:T36"/>
    <mergeCell ref="U36:W36"/>
    <mergeCell ref="A39:F39"/>
    <mergeCell ref="G39:H39"/>
    <mergeCell ref="I39:K39"/>
    <mergeCell ref="L39:N39"/>
    <mergeCell ref="O39:Q39"/>
    <mergeCell ref="R39:T39"/>
    <mergeCell ref="U39:W39"/>
    <mergeCell ref="F5:M6"/>
    <mergeCell ref="D5:E6"/>
    <mergeCell ref="D7:E7"/>
    <mergeCell ref="F7:M7"/>
    <mergeCell ref="D8:E8"/>
    <mergeCell ref="D9:E9"/>
    <mergeCell ref="D10:E10"/>
    <mergeCell ref="D11:E11"/>
    <mergeCell ref="D12:E12"/>
    <mergeCell ref="F8:M8"/>
    <mergeCell ref="F9:M9"/>
    <mergeCell ref="F10:M10"/>
    <mergeCell ref="F11:M11"/>
    <mergeCell ref="F12:M12"/>
    <mergeCell ref="A5:A6"/>
    <mergeCell ref="B5:C6"/>
    <mergeCell ref="N5:R5"/>
    <mergeCell ref="S5:W5"/>
    <mergeCell ref="N6:O6"/>
    <mergeCell ref="P6:R6"/>
    <mergeCell ref="S6:T6"/>
    <mergeCell ref="U6:W6"/>
    <mergeCell ref="R24:T24"/>
    <mergeCell ref="U24:W24"/>
    <mergeCell ref="I21:K21"/>
    <mergeCell ref="L21:N21"/>
    <mergeCell ref="O21:Q21"/>
    <mergeCell ref="R21:T21"/>
    <mergeCell ref="A21:F21"/>
    <mergeCell ref="G21:H21"/>
    <mergeCell ref="U21:W21"/>
    <mergeCell ref="R22:T22"/>
    <mergeCell ref="U23:W23"/>
    <mergeCell ref="U14:W14"/>
    <mergeCell ref="U15:W15"/>
    <mergeCell ref="B14:C14"/>
    <mergeCell ref="B15:C15"/>
    <mergeCell ref="N14:O14"/>
    <mergeCell ref="L26:N26"/>
    <mergeCell ref="O26:Q26"/>
    <mergeCell ref="R26:T26"/>
    <mergeCell ref="U22:W22"/>
    <mergeCell ref="A22:F22"/>
    <mergeCell ref="G22:H22"/>
    <mergeCell ref="I22:K22"/>
    <mergeCell ref="L22:N22"/>
    <mergeCell ref="A23:F23"/>
    <mergeCell ref="G23:H23"/>
    <mergeCell ref="I23:K23"/>
    <mergeCell ref="L23:N23"/>
    <mergeCell ref="O23:Q23"/>
    <mergeCell ref="R23:T23"/>
    <mergeCell ref="P16:R16"/>
    <mergeCell ref="N16:O16"/>
    <mergeCell ref="S13:T13"/>
    <mergeCell ref="S15:T15"/>
    <mergeCell ref="D13:E13"/>
    <mergeCell ref="F13:M13"/>
    <mergeCell ref="D14:E14"/>
    <mergeCell ref="F14:M14"/>
    <mergeCell ref="U20:W20"/>
    <mergeCell ref="R20:T20"/>
    <mergeCell ref="O20:Q20"/>
    <mergeCell ref="I20:K20"/>
    <mergeCell ref="G20:H20"/>
    <mergeCell ref="A20:F20"/>
    <mergeCell ref="U16:W16"/>
    <mergeCell ref="D15:E15"/>
    <mergeCell ref="F15:M15"/>
    <mergeCell ref="D16:E16"/>
    <mergeCell ref="F16:M16"/>
    <mergeCell ref="S16:T16"/>
    <mergeCell ref="P14:R14"/>
    <mergeCell ref="P15:R15"/>
    <mergeCell ref="S14:T14"/>
    <mergeCell ref="N15:O15"/>
    <mergeCell ref="U12:W12"/>
    <mergeCell ref="B13:C13"/>
    <mergeCell ref="P11:R11"/>
    <mergeCell ref="P12:R12"/>
    <mergeCell ref="P13:R13"/>
    <mergeCell ref="N12:O12"/>
    <mergeCell ref="U13:W13"/>
    <mergeCell ref="P9:R9"/>
    <mergeCell ref="P10:R10"/>
    <mergeCell ref="S9:T9"/>
    <mergeCell ref="S10:T10"/>
    <mergeCell ref="S11:T11"/>
    <mergeCell ref="S12:T12"/>
    <mergeCell ref="N13:O13"/>
    <mergeCell ref="B7:C7"/>
    <mergeCell ref="U7:W7"/>
    <mergeCell ref="S7:T7"/>
    <mergeCell ref="S8:T8"/>
    <mergeCell ref="K43:R43"/>
    <mergeCell ref="B8:C8"/>
    <mergeCell ref="U9:W9"/>
    <mergeCell ref="H41:J41"/>
    <mergeCell ref="S44:W44"/>
    <mergeCell ref="S41:W41"/>
    <mergeCell ref="K44:R44"/>
    <mergeCell ref="K41:R41"/>
    <mergeCell ref="S43:W43"/>
    <mergeCell ref="H42:J42"/>
    <mergeCell ref="U8:W8"/>
    <mergeCell ref="N7:O7"/>
    <mergeCell ref="U10:W10"/>
    <mergeCell ref="N9:O9"/>
    <mergeCell ref="N10:O10"/>
    <mergeCell ref="N11:O11"/>
    <mergeCell ref="P7:R7"/>
    <mergeCell ref="P8:R8"/>
    <mergeCell ref="N8:O8"/>
    <mergeCell ref="U11:W11"/>
    <mergeCell ref="B52:E52"/>
    <mergeCell ref="B9:C9"/>
    <mergeCell ref="B10:C10"/>
    <mergeCell ref="B11:C11"/>
    <mergeCell ref="B12:C12"/>
    <mergeCell ref="B18:C18"/>
    <mergeCell ref="D18:G18"/>
    <mergeCell ref="B47:E47"/>
    <mergeCell ref="B51:E51"/>
    <mergeCell ref="B50:E50"/>
    <mergeCell ref="B48:E48"/>
    <mergeCell ref="B49:E49"/>
    <mergeCell ref="A30:F30"/>
    <mergeCell ref="G30:H30"/>
    <mergeCell ref="A34:F34"/>
    <mergeCell ref="H49:M49"/>
    <mergeCell ref="B16:C16"/>
    <mergeCell ref="I30:K30"/>
    <mergeCell ref="L30:N30"/>
    <mergeCell ref="G36:H36"/>
    <mergeCell ref="I36:K36"/>
    <mergeCell ref="L36:N36"/>
    <mergeCell ref="N47:R47"/>
    <mergeCell ref="N48:R48"/>
    <mergeCell ref="AB9:AC9"/>
    <mergeCell ref="O31:Q31"/>
    <mergeCell ref="R31:T31"/>
    <mergeCell ref="U31:W31"/>
    <mergeCell ref="S52:W52"/>
    <mergeCell ref="S42:W42"/>
    <mergeCell ref="K42:R42"/>
    <mergeCell ref="S47:W47"/>
    <mergeCell ref="S50:W50"/>
    <mergeCell ref="S51:W51"/>
    <mergeCell ref="H47:M47"/>
    <mergeCell ref="S48:W48"/>
    <mergeCell ref="S49:W49"/>
    <mergeCell ref="H48:M48"/>
    <mergeCell ref="N49:R49"/>
    <mergeCell ref="N50:R50"/>
    <mergeCell ref="H50:M50"/>
    <mergeCell ref="H51:M51"/>
    <mergeCell ref="H44:J44"/>
    <mergeCell ref="H43:J43"/>
    <mergeCell ref="N52:R52"/>
    <mergeCell ref="H52:M52"/>
    <mergeCell ref="L20:N20"/>
    <mergeCell ref="N51:R51"/>
    <mergeCell ref="A38:F38"/>
    <mergeCell ref="G38:H38"/>
    <mergeCell ref="I38:K38"/>
    <mergeCell ref="L38:N38"/>
    <mergeCell ref="O38:Q38"/>
    <mergeCell ref="R38:T38"/>
    <mergeCell ref="U38:W38"/>
    <mergeCell ref="B17:C17"/>
    <mergeCell ref="D17:E17"/>
    <mergeCell ref="F17:M17"/>
    <mergeCell ref="N17:O17"/>
    <mergeCell ref="P17:R17"/>
    <mergeCell ref="S17:T17"/>
    <mergeCell ref="U17:W17"/>
    <mergeCell ref="O22:Q22"/>
    <mergeCell ref="A24:F24"/>
    <mergeCell ref="G24:H24"/>
    <mergeCell ref="I24:K24"/>
    <mergeCell ref="L24:N24"/>
    <mergeCell ref="O24:Q24"/>
    <mergeCell ref="U26:W26"/>
    <mergeCell ref="A26:F26"/>
    <mergeCell ref="G26:H26"/>
    <mergeCell ref="I26:K26"/>
  </mergeCells>
  <phoneticPr fontId="3"/>
  <conditionalFormatting sqref="B19:C19">
    <cfRule type="expression" dxfId="24" priority="26" stopIfTrue="1">
      <formula>#REF!&gt;0</formula>
    </cfRule>
    <cfRule type="expression" dxfId="23" priority="27" stopIfTrue="1">
      <formula>#REF!&gt;0</formula>
    </cfRule>
  </conditionalFormatting>
  <conditionalFormatting sqref="O21:W27">
    <cfRule type="cellIs" dxfId="22" priority="1" operator="equal">
      <formula>0</formula>
    </cfRule>
  </conditionalFormatting>
  <dataValidations count="5">
    <dataValidation type="list" allowBlank="1" showInputMessage="1" showErrorMessage="1" sqref="C8:C13 B8:B17 C16:C17" xr:uid="{00000000-0002-0000-0600-000000000000}">
      <formula1>$AB$7:$AB$10</formula1>
    </dataValidation>
    <dataValidation type="list" allowBlank="1" showInputMessage="1" showErrorMessage="1" sqref="N7:O17 S7:T17" xr:uid="{00000000-0002-0000-0600-000001000000}">
      <formula1>$Y$7:$Y$12</formula1>
    </dataValidation>
    <dataValidation type="decimal" operator="greaterThanOrEqual" allowBlank="1" showInputMessage="1" showErrorMessage="1" error="数値を入力してください。" sqref="P7:R17 U7:W17" xr:uid="{00000000-0002-0000-0600-000002000000}">
      <formula1>0</formula1>
    </dataValidation>
    <dataValidation type="list" allowBlank="1" showInputMessage="1" showErrorMessage="1" sqref="D7:E17" xr:uid="{00000000-0002-0000-0600-000003000000}">
      <formula1>INDIRECT(CLEAN(B7))</formula1>
    </dataValidation>
    <dataValidation type="list" allowBlank="1" showInputMessage="1" showErrorMessage="1" sqref="B7:C7" xr:uid="{00000000-0002-0000-0600-000004000000}">
      <formula1>$AB$7:$AB$9</formula1>
    </dataValidation>
  </dataValidations>
  <printOptions horizontalCentered="1"/>
  <pageMargins left="0.74803149606299213" right="0.74803149606299213" top="0.78740157480314965" bottom="0.78740157480314965" header="0.51181102362204722" footer="0.51181102362204722"/>
  <pageSetup paperSize="9" scale="7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L36"/>
  <sheetViews>
    <sheetView showGridLines="0" view="pageBreakPreview" zoomScaleNormal="100" zoomScaleSheetLayoutView="100" workbookViewId="0">
      <selection activeCell="E7" sqref="E7"/>
    </sheetView>
  </sheetViews>
  <sheetFormatPr defaultColWidth="9" defaultRowHeight="13.5"/>
  <cols>
    <col min="1" max="4" width="4.375" style="7" customWidth="1"/>
    <col min="5" max="5" width="8.625" style="4" customWidth="1"/>
    <col min="6" max="6" width="9" style="4"/>
    <col min="7" max="7" width="8.625" style="4" customWidth="1"/>
    <col min="8" max="8" width="9" style="4"/>
    <col min="9" max="9" width="8.625" style="4" customWidth="1"/>
    <col min="10" max="10" width="9" style="4"/>
    <col min="11" max="11" width="8.625" style="4" customWidth="1"/>
    <col min="12" max="12" width="9" style="4"/>
    <col min="13" max="16384" width="9" style="7"/>
  </cols>
  <sheetData>
    <row r="1" spans="1:12">
      <c r="A1" s="10" t="s">
        <v>196</v>
      </c>
      <c r="B1" s="45"/>
    </row>
    <row r="2" spans="1:12">
      <c r="A2" s="9" t="s">
        <v>118</v>
      </c>
      <c r="B2" s="4"/>
      <c r="C2" s="44"/>
      <c r="D2" s="44"/>
      <c r="E2" s="44"/>
      <c r="F2" s="44"/>
      <c r="G2" s="44"/>
      <c r="H2" s="44"/>
    </row>
    <row r="4" spans="1:12" ht="22.5" customHeight="1" thickBot="1">
      <c r="A4" s="18" t="s">
        <v>356</v>
      </c>
      <c r="B4" s="17"/>
      <c r="C4" s="4"/>
      <c r="D4" s="4"/>
      <c r="E4" s="16"/>
      <c r="F4" s="15"/>
      <c r="G4" s="14"/>
      <c r="K4" s="13"/>
      <c r="L4" s="12" t="s">
        <v>192</v>
      </c>
    </row>
    <row r="5" spans="1:12" ht="18" customHeight="1">
      <c r="A5" s="865" t="s">
        <v>210</v>
      </c>
      <c r="B5" s="866"/>
      <c r="C5" s="866"/>
      <c r="D5" s="866"/>
      <c r="E5" s="869" t="s">
        <v>148</v>
      </c>
      <c r="F5" s="453"/>
      <c r="G5" s="453" t="s">
        <v>183</v>
      </c>
      <c r="H5" s="453"/>
      <c r="I5" s="453" t="s">
        <v>182</v>
      </c>
      <c r="J5" s="453"/>
      <c r="K5" s="453" t="s">
        <v>181</v>
      </c>
      <c r="L5" s="853"/>
    </row>
    <row r="6" spans="1:12" ht="37.5" customHeight="1" thickBot="1">
      <c r="A6" s="867"/>
      <c r="B6" s="868"/>
      <c r="C6" s="868"/>
      <c r="D6" s="868"/>
      <c r="E6" s="43" t="s">
        <v>211</v>
      </c>
      <c r="F6" s="42" t="s">
        <v>127</v>
      </c>
      <c r="G6" s="40" t="s">
        <v>211</v>
      </c>
      <c r="H6" s="41" t="s">
        <v>127</v>
      </c>
      <c r="I6" s="40" t="s">
        <v>211</v>
      </c>
      <c r="J6" s="41" t="s">
        <v>127</v>
      </c>
      <c r="K6" s="40" t="s">
        <v>211</v>
      </c>
      <c r="L6" s="39" t="s">
        <v>127</v>
      </c>
    </row>
    <row r="7" spans="1:12" ht="28.5" customHeight="1">
      <c r="A7" s="854" t="s">
        <v>191</v>
      </c>
      <c r="B7" s="855"/>
      <c r="C7" s="856"/>
      <c r="D7" s="857"/>
      <c r="E7" s="38"/>
      <c r="F7" s="37"/>
      <c r="G7" s="35"/>
      <c r="H7" s="36"/>
      <c r="I7" s="35"/>
      <c r="J7" s="36"/>
      <c r="K7" s="35"/>
      <c r="L7" s="34"/>
    </row>
    <row r="8" spans="1:12" ht="28.5" customHeight="1">
      <c r="A8" s="858" t="s">
        <v>201</v>
      </c>
      <c r="B8" s="354"/>
      <c r="C8" s="859"/>
      <c r="D8" s="860"/>
      <c r="E8" s="33"/>
      <c r="F8" s="32"/>
      <c r="G8" s="30"/>
      <c r="H8" s="31"/>
      <c r="I8" s="30"/>
      <c r="J8" s="31"/>
      <c r="K8" s="30"/>
      <c r="L8" s="29"/>
    </row>
    <row r="9" spans="1:12" ht="28.5" customHeight="1" thickBot="1">
      <c r="A9" s="861" t="s">
        <v>190</v>
      </c>
      <c r="B9" s="862"/>
      <c r="C9" s="863"/>
      <c r="D9" s="864"/>
      <c r="E9" s="28"/>
      <c r="F9" s="27"/>
      <c r="G9" s="25"/>
      <c r="H9" s="26"/>
      <c r="I9" s="25"/>
      <c r="J9" s="26"/>
      <c r="K9" s="25"/>
      <c r="L9" s="24"/>
    </row>
    <row r="10" spans="1:12" ht="28.5" customHeight="1" thickBot="1">
      <c r="A10" s="877" t="s">
        <v>176</v>
      </c>
      <c r="B10" s="878"/>
      <c r="C10" s="879"/>
      <c r="D10" s="880"/>
      <c r="E10" s="23" t="str">
        <f t="shared" ref="E10:K10" si="0">IF(SUM(E7:E9)=0,"",SUM(E7:E9))</f>
        <v/>
      </c>
      <c r="F10" s="22" t="str">
        <f>IF(総括票①!F20="","",総括票①!F20)</f>
        <v/>
      </c>
      <c r="G10" s="21" t="str">
        <f t="shared" si="0"/>
        <v/>
      </c>
      <c r="H10" s="22" t="str">
        <f>IF(総括票①!L20="","",総括票①!L20)</f>
        <v/>
      </c>
      <c r="I10" s="21" t="str">
        <f t="shared" si="0"/>
        <v/>
      </c>
      <c r="J10" s="22" t="str">
        <f>IF(総括票①!Q20="","",総括票①!Q20)</f>
        <v/>
      </c>
      <c r="K10" s="21" t="str">
        <f t="shared" si="0"/>
        <v/>
      </c>
      <c r="L10" s="20" t="str">
        <f>IF(総括票①!V20="","",総括票①!V20)</f>
        <v/>
      </c>
    </row>
    <row r="11" spans="1:12" ht="18.75" customHeight="1">
      <c r="A11" s="19"/>
      <c r="B11" s="19"/>
      <c r="C11" s="19"/>
      <c r="D11" s="19"/>
      <c r="E11" s="19"/>
      <c r="F11" s="19"/>
      <c r="G11" s="19"/>
      <c r="H11" s="19"/>
      <c r="I11" s="19"/>
    </row>
    <row r="12" spans="1:12" ht="22.5" customHeight="1" thickBot="1">
      <c r="A12" s="18" t="s">
        <v>357</v>
      </c>
      <c r="B12" s="17"/>
      <c r="C12" s="4"/>
      <c r="D12" s="4"/>
      <c r="E12" s="16"/>
      <c r="F12" s="15"/>
      <c r="G12" s="14"/>
      <c r="K12" s="13"/>
      <c r="L12" s="12" t="s">
        <v>189</v>
      </c>
    </row>
    <row r="13" spans="1:12" ht="28.5" customHeight="1" thickBot="1">
      <c r="A13" s="870" t="s">
        <v>188</v>
      </c>
      <c r="B13" s="871"/>
      <c r="C13" s="871"/>
      <c r="D13" s="872"/>
      <c r="E13" s="893" t="s">
        <v>148</v>
      </c>
      <c r="F13" s="893"/>
      <c r="G13" s="893" t="s">
        <v>136</v>
      </c>
      <c r="H13" s="893"/>
      <c r="I13" s="893" t="s">
        <v>150</v>
      </c>
      <c r="J13" s="893"/>
      <c r="K13" s="893" t="s">
        <v>128</v>
      </c>
      <c r="L13" s="924"/>
    </row>
    <row r="14" spans="1:12" ht="28.5" customHeight="1">
      <c r="A14" s="873" t="s">
        <v>197</v>
      </c>
      <c r="B14" s="874"/>
      <c r="C14" s="874"/>
      <c r="D14" s="875"/>
      <c r="E14" s="887"/>
      <c r="F14" s="888"/>
      <c r="G14" s="894"/>
      <c r="H14" s="894"/>
      <c r="I14" s="894"/>
      <c r="J14" s="894"/>
      <c r="K14" s="894"/>
      <c r="L14" s="925"/>
    </row>
    <row r="15" spans="1:12" ht="27" customHeight="1">
      <c r="A15" s="881" t="s">
        <v>198</v>
      </c>
      <c r="B15" s="882"/>
      <c r="C15" s="882"/>
      <c r="D15" s="883"/>
      <c r="E15" s="889"/>
      <c r="F15" s="890"/>
      <c r="G15" s="891"/>
      <c r="H15" s="891"/>
      <c r="I15" s="891"/>
      <c r="J15" s="891"/>
      <c r="K15" s="891"/>
      <c r="L15" s="898"/>
    </row>
    <row r="16" spans="1:12" ht="27" customHeight="1">
      <c r="A16" s="881" t="s">
        <v>199</v>
      </c>
      <c r="B16" s="882"/>
      <c r="C16" s="882"/>
      <c r="D16" s="883"/>
      <c r="E16" s="889"/>
      <c r="F16" s="890"/>
      <c r="G16" s="891"/>
      <c r="H16" s="891"/>
      <c r="I16" s="891"/>
      <c r="J16" s="891"/>
      <c r="K16" s="891"/>
      <c r="L16" s="898"/>
    </row>
    <row r="17" spans="1:12" ht="27" customHeight="1">
      <c r="A17" s="881" t="s">
        <v>187</v>
      </c>
      <c r="B17" s="882"/>
      <c r="C17" s="882"/>
      <c r="D17" s="883"/>
      <c r="E17" s="889"/>
      <c r="F17" s="890"/>
      <c r="G17" s="891"/>
      <c r="H17" s="891"/>
      <c r="I17" s="891"/>
      <c r="J17" s="891"/>
      <c r="K17" s="891"/>
      <c r="L17" s="898"/>
    </row>
    <row r="18" spans="1:12" ht="27" customHeight="1">
      <c r="A18" s="881" t="s">
        <v>186</v>
      </c>
      <c r="B18" s="882"/>
      <c r="C18" s="882"/>
      <c r="D18" s="883"/>
      <c r="E18" s="892"/>
      <c r="F18" s="889"/>
      <c r="G18" s="891"/>
      <c r="H18" s="891"/>
      <c r="I18" s="891"/>
      <c r="J18" s="891"/>
      <c r="K18" s="891"/>
      <c r="L18" s="898"/>
    </row>
    <row r="19" spans="1:12" ht="27" customHeight="1">
      <c r="A19" s="881" t="s">
        <v>200</v>
      </c>
      <c r="B19" s="882"/>
      <c r="C19" s="882"/>
      <c r="D19" s="883"/>
      <c r="E19" s="889"/>
      <c r="F19" s="890"/>
      <c r="G19" s="891"/>
      <c r="H19" s="891"/>
      <c r="I19" s="891"/>
      <c r="J19" s="891"/>
      <c r="K19" s="891"/>
      <c r="L19" s="898"/>
    </row>
    <row r="20" spans="1:12" ht="27" customHeight="1" thickBot="1">
      <c r="A20" s="884" t="s">
        <v>264</v>
      </c>
      <c r="B20" s="885"/>
      <c r="C20" s="885"/>
      <c r="D20" s="886"/>
      <c r="E20" s="926"/>
      <c r="F20" s="927"/>
      <c r="G20" s="899"/>
      <c r="H20" s="899"/>
      <c r="I20" s="899"/>
      <c r="J20" s="899"/>
      <c r="K20" s="899"/>
      <c r="L20" s="900"/>
    </row>
    <row r="21" spans="1:12" ht="27" customHeight="1" thickBot="1">
      <c r="A21" s="928" t="s">
        <v>176</v>
      </c>
      <c r="B21" s="929"/>
      <c r="C21" s="929"/>
      <c r="D21" s="930"/>
      <c r="E21" s="917" t="str">
        <f>IF(総括票①!F22="","",総括票①!F22)</f>
        <v/>
      </c>
      <c r="F21" s="897" t="str">
        <f>IF(総括票①!F31="","",総括票①!F31)</f>
        <v/>
      </c>
      <c r="G21" s="897" t="str">
        <f>IF(総括票①!L22="","",総括票①!L22)</f>
        <v/>
      </c>
      <c r="H21" s="897" t="str">
        <f>IF(総括票①!H31="","",総括票①!H31)</f>
        <v/>
      </c>
      <c r="I21" s="897" t="str">
        <f>IF(総括票①!Q22="","",総括票①!Q22)</f>
        <v/>
      </c>
      <c r="J21" s="897" t="str">
        <f>IF(総括票①!J31="","",総括票①!J31)</f>
        <v/>
      </c>
      <c r="K21" s="897" t="str">
        <f>IF(総括票①!V22="","",総括票①!V22)</f>
        <v/>
      </c>
      <c r="L21" s="901" t="str">
        <f>IF(総括票①!L31="","",総括票①!L31)</f>
        <v/>
      </c>
    </row>
    <row r="22" spans="1:12" ht="18.75" customHeight="1"/>
    <row r="23" spans="1:12" ht="22.5" customHeight="1" thickBot="1">
      <c r="A23" s="18" t="s">
        <v>420</v>
      </c>
      <c r="B23" s="17"/>
      <c r="C23" s="4"/>
      <c r="D23" s="4"/>
      <c r="E23" s="16"/>
      <c r="F23" s="15"/>
      <c r="G23" s="14"/>
      <c r="K23" s="13"/>
      <c r="L23" s="12" t="s">
        <v>185</v>
      </c>
    </row>
    <row r="24" spans="1:12" ht="27.75" customHeight="1" thickBot="1">
      <c r="A24" s="921" t="s">
        <v>184</v>
      </c>
      <c r="B24" s="922"/>
      <c r="C24" s="922"/>
      <c r="D24" s="923"/>
      <c r="E24" s="916" t="s">
        <v>148</v>
      </c>
      <c r="F24" s="740"/>
      <c r="G24" s="740" t="s">
        <v>183</v>
      </c>
      <c r="H24" s="740"/>
      <c r="I24" s="740" t="s">
        <v>182</v>
      </c>
      <c r="J24" s="740"/>
      <c r="K24" s="740" t="s">
        <v>181</v>
      </c>
      <c r="L24" s="775"/>
    </row>
    <row r="25" spans="1:12" ht="30" customHeight="1">
      <c r="A25" s="918" t="s">
        <v>180</v>
      </c>
      <c r="B25" s="919"/>
      <c r="C25" s="919"/>
      <c r="D25" s="920"/>
      <c r="E25" s="905"/>
      <c r="F25" s="906"/>
      <c r="G25" s="895"/>
      <c r="H25" s="895"/>
      <c r="I25" s="895"/>
      <c r="J25" s="895"/>
      <c r="K25" s="895"/>
      <c r="L25" s="896"/>
    </row>
    <row r="26" spans="1:12" ht="30" customHeight="1">
      <c r="A26" s="858" t="s">
        <v>179</v>
      </c>
      <c r="B26" s="859"/>
      <c r="C26" s="859"/>
      <c r="D26" s="860"/>
      <c r="E26" s="902"/>
      <c r="F26" s="903"/>
      <c r="G26" s="876"/>
      <c r="H26" s="876"/>
      <c r="I26" s="876"/>
      <c r="J26" s="876"/>
      <c r="K26" s="876"/>
      <c r="L26" s="904"/>
    </row>
    <row r="27" spans="1:12" ht="30" customHeight="1">
      <c r="A27" s="858" t="s">
        <v>178</v>
      </c>
      <c r="B27" s="859"/>
      <c r="C27" s="859"/>
      <c r="D27" s="860"/>
      <c r="E27" s="902"/>
      <c r="F27" s="903"/>
      <c r="G27" s="876"/>
      <c r="H27" s="876"/>
      <c r="I27" s="876"/>
      <c r="J27" s="876"/>
      <c r="K27" s="876"/>
      <c r="L27" s="904"/>
    </row>
    <row r="28" spans="1:12" ht="30" customHeight="1">
      <c r="A28" s="858" t="s">
        <v>177</v>
      </c>
      <c r="B28" s="859"/>
      <c r="C28" s="859"/>
      <c r="D28" s="860"/>
      <c r="E28" s="902"/>
      <c r="F28" s="903"/>
      <c r="G28" s="876"/>
      <c r="H28" s="876"/>
      <c r="I28" s="876"/>
      <c r="J28" s="876"/>
      <c r="K28" s="876"/>
      <c r="L28" s="904"/>
    </row>
    <row r="29" spans="1:12" ht="28.5" customHeight="1">
      <c r="A29" s="858" t="s">
        <v>263</v>
      </c>
      <c r="B29" s="859"/>
      <c r="C29" s="859"/>
      <c r="D29" s="860"/>
      <c r="E29" s="902"/>
      <c r="F29" s="903"/>
      <c r="G29" s="876"/>
      <c r="H29" s="876"/>
      <c r="I29" s="876"/>
      <c r="J29" s="876"/>
      <c r="K29" s="876"/>
      <c r="L29" s="904"/>
    </row>
    <row r="30" spans="1:12" ht="28.5" customHeight="1" thickBot="1">
      <c r="A30" s="861" t="s">
        <v>176</v>
      </c>
      <c r="B30" s="863"/>
      <c r="C30" s="863"/>
      <c r="D30" s="864"/>
      <c r="E30" s="914">
        <f>SUM(E25:F29)</f>
        <v>0</v>
      </c>
      <c r="F30" s="909"/>
      <c r="G30" s="909">
        <f>SUM(G25:H29)</f>
        <v>0</v>
      </c>
      <c r="H30" s="909"/>
      <c r="I30" s="909">
        <f>SUM(I25:J29)</f>
        <v>0</v>
      </c>
      <c r="J30" s="909"/>
      <c r="K30" s="909">
        <f>SUM(K25:L29)</f>
        <v>0</v>
      </c>
      <c r="L30" s="910"/>
    </row>
    <row r="31" spans="1:12" ht="28.5" customHeight="1" thickBot="1">
      <c r="A31" s="911" t="s">
        <v>175</v>
      </c>
      <c r="B31" s="912"/>
      <c r="C31" s="912"/>
      <c r="D31" s="913"/>
      <c r="E31" s="915" t="str">
        <f>IF(総括票①!F23="","",総括票①!F23)</f>
        <v/>
      </c>
      <c r="F31" s="907"/>
      <c r="G31" s="907" t="str">
        <f>IF(総括票①!L23="","",総括票①!L23)</f>
        <v/>
      </c>
      <c r="H31" s="907"/>
      <c r="I31" s="907" t="str">
        <f>IF(総括票①!Q23="","",総括票①!Q23)</f>
        <v/>
      </c>
      <c r="J31" s="907"/>
      <c r="K31" s="907" t="str">
        <f>IF(総括票①!V23="","",総括票①!V23)</f>
        <v/>
      </c>
      <c r="L31" s="908"/>
    </row>
    <row r="32" spans="1:12" ht="28.5" customHeight="1" thickBot="1">
      <c r="A32" s="877" t="s">
        <v>421</v>
      </c>
      <c r="B32" s="879"/>
      <c r="C32" s="879"/>
      <c r="D32" s="880"/>
      <c r="E32" s="931" t="str">
        <f>IF(E30=0,"",ROUND(E30/E31*100,1))</f>
        <v/>
      </c>
      <c r="F32" s="932"/>
      <c r="G32" s="932" t="str">
        <f>IF(G30=0,"",ROUND(G30/G31*100,1))</f>
        <v/>
      </c>
      <c r="H32" s="932"/>
      <c r="I32" s="932" t="str">
        <f>IF(I30=0,"",ROUND(I30/I31*100,1))</f>
        <v/>
      </c>
      <c r="J32" s="932"/>
      <c r="K32" s="932" t="str">
        <f>IF(K30=0,"",ROUND(K30/K31*100,1))</f>
        <v/>
      </c>
      <c r="L32" s="933"/>
    </row>
    <row r="34" spans="12:12" ht="20.25" customHeight="1"/>
    <row r="36" spans="12:12">
      <c r="L36" s="11"/>
    </row>
  </sheetData>
  <sheetProtection algorithmName="SHA-512" hashValue="sFN2IKBgZ77HYagsDhwjpcCil5L0mJ/woIoFH2jfXIcNB994LW29AG4VQISeohvfWi/ZPH+eTGeavX6vYwsqfg==" saltValue="+GtcUX5PKkvYXC9SyZoXGA==" spinCount="100000" sheet="1" formatCells="0"/>
  <mergeCells count="99">
    <mergeCell ref="A32:D32"/>
    <mergeCell ref="E32:F32"/>
    <mergeCell ref="G32:H32"/>
    <mergeCell ref="I32:J32"/>
    <mergeCell ref="K32:L32"/>
    <mergeCell ref="E19:F19"/>
    <mergeCell ref="E20:F20"/>
    <mergeCell ref="I19:J19"/>
    <mergeCell ref="A21:D21"/>
    <mergeCell ref="I21:J21"/>
    <mergeCell ref="G19:H19"/>
    <mergeCell ref="I20:J20"/>
    <mergeCell ref="K13:L13"/>
    <mergeCell ref="K14:L14"/>
    <mergeCell ref="K15:L15"/>
    <mergeCell ref="K16:L16"/>
    <mergeCell ref="I18:J18"/>
    <mergeCell ref="K18:L18"/>
    <mergeCell ref="K17:L17"/>
    <mergeCell ref="I16:J16"/>
    <mergeCell ref="I17:J17"/>
    <mergeCell ref="A31:D31"/>
    <mergeCell ref="E30:F30"/>
    <mergeCell ref="A30:D30"/>
    <mergeCell ref="A15:D15"/>
    <mergeCell ref="A16:D16"/>
    <mergeCell ref="A17:D17"/>
    <mergeCell ref="E31:F31"/>
    <mergeCell ref="A28:D28"/>
    <mergeCell ref="A29:D29"/>
    <mergeCell ref="A27:D27"/>
    <mergeCell ref="E24:F24"/>
    <mergeCell ref="E21:F21"/>
    <mergeCell ref="A25:D25"/>
    <mergeCell ref="A26:D26"/>
    <mergeCell ref="E26:F26"/>
    <mergeCell ref="A24:D24"/>
    <mergeCell ref="G31:H31"/>
    <mergeCell ref="I31:J31"/>
    <mergeCell ref="K31:L31"/>
    <mergeCell ref="I30:J30"/>
    <mergeCell ref="G30:H30"/>
    <mergeCell ref="K30:L30"/>
    <mergeCell ref="K28:L28"/>
    <mergeCell ref="E29:F29"/>
    <mergeCell ref="G29:H29"/>
    <mergeCell ref="I29:J29"/>
    <mergeCell ref="K29:L29"/>
    <mergeCell ref="E28:F28"/>
    <mergeCell ref="G28:H28"/>
    <mergeCell ref="I28:J28"/>
    <mergeCell ref="E27:F27"/>
    <mergeCell ref="G27:H27"/>
    <mergeCell ref="I27:J27"/>
    <mergeCell ref="K27:L27"/>
    <mergeCell ref="E25:F25"/>
    <mergeCell ref="G25:H25"/>
    <mergeCell ref="G26:H26"/>
    <mergeCell ref="K26:L26"/>
    <mergeCell ref="I25:J25"/>
    <mergeCell ref="G17:H17"/>
    <mergeCell ref="G18:H18"/>
    <mergeCell ref="K25:L25"/>
    <mergeCell ref="K24:L24"/>
    <mergeCell ref="G21:H21"/>
    <mergeCell ref="K19:L19"/>
    <mergeCell ref="K20:L20"/>
    <mergeCell ref="G20:H20"/>
    <mergeCell ref="K21:L21"/>
    <mergeCell ref="I24:J24"/>
    <mergeCell ref="G15:H15"/>
    <mergeCell ref="E13:F13"/>
    <mergeCell ref="I13:J13"/>
    <mergeCell ref="I14:J14"/>
    <mergeCell ref="I15:J15"/>
    <mergeCell ref="A13:D13"/>
    <mergeCell ref="A14:D14"/>
    <mergeCell ref="G24:H24"/>
    <mergeCell ref="I26:J26"/>
    <mergeCell ref="A10:D10"/>
    <mergeCell ref="A18:D18"/>
    <mergeCell ref="A19:D19"/>
    <mergeCell ref="A20:D20"/>
    <mergeCell ref="E14:F14"/>
    <mergeCell ref="E15:F15"/>
    <mergeCell ref="E16:F16"/>
    <mergeCell ref="G16:H16"/>
    <mergeCell ref="E17:F17"/>
    <mergeCell ref="E18:F18"/>
    <mergeCell ref="G13:H13"/>
    <mergeCell ref="G14:H14"/>
    <mergeCell ref="K5:L5"/>
    <mergeCell ref="A7:D7"/>
    <mergeCell ref="A8:D8"/>
    <mergeCell ref="A9:D9"/>
    <mergeCell ref="A5:D6"/>
    <mergeCell ref="E5:F5"/>
    <mergeCell ref="G5:H5"/>
    <mergeCell ref="I5:J5"/>
  </mergeCells>
  <phoneticPr fontId="3"/>
  <printOptions horizontalCentered="1"/>
  <pageMargins left="0.74803149606299213" right="0.74803149606299213" top="0.78740157480314965" bottom="0.78740157480314965" header="0.51181102362204722" footer="0.51181102362204722"/>
  <pageSetup paperSize="9" scale="94"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30" id="{0337507B-2D5D-4B59-A0F8-C5F2BA498FF2}">
            <xm:f>総括票①!$E$17="■"</xm:f>
            <x14:dxf>
              <fill>
                <patternFill patternType="mediumGray"/>
              </fill>
            </x14:dxf>
          </x14:cfRule>
          <xm:sqref>A13:L21</xm:sqref>
        </x14:conditionalFormatting>
        <x14:conditionalFormatting xmlns:xm="http://schemas.microsoft.com/office/excel/2006/main">
          <x14:cfRule type="expression" priority="1" id="{A33FC441-EABF-4F6E-BEB8-017411D13EAE}">
            <xm:f>総括票①!$E$17="■"</xm:f>
            <x14:dxf>
              <numFmt numFmtId="4" formatCode="#,##0.00"/>
            </x14:dxf>
          </x14:cfRule>
          <xm:sqref>F7:F10 H7:H10 J7:J10 L7:L10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X29"/>
  <sheetViews>
    <sheetView showGridLines="0" view="pageBreakPreview" zoomScaleNormal="100" zoomScaleSheetLayoutView="100" workbookViewId="0">
      <selection activeCell="D6" sqref="D6:Q6"/>
    </sheetView>
  </sheetViews>
  <sheetFormatPr defaultColWidth="9" defaultRowHeight="12"/>
  <cols>
    <col min="1" max="1" width="4.625" style="46" customWidth="1"/>
    <col min="2" max="2" width="5" style="46" customWidth="1"/>
    <col min="3" max="3" width="8.375" style="46" customWidth="1"/>
    <col min="4" max="4" width="5.75" style="46" customWidth="1"/>
    <col min="5" max="11" width="5" style="46" customWidth="1"/>
    <col min="12" max="16" width="5.375" style="46" customWidth="1"/>
    <col min="17" max="17" width="5.125" style="46" customWidth="1"/>
    <col min="18" max="18" width="9" style="46"/>
    <col min="19" max="19" width="9" style="46" hidden="1" customWidth="1"/>
    <col min="20" max="22" width="9" style="46" customWidth="1"/>
    <col min="23" max="16384" width="9" style="46"/>
  </cols>
  <sheetData>
    <row r="1" spans="1:24" s="49" customFormat="1" ht="13.5">
      <c r="A1" s="10" t="s">
        <v>196</v>
      </c>
    </row>
    <row r="2" spans="1:24" s="49" customFormat="1" ht="13.5">
      <c r="A2" s="9" t="s">
        <v>118</v>
      </c>
      <c r="B2" s="53"/>
      <c r="C2" s="53"/>
      <c r="D2" s="53"/>
      <c r="E2" s="53"/>
      <c r="F2" s="53"/>
      <c r="G2" s="53"/>
      <c r="H2" s="53"/>
      <c r="I2" s="53"/>
      <c r="J2" s="53"/>
      <c r="K2" s="53"/>
      <c r="L2" s="53"/>
      <c r="M2" s="53"/>
      <c r="N2" s="53"/>
    </row>
    <row r="3" spans="1:24" s="49" customFormat="1" ht="9.9499999999999993" customHeight="1"/>
    <row r="4" spans="1:24" s="49" customFormat="1" ht="18.75" customHeight="1" thickBot="1">
      <c r="A4" s="77" t="s">
        <v>358</v>
      </c>
      <c r="B4" s="50"/>
      <c r="C4" s="50"/>
      <c r="D4" s="50"/>
      <c r="E4" s="50"/>
      <c r="F4" s="50"/>
      <c r="G4" s="50"/>
      <c r="H4" s="50"/>
      <c r="I4" s="50"/>
      <c r="J4" s="50"/>
      <c r="K4" s="50"/>
      <c r="L4" s="50"/>
      <c r="M4" s="50"/>
      <c r="N4" s="50"/>
      <c r="O4" s="50"/>
      <c r="P4" s="50"/>
      <c r="Q4" s="50"/>
      <c r="R4" s="48"/>
      <c r="S4" s="47"/>
      <c r="T4" s="47"/>
      <c r="U4" s="48"/>
      <c r="V4" s="48"/>
      <c r="W4" s="48"/>
      <c r="X4" s="48"/>
    </row>
    <row r="5" spans="1:24" s="49" customFormat="1" ht="18.75" customHeight="1" thickBot="1">
      <c r="A5" s="990" t="s">
        <v>174</v>
      </c>
      <c r="B5" s="991"/>
      <c r="C5" s="991"/>
      <c r="D5" s="992" t="s">
        <v>286</v>
      </c>
      <c r="E5" s="993"/>
      <c r="F5" s="993"/>
      <c r="G5" s="993"/>
      <c r="H5" s="993"/>
      <c r="I5" s="993"/>
      <c r="J5" s="993"/>
      <c r="K5" s="993"/>
      <c r="L5" s="993"/>
      <c r="M5" s="993"/>
      <c r="N5" s="993"/>
      <c r="O5" s="993"/>
      <c r="P5" s="993"/>
      <c r="Q5" s="994"/>
      <c r="R5" s="48"/>
      <c r="S5" s="47"/>
      <c r="T5" s="47"/>
      <c r="U5" s="48"/>
      <c r="V5" s="48"/>
      <c r="W5" s="48"/>
      <c r="X5" s="48"/>
    </row>
    <row r="6" spans="1:24" s="49" customFormat="1" ht="42" customHeight="1">
      <c r="A6" s="995" t="s">
        <v>195</v>
      </c>
      <c r="B6" s="996"/>
      <c r="C6" s="996"/>
      <c r="D6" s="997"/>
      <c r="E6" s="998"/>
      <c r="F6" s="998"/>
      <c r="G6" s="998"/>
      <c r="H6" s="998"/>
      <c r="I6" s="998"/>
      <c r="J6" s="998"/>
      <c r="K6" s="998"/>
      <c r="L6" s="998"/>
      <c r="M6" s="998"/>
      <c r="N6" s="998"/>
      <c r="O6" s="998"/>
      <c r="P6" s="998"/>
      <c r="Q6" s="999"/>
      <c r="R6" s="48"/>
      <c r="S6" s="47"/>
      <c r="T6" s="47"/>
      <c r="U6" s="48"/>
      <c r="V6" s="48"/>
      <c r="W6" s="48"/>
      <c r="X6" s="48"/>
    </row>
    <row r="7" spans="1:24" s="49" customFormat="1" ht="42" customHeight="1">
      <c r="A7" s="1000" t="s">
        <v>268</v>
      </c>
      <c r="B7" s="971"/>
      <c r="C7" s="972"/>
      <c r="D7" s="973"/>
      <c r="E7" s="974"/>
      <c r="F7" s="974"/>
      <c r="G7" s="974"/>
      <c r="H7" s="974"/>
      <c r="I7" s="974"/>
      <c r="J7" s="974"/>
      <c r="K7" s="974"/>
      <c r="L7" s="974"/>
      <c r="M7" s="974"/>
      <c r="N7" s="974"/>
      <c r="O7" s="974"/>
      <c r="P7" s="974"/>
      <c r="Q7" s="975"/>
      <c r="R7" s="48"/>
      <c r="S7" s="47"/>
      <c r="T7" s="47"/>
      <c r="U7" s="48"/>
      <c r="V7" s="48"/>
      <c r="W7" s="48"/>
      <c r="X7" s="48"/>
    </row>
    <row r="8" spans="1:24" s="49" customFormat="1" ht="42" customHeight="1">
      <c r="A8" s="970" t="s">
        <v>434</v>
      </c>
      <c r="B8" s="971"/>
      <c r="C8" s="972"/>
      <c r="D8" s="973"/>
      <c r="E8" s="974"/>
      <c r="F8" s="974"/>
      <c r="G8" s="974"/>
      <c r="H8" s="974"/>
      <c r="I8" s="974"/>
      <c r="J8" s="974"/>
      <c r="K8" s="974"/>
      <c r="L8" s="974"/>
      <c r="M8" s="974"/>
      <c r="N8" s="974"/>
      <c r="O8" s="974"/>
      <c r="P8" s="974"/>
      <c r="Q8" s="975"/>
      <c r="S8" s="47"/>
      <c r="T8" s="47"/>
    </row>
    <row r="9" spans="1:24" s="47" customFormat="1" ht="42" customHeight="1">
      <c r="A9" s="979" t="s">
        <v>433</v>
      </c>
      <c r="B9" s="980"/>
      <c r="C9" s="981"/>
      <c r="D9" s="976"/>
      <c r="E9" s="977"/>
      <c r="F9" s="977"/>
      <c r="G9" s="977"/>
      <c r="H9" s="977"/>
      <c r="I9" s="977"/>
      <c r="J9" s="977"/>
      <c r="K9" s="977"/>
      <c r="L9" s="977"/>
      <c r="M9" s="977"/>
      <c r="N9" s="977"/>
      <c r="O9" s="977"/>
      <c r="P9" s="977"/>
      <c r="Q9" s="978"/>
      <c r="T9" s="48"/>
    </row>
    <row r="10" spans="1:24" s="47" customFormat="1" ht="42" customHeight="1" thickBot="1">
      <c r="A10" s="1001" t="s">
        <v>194</v>
      </c>
      <c r="B10" s="1002"/>
      <c r="C10" s="1003"/>
      <c r="D10" s="1004"/>
      <c r="E10" s="1005"/>
      <c r="F10" s="1005"/>
      <c r="G10" s="1005"/>
      <c r="H10" s="1005"/>
      <c r="I10" s="1005"/>
      <c r="J10" s="1005"/>
      <c r="K10" s="1005"/>
      <c r="L10" s="1005"/>
      <c r="M10" s="1005"/>
      <c r="N10" s="1005"/>
      <c r="O10" s="1005"/>
      <c r="P10" s="1005"/>
      <c r="Q10" s="1006"/>
      <c r="S10" s="52"/>
      <c r="T10" s="82"/>
    </row>
    <row r="11" spans="1:24" ht="7.5" customHeight="1"/>
    <row r="12" spans="1:24" ht="18.75" customHeight="1" thickBot="1">
      <c r="A12" s="77" t="s">
        <v>359</v>
      </c>
      <c r="B12" s="83"/>
      <c r="C12" s="83"/>
      <c r="D12" s="83"/>
      <c r="E12" s="83"/>
      <c r="F12" s="83"/>
      <c r="G12" s="83"/>
      <c r="H12" s="83"/>
      <c r="I12" s="83"/>
      <c r="J12" s="83"/>
      <c r="K12" s="83"/>
      <c r="L12" s="83"/>
      <c r="M12" s="83"/>
      <c r="N12" s="83"/>
      <c r="O12" s="83"/>
      <c r="P12" s="83"/>
      <c r="Q12" s="83"/>
    </row>
    <row r="13" spans="1:24" ht="22.5" customHeight="1">
      <c r="A13" s="1007" t="s">
        <v>272</v>
      </c>
      <c r="B13" s="1008"/>
      <c r="C13" s="1008"/>
      <c r="D13" s="1009"/>
      <c r="E13" s="1013" t="s">
        <v>273</v>
      </c>
      <c r="F13" s="1013"/>
      <c r="G13" s="1013"/>
      <c r="H13" s="1013"/>
      <c r="I13" s="1013"/>
      <c r="J13" s="1013"/>
      <c r="K13" s="1013"/>
      <c r="L13" s="1013"/>
      <c r="M13" s="1013"/>
      <c r="N13" s="1013"/>
      <c r="O13" s="1013"/>
      <c r="P13" s="1013"/>
      <c r="Q13" s="1014"/>
    </row>
    <row r="14" spans="1:24" ht="22.5" customHeight="1" thickBot="1">
      <c r="A14" s="1010"/>
      <c r="B14" s="1011"/>
      <c r="C14" s="1011"/>
      <c r="D14" s="1012"/>
      <c r="E14" s="1015" t="s">
        <v>275</v>
      </c>
      <c r="F14" s="1015"/>
      <c r="G14" s="1015"/>
      <c r="H14" s="1015"/>
      <c r="I14" s="1015"/>
      <c r="J14" s="1015"/>
      <c r="K14" s="1015"/>
      <c r="L14" s="1015"/>
      <c r="M14" s="1015"/>
      <c r="N14" s="1015"/>
      <c r="O14" s="1015"/>
      <c r="P14" s="1015" t="s">
        <v>274</v>
      </c>
      <c r="Q14" s="1016"/>
    </row>
    <row r="15" spans="1:24" ht="23.25" customHeight="1">
      <c r="A15" s="120" t="s">
        <v>323</v>
      </c>
      <c r="B15" s="963" t="s">
        <v>287</v>
      </c>
      <c r="C15" s="963"/>
      <c r="D15" s="963"/>
      <c r="E15" s="964" t="s">
        <v>270</v>
      </c>
      <c r="F15" s="965"/>
      <c r="G15" s="965"/>
      <c r="H15" s="965"/>
      <c r="I15" s="965"/>
      <c r="J15" s="965"/>
      <c r="K15" s="965"/>
      <c r="L15" s="965"/>
      <c r="M15" s="965"/>
      <c r="N15" s="965"/>
      <c r="O15" s="966"/>
      <c r="P15" s="988"/>
      <c r="Q15" s="989"/>
    </row>
    <row r="16" spans="1:24" ht="23.25" customHeight="1">
      <c r="A16" s="115" t="s">
        <v>323</v>
      </c>
      <c r="B16" s="951" t="s">
        <v>284</v>
      </c>
      <c r="C16" s="951"/>
      <c r="D16" s="951"/>
      <c r="E16" s="951" t="s">
        <v>285</v>
      </c>
      <c r="F16" s="951"/>
      <c r="G16" s="951"/>
      <c r="H16" s="951"/>
      <c r="I16" s="951"/>
      <c r="J16" s="951"/>
      <c r="K16" s="951"/>
      <c r="L16" s="951"/>
      <c r="M16" s="951"/>
      <c r="N16" s="951"/>
      <c r="O16" s="951"/>
      <c r="P16" s="982"/>
      <c r="Q16" s="983"/>
    </row>
    <row r="17" spans="1:19" ht="23.25" customHeight="1">
      <c r="A17" s="967" t="s">
        <v>323</v>
      </c>
      <c r="B17" s="960" t="s">
        <v>291</v>
      </c>
      <c r="C17" s="960"/>
      <c r="D17" s="969"/>
      <c r="E17" s="951" t="s">
        <v>271</v>
      </c>
      <c r="F17" s="951"/>
      <c r="G17" s="951"/>
      <c r="H17" s="951"/>
      <c r="I17" s="951"/>
      <c r="J17" s="951"/>
      <c r="K17" s="951"/>
      <c r="L17" s="951"/>
      <c r="M17" s="951"/>
      <c r="N17" s="951"/>
      <c r="O17" s="951"/>
      <c r="P17" s="961"/>
      <c r="Q17" s="962"/>
    </row>
    <row r="18" spans="1:19" ht="23.25" customHeight="1">
      <c r="A18" s="968"/>
      <c r="B18" s="960"/>
      <c r="C18" s="960"/>
      <c r="D18" s="969"/>
      <c r="E18" s="984" t="s">
        <v>276</v>
      </c>
      <c r="F18" s="984"/>
      <c r="G18" s="985"/>
      <c r="H18" s="985"/>
      <c r="I18" s="985"/>
      <c r="J18" s="985"/>
      <c r="K18" s="985"/>
      <c r="L18" s="985"/>
      <c r="M18" s="985"/>
      <c r="N18" s="985"/>
      <c r="O18" s="985"/>
      <c r="P18" s="986"/>
      <c r="Q18" s="987"/>
    </row>
    <row r="19" spans="1:19" ht="23.25" customHeight="1">
      <c r="A19" s="115" t="s">
        <v>323</v>
      </c>
      <c r="B19" s="960" t="s">
        <v>447</v>
      </c>
      <c r="C19" s="960"/>
      <c r="D19" s="960"/>
      <c r="E19" s="951" t="s">
        <v>448</v>
      </c>
      <c r="F19" s="951"/>
      <c r="G19" s="951"/>
      <c r="H19" s="951"/>
      <c r="I19" s="951"/>
      <c r="J19" s="951"/>
      <c r="K19" s="951"/>
      <c r="L19" s="951"/>
      <c r="M19" s="951"/>
      <c r="N19" s="951"/>
      <c r="O19" s="951"/>
      <c r="P19" s="943"/>
      <c r="Q19" s="944"/>
    </row>
    <row r="20" spans="1:19" ht="23.25" customHeight="1">
      <c r="A20" s="115" t="s">
        <v>323</v>
      </c>
      <c r="B20" s="951" t="s">
        <v>426</v>
      </c>
      <c r="C20" s="951"/>
      <c r="D20" s="951"/>
      <c r="E20" s="954"/>
      <c r="F20" s="955"/>
      <c r="G20" s="955"/>
      <c r="H20" s="952" t="s">
        <v>438</v>
      </c>
      <c r="I20" s="952"/>
      <c r="J20" s="952"/>
      <c r="K20" s="952"/>
      <c r="L20" s="952"/>
      <c r="M20" s="952"/>
      <c r="N20" s="952"/>
      <c r="O20" s="953"/>
      <c r="P20" s="943"/>
      <c r="Q20" s="944"/>
      <c r="S20" s="46" t="s">
        <v>426</v>
      </c>
    </row>
    <row r="21" spans="1:19" ht="23.25" customHeight="1">
      <c r="A21" s="290" t="s">
        <v>323</v>
      </c>
      <c r="B21" s="957" t="s">
        <v>436</v>
      </c>
      <c r="C21" s="958"/>
      <c r="D21" s="959"/>
      <c r="E21" s="956" t="s">
        <v>437</v>
      </c>
      <c r="F21" s="956"/>
      <c r="G21" s="956"/>
      <c r="H21" s="956"/>
      <c r="I21" s="956"/>
      <c r="J21" s="956"/>
      <c r="K21" s="956"/>
      <c r="L21" s="956"/>
      <c r="M21" s="956"/>
      <c r="N21" s="956"/>
      <c r="O21" s="956"/>
      <c r="P21" s="961"/>
      <c r="Q21" s="962"/>
      <c r="S21" s="46" t="s">
        <v>427</v>
      </c>
    </row>
    <row r="22" spans="1:19" ht="23.25" customHeight="1" thickBot="1">
      <c r="A22" s="116" t="s">
        <v>323</v>
      </c>
      <c r="B22" s="945" t="s">
        <v>293</v>
      </c>
      <c r="C22" s="945"/>
      <c r="D22" s="945"/>
      <c r="E22" s="946"/>
      <c r="F22" s="947"/>
      <c r="G22" s="947"/>
      <c r="H22" s="947"/>
      <c r="I22" s="947"/>
      <c r="J22" s="947"/>
      <c r="K22" s="947"/>
      <c r="L22" s="947"/>
      <c r="M22" s="947"/>
      <c r="N22" s="947"/>
      <c r="O22" s="948"/>
      <c r="P22" s="949"/>
      <c r="Q22" s="950"/>
      <c r="S22" s="46" t="s">
        <v>428</v>
      </c>
    </row>
    <row r="23" spans="1:19">
      <c r="S23" s="46" t="s">
        <v>429</v>
      </c>
    </row>
    <row r="24" spans="1:19" ht="14.25" thickBot="1">
      <c r="A24" s="17" t="s">
        <v>451</v>
      </c>
    </row>
    <row r="25" spans="1:19" ht="44.1" customHeight="1">
      <c r="A25" s="934"/>
      <c r="B25" s="935"/>
      <c r="C25" s="935"/>
      <c r="D25" s="935"/>
      <c r="E25" s="935"/>
      <c r="F25" s="935"/>
      <c r="G25" s="935"/>
      <c r="H25" s="935"/>
      <c r="I25" s="935"/>
      <c r="J25" s="935"/>
      <c r="K25" s="935"/>
      <c r="L25" s="935"/>
      <c r="M25" s="935"/>
      <c r="N25" s="935"/>
      <c r="O25" s="935"/>
      <c r="P25" s="935"/>
      <c r="Q25" s="936"/>
    </row>
    <row r="26" spans="1:19" ht="44.1" customHeight="1">
      <c r="A26" s="937"/>
      <c r="B26" s="938"/>
      <c r="C26" s="938"/>
      <c r="D26" s="938"/>
      <c r="E26" s="938"/>
      <c r="F26" s="938"/>
      <c r="G26" s="938"/>
      <c r="H26" s="938"/>
      <c r="I26" s="938"/>
      <c r="J26" s="938"/>
      <c r="K26" s="938"/>
      <c r="L26" s="938"/>
      <c r="M26" s="938"/>
      <c r="N26" s="938"/>
      <c r="O26" s="938"/>
      <c r="P26" s="938"/>
      <c r="Q26" s="939"/>
    </row>
    <row r="27" spans="1:19" ht="44.1" customHeight="1">
      <c r="A27" s="937"/>
      <c r="B27" s="938"/>
      <c r="C27" s="938"/>
      <c r="D27" s="938"/>
      <c r="E27" s="938"/>
      <c r="F27" s="938"/>
      <c r="G27" s="938"/>
      <c r="H27" s="938"/>
      <c r="I27" s="938"/>
      <c r="J27" s="938"/>
      <c r="K27" s="938"/>
      <c r="L27" s="938"/>
      <c r="M27" s="938"/>
      <c r="N27" s="938"/>
      <c r="O27" s="938"/>
      <c r="P27" s="938"/>
      <c r="Q27" s="939"/>
    </row>
    <row r="28" spans="1:19" ht="44.1" customHeight="1">
      <c r="A28" s="937"/>
      <c r="B28" s="938"/>
      <c r="C28" s="938"/>
      <c r="D28" s="938"/>
      <c r="E28" s="938"/>
      <c r="F28" s="938"/>
      <c r="G28" s="938"/>
      <c r="H28" s="938"/>
      <c r="I28" s="938"/>
      <c r="J28" s="938"/>
      <c r="K28" s="938"/>
      <c r="L28" s="938"/>
      <c r="M28" s="938"/>
      <c r="N28" s="938"/>
      <c r="O28" s="938"/>
      <c r="P28" s="938"/>
      <c r="Q28" s="939"/>
    </row>
    <row r="29" spans="1:19" ht="44.1" customHeight="1" thickBot="1">
      <c r="A29" s="940"/>
      <c r="B29" s="941"/>
      <c r="C29" s="941"/>
      <c r="D29" s="941"/>
      <c r="E29" s="941"/>
      <c r="F29" s="941"/>
      <c r="G29" s="941"/>
      <c r="H29" s="941"/>
      <c r="I29" s="941"/>
      <c r="J29" s="941"/>
      <c r="K29" s="941"/>
      <c r="L29" s="941"/>
      <c r="M29" s="941"/>
      <c r="N29" s="941"/>
      <c r="O29" s="941"/>
      <c r="P29" s="941"/>
      <c r="Q29" s="942"/>
    </row>
  </sheetData>
  <sheetProtection algorithmName="SHA-512" hashValue="zIWVS60VxtO+tdp8hWxKdh2O+x21v55A2UBpn7KeK9fcMumBwya73iJQJFOvSRyVrofU6fmCDSYx16TSDT4A/A==" saltValue="D6iJVqNNwOYLIuHXitpZhg==" spinCount="100000" sheet="1" formatCells="0"/>
  <mergeCells count="42">
    <mergeCell ref="A10:C10"/>
    <mergeCell ref="D10:Q10"/>
    <mergeCell ref="A13:D14"/>
    <mergeCell ref="E13:Q13"/>
    <mergeCell ref="E14:O14"/>
    <mergeCell ref="P14:Q14"/>
    <mergeCell ref="A5:C5"/>
    <mergeCell ref="D5:Q5"/>
    <mergeCell ref="A6:C6"/>
    <mergeCell ref="D6:Q6"/>
    <mergeCell ref="A7:C7"/>
    <mergeCell ref="D7:Q7"/>
    <mergeCell ref="B15:D15"/>
    <mergeCell ref="E15:O15"/>
    <mergeCell ref="A17:A18"/>
    <mergeCell ref="B17:D18"/>
    <mergeCell ref="A8:C8"/>
    <mergeCell ref="D8:Q8"/>
    <mergeCell ref="D9:Q9"/>
    <mergeCell ref="A9:C9"/>
    <mergeCell ref="P16:Q16"/>
    <mergeCell ref="E17:O17"/>
    <mergeCell ref="E18:F18"/>
    <mergeCell ref="G18:O18"/>
    <mergeCell ref="P17:Q18"/>
    <mergeCell ref="P15:Q15"/>
    <mergeCell ref="B16:D16"/>
    <mergeCell ref="E16:O16"/>
    <mergeCell ref="A25:Q29"/>
    <mergeCell ref="P19:Q19"/>
    <mergeCell ref="B22:D22"/>
    <mergeCell ref="E22:O22"/>
    <mergeCell ref="P22:Q22"/>
    <mergeCell ref="B20:D20"/>
    <mergeCell ref="P20:Q20"/>
    <mergeCell ref="H20:O20"/>
    <mergeCell ref="E20:G20"/>
    <mergeCell ref="E21:O21"/>
    <mergeCell ref="B21:D21"/>
    <mergeCell ref="B19:D19"/>
    <mergeCell ref="P21:Q21"/>
    <mergeCell ref="E19:O19"/>
  </mergeCells>
  <phoneticPr fontId="3"/>
  <dataValidations count="2">
    <dataValidation type="list" allowBlank="1" showInputMessage="1" showErrorMessage="1" sqref="A15:A22" xr:uid="{00000000-0002-0000-0800-000000000000}">
      <formula1>"■,□"</formula1>
    </dataValidation>
    <dataValidation type="list" allowBlank="1" showInputMessage="1" showErrorMessage="1" sqref="E20:G20" xr:uid="{00000000-0002-0000-0800-000001000000}">
      <formula1>$S$20:$S$23</formula1>
    </dataValidation>
  </dataValidations>
  <printOptions horizontalCentered="1"/>
  <pageMargins left="0.74803149606299213" right="0.74803149606299213" top="0.78740157480314965" bottom="0.78740157480314965" header="0.51181102362204722" footer="0.51181102362204722"/>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42</vt:i4>
      </vt:variant>
    </vt:vector>
  </HeadingPairs>
  <TitlesOfParts>
    <vt:vector size="52" baseType="lpstr">
      <vt:lpstr>提出書</vt:lpstr>
      <vt:lpstr>総括票①</vt:lpstr>
      <vt:lpstr>総括票②</vt:lpstr>
      <vt:lpstr>総括票③-１</vt:lpstr>
      <vt:lpstr>総括票③-２</vt:lpstr>
      <vt:lpstr>総括票③-３</vt:lpstr>
      <vt:lpstr>総括票④</vt:lpstr>
      <vt:lpstr>総括票⑤</vt:lpstr>
      <vt:lpstr>総括票⑥</vt:lpstr>
      <vt:lpstr>再エネ設備（非公表）</vt:lpstr>
      <vt:lpstr>Ａ_農業_林業</vt:lpstr>
      <vt:lpstr>ＡＡ</vt:lpstr>
      <vt:lpstr>Ｂ_漁業</vt:lpstr>
      <vt:lpstr>Ｃ_鉱業_採石業_砂利採取業</vt:lpstr>
      <vt:lpstr>Ｄ_建設業</vt:lpstr>
      <vt:lpstr>Ｅ_製造業</vt:lpstr>
      <vt:lpstr>Ｆ_電気・ガス・熱供給・水道業</vt:lpstr>
      <vt:lpstr>Ｇ_情報通信業</vt:lpstr>
      <vt:lpstr>Ｈ_運輸業_郵便業</vt:lpstr>
      <vt:lpstr>Ｉ_卸売・小売業</vt:lpstr>
      <vt:lpstr>Ｊ_金融業・保険業</vt:lpstr>
      <vt:lpstr>Ｋ_不動産業_物品賃貸業</vt:lpstr>
      <vt:lpstr>Ｌ_学術研究_専門・技術サービス業</vt:lpstr>
      <vt:lpstr>Ｍ_宿泊業_飲食サービス業</vt:lpstr>
      <vt:lpstr>Ｎ_生活関連サービス業_娯楽業</vt:lpstr>
      <vt:lpstr>Ｏ_教育_学習支援業</vt:lpstr>
      <vt:lpstr>Ｐ_医療_福祉</vt:lpstr>
      <vt:lpstr>'再エネ設備（非公表）'!Print_Area</vt:lpstr>
      <vt:lpstr>総括票①!Print_Area</vt:lpstr>
      <vt:lpstr>総括票②!Print_Area</vt:lpstr>
      <vt:lpstr>'総括票③-１'!Print_Area</vt:lpstr>
      <vt:lpstr>'総括票③-２'!Print_Area</vt:lpstr>
      <vt:lpstr>'総括票③-３'!Print_Area</vt:lpstr>
      <vt:lpstr>総括票④!Print_Area</vt:lpstr>
      <vt:lpstr>総括票⑤!Print_Area</vt:lpstr>
      <vt:lpstr>総括票⑥!Print_Area</vt:lpstr>
      <vt:lpstr>提出書!Print_Area</vt:lpstr>
      <vt:lpstr>提出書!Print_Titles</vt:lpstr>
      <vt:lpstr>Ｑ_複合サービス事業</vt:lpstr>
      <vt:lpstr>Ｒ_サービス業_他に分類されないもの</vt:lpstr>
      <vt:lpstr>Ｓ_公務_他に分類されるものを除く</vt:lpstr>
      <vt:lpstr>Ｔ_分類不能の産業</vt:lpstr>
      <vt:lpstr>エネ起</vt:lpstr>
      <vt:lpstr>太陽光建物１</vt:lpstr>
      <vt:lpstr>太陽光建物２</vt:lpstr>
      <vt:lpstr>太陽光土地１</vt:lpstr>
      <vt:lpstr>太陽光土地２</vt:lpstr>
      <vt:lpstr>大分類</vt:lpstr>
      <vt:lpstr>電気１</vt:lpstr>
      <vt:lpstr>電気２</vt:lpstr>
      <vt:lpstr>熱１</vt:lpstr>
      <vt:lpstr>熱２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相原 有希</cp:lastModifiedBy>
  <cp:lastPrinted>2023-10-17T08:23:25Z</cp:lastPrinted>
  <dcterms:created xsi:type="dcterms:W3CDTF">2013-04-04T01:28:14Z</dcterms:created>
  <dcterms:modified xsi:type="dcterms:W3CDTF">2023-11-29T02:10:18Z</dcterms:modified>
</cp:coreProperties>
</file>