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貸付料" sheetId="1" r:id="rId1"/>
  </sheets>
  <calcPr calcId="145621"/>
</workbook>
</file>

<file path=xl/calcChain.xml><?xml version="1.0" encoding="utf-8"?>
<calcChain xmlns="http://schemas.openxmlformats.org/spreadsheetml/2006/main">
  <c r="C35" i="1" l="1"/>
  <c r="G35" i="1" s="1"/>
  <c r="G16" i="1" l="1"/>
  <c r="E19" i="1" s="1"/>
  <c r="C19" i="1"/>
  <c r="I19" i="1"/>
  <c r="I22" i="1" s="1"/>
  <c r="E30" i="1"/>
  <c r="C45" i="1"/>
  <c r="E45" i="1"/>
  <c r="E49" i="1" s="1"/>
  <c r="C46" i="1"/>
  <c r="G49" i="1"/>
  <c r="C22" i="1" l="1"/>
  <c r="C24" i="1" s="1"/>
  <c r="C30" i="1" s="1"/>
  <c r="G30" i="1" s="1"/>
  <c r="G37" i="1" s="1"/>
  <c r="C49" i="1"/>
  <c r="C51" i="1" s="1"/>
  <c r="C52" i="1" s="1"/>
  <c r="G31" i="1" l="1"/>
  <c r="G54" i="1"/>
</calcChain>
</file>

<file path=xl/sharedStrings.xml><?xml version="1.0" encoding="utf-8"?>
<sst xmlns="http://schemas.openxmlformats.org/spreadsheetml/2006/main" count="71" uniqueCount="39">
  <si>
    <t>◎貸付料合計</t>
    <rPh sb="1" eb="2">
      <t>カ</t>
    </rPh>
    <rPh sb="2" eb="3">
      <t>ツ</t>
    </rPh>
    <rPh sb="3" eb="4">
      <t>リョウ</t>
    </rPh>
    <rPh sb="4" eb="6">
      <t>ゴウケイ</t>
    </rPh>
    <phoneticPr fontId="3"/>
  </si>
  <si>
    <t>）</t>
    <phoneticPr fontId="3"/>
  </si>
  <si>
    <t>（</t>
    <phoneticPr fontId="3"/>
  </si>
  <si>
    <t>（円未満切捨て）</t>
    <rPh sb="1" eb="2">
      <t>エン</t>
    </rPh>
    <rPh sb="2" eb="4">
      <t>ミマン</t>
    </rPh>
    <rPh sb="4" eb="6">
      <t>キリス</t>
    </rPh>
    <phoneticPr fontId="3"/>
  </si>
  <si>
    <t>＝</t>
    <phoneticPr fontId="3"/>
  </si>
  <si>
    <t>×</t>
    <phoneticPr fontId="3"/>
  </si>
  <si>
    <t>＝</t>
    <phoneticPr fontId="3"/>
  </si>
  <si>
    <t>土地の面積（㎡）</t>
    <rPh sb="0" eb="2">
      <t>トチ</t>
    </rPh>
    <rPh sb="3" eb="5">
      <t>メンセキ</t>
    </rPh>
    <phoneticPr fontId="3"/>
  </si>
  <si>
    <t>貸付面積（㎡）</t>
    <rPh sb="0" eb="1">
      <t>カ</t>
    </rPh>
    <rPh sb="1" eb="2">
      <t>ツ</t>
    </rPh>
    <rPh sb="2" eb="4">
      <t>メンセキ</t>
    </rPh>
    <phoneticPr fontId="3"/>
  </si>
  <si>
    <t>×</t>
    <phoneticPr fontId="3"/>
  </si>
  <si>
    <t>土地の評価額（円）</t>
    <rPh sb="0" eb="2">
      <t>トチ</t>
    </rPh>
    <rPh sb="3" eb="6">
      <t>ヒョウカガク</t>
    </rPh>
    <rPh sb="7" eb="8">
      <t>エン</t>
    </rPh>
    <phoneticPr fontId="3"/>
  </si>
  <si>
    <t>◎土地貸付料（受変電設備）</t>
    <rPh sb="1" eb="3">
      <t>トチ</t>
    </rPh>
    <rPh sb="3" eb="5">
      <t>カシツケ</t>
    </rPh>
    <rPh sb="5" eb="6">
      <t>リョウ</t>
    </rPh>
    <rPh sb="7" eb="8">
      <t>ウケ</t>
    </rPh>
    <rPh sb="8" eb="10">
      <t>ヘンデン</t>
    </rPh>
    <rPh sb="10" eb="12">
      <t>セツビ</t>
    </rPh>
    <phoneticPr fontId="3"/>
  </si>
  <si>
    <t>）</t>
    <phoneticPr fontId="3"/>
  </si>
  <si>
    <t>（</t>
    <phoneticPr fontId="3"/>
  </si>
  <si>
    <t>太陽光発電に係る貸付料率については、1.4％（交付金相当分）＋消費税とする。</t>
    <rPh sb="0" eb="3">
      <t>タイヨウコウ</t>
    </rPh>
    <rPh sb="3" eb="5">
      <t>ハツデン</t>
    </rPh>
    <rPh sb="6" eb="7">
      <t>カカ</t>
    </rPh>
    <rPh sb="8" eb="10">
      <t>カシツケ</t>
    </rPh>
    <rPh sb="10" eb="11">
      <t>リョウ</t>
    </rPh>
    <rPh sb="11" eb="12">
      <t>リツ</t>
    </rPh>
    <rPh sb="23" eb="26">
      <t>コウフキン</t>
    </rPh>
    <rPh sb="26" eb="28">
      <t>ソウトウ</t>
    </rPh>
    <rPh sb="28" eb="29">
      <t>ブン</t>
    </rPh>
    <rPh sb="31" eb="34">
      <t>ショウヒゼイ</t>
    </rPh>
    <phoneticPr fontId="3"/>
  </si>
  <si>
    <t>○貸付料の算定</t>
    <rPh sb="1" eb="3">
      <t>カシツケ</t>
    </rPh>
    <rPh sb="3" eb="4">
      <t>リョウ</t>
    </rPh>
    <rPh sb="5" eb="7">
      <t>サンテイ</t>
    </rPh>
    <phoneticPr fontId="3"/>
  </si>
  <si>
    <t>（小数点第３位以下切捨て）</t>
    <rPh sb="1" eb="4">
      <t>ショウスウテン</t>
    </rPh>
    <rPh sb="4" eb="5">
      <t>ダイ</t>
    </rPh>
    <rPh sb="6" eb="7">
      <t>イ</t>
    </rPh>
    <rPh sb="7" eb="9">
      <t>イカ</t>
    </rPh>
    <rPh sb="9" eb="11">
      <t>キリス</t>
    </rPh>
    <phoneticPr fontId="3"/>
  </si>
  <si>
    <t>+</t>
    <phoneticPr fontId="3"/>
  </si>
  <si>
    <t>建物の建築面積（㎡）</t>
    <rPh sb="0" eb="2">
      <t>タテモノ</t>
    </rPh>
    <rPh sb="3" eb="5">
      <t>ケンチク</t>
    </rPh>
    <rPh sb="5" eb="7">
      <t>メンセキ</t>
    </rPh>
    <phoneticPr fontId="3"/>
  </si>
  <si>
    <t>建物の延面積（㎡）</t>
    <rPh sb="0" eb="2">
      <t>タテモノ</t>
    </rPh>
    <rPh sb="3" eb="4">
      <t>ノ</t>
    </rPh>
    <rPh sb="4" eb="6">
      <t>メンセキ</t>
    </rPh>
    <phoneticPr fontId="3"/>
  </si>
  <si>
    <t>○屋根（土地）評価額の算定</t>
    <rPh sb="1" eb="3">
      <t>ヤネ</t>
    </rPh>
    <rPh sb="4" eb="6">
      <t>トチ</t>
    </rPh>
    <rPh sb="7" eb="10">
      <t>ヒョウカガク</t>
    </rPh>
    <rPh sb="11" eb="13">
      <t>サンテイ</t>
    </rPh>
    <phoneticPr fontId="3"/>
  </si>
  <si>
    <t>◎屋根貸付料（太陽光パネル）</t>
    <rPh sb="1" eb="3">
      <t>ヤネ</t>
    </rPh>
    <rPh sb="3" eb="5">
      <t>カシツケ</t>
    </rPh>
    <rPh sb="5" eb="6">
      <t>リョウ</t>
    </rPh>
    <rPh sb="7" eb="10">
      <t>タイヨウコウ</t>
    </rPh>
    <phoneticPr fontId="3"/>
  </si>
  <si>
    <t>(行政財産)</t>
    <rPh sb="1" eb="3">
      <t>ギョウセイ</t>
    </rPh>
    <rPh sb="3" eb="5">
      <t>ザイサン</t>
    </rPh>
    <phoneticPr fontId="3"/>
  </si>
  <si>
    <t>◎施設名称</t>
    <rPh sb="1" eb="3">
      <t>シセツ</t>
    </rPh>
    <rPh sb="3" eb="5">
      <t>メイショウ</t>
    </rPh>
    <phoneticPr fontId="3"/>
  </si>
  <si>
    <t>太陽光発電に係る貸付料算定について</t>
    <rPh sb="0" eb="3">
      <t>タイヨウコウ</t>
    </rPh>
    <rPh sb="3" eb="5">
      <t>ハツデン</t>
    </rPh>
    <rPh sb="6" eb="7">
      <t>カカ</t>
    </rPh>
    <rPh sb="8" eb="9">
      <t>カ</t>
    </rPh>
    <rPh sb="9" eb="10">
      <t>ツ</t>
    </rPh>
    <rPh sb="10" eb="11">
      <t>リョウ</t>
    </rPh>
    <rPh sb="11" eb="13">
      <t>サンテイ</t>
    </rPh>
    <phoneticPr fontId="3"/>
  </si>
  <si>
    <t>資料７</t>
    <rPh sb="0" eb="2">
      <t>シリョウ</t>
    </rPh>
    <phoneticPr fontId="3"/>
  </si>
  <si>
    <t>（小数第2位までの実測）</t>
    <rPh sb="1" eb="3">
      <t>ショウスウ</t>
    </rPh>
    <rPh sb="3" eb="4">
      <t>ダイ</t>
    </rPh>
    <rPh sb="5" eb="6">
      <t>イ</t>
    </rPh>
    <rPh sb="9" eb="11">
      <t>ジッソク</t>
    </rPh>
    <phoneticPr fontId="3"/>
  </si>
  <si>
    <t>（小数第2位まで実測）</t>
    <rPh sb="1" eb="3">
      <t>ショウスウ</t>
    </rPh>
    <rPh sb="3" eb="4">
      <t>ダイ</t>
    </rPh>
    <rPh sb="5" eb="6">
      <t>イ</t>
    </rPh>
    <rPh sb="8" eb="10">
      <t>ジッソク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</si>
  <si>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（円未満切捨て</t>
    </r>
    <r>
      <rPr>
        <sz val="11"/>
        <color theme="1"/>
        <rFont val="ＭＳ Ｐゴシック"/>
        <family val="3"/>
        <charset val="128"/>
        <scheme val="minor"/>
      </rPr>
      <t>）・・・①</t>
    </r>
    <phoneticPr fontId="3"/>
  </si>
  <si>
    <t>式①</t>
    <rPh sb="0" eb="1">
      <t>シキ</t>
    </rPh>
    <phoneticPr fontId="3"/>
  </si>
  <si>
    <t>式②</t>
    <rPh sb="0" eb="1">
      <t>シキ</t>
    </rPh>
    <phoneticPr fontId="3"/>
  </si>
  <si>
    <t>＝</t>
    <phoneticPr fontId="3"/>
  </si>
  <si>
    <t>貸付料</t>
    <rPh sb="0" eb="2">
      <t>カシツケ</t>
    </rPh>
    <rPh sb="2" eb="3">
      <t>リョウ</t>
    </rPh>
    <phoneticPr fontId="3"/>
  </si>
  <si>
    <t>貸付面積（㎡）</t>
    <rPh sb="0" eb="2">
      <t>カシツケ</t>
    </rPh>
    <rPh sb="2" eb="4">
      <t>メンセキ</t>
    </rPh>
    <phoneticPr fontId="3"/>
  </si>
  <si>
    <t>・・・②</t>
    <phoneticPr fontId="3"/>
  </si>
  <si>
    <r>
      <rPr>
        <sz val="10"/>
        <color theme="1"/>
        <rFont val="ＭＳ Ｐゴシック"/>
        <family val="3"/>
        <charset val="128"/>
        <scheme val="minor"/>
      </rPr>
      <t>（円未満切捨て）</t>
    </r>
    <r>
      <rPr>
        <sz val="11"/>
        <color theme="1"/>
        <rFont val="ＭＳ Ｐゴシック"/>
        <family val="3"/>
        <charset val="128"/>
        <scheme val="minor"/>
      </rPr>
      <t>・・・④</t>
    </r>
    <phoneticPr fontId="3"/>
  </si>
  <si>
    <t>③＋④＝</t>
    <phoneticPr fontId="3"/>
  </si>
  <si>
    <t>①と②のいずれか低い額が貸付料の年額となる。</t>
    <rPh sb="8" eb="9">
      <t>ヒク</t>
    </rPh>
    <rPh sb="10" eb="11">
      <t>ガク</t>
    </rPh>
    <rPh sb="12" eb="14">
      <t>カシツケ</t>
    </rPh>
    <rPh sb="14" eb="15">
      <t>リョウ</t>
    </rPh>
    <rPh sb="16" eb="18">
      <t>ネンガク</t>
    </rPh>
    <phoneticPr fontId="3"/>
  </si>
  <si>
    <t>・・・③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</si>
</sst>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"/>
    <numFmt numFmtId="177" formatCode="#,##0.00&quot;円/㎡&quot;"/>
    <numFmt numFmtId="178" formatCode="#,##0&quot;㎡&quot;"/>
    <numFmt numFmtId="179" formatCode="#,##0&quot;円/㎡&quot;"/>
    <numFmt numFmtId="180" formatCode="0.00_ "/>
    <numFmt numFmtId="181" formatCode="#,##0.00&quot;㎡&quot;"/>
    <numFmt numFmtId="182" formatCode="#,###&quot;円&quot;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9" fillId="0" borderId="0"/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1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81" fontId="2" fillId="2" borderId="0" xfId="1" applyNumberFormat="1" applyFont="1" applyFill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81" fontId="2" fillId="0" borderId="0" xfId="1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78" fontId="2" fillId="2" borderId="0" xfId="0" applyNumberFormat="1" applyFont="1" applyFill="1" applyAlignment="1">
      <alignment horizontal="center" vertical="center"/>
    </xf>
    <xf numFmtId="182" fontId="2" fillId="0" borderId="2" xfId="1" applyNumberFormat="1" applyFont="1" applyFill="1" applyBorder="1" applyAlignment="1">
      <alignment horizontal="center" vertical="center"/>
    </xf>
    <xf numFmtId="182" fontId="2" fillId="0" borderId="0" xfId="1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82" fontId="2" fillId="0" borderId="3" xfId="1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81" fontId="2" fillId="2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2" borderId="0" xfId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180" fontId="2" fillId="0" borderId="0" xfId="1" applyNumberFormat="1" applyFont="1" applyBorder="1" applyAlignment="1">
      <alignment horizontal="center" vertical="center"/>
    </xf>
  </cellXfs>
  <cellStyles count="6">
    <cellStyle name="パーセント 2" xfId="2"/>
    <cellStyle name="桁区切り" xfId="1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view="pageLayout" zoomScaleNormal="100" workbookViewId="0"/>
  </sheetViews>
  <sheetFormatPr defaultRowHeight="13.5"/>
  <cols>
    <col min="1" max="1" width="2.625" style="1" customWidth="1"/>
    <col min="2" max="2" width="4.125" style="1" customWidth="1"/>
    <col min="3" max="3" width="18.5" style="1" customWidth="1"/>
    <col min="4" max="4" width="3.625" style="1" customWidth="1"/>
    <col min="5" max="5" width="18.625" style="1" customWidth="1"/>
    <col min="6" max="6" width="3.625" style="1" customWidth="1"/>
    <col min="7" max="7" width="18.625" style="1" customWidth="1"/>
    <col min="8" max="8" width="3.625" style="1" customWidth="1"/>
    <col min="9" max="9" width="15.625" style="1" customWidth="1"/>
    <col min="10" max="10" width="1.625" style="1" customWidth="1"/>
    <col min="11" max="12" width="9" style="1"/>
    <col min="13" max="13" width="11.25" style="1" bestFit="1" customWidth="1"/>
    <col min="14" max="16384" width="9" style="1"/>
  </cols>
  <sheetData>
    <row r="1" spans="1:12" ht="14.25">
      <c r="I1" s="21" t="s">
        <v>25</v>
      </c>
    </row>
    <row r="2" spans="1:12" s="3" customFormat="1" ht="21" customHeight="1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4"/>
    </row>
    <row r="5" spans="1:12">
      <c r="A5" s="1" t="s">
        <v>23</v>
      </c>
      <c r="E5" s="36" t="s">
        <v>22</v>
      </c>
      <c r="F5" s="36"/>
      <c r="G5" s="36"/>
    </row>
    <row r="6" spans="1:12">
      <c r="E6" s="20"/>
    </row>
    <row r="7" spans="1:12">
      <c r="A7" s="1" t="s">
        <v>21</v>
      </c>
    </row>
    <row r="9" spans="1:12">
      <c r="B9" s="1" t="s">
        <v>20</v>
      </c>
    </row>
    <row r="11" spans="1:12" ht="21">
      <c r="C11" s="16" t="s">
        <v>10</v>
      </c>
      <c r="D11" s="33" t="s">
        <v>9</v>
      </c>
      <c r="E11" s="36" t="s">
        <v>18</v>
      </c>
      <c r="F11" s="36"/>
      <c r="G11" s="36"/>
      <c r="H11" s="33" t="s">
        <v>9</v>
      </c>
      <c r="I11" s="33" t="s">
        <v>8</v>
      </c>
      <c r="L11" s="1" ph="1"/>
    </row>
    <row r="12" spans="1:12" ht="21">
      <c r="C12" s="5" t="s">
        <v>7</v>
      </c>
      <c r="D12" s="33"/>
      <c r="E12" s="5" t="s">
        <v>19</v>
      </c>
      <c r="F12" s="5" t="s">
        <v>17</v>
      </c>
      <c r="G12" s="5" t="s">
        <v>18</v>
      </c>
      <c r="H12" s="33"/>
      <c r="I12" s="33"/>
      <c r="L12" s="1" ph="1"/>
    </row>
    <row r="13" spans="1:12">
      <c r="C13" s="5" t="s">
        <v>3</v>
      </c>
      <c r="E13" s="33" t="s">
        <v>16</v>
      </c>
      <c r="F13" s="33"/>
      <c r="G13" s="33"/>
      <c r="I13" s="5" t="s">
        <v>27</v>
      </c>
    </row>
    <row r="15" spans="1:12">
      <c r="B15" s="33" t="s">
        <v>6</v>
      </c>
      <c r="C15" s="14"/>
      <c r="D15" s="33" t="s">
        <v>9</v>
      </c>
      <c r="E15" s="32"/>
      <c r="F15" s="32"/>
      <c r="G15" s="32"/>
      <c r="H15" s="33" t="s">
        <v>9</v>
      </c>
      <c r="I15" s="34"/>
    </row>
    <row r="16" spans="1:12">
      <c r="B16" s="33"/>
      <c r="C16" s="13"/>
      <c r="D16" s="33"/>
      <c r="E16" s="13"/>
      <c r="F16" s="5" t="s">
        <v>17</v>
      </c>
      <c r="G16" s="19">
        <f>E15</f>
        <v>0</v>
      </c>
      <c r="H16" s="33"/>
      <c r="I16" s="34"/>
    </row>
    <row r="17" spans="2:13" ht="21">
      <c r="C17" s="5" t="s">
        <v>3</v>
      </c>
      <c r="E17" s="33" t="s">
        <v>16</v>
      </c>
      <c r="F17" s="33"/>
      <c r="G17" s="33"/>
      <c r="I17" s="5"/>
      <c r="L17" s="1" ph="1"/>
    </row>
    <row r="19" spans="2:13">
      <c r="B19" s="5" t="s">
        <v>6</v>
      </c>
      <c r="C19" s="11" t="e">
        <f>ROUNDDOWN(C15/C16,0)</f>
        <v>#DIV/0!</v>
      </c>
      <c r="D19" s="5" t="s">
        <v>9</v>
      </c>
      <c r="E19" s="10">
        <f>IF(E16+G16=0,1,ROUNDDOWN(E15/(E16+G16),2))</f>
        <v>1</v>
      </c>
      <c r="F19" s="12"/>
      <c r="G19" s="12"/>
      <c r="H19" s="5" t="s">
        <v>9</v>
      </c>
      <c r="I19" s="9">
        <f>I15</f>
        <v>0</v>
      </c>
    </row>
    <row r="20" spans="2:13">
      <c r="D20" s="5" t="s">
        <v>3</v>
      </c>
      <c r="E20" s="12"/>
      <c r="F20" s="12"/>
      <c r="G20" s="12"/>
      <c r="I20" s="5"/>
    </row>
    <row r="22" spans="2:13">
      <c r="B22" s="5" t="s">
        <v>6</v>
      </c>
      <c r="C22" s="37" t="e">
        <f>ROUNDDOWN(C19*E19,0)</f>
        <v>#DIV/0!</v>
      </c>
      <c r="D22" s="37"/>
      <c r="E22" s="37"/>
      <c r="F22" s="37"/>
      <c r="G22" s="37"/>
      <c r="H22" s="5" t="s">
        <v>9</v>
      </c>
      <c r="I22" s="9">
        <f>I19</f>
        <v>0</v>
      </c>
    </row>
    <row r="23" spans="2:13">
      <c r="I23" s="5"/>
    </row>
    <row r="24" spans="2:13">
      <c r="B24" s="5" t="s">
        <v>6</v>
      </c>
      <c r="C24" s="18" t="e">
        <f>C22*I22</f>
        <v>#DIV/0!</v>
      </c>
    </row>
    <row r="27" spans="2:13">
      <c r="B27" s="1" t="s">
        <v>15</v>
      </c>
    </row>
    <row r="28" spans="2:13">
      <c r="C28" s="1" t="s">
        <v>14</v>
      </c>
    </row>
    <row r="30" spans="2:13">
      <c r="B30" s="23" t="s">
        <v>29</v>
      </c>
      <c r="C30" s="17" t="e">
        <f>C24</f>
        <v>#DIV/0!</v>
      </c>
      <c r="D30" s="5" t="s">
        <v>9</v>
      </c>
      <c r="E30" s="5">
        <f>0.014*1.08</f>
        <v>1.5120000000000001E-2</v>
      </c>
      <c r="F30" s="5" t="s">
        <v>6</v>
      </c>
      <c r="G30" s="18" t="e">
        <f>ROUNDDOWN(C30*E30,0)</f>
        <v>#DIV/0!</v>
      </c>
      <c r="H30" s="1" t="s">
        <v>28</v>
      </c>
    </row>
    <row r="31" spans="2:13" ht="15" customHeight="1">
      <c r="F31" s="7" t="s">
        <v>13</v>
      </c>
      <c r="G31" s="6" t="e">
        <f>ROUND(G30/I22,2)</f>
        <v>#DIV/0!</v>
      </c>
      <c r="H31" s="1" t="s">
        <v>12</v>
      </c>
      <c r="M31" s="2"/>
    </row>
    <row r="32" spans="2:13" ht="15" customHeight="1">
      <c r="F32" s="7"/>
      <c r="G32" s="6"/>
      <c r="M32" s="2"/>
    </row>
    <row r="33" spans="1:13" ht="15" customHeight="1">
      <c r="B33" s="23" t="s">
        <v>30</v>
      </c>
      <c r="C33" s="22" t="s">
        <v>33</v>
      </c>
      <c r="D33" s="22" t="s">
        <v>5</v>
      </c>
      <c r="E33" s="22">
        <v>100</v>
      </c>
      <c r="F33" s="22" t="s">
        <v>4</v>
      </c>
      <c r="G33" s="6" t="s">
        <v>32</v>
      </c>
      <c r="M33" s="2"/>
    </row>
    <row r="34" spans="1:13" ht="15" customHeight="1">
      <c r="B34" s="23"/>
      <c r="C34" s="22"/>
      <c r="E34" s="22"/>
      <c r="F34" s="7"/>
      <c r="G34" s="6"/>
      <c r="M34" s="2"/>
    </row>
    <row r="35" spans="1:13" ht="15" customHeight="1">
      <c r="C35" s="24">
        <f>I15</f>
        <v>0</v>
      </c>
      <c r="D35" s="22" t="s">
        <v>5</v>
      </c>
      <c r="E35" s="22">
        <v>100</v>
      </c>
      <c r="F35" s="22" t="s">
        <v>4</v>
      </c>
      <c r="G35" s="28">
        <f>C35*E35</f>
        <v>0</v>
      </c>
      <c r="H35" s="1" t="s">
        <v>34</v>
      </c>
      <c r="M35" s="2"/>
    </row>
    <row r="36" spans="1:13" ht="15" customHeight="1">
      <c r="C36" s="27"/>
      <c r="D36" s="22"/>
      <c r="E36" s="22"/>
      <c r="F36" s="22"/>
      <c r="G36" s="26"/>
      <c r="M36" s="2"/>
    </row>
    <row r="37" spans="1:13" ht="15" customHeight="1" thickBot="1">
      <c r="B37" s="1" t="s">
        <v>37</v>
      </c>
      <c r="C37" s="27"/>
      <c r="D37" s="22"/>
      <c r="E37" s="22"/>
      <c r="F37" s="22" t="s">
        <v>31</v>
      </c>
      <c r="G37" s="25" t="e">
        <f>IF(G30&lt;G35,G30,G35)</f>
        <v>#DIV/0!</v>
      </c>
      <c r="H37" s="1" t="s">
        <v>38</v>
      </c>
      <c r="M37" s="2"/>
    </row>
    <row r="38" spans="1:13" ht="14.25" thickTop="1"/>
    <row r="39" spans="1:13">
      <c r="A39" s="1" t="s">
        <v>11</v>
      </c>
    </row>
    <row r="41" spans="1:13" ht="21">
      <c r="C41" s="16" t="s">
        <v>10</v>
      </c>
      <c r="D41" s="33" t="s">
        <v>9</v>
      </c>
      <c r="E41" s="16">
        <v>6</v>
      </c>
      <c r="F41" s="33" t="s">
        <v>9</v>
      </c>
      <c r="G41" s="33" t="s">
        <v>8</v>
      </c>
      <c r="L41" s="1" ph="1"/>
    </row>
    <row r="42" spans="1:13" ht="21">
      <c r="C42" s="5" t="s">
        <v>7</v>
      </c>
      <c r="D42" s="33"/>
      <c r="E42" s="15">
        <v>100</v>
      </c>
      <c r="F42" s="33"/>
      <c r="G42" s="33"/>
      <c r="L42" s="1" ph="1"/>
    </row>
    <row r="43" spans="1:13">
      <c r="C43" s="5" t="s">
        <v>3</v>
      </c>
      <c r="E43" s="12"/>
      <c r="G43" s="5" t="s">
        <v>26</v>
      </c>
    </row>
    <row r="45" spans="1:13">
      <c r="B45" s="33" t="s">
        <v>6</v>
      </c>
      <c r="C45" s="14">
        <f>C15</f>
        <v>0</v>
      </c>
      <c r="D45" s="33" t="s">
        <v>5</v>
      </c>
      <c r="E45" s="38">
        <f>E41/E42</f>
        <v>0.06</v>
      </c>
      <c r="F45" s="33" t="s">
        <v>5</v>
      </c>
      <c r="G45" s="34"/>
    </row>
    <row r="46" spans="1:13">
      <c r="B46" s="33"/>
      <c r="C46" s="13">
        <f>C16</f>
        <v>0</v>
      </c>
      <c r="D46" s="33"/>
      <c r="E46" s="38"/>
      <c r="F46" s="33"/>
      <c r="G46" s="34"/>
    </row>
    <row r="47" spans="1:13" ht="21">
      <c r="C47" s="5" t="s">
        <v>3</v>
      </c>
      <c r="E47" s="12"/>
      <c r="F47" s="12"/>
      <c r="G47" s="12"/>
      <c r="L47" s="1" ph="1"/>
    </row>
    <row r="49" spans="1:7">
      <c r="B49" s="5" t="s">
        <v>4</v>
      </c>
      <c r="C49" s="11" t="e">
        <f>ROUNDDOWN(C45/C46,0)</f>
        <v>#DIV/0!</v>
      </c>
      <c r="D49" s="5" t="s">
        <v>5</v>
      </c>
      <c r="E49" s="10">
        <f>E45</f>
        <v>0.06</v>
      </c>
      <c r="F49" s="5" t="s">
        <v>5</v>
      </c>
      <c r="G49" s="9">
        <f>G45</f>
        <v>0</v>
      </c>
    </row>
    <row r="50" spans="1:7">
      <c r="F50" s="5"/>
    </row>
    <row r="51" spans="1:7" ht="14.25" thickBot="1">
      <c r="B51" s="5" t="s">
        <v>4</v>
      </c>
      <c r="C51" s="8" t="e">
        <f>ROUNDDOWN(C49*E49*G49,0)</f>
        <v>#DIV/0!</v>
      </c>
      <c r="D51" s="1" t="s">
        <v>35</v>
      </c>
    </row>
    <row r="52" spans="1:7" ht="14.25" thickTop="1">
      <c r="B52" s="7" t="s">
        <v>2</v>
      </c>
      <c r="C52" s="6" t="e">
        <f>ROUND(C51/G49,2)</f>
        <v>#DIV/0!</v>
      </c>
      <c r="D52" s="1" t="s">
        <v>1</v>
      </c>
    </row>
    <row r="54" spans="1:7">
      <c r="A54" s="29" t="s">
        <v>0</v>
      </c>
      <c r="B54" s="29"/>
      <c r="C54" s="29"/>
      <c r="D54" s="29"/>
      <c r="E54" s="30" t="s">
        <v>36</v>
      </c>
      <c r="F54" s="29"/>
      <c r="G54" s="31" t="e">
        <f>G30+C51</f>
        <v>#DIV/0!</v>
      </c>
    </row>
    <row r="59" spans="1:7" s="3" customFormat="1" ht="21" customHeight="1">
      <c r="A59" s="4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pans="3:12" ht="15" customHeight="1"/>
    <row r="66" spans="3:12" ht="15" customHeight="1"/>
    <row r="67" spans="3:12" ht="15" customHeight="1"/>
    <row r="68" spans="3:12" ht="15" customHeight="1">
      <c r="C68" s="1" ph="1"/>
      <c r="L68" s="1" ph="1"/>
    </row>
    <row r="69" spans="3:12" ht="15" customHeight="1">
      <c r="C69" s="1" ph="1"/>
      <c r="L69" s="1" ph="1"/>
    </row>
    <row r="70" spans="3:12" ht="15" customHeight="1"/>
    <row r="71" spans="3:12" ht="15" customHeight="1"/>
    <row r="72" spans="3:12" ht="15" customHeight="1"/>
    <row r="73" spans="3:12" ht="15" customHeight="1"/>
    <row r="74" spans="3:12" ht="15" customHeight="1">
      <c r="C74" s="1" ph="1"/>
      <c r="L74" s="1" ph="1"/>
    </row>
    <row r="75" spans="3:12" ht="15" customHeight="1"/>
    <row r="76" spans="3:12" ht="15" customHeight="1"/>
    <row r="77" spans="3:12" ht="15" customHeight="1"/>
    <row r="78" spans="3:12" ht="15" customHeight="1"/>
    <row r="79" spans="3:12" ht="15" customHeight="1"/>
    <row r="80" spans="3:12" ht="15" customHeight="1"/>
    <row r="81" spans="3:12" ht="15" customHeight="1"/>
    <row r="82" spans="3:12" ht="15" customHeight="1"/>
    <row r="83" spans="3:12" ht="15" customHeight="1"/>
    <row r="84" spans="3:12" ht="15" customHeight="1"/>
    <row r="85" spans="3:12" ht="15" customHeight="1"/>
    <row r="86" spans="3:12" ht="15" customHeight="1"/>
    <row r="87" spans="3:12" ht="15" customHeight="1"/>
    <row r="88" spans="3:12" ht="15" customHeight="1"/>
    <row r="89" spans="3:12" ht="15" customHeight="1"/>
    <row r="90" spans="3:12" ht="15" customHeight="1">
      <c r="D90" s="2"/>
    </row>
    <row r="94" spans="3:12" ht="21">
      <c r="C94" s="1" ph="1"/>
      <c r="L94" s="1" ph="1"/>
    </row>
    <row r="95" spans="3:12" ht="21">
      <c r="C95" s="1" ph="1"/>
      <c r="L95" s="1" ph="1"/>
    </row>
    <row r="100" spans="3:12" ht="21">
      <c r="C100" s="1" ph="1"/>
      <c r="L100" s="1" ph="1"/>
    </row>
    <row r="104" spans="3:12" ht="21">
      <c r="C104" s="1" ph="1"/>
      <c r="L104" s="1" ph="1"/>
    </row>
  </sheetData>
  <mergeCells count="22">
    <mergeCell ref="B45:B46"/>
    <mergeCell ref="D45:D46"/>
    <mergeCell ref="E45:E46"/>
    <mergeCell ref="F45:F46"/>
    <mergeCell ref="G45:G46"/>
    <mergeCell ref="E17:G17"/>
    <mergeCell ref="C22:G22"/>
    <mergeCell ref="D41:D42"/>
    <mergeCell ref="F41:F42"/>
    <mergeCell ref="G41:G42"/>
    <mergeCell ref="E15:G15"/>
    <mergeCell ref="H15:H16"/>
    <mergeCell ref="I15:I16"/>
    <mergeCell ref="A2:I2"/>
    <mergeCell ref="E5:G5"/>
    <mergeCell ref="D11:D12"/>
    <mergeCell ref="E11:G11"/>
    <mergeCell ref="H11:H12"/>
    <mergeCell ref="I11:I12"/>
    <mergeCell ref="E13:G13"/>
    <mergeCell ref="B15:B16"/>
    <mergeCell ref="D15:D16"/>
  </mergeCells>
  <phoneticPr fontId="3"/>
  <pageMargins left="0.70866141732283472" right="0.55118110236220474" top="0.82677165354330717" bottom="0.78740157480314965" header="0.31496062992125984" footer="0.31496062992125984"/>
  <pageSetup paperSize="9" orientation="portrait" r:id="rId1"/>
  <headerFooter>
    <oddFooter>&amp;C&amp;"HGSｺﾞｼｯｸE,標準"&amp;12 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管理者</cp:lastModifiedBy>
  <cp:lastPrinted>2015-05-25T04:11:49Z</cp:lastPrinted>
  <dcterms:created xsi:type="dcterms:W3CDTF">2015-03-17T13:43:22Z</dcterms:created>
  <dcterms:modified xsi:type="dcterms:W3CDTF">2015-06-15T11:22:39Z</dcterms:modified>
</cp:coreProperties>
</file>