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0" windowWidth="10180" windowHeight="2600" activeTab="1"/>
  </bookViews>
  <sheets>
    <sheet name="転用（件数）" sheetId="1" r:id="rId1"/>
    <sheet name="転用（面積ha）" sheetId="2" r:id="rId2"/>
  </sheets>
  <definedNames>
    <definedName name="_xlnm._FilterDatabase" localSheetId="1" hidden="1">'転用（面積ha）'!$A$4:$P$98</definedName>
    <definedName name="_xlnm.Print_Area" localSheetId="0">'転用（件数）'!$A$1:$N$95</definedName>
    <definedName name="_xlnm.Print_Area" localSheetId="1">'転用（面積ha）'!$A$1:$P$98</definedName>
    <definedName name="_xlnm.Print_Titles" localSheetId="0">'転用（件数）'!$5:$7</definedName>
    <definedName name="_xlnm.Print_Titles" localSheetId="1">'転用（面積ha）'!$5:$9</definedName>
  </definedNames>
  <calcPr calcId="145621"/>
</workbook>
</file>

<file path=xl/calcChain.xml><?xml version="1.0" encoding="utf-8"?>
<calcChain xmlns="http://schemas.openxmlformats.org/spreadsheetml/2006/main">
  <c r="H97" i="2" l="1"/>
  <c r="G97" i="2"/>
  <c r="F97" i="2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E12" i="2"/>
  <c r="E94" i="2" l="1"/>
  <c r="E92" i="2"/>
  <c r="E87" i="2"/>
  <c r="I51" i="2"/>
  <c r="K51" i="2" s="1"/>
  <c r="J27" i="2"/>
  <c r="I27" i="2"/>
  <c r="E27" i="2"/>
  <c r="E18" i="2"/>
  <c r="J10" i="2"/>
  <c r="I10" i="2"/>
  <c r="H10" i="2"/>
  <c r="E10" i="2"/>
  <c r="J91" i="1"/>
  <c r="J29" i="1"/>
  <c r="K27" i="2" l="1"/>
  <c r="P27" i="2" s="1"/>
  <c r="K10" i="2"/>
  <c r="N8" i="1"/>
  <c r="F8" i="1"/>
  <c r="I11" i="2" l="1"/>
  <c r="M89" i="2" l="1"/>
  <c r="M79" i="2"/>
  <c r="M64" i="2"/>
  <c r="M57" i="2"/>
  <c r="J52" i="2"/>
  <c r="J14" i="2"/>
  <c r="I71" i="2"/>
  <c r="I70" i="2"/>
  <c r="I14" i="2"/>
  <c r="I15" i="2"/>
  <c r="I16" i="2"/>
  <c r="I17" i="2"/>
  <c r="D64" i="2"/>
  <c r="E25" i="2" l="1"/>
  <c r="K14" i="2"/>
  <c r="J85" i="1"/>
  <c r="D77" i="1"/>
  <c r="P88" i="2" l="1"/>
  <c r="P69" i="2"/>
  <c r="P53" i="2"/>
  <c r="P14" i="2"/>
  <c r="O96" i="2"/>
  <c r="O89" i="2"/>
  <c r="O79" i="2"/>
  <c r="O73" i="2"/>
  <c r="O64" i="2"/>
  <c r="O57" i="2"/>
  <c r="O42" i="2"/>
  <c r="O33" i="2"/>
  <c r="O26" i="2"/>
  <c r="O21" i="2"/>
  <c r="C21" i="2"/>
  <c r="C26" i="2"/>
  <c r="C33" i="2"/>
  <c r="C42" i="2"/>
  <c r="C57" i="2"/>
  <c r="C64" i="2"/>
  <c r="C73" i="2"/>
  <c r="C79" i="2"/>
  <c r="C89" i="2"/>
  <c r="C96" i="2"/>
  <c r="M73" i="2"/>
  <c r="G96" i="2"/>
  <c r="F96" i="2"/>
  <c r="D96" i="2"/>
  <c r="G89" i="2"/>
  <c r="F89" i="2"/>
  <c r="D89" i="2"/>
  <c r="G79" i="2"/>
  <c r="F79" i="2"/>
  <c r="D79" i="2"/>
  <c r="G73" i="2"/>
  <c r="F73" i="2"/>
  <c r="D73" i="2"/>
  <c r="F64" i="2"/>
  <c r="G64" i="2"/>
  <c r="I55" i="2"/>
  <c r="G57" i="2"/>
  <c r="F57" i="2"/>
  <c r="D57" i="2"/>
  <c r="F42" i="2"/>
  <c r="I43" i="2"/>
  <c r="G42" i="2"/>
  <c r="D42" i="2"/>
  <c r="G33" i="2"/>
  <c r="F33" i="2"/>
  <c r="D33" i="2"/>
  <c r="G26" i="2"/>
  <c r="F26" i="2"/>
  <c r="D26" i="2"/>
  <c r="E91" i="2"/>
  <c r="E90" i="2"/>
  <c r="E86" i="2"/>
  <c r="E85" i="2"/>
  <c r="E83" i="2"/>
  <c r="E82" i="2"/>
  <c r="E81" i="2"/>
  <c r="E80" i="2"/>
  <c r="E77" i="2"/>
  <c r="E76" i="2"/>
  <c r="E75" i="2"/>
  <c r="E74" i="2"/>
  <c r="E72" i="2"/>
  <c r="E71" i="2"/>
  <c r="E70" i="2"/>
  <c r="E68" i="2"/>
  <c r="E67" i="2"/>
  <c r="E66" i="2"/>
  <c r="E65" i="2"/>
  <c r="E55" i="2"/>
  <c r="E54" i="2"/>
  <c r="E47" i="2"/>
  <c r="E46" i="2"/>
  <c r="E45" i="2"/>
  <c r="E43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/>
  <c r="E23" i="2"/>
  <c r="E22" i="2"/>
  <c r="E19" i="2"/>
  <c r="J95" i="2"/>
  <c r="J93" i="2"/>
  <c r="J92" i="2"/>
  <c r="J91" i="2"/>
  <c r="J90" i="2"/>
  <c r="J87" i="2"/>
  <c r="J86" i="2"/>
  <c r="J85" i="2"/>
  <c r="J84" i="2"/>
  <c r="J83" i="2"/>
  <c r="J82" i="2"/>
  <c r="J81" i="2"/>
  <c r="J80" i="2"/>
  <c r="J76" i="2"/>
  <c r="J75" i="2"/>
  <c r="J74" i="2"/>
  <c r="J72" i="2"/>
  <c r="J71" i="2"/>
  <c r="J70" i="2"/>
  <c r="J68" i="2"/>
  <c r="J67" i="2"/>
  <c r="J66" i="2"/>
  <c r="J65" i="2"/>
  <c r="J56" i="2"/>
  <c r="J55" i="2"/>
  <c r="J54" i="2"/>
  <c r="J47" i="2"/>
  <c r="J46" i="2"/>
  <c r="J45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5" i="2"/>
  <c r="J24" i="2"/>
  <c r="J23" i="2"/>
  <c r="J22" i="2"/>
  <c r="J20" i="2"/>
  <c r="J19" i="2"/>
  <c r="J18" i="2"/>
  <c r="J17" i="2"/>
  <c r="J16" i="2"/>
  <c r="J15" i="2"/>
  <c r="J13" i="2"/>
  <c r="J12" i="2"/>
  <c r="J11" i="2"/>
  <c r="I93" i="2"/>
  <c r="I92" i="2"/>
  <c r="I91" i="2"/>
  <c r="I90" i="2"/>
  <c r="I87" i="2"/>
  <c r="I86" i="2"/>
  <c r="I85" i="2"/>
  <c r="I83" i="2"/>
  <c r="I82" i="2"/>
  <c r="I81" i="2"/>
  <c r="I80" i="2"/>
  <c r="I77" i="2"/>
  <c r="I76" i="2"/>
  <c r="I75" i="2"/>
  <c r="I74" i="2"/>
  <c r="I72" i="2"/>
  <c r="I68" i="2"/>
  <c r="I67" i="2"/>
  <c r="I66" i="2"/>
  <c r="I65" i="2"/>
  <c r="I56" i="2"/>
  <c r="I54" i="2"/>
  <c r="I47" i="2"/>
  <c r="I46" i="2"/>
  <c r="I45" i="2"/>
  <c r="I41" i="2"/>
  <c r="I40" i="2"/>
  <c r="I39" i="2"/>
  <c r="I38" i="2"/>
  <c r="I37" i="2"/>
  <c r="I36" i="2"/>
  <c r="I35" i="2"/>
  <c r="I34" i="2"/>
  <c r="I32" i="2"/>
  <c r="I31" i="2"/>
  <c r="I30" i="2"/>
  <c r="I29" i="2"/>
  <c r="I28" i="2"/>
  <c r="I25" i="2"/>
  <c r="I24" i="2"/>
  <c r="I23" i="2"/>
  <c r="I22" i="2"/>
  <c r="I20" i="2"/>
  <c r="I19" i="2"/>
  <c r="I18" i="2"/>
  <c r="I13" i="2"/>
  <c r="I12" i="2"/>
  <c r="E11" i="2"/>
  <c r="E13" i="2"/>
  <c r="E16" i="2"/>
  <c r="K16" i="2" s="1"/>
  <c r="P16" i="2" s="1"/>
  <c r="D21" i="2"/>
  <c r="F21" i="2"/>
  <c r="G21" i="2"/>
  <c r="O97" i="2" l="1"/>
  <c r="E26" i="2"/>
  <c r="I26" i="2"/>
  <c r="K12" i="2"/>
  <c r="P12" i="2" s="1"/>
  <c r="I89" i="2"/>
  <c r="E57" i="2"/>
  <c r="E33" i="2"/>
  <c r="P10" i="2"/>
  <c r="C97" i="2"/>
  <c r="K55" i="2"/>
  <c r="P55" i="2" s="1"/>
  <c r="K87" i="2"/>
  <c r="P87" i="2" s="1"/>
  <c r="D97" i="2"/>
  <c r="K15" i="2"/>
  <c r="P15" i="2" s="1"/>
  <c r="K11" i="2"/>
  <c r="P11" i="2" s="1"/>
  <c r="K25" i="2"/>
  <c r="P25" i="2" s="1"/>
  <c r="K30" i="2"/>
  <c r="P30" i="2" s="1"/>
  <c r="K35" i="2"/>
  <c r="P35" i="2" s="1"/>
  <c r="K39" i="2"/>
  <c r="P39" i="2" s="1"/>
  <c r="P44" i="2"/>
  <c r="P48" i="2"/>
  <c r="K52" i="2"/>
  <c r="P52" i="2" s="1"/>
  <c r="K56" i="2"/>
  <c r="P56" i="2" s="1"/>
  <c r="P61" i="2"/>
  <c r="K66" i="2"/>
  <c r="P66" i="2" s="1"/>
  <c r="K70" i="2"/>
  <c r="P70" i="2" s="1"/>
  <c r="K75" i="2"/>
  <c r="P75" i="2" s="1"/>
  <c r="K80" i="2"/>
  <c r="P80" i="2" s="1"/>
  <c r="K84" i="2"/>
  <c r="P84" i="2" s="1"/>
  <c r="J33" i="2"/>
  <c r="J26" i="2"/>
  <c r="K19" i="2"/>
  <c r="P19" i="2" s="1"/>
  <c r="K24" i="2"/>
  <c r="P24" i="2" s="1"/>
  <c r="P60" i="2"/>
  <c r="K22" i="2"/>
  <c r="P22" i="2" s="1"/>
  <c r="K31" i="2"/>
  <c r="P31" i="2" s="1"/>
  <c r="K36" i="2"/>
  <c r="P36" i="2" s="1"/>
  <c r="K40" i="2"/>
  <c r="P40" i="2" s="1"/>
  <c r="K45" i="2"/>
  <c r="P45" i="2" s="1"/>
  <c r="P49" i="2"/>
  <c r="P58" i="2"/>
  <c r="K67" i="2"/>
  <c r="P67" i="2" s="1"/>
  <c r="K71" i="2"/>
  <c r="P71" i="2" s="1"/>
  <c r="K76" i="2"/>
  <c r="P76" i="2" s="1"/>
  <c r="K81" i="2"/>
  <c r="P81" i="2" s="1"/>
  <c r="K85" i="2"/>
  <c r="P85" i="2" s="1"/>
  <c r="K90" i="2"/>
  <c r="P90" i="2" s="1"/>
  <c r="K94" i="2"/>
  <c r="P94" i="2" s="1"/>
  <c r="J21" i="2"/>
  <c r="K17" i="2"/>
  <c r="P17" i="2" s="1"/>
  <c r="K13" i="2"/>
  <c r="P13" i="2" s="1"/>
  <c r="K18" i="2"/>
  <c r="P18" i="2" s="1"/>
  <c r="K37" i="2"/>
  <c r="P37" i="2" s="1"/>
  <c r="K41" i="2"/>
  <c r="P41" i="2" s="1"/>
  <c r="K46" i="2"/>
  <c r="P46" i="2" s="1"/>
  <c r="K54" i="2"/>
  <c r="P54" i="2" s="1"/>
  <c r="K77" i="2"/>
  <c r="P77" i="2" s="1"/>
  <c r="K82" i="2"/>
  <c r="P82" i="2" s="1"/>
  <c r="K86" i="2"/>
  <c r="P86" i="2" s="1"/>
  <c r="K29" i="2"/>
  <c r="P29" i="2" s="1"/>
  <c r="K34" i="2"/>
  <c r="P34" i="2" s="1"/>
  <c r="K38" i="2"/>
  <c r="P38" i="2" s="1"/>
  <c r="K43" i="2"/>
  <c r="P43" i="2" s="1"/>
  <c r="K47" i="2"/>
  <c r="P47" i="2" s="1"/>
  <c r="P51" i="2"/>
  <c r="K65" i="2"/>
  <c r="P65" i="2" s="1"/>
  <c r="K74" i="2"/>
  <c r="P74" i="2" s="1"/>
  <c r="P78" i="2"/>
  <c r="K83" i="2"/>
  <c r="P83" i="2" s="1"/>
  <c r="K20" i="2"/>
  <c r="P20" i="2" s="1"/>
  <c r="K23" i="2"/>
  <c r="P23" i="2" s="1"/>
  <c r="K28" i="2"/>
  <c r="P28" i="2" s="1"/>
  <c r="K32" i="2"/>
  <c r="P32" i="2" s="1"/>
  <c r="P63" i="2"/>
  <c r="K68" i="2"/>
  <c r="P68" i="2" s="1"/>
  <c r="K72" i="2"/>
  <c r="P72" i="2" s="1"/>
  <c r="I21" i="2"/>
  <c r="P59" i="2"/>
  <c r="E21" i="2"/>
  <c r="I33" i="2"/>
  <c r="I64" i="2"/>
  <c r="I79" i="2"/>
  <c r="J96" i="2"/>
  <c r="I57" i="2"/>
  <c r="K91" i="2"/>
  <c r="P91" i="2" s="1"/>
  <c r="K95" i="2"/>
  <c r="P95" i="2" s="1"/>
  <c r="K92" i="2"/>
  <c r="P92" i="2" s="1"/>
  <c r="I96" i="2"/>
  <c r="K93" i="2"/>
  <c r="P93" i="2" s="1"/>
  <c r="E96" i="2"/>
  <c r="I73" i="2"/>
  <c r="J57" i="2"/>
  <c r="K57" i="2"/>
  <c r="P57" i="2" s="1"/>
  <c r="J42" i="2"/>
  <c r="J79" i="2"/>
  <c r="J73" i="2"/>
  <c r="I42" i="2"/>
  <c r="E79" i="2"/>
  <c r="E73" i="2"/>
  <c r="E64" i="2"/>
  <c r="J64" i="2"/>
  <c r="E94" i="1"/>
  <c r="D94" i="1"/>
  <c r="E87" i="1"/>
  <c r="D87" i="1"/>
  <c r="E77" i="1"/>
  <c r="E71" i="1"/>
  <c r="D71" i="1"/>
  <c r="E55" i="1"/>
  <c r="D55" i="1"/>
  <c r="E40" i="1"/>
  <c r="D40" i="1"/>
  <c r="F93" i="1"/>
  <c r="N93" i="1" s="1"/>
  <c r="F92" i="1"/>
  <c r="N92" i="1" s="1"/>
  <c r="F91" i="1"/>
  <c r="N91" i="1" s="1"/>
  <c r="F90" i="1"/>
  <c r="N90" i="1" s="1"/>
  <c r="F89" i="1"/>
  <c r="N89" i="1" s="1"/>
  <c r="F88" i="1"/>
  <c r="N88" i="1" s="1"/>
  <c r="F86" i="1"/>
  <c r="N86" i="1" s="1"/>
  <c r="F85" i="1"/>
  <c r="N85" i="1" s="1"/>
  <c r="F84" i="1"/>
  <c r="N84" i="1" s="1"/>
  <c r="F83" i="1"/>
  <c r="N83" i="1" s="1"/>
  <c r="F82" i="1"/>
  <c r="F81" i="1"/>
  <c r="N81" i="1" s="1"/>
  <c r="F80" i="1"/>
  <c r="N80" i="1" s="1"/>
  <c r="F79" i="1"/>
  <c r="F78" i="1"/>
  <c r="F75" i="1"/>
  <c r="N75" i="1" s="1"/>
  <c r="F74" i="1"/>
  <c r="N74" i="1" s="1"/>
  <c r="F73" i="1"/>
  <c r="N73" i="1" s="1"/>
  <c r="F72" i="1"/>
  <c r="N72" i="1" s="1"/>
  <c r="F70" i="1"/>
  <c r="N70" i="1" s="1"/>
  <c r="F69" i="1"/>
  <c r="N69" i="1" s="1"/>
  <c r="F68" i="1"/>
  <c r="N68" i="1" s="1"/>
  <c r="F66" i="1"/>
  <c r="N66" i="1" s="1"/>
  <c r="F65" i="1"/>
  <c r="N65" i="1" s="1"/>
  <c r="F64" i="1"/>
  <c r="F63" i="1"/>
  <c r="N61" i="1"/>
  <c r="N59" i="1"/>
  <c r="N58" i="1"/>
  <c r="N57" i="1"/>
  <c r="N56" i="1"/>
  <c r="F54" i="1"/>
  <c r="N54" i="1" s="1"/>
  <c r="F53" i="1"/>
  <c r="N53" i="1" s="1"/>
  <c r="F52" i="1"/>
  <c r="N52" i="1" s="1"/>
  <c r="F50" i="1"/>
  <c r="N50" i="1" s="1"/>
  <c r="F47" i="1"/>
  <c r="N47" i="1" s="1"/>
  <c r="F46" i="1"/>
  <c r="N46" i="1" s="1"/>
  <c r="F45" i="1"/>
  <c r="N45" i="1" s="1"/>
  <c r="F44" i="1"/>
  <c r="N44" i="1" s="1"/>
  <c r="F43" i="1"/>
  <c r="N43" i="1" s="1"/>
  <c r="F42" i="1"/>
  <c r="N42" i="1" s="1"/>
  <c r="F41" i="1"/>
  <c r="N41" i="1" s="1"/>
  <c r="F33" i="1"/>
  <c r="N33" i="1" s="1"/>
  <c r="F34" i="1"/>
  <c r="N34" i="1" s="1"/>
  <c r="F35" i="1"/>
  <c r="N35" i="1" s="1"/>
  <c r="F36" i="1"/>
  <c r="N36" i="1" s="1"/>
  <c r="F37" i="1"/>
  <c r="N37" i="1" s="1"/>
  <c r="F38" i="1"/>
  <c r="N38" i="1" s="1"/>
  <c r="F39" i="1"/>
  <c r="N39" i="1" s="1"/>
  <c r="F32" i="1"/>
  <c r="N32" i="1" s="1"/>
  <c r="D31" i="1"/>
  <c r="E31" i="1"/>
  <c r="F26" i="1"/>
  <c r="N26" i="1" s="1"/>
  <c r="F27" i="1"/>
  <c r="N27" i="1" s="1"/>
  <c r="F28" i="1"/>
  <c r="N28" i="1" s="1"/>
  <c r="F29" i="1"/>
  <c r="N29" i="1" s="1"/>
  <c r="F30" i="1"/>
  <c r="N30" i="1" s="1"/>
  <c r="D24" i="1"/>
  <c r="E24" i="1"/>
  <c r="F21" i="1"/>
  <c r="N21" i="1" s="1"/>
  <c r="F22" i="1"/>
  <c r="N22" i="1" s="1"/>
  <c r="F23" i="1"/>
  <c r="N23" i="1" s="1"/>
  <c r="F20" i="1"/>
  <c r="N20" i="1" s="1"/>
  <c r="E19" i="1"/>
  <c r="D19" i="1"/>
  <c r="F9" i="1"/>
  <c r="N9" i="1" s="1"/>
  <c r="F10" i="1"/>
  <c r="N10" i="1" s="1"/>
  <c r="F11" i="1"/>
  <c r="N11" i="1" s="1"/>
  <c r="F12" i="1"/>
  <c r="N12" i="1" s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K26" i="2" l="1"/>
  <c r="P26" i="2" s="1"/>
  <c r="F24" i="1"/>
  <c r="N24" i="1" s="1"/>
  <c r="K33" i="2"/>
  <c r="P33" i="2" s="1"/>
  <c r="N62" i="1"/>
  <c r="F55" i="1"/>
  <c r="N55" i="1" s="1"/>
  <c r="F19" i="1"/>
  <c r="N19" i="1" s="1"/>
  <c r="F40" i="1"/>
  <c r="N40" i="1" s="1"/>
  <c r="F31" i="1"/>
  <c r="N31" i="1" s="1"/>
  <c r="E95" i="1"/>
  <c r="D95" i="1"/>
  <c r="I97" i="2"/>
  <c r="K64" i="2"/>
  <c r="K73" i="2"/>
  <c r="P73" i="2" s="1"/>
  <c r="K21" i="2"/>
  <c r="P21" i="2" s="1"/>
  <c r="J89" i="2"/>
  <c r="J97" i="2" s="1"/>
  <c r="E89" i="2"/>
  <c r="E42" i="2"/>
  <c r="K42" i="2" s="1"/>
  <c r="P42" i="2" s="1"/>
  <c r="F94" i="1"/>
  <c r="N94" i="1" s="1"/>
  <c r="F87" i="1"/>
  <c r="F77" i="1"/>
  <c r="N77" i="1" s="1"/>
  <c r="F71" i="1"/>
  <c r="I87" i="1"/>
  <c r="H87" i="1"/>
  <c r="J82" i="1"/>
  <c r="N82" i="1" s="1"/>
  <c r="J79" i="1"/>
  <c r="N79" i="1" s="1"/>
  <c r="J78" i="1"/>
  <c r="N78" i="1" s="1"/>
  <c r="I71" i="1"/>
  <c r="H71" i="1"/>
  <c r="J64" i="1"/>
  <c r="N64" i="1" s="1"/>
  <c r="J63" i="1"/>
  <c r="J71" i="1" l="1"/>
  <c r="I95" i="1"/>
  <c r="H95" i="1"/>
  <c r="N71" i="1"/>
  <c r="N63" i="1"/>
  <c r="F95" i="1"/>
  <c r="E97" i="2"/>
  <c r="K79" i="2"/>
  <c r="P79" i="2" s="1"/>
  <c r="K89" i="2"/>
  <c r="K96" i="2"/>
  <c r="P96" i="2" s="1"/>
  <c r="J87" i="1"/>
  <c r="N87" i="1" s="1"/>
  <c r="J95" i="1" l="1"/>
  <c r="N95" i="1" s="1"/>
  <c r="K97" i="2"/>
  <c r="P64" i="2"/>
  <c r="M97" i="2"/>
  <c r="P89" i="2"/>
  <c r="P97" i="2" l="1"/>
</calcChain>
</file>

<file path=xl/sharedStrings.xml><?xml version="1.0" encoding="utf-8"?>
<sst xmlns="http://schemas.openxmlformats.org/spreadsheetml/2006/main" count="1370" uniqueCount="150">
  <si>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</si>
  <si>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　　件数</t>
    <rPh sb="3" eb="5">
      <t>ケンスウ</t>
    </rPh>
    <phoneticPr fontId="3"/>
  </si>
  <si>
    <t>（単位：件）</t>
    <rPh sb="1" eb="3">
      <t>タンイ</t>
    </rPh>
    <rPh sb="4" eb="5">
      <t>ケン</t>
    </rPh>
    <phoneticPr fontId="3"/>
  </si>
  <si>
    <t>市町村名</t>
    <rPh sb="0" eb="3">
      <t>シチョウソン</t>
    </rPh>
    <rPh sb="3" eb="4">
      <t>メイ</t>
    </rPh>
    <phoneticPr fontId="3"/>
  </si>
  <si>
    <t>許　　　　　　　可</t>
    <rPh sb="0" eb="1">
      <t>モト</t>
    </rPh>
    <rPh sb="8" eb="9">
      <t>カ</t>
    </rPh>
    <phoneticPr fontId="3"/>
  </si>
  <si>
    <t>届　　　　出</t>
    <rPh sb="0" eb="1">
      <t>トドケ</t>
    </rPh>
    <rPh sb="5" eb="6">
      <t>デ</t>
    </rPh>
    <phoneticPr fontId="3"/>
  </si>
  <si>
    <t>協　　　　議</t>
    <rPh sb="0" eb="1">
      <t>キョウ</t>
    </rPh>
    <rPh sb="5" eb="6">
      <t>ギ</t>
    </rPh>
    <phoneticPr fontId="3"/>
  </si>
  <si>
    <t>合　計</t>
    <rPh sb="0" eb="1">
      <t>ゴウ</t>
    </rPh>
    <rPh sb="2" eb="3">
      <t>ケイ</t>
    </rPh>
    <phoneticPr fontId="3"/>
  </si>
  <si>
    <t>４　条</t>
    <rPh sb="2" eb="3">
      <t>ジョウ</t>
    </rPh>
    <phoneticPr fontId="3"/>
  </si>
  <si>
    <t>５　条</t>
    <rPh sb="2" eb="3">
      <t>ジョウ</t>
    </rPh>
    <phoneticPr fontId="3"/>
  </si>
  <si>
    <t>計</t>
    <rPh sb="0" eb="1">
      <t>ケイ</t>
    </rPh>
    <phoneticPr fontId="3"/>
  </si>
  <si>
    <t>うち大臣許可</t>
    <rPh sb="2" eb="4">
      <t>ダイジン</t>
    </rPh>
    <rPh sb="4" eb="6">
      <t>キョカ</t>
    </rPh>
    <phoneticPr fontId="3"/>
  </si>
  <si>
    <t>-</t>
    <phoneticPr fontId="3"/>
  </si>
  <si>
    <t>-</t>
  </si>
  <si>
    <t>佐</t>
    <rPh sb="0" eb="1">
      <t>タスク</t>
    </rPh>
    <phoneticPr fontId="3"/>
  </si>
  <si>
    <t>久</t>
    <rPh sb="0" eb="1">
      <t>ヒサシ</t>
    </rPh>
    <phoneticPr fontId="3"/>
  </si>
  <si>
    <t>小計</t>
    <rPh sb="0" eb="2">
      <t>ショウケイ</t>
    </rPh>
    <phoneticPr fontId="3"/>
  </si>
  <si>
    <t>上</t>
    <rPh sb="0" eb="1">
      <t>ウエ</t>
    </rPh>
    <phoneticPr fontId="3"/>
  </si>
  <si>
    <t>諏</t>
    <rPh sb="0" eb="1">
      <t>ハカ</t>
    </rPh>
    <phoneticPr fontId="3"/>
  </si>
  <si>
    <t>訪</t>
    <rPh sb="0" eb="1">
      <t>ホウ</t>
    </rPh>
    <phoneticPr fontId="3"/>
  </si>
  <si>
    <t>伊</t>
    <rPh sb="0" eb="1">
      <t>イ</t>
    </rPh>
    <phoneticPr fontId="3"/>
  </si>
  <si>
    <t>-</t>
    <phoneticPr fontId="3"/>
  </si>
  <si>
    <t>那</t>
    <rPh sb="0" eb="1">
      <t>トモ</t>
    </rPh>
    <phoneticPr fontId="3"/>
  </si>
  <si>
    <t>-</t>
    <phoneticPr fontId="3"/>
  </si>
  <si>
    <t>木</t>
    <rPh sb="0" eb="1">
      <t>キ</t>
    </rPh>
    <phoneticPr fontId="3"/>
  </si>
  <si>
    <t>-</t>
    <phoneticPr fontId="3"/>
  </si>
  <si>
    <t>曽</t>
    <rPh sb="0" eb="1">
      <t>ソ</t>
    </rPh>
    <phoneticPr fontId="3"/>
  </si>
  <si>
    <t>-</t>
    <phoneticPr fontId="3"/>
  </si>
  <si>
    <t>松</t>
    <rPh sb="0" eb="1">
      <t>マツ</t>
    </rPh>
    <phoneticPr fontId="3"/>
  </si>
  <si>
    <t>本</t>
    <rPh sb="0" eb="1">
      <t>モト</t>
    </rPh>
    <phoneticPr fontId="3"/>
  </si>
  <si>
    <t>北</t>
    <rPh sb="0" eb="1">
      <t>キタ</t>
    </rPh>
    <phoneticPr fontId="3"/>
  </si>
  <si>
    <t>長</t>
    <rPh sb="0" eb="1">
      <t>ナガ</t>
    </rPh>
    <phoneticPr fontId="3"/>
  </si>
  <si>
    <t>野</t>
    <rPh sb="0" eb="1">
      <t>ノ</t>
    </rPh>
    <phoneticPr fontId="3"/>
  </si>
  <si>
    <t>-</t>
    <phoneticPr fontId="3"/>
  </si>
  <si>
    <t>信</t>
    <rPh sb="0" eb="1">
      <t>シン</t>
    </rPh>
    <phoneticPr fontId="3"/>
  </si>
  <si>
    <t>合　　計</t>
    <rPh sb="0" eb="1">
      <t>ゴウ</t>
    </rPh>
    <rPh sb="3" eb="4">
      <t>ケイ</t>
    </rPh>
    <phoneticPr fontId="3"/>
  </si>
  <si>
    <t>　面積</t>
    <rPh sb="1" eb="3">
      <t>メンセキ</t>
    </rPh>
    <phoneticPr fontId="3"/>
  </si>
  <si>
    <t>（単位：ha）</t>
    <rPh sb="1" eb="3">
      <t>タンイ</t>
    </rPh>
    <phoneticPr fontId="3"/>
  </si>
  <si>
    <t>許　　　　　　　　　　可</t>
    <rPh sb="0" eb="1">
      <t>モト</t>
    </rPh>
    <rPh sb="11" eb="12">
      <t>カ</t>
    </rPh>
    <phoneticPr fontId="3"/>
  </si>
  <si>
    <t>届出</t>
    <rPh sb="0" eb="2">
      <t>トドケデ</t>
    </rPh>
    <phoneticPr fontId="3"/>
  </si>
  <si>
    <t>協議</t>
    <rPh sb="0" eb="2">
      <t>キョウギ</t>
    </rPh>
    <phoneticPr fontId="3"/>
  </si>
  <si>
    <t>許可・　届出以外</t>
    <rPh sb="0" eb="2">
      <t>キョカ</t>
    </rPh>
    <rPh sb="4" eb="6">
      <t>トドケデ</t>
    </rPh>
    <rPh sb="6" eb="8">
      <t>イガイ</t>
    </rPh>
    <phoneticPr fontId="3"/>
  </si>
  <si>
    <t>合計</t>
    <rPh sb="0" eb="2">
      <t>ゴウケイ</t>
    </rPh>
    <phoneticPr fontId="3"/>
  </si>
  <si>
    <t>４   条</t>
    <rPh sb="4" eb="5">
      <t>ジョウ</t>
    </rPh>
    <phoneticPr fontId="3"/>
  </si>
  <si>
    <t>５    条</t>
    <rPh sb="5" eb="6">
      <t>ジョウ</t>
    </rPh>
    <phoneticPr fontId="3"/>
  </si>
  <si>
    <t>合　　　　計</t>
    <rPh sb="0" eb="1">
      <t>ゴウ</t>
    </rPh>
    <rPh sb="5" eb="6">
      <t>ケイ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</si>
  <si>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</si>
  <si>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</si>
  <si>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(a)</t>
    <phoneticPr fontId="3"/>
  </si>
  <si>
    <t>(b)</t>
    <phoneticPr fontId="3"/>
  </si>
  <si>
    <t>(c=a+b)</t>
    <phoneticPr fontId="3"/>
  </si>
  <si>
    <t>(d)</t>
    <phoneticPr fontId="3"/>
  </si>
  <si>
    <t>（e）</t>
    <phoneticPr fontId="3"/>
  </si>
  <si>
    <t>(f)</t>
    <phoneticPr fontId="3"/>
  </si>
  <si>
    <t>(g=c+d+e+f)</t>
    <phoneticPr fontId="3"/>
  </si>
  <si>
    <t>小諸市</t>
  </si>
  <si>
    <t>佐久市</t>
  </si>
  <si>
    <t>佐久穂町</t>
  </si>
  <si>
    <t>小海町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</si>
  <si>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</si>
  <si>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</si>
  <si>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</si>
  <si>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</si>
  <si>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</si>
  <si>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</si>
  <si>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</si>
  <si>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</si>
  <si>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</si>
  <si>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</si>
  <si>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</si>
  <si>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</si>
  <si>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</si>
  <si>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</si>
  <si>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</si>
  <si>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</si>
  <si>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</si>
  <si>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</si>
  <si>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</si>
  <si>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</si>
  <si>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</si>
  <si>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</si>
  <si>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</si>
  <si>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安曇野市</t>
  </si>
  <si>
    <t>筑北村</t>
  </si>
  <si>
    <t>麻績村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</si>
  <si>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</si>
  <si>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</si>
  <si>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</si>
  <si>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</si>
  <si>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</si>
  <si>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</si>
  <si>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</si>
  <si>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</si>
  <si>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</si>
  <si>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</si>
  <si>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</si>
  <si>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</si>
  <si>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</si>
  <si>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</si>
  <si>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</si>
  <si>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</si>
  <si>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</si>
  <si>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3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</si>
  <si>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</si>
  <si>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</si>
  <si>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</si>
  <si>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</si>
  <si>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</si>
  <si>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</si>
  <si>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</si>
  <si>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</si>
  <si>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</si>
  <si>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</si>
  <si>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</si>
  <si>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</si>
  <si>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</si>
  <si>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</si>
  <si>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</si>
  <si>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</si>
  <si>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</si>
  <si>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</si>
  <si>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</si>
  <si>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</si>
  <si>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</si>
  <si>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</si>
  <si>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</si>
  <si>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</si>
  <si>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</si>
  <si>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</si>
  <si>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</si>
  <si>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</si>
  <si>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</si>
  <si>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</si>
  <si>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</si>
  <si>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</si>
  <si>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</si>
  <si>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</si>
  <si>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</si>
  <si>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</si>
  <si>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</si>
  <si>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</si>
  <si>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振興局</t>
    <rPh sb="0" eb="2">
      <t>シンコウ</t>
    </rPh>
    <rPh sb="2" eb="3">
      <t>キョク</t>
    </rPh>
    <phoneticPr fontId="3"/>
  </si>
  <si>
    <t>振
興
局</t>
    <rPh sb="0" eb="1">
      <t>シン</t>
    </rPh>
    <rPh sb="2" eb="3">
      <t>コウ</t>
    </rPh>
    <rPh sb="4" eb="5">
      <t>キョク</t>
    </rPh>
    <phoneticPr fontId="3"/>
  </si>
  <si>
    <t>ア</t>
    <phoneticPr fontId="3"/>
  </si>
  <si>
    <t>ル</t>
    <phoneticPr fontId="3"/>
  </si>
  <si>
    <t>プ</t>
    <phoneticPr fontId="3"/>
  </si>
  <si>
    <t>-</t>
    <phoneticPr fontId="3"/>
  </si>
  <si>
    <t>-</t>
    <phoneticPr fontId="3"/>
  </si>
  <si>
    <t>-</t>
    <phoneticPr fontId="3"/>
  </si>
  <si>
    <t>H29.1.1～H29.12.31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</si>
</sst>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_ "/>
    <numFmt numFmtId="178" formatCode="#,##0.0_ "/>
    <numFmt numFmtId="179" formatCode="000"/>
    <numFmt numFmtId="180" formatCode="#,###,##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distributed" vertical="center"/>
    </xf>
    <xf numFmtId="176" fontId="2" fillId="3" borderId="11" xfId="0" applyNumberFormat="1" applyFont="1" applyFill="1" applyBorder="1" applyAlignment="1">
      <alignment horizontal="right" vertical="center" shrinkToFit="1"/>
    </xf>
    <xf numFmtId="176" fontId="2" fillId="4" borderId="11" xfId="0" applyNumberFormat="1" applyFont="1" applyFill="1" applyBorder="1" applyAlignment="1">
      <alignment horizontal="right" vertical="center" shrinkToFit="1"/>
    </xf>
    <xf numFmtId="178" fontId="2" fillId="4" borderId="11" xfId="0" applyNumberFormat="1" applyFont="1" applyFill="1" applyBorder="1" applyAlignment="1">
      <alignment horizontal="right" vertical="center"/>
    </xf>
    <xf numFmtId="38" fontId="2" fillId="3" borderId="11" xfId="1" applyFont="1" applyFill="1" applyBorder="1" applyAlignment="1">
      <alignment horizontal="distributed" vertical="center"/>
    </xf>
    <xf numFmtId="38" fontId="2" fillId="3" borderId="9" xfId="1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3" borderId="11" xfId="0" applyNumberFormat="1" applyFont="1" applyFill="1" applyBorder="1" applyAlignment="1">
      <alignment horizontal="right" vertical="center"/>
    </xf>
    <xf numFmtId="177" fontId="2" fillId="4" borderId="11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78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80" fontId="2" fillId="3" borderId="11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distributed" vertical="center"/>
    </xf>
    <xf numFmtId="179" fontId="2" fillId="3" borderId="11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180" fontId="9" fillId="5" borderId="11" xfId="0" applyNumberFormat="1" applyFont="1" applyFill="1" applyBorder="1" applyAlignment="1">
      <alignment horizontal="right" vertical="center" shrinkToFit="1"/>
    </xf>
    <xf numFmtId="180" fontId="2" fillId="5" borderId="11" xfId="0" applyNumberFormat="1" applyFont="1" applyFill="1" applyBorder="1" applyAlignment="1">
      <alignment horizontal="right" vertical="center" shrinkToFit="1"/>
    </xf>
    <xf numFmtId="176" fontId="2" fillId="6" borderId="11" xfId="0" applyNumberFormat="1" applyFont="1" applyFill="1" applyBorder="1" applyAlignment="1">
      <alignment horizontal="right" vertical="center" shrinkToFit="1"/>
    </xf>
    <xf numFmtId="0" fontId="2" fillId="5" borderId="8" xfId="0" applyFont="1" applyFill="1" applyBorder="1" applyAlignment="1">
      <alignment horizontal="center" vertical="center"/>
    </xf>
    <xf numFmtId="38" fontId="2" fillId="5" borderId="1" xfId="1" applyFont="1" applyFill="1" applyBorder="1" applyAlignment="1">
      <alignment horizontal="distributed" vertical="center"/>
    </xf>
    <xf numFmtId="176" fontId="2" fillId="5" borderId="11" xfId="0" applyNumberFormat="1" applyFont="1" applyFill="1" applyBorder="1" applyAlignment="1">
      <alignment horizontal="right" vertical="center" shrinkToFit="1"/>
    </xf>
    <xf numFmtId="177" fontId="2" fillId="5" borderId="11" xfId="0" applyNumberFormat="1" applyFont="1" applyFill="1" applyBorder="1" applyAlignment="1">
      <alignment horizontal="right" vertical="center"/>
    </xf>
    <xf numFmtId="176" fontId="2" fillId="5" borderId="11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zoomScaleNormal="100" workbookViewId="0">
      <pane xSplit="3" ySplit="7" topLeftCell="H83" activePane="bottomRight" state="frozen"/>
      <selection activeCell="G17" sqref="G17"/>
      <selection pane="topRight" activeCell="G17" sqref="G17"/>
      <selection pane="bottomLeft" activeCell="G17" sqref="G17"/>
      <selection pane="bottomRight" activeCell="P9" sqref="P9"/>
    </sheetView>
  </sheetViews>
  <sheetFormatPr defaultColWidth="9" defaultRowHeight="12"/>
  <cols>
    <col min="1" max="1" width="3.6328125" style="2" customWidth="1"/>
    <col min="2" max="2" width="3.36328125" style="2" customWidth="1"/>
    <col min="3" max="3" width="13.08984375" style="2" customWidth="1"/>
    <col min="4" max="14" width="8.36328125" style="2" customWidth="1"/>
    <col min="15" max="16384" width="9" style="2"/>
  </cols>
  <sheetData>
    <row r="1" spans="1:23" ht="23.25" customHeight="1">
      <c r="A1" s="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3" ht="23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149</v>
      </c>
      <c r="O2" s="3"/>
    </row>
    <row r="3" spans="1:23" ht="13.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3"/>
    </row>
    <row r="4" spans="1:23" ht="12" customHeight="1">
      <c r="A4" s="1" t="s">
        <v>1</v>
      </c>
      <c r="N4" s="5" t="s">
        <v>2</v>
      </c>
    </row>
    <row r="5" spans="1:23" ht="13.5" customHeight="1">
      <c r="B5" s="71" t="s">
        <v>141</v>
      </c>
      <c r="C5" s="71" t="s">
        <v>3</v>
      </c>
      <c r="D5" s="74" t="s">
        <v>4</v>
      </c>
      <c r="E5" s="75"/>
      <c r="F5" s="75"/>
      <c r="G5" s="76"/>
      <c r="H5" s="77" t="s">
        <v>5</v>
      </c>
      <c r="I5" s="78"/>
      <c r="J5" s="79"/>
      <c r="K5" s="77" t="s">
        <v>6</v>
      </c>
      <c r="L5" s="78"/>
      <c r="M5" s="79"/>
      <c r="N5" s="68" t="s">
        <v>7</v>
      </c>
    </row>
    <row r="6" spans="1:23" ht="12" customHeight="1">
      <c r="B6" s="72"/>
      <c r="C6" s="72"/>
      <c r="D6" s="68" t="s">
        <v>8</v>
      </c>
      <c r="E6" s="68" t="s">
        <v>9</v>
      </c>
      <c r="F6" s="77" t="s">
        <v>10</v>
      </c>
      <c r="G6" s="6"/>
      <c r="H6" s="68" t="s">
        <v>8</v>
      </c>
      <c r="I6" s="68" t="s">
        <v>9</v>
      </c>
      <c r="J6" s="68" t="s">
        <v>10</v>
      </c>
      <c r="K6" s="68" t="s">
        <v>8</v>
      </c>
      <c r="L6" s="68" t="s">
        <v>9</v>
      </c>
      <c r="M6" s="68" t="s">
        <v>10</v>
      </c>
      <c r="N6" s="80"/>
    </row>
    <row r="7" spans="1:23" ht="15" customHeight="1">
      <c r="B7" s="73"/>
      <c r="C7" s="73"/>
      <c r="D7" s="69"/>
      <c r="E7" s="69"/>
      <c r="F7" s="81"/>
      <c r="G7" s="53" t="s">
        <v>11</v>
      </c>
      <c r="H7" s="69"/>
      <c r="I7" s="69"/>
      <c r="J7" s="69"/>
      <c r="K7" s="69"/>
      <c r="L7" s="69"/>
      <c r="M7" s="69"/>
      <c r="N7" s="69"/>
      <c r="P7"/>
      <c r="Q7"/>
      <c r="R7"/>
      <c r="S7"/>
      <c r="T7"/>
      <c r="U7"/>
      <c r="V7"/>
      <c r="W7"/>
    </row>
    <row r="8" spans="1:23" ht="14.25" customHeight="1">
      <c r="B8" s="7"/>
      <c r="C8" s="8" t="s">
        <v>55</v>
      </c>
      <c r="D8" s="9">
        <v>4</v>
      </c>
      <c r="E8" s="9">
        <v>92</v>
      </c>
      <c r="F8" s="9">
        <f t="shared" ref="F8:F19" si="0">SUM(D8:E8)</f>
        <v>96</v>
      </c>
      <c r="G8" s="10" t="s">
        <v>12</v>
      </c>
      <c r="H8" s="9" t="s">
        <v>13</v>
      </c>
      <c r="I8" s="9" t="s">
        <v>13</v>
      </c>
      <c r="J8" s="10" t="s">
        <v>13</v>
      </c>
      <c r="K8" s="10" t="s">
        <v>13</v>
      </c>
      <c r="L8" s="10" t="s">
        <v>13</v>
      </c>
      <c r="M8" s="10" t="s">
        <v>13</v>
      </c>
      <c r="N8" s="9">
        <f t="shared" ref="N8:N72" si="1">SUM(F8,J8,M8)</f>
        <v>96</v>
      </c>
      <c r="P8"/>
      <c r="Q8"/>
      <c r="R8"/>
      <c r="S8"/>
      <c r="T8"/>
      <c r="U8"/>
      <c r="V8"/>
      <c r="W8"/>
    </row>
    <row r="9" spans="1:23" ht="14.25" customHeight="1">
      <c r="B9" s="11"/>
      <c r="C9" s="12" t="s">
        <v>56</v>
      </c>
      <c r="D9" s="9">
        <v>34</v>
      </c>
      <c r="E9" s="9">
        <v>210</v>
      </c>
      <c r="F9" s="9">
        <f t="shared" si="0"/>
        <v>244</v>
      </c>
      <c r="G9" s="10" t="s">
        <v>12</v>
      </c>
      <c r="H9" s="9" t="s">
        <v>13</v>
      </c>
      <c r="I9" s="9" t="s">
        <v>13</v>
      </c>
      <c r="J9" s="10" t="s">
        <v>13</v>
      </c>
      <c r="K9" s="10" t="s">
        <v>13</v>
      </c>
      <c r="L9" s="10" t="s">
        <v>13</v>
      </c>
      <c r="M9" s="10" t="s">
        <v>13</v>
      </c>
      <c r="N9" s="9">
        <f t="shared" si="1"/>
        <v>244</v>
      </c>
    </row>
    <row r="10" spans="1:23" ht="14.25" customHeight="1">
      <c r="B10" s="11"/>
      <c r="C10" s="12" t="s">
        <v>58</v>
      </c>
      <c r="D10" s="9">
        <v>9</v>
      </c>
      <c r="E10" s="9">
        <v>15</v>
      </c>
      <c r="F10" s="9">
        <f t="shared" si="0"/>
        <v>24</v>
      </c>
      <c r="G10" s="10" t="s">
        <v>12</v>
      </c>
      <c r="H10" s="9" t="s">
        <v>13</v>
      </c>
      <c r="I10" s="9" t="s">
        <v>13</v>
      </c>
      <c r="J10" s="10" t="s">
        <v>13</v>
      </c>
      <c r="K10" s="10" t="s">
        <v>13</v>
      </c>
      <c r="L10" s="10" t="s">
        <v>13</v>
      </c>
      <c r="M10" s="10" t="s">
        <v>13</v>
      </c>
      <c r="N10" s="9">
        <f t="shared" si="1"/>
        <v>24</v>
      </c>
    </row>
    <row r="11" spans="1:23" ht="14.25" customHeight="1">
      <c r="B11" s="11" t="s">
        <v>14</v>
      </c>
      <c r="C11" s="12" t="s">
        <v>57</v>
      </c>
      <c r="D11" s="9">
        <v>4</v>
      </c>
      <c r="E11" s="9">
        <v>14</v>
      </c>
      <c r="F11" s="9">
        <f t="shared" si="0"/>
        <v>18</v>
      </c>
      <c r="G11" s="10" t="s">
        <v>12</v>
      </c>
      <c r="H11" s="9" t="s">
        <v>13</v>
      </c>
      <c r="I11" s="9" t="s">
        <v>13</v>
      </c>
      <c r="J11" s="10" t="s">
        <v>13</v>
      </c>
      <c r="K11" s="10" t="s">
        <v>13</v>
      </c>
      <c r="L11" s="10" t="s">
        <v>13</v>
      </c>
      <c r="M11" s="10" t="s">
        <v>13</v>
      </c>
      <c r="N11" s="9">
        <f t="shared" si="1"/>
        <v>18</v>
      </c>
    </row>
    <row r="12" spans="1:23" ht="14.25" customHeight="1">
      <c r="B12" s="11"/>
      <c r="C12" s="12" t="s">
        <v>59</v>
      </c>
      <c r="D12" s="9">
        <v>1</v>
      </c>
      <c r="E12" s="9">
        <v>5</v>
      </c>
      <c r="F12" s="9">
        <f t="shared" si="0"/>
        <v>6</v>
      </c>
      <c r="G12" s="10" t="s">
        <v>12</v>
      </c>
      <c r="H12" s="9" t="s">
        <v>13</v>
      </c>
      <c r="I12" s="9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9">
        <f t="shared" si="1"/>
        <v>6</v>
      </c>
    </row>
    <row r="13" spans="1:23" ht="14.25" customHeight="1">
      <c r="B13" s="11"/>
      <c r="C13" s="12" t="s">
        <v>60</v>
      </c>
      <c r="D13" s="9">
        <v>0</v>
      </c>
      <c r="E13" s="9">
        <v>3</v>
      </c>
      <c r="F13" s="9">
        <f t="shared" si="0"/>
        <v>3</v>
      </c>
      <c r="G13" s="10" t="s">
        <v>12</v>
      </c>
      <c r="H13" s="9" t="s">
        <v>13</v>
      </c>
      <c r="I13" s="9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9">
        <f t="shared" si="1"/>
        <v>3</v>
      </c>
    </row>
    <row r="14" spans="1:23" ht="14.25" customHeight="1">
      <c r="B14" s="11"/>
      <c r="C14" s="12" t="s">
        <v>61</v>
      </c>
      <c r="D14" s="9">
        <v>3</v>
      </c>
      <c r="E14" s="9">
        <v>2</v>
      </c>
      <c r="F14" s="9">
        <f t="shared" si="0"/>
        <v>5</v>
      </c>
      <c r="G14" s="10" t="s">
        <v>12</v>
      </c>
      <c r="H14" s="9" t="s">
        <v>13</v>
      </c>
      <c r="I14" s="9" t="s">
        <v>13</v>
      </c>
      <c r="J14" s="10" t="s">
        <v>13</v>
      </c>
      <c r="K14" s="10" t="s">
        <v>13</v>
      </c>
      <c r="L14" s="10" t="s">
        <v>13</v>
      </c>
      <c r="M14" s="10" t="s">
        <v>13</v>
      </c>
      <c r="N14" s="9">
        <f t="shared" si="1"/>
        <v>5</v>
      </c>
    </row>
    <row r="15" spans="1:23" ht="14.25" customHeight="1">
      <c r="B15" s="11"/>
      <c r="C15" s="12" t="s">
        <v>62</v>
      </c>
      <c r="D15" s="9">
        <v>0</v>
      </c>
      <c r="E15" s="9">
        <v>1</v>
      </c>
      <c r="F15" s="9">
        <f t="shared" si="0"/>
        <v>1</v>
      </c>
      <c r="G15" s="10" t="s">
        <v>12</v>
      </c>
      <c r="H15" s="9" t="s">
        <v>13</v>
      </c>
      <c r="I15" s="9" t="s">
        <v>13</v>
      </c>
      <c r="J15" s="10" t="s">
        <v>13</v>
      </c>
      <c r="K15" s="10" t="s">
        <v>13</v>
      </c>
      <c r="L15" s="10" t="s">
        <v>13</v>
      </c>
      <c r="M15" s="10" t="s">
        <v>13</v>
      </c>
      <c r="N15" s="9">
        <f t="shared" si="1"/>
        <v>1</v>
      </c>
    </row>
    <row r="16" spans="1:23" ht="14.25" customHeight="1">
      <c r="B16" s="11" t="s">
        <v>15</v>
      </c>
      <c r="C16" s="12" t="s">
        <v>63</v>
      </c>
      <c r="D16" s="9">
        <v>5</v>
      </c>
      <c r="E16" s="9">
        <v>37</v>
      </c>
      <c r="F16" s="9">
        <f t="shared" si="0"/>
        <v>42</v>
      </c>
      <c r="G16" s="10" t="s">
        <v>12</v>
      </c>
      <c r="H16" s="9" t="s">
        <v>13</v>
      </c>
      <c r="I16" s="9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9">
        <f t="shared" si="1"/>
        <v>42</v>
      </c>
    </row>
    <row r="17" spans="2:14" ht="14.25" customHeight="1">
      <c r="B17" s="11"/>
      <c r="C17" s="12" t="s">
        <v>64</v>
      </c>
      <c r="D17" s="9">
        <v>5</v>
      </c>
      <c r="E17" s="9">
        <v>29</v>
      </c>
      <c r="F17" s="9">
        <f t="shared" si="0"/>
        <v>34</v>
      </c>
      <c r="G17" s="10" t="s">
        <v>12</v>
      </c>
      <c r="H17" s="9" t="s">
        <v>13</v>
      </c>
      <c r="I17" s="9" t="s">
        <v>13</v>
      </c>
      <c r="J17" s="10" t="s">
        <v>13</v>
      </c>
      <c r="K17" s="10" t="s">
        <v>13</v>
      </c>
      <c r="L17" s="10" t="s">
        <v>13</v>
      </c>
      <c r="M17" s="10" t="s">
        <v>13</v>
      </c>
      <c r="N17" s="54">
        <f t="shared" si="1"/>
        <v>34</v>
      </c>
    </row>
    <row r="18" spans="2:14" ht="14.25" customHeight="1">
      <c r="B18" s="11"/>
      <c r="C18" s="12" t="s">
        <v>65</v>
      </c>
      <c r="D18" s="9">
        <v>0</v>
      </c>
      <c r="E18" s="9">
        <v>9</v>
      </c>
      <c r="F18" s="9">
        <f t="shared" si="0"/>
        <v>9</v>
      </c>
      <c r="G18" s="10" t="s">
        <v>12</v>
      </c>
      <c r="H18" s="9" t="s">
        <v>13</v>
      </c>
      <c r="I18" s="9" t="s">
        <v>13</v>
      </c>
      <c r="J18" s="10" t="s">
        <v>13</v>
      </c>
      <c r="K18" s="10" t="s">
        <v>13</v>
      </c>
      <c r="L18" s="10" t="s">
        <v>13</v>
      </c>
      <c r="M18" s="10" t="s">
        <v>13</v>
      </c>
      <c r="N18" s="9">
        <f t="shared" si="1"/>
        <v>9</v>
      </c>
    </row>
    <row r="19" spans="2:14" ht="14.25" customHeight="1">
      <c r="B19" s="13"/>
      <c r="C19" s="14" t="s">
        <v>103</v>
      </c>
      <c r="D19" s="9">
        <f>SUM(D8:D18)</f>
        <v>65</v>
      </c>
      <c r="E19" s="9">
        <f>SUM(E8:E18)</f>
        <v>417</v>
      </c>
      <c r="F19" s="9">
        <f t="shared" si="0"/>
        <v>482</v>
      </c>
      <c r="G19" s="10" t="s">
        <v>12</v>
      </c>
      <c r="H19" s="10" t="s">
        <v>13</v>
      </c>
      <c r="I19" s="10" t="s">
        <v>13</v>
      </c>
      <c r="J19" s="10" t="s">
        <v>13</v>
      </c>
      <c r="K19" s="10" t="s">
        <v>13</v>
      </c>
      <c r="L19" s="10" t="s">
        <v>13</v>
      </c>
      <c r="M19" s="10" t="s">
        <v>13</v>
      </c>
      <c r="N19" s="9">
        <f t="shared" si="1"/>
        <v>482</v>
      </c>
    </row>
    <row r="20" spans="2:14" ht="14.25" customHeight="1">
      <c r="B20" s="15"/>
      <c r="C20" s="16" t="s">
        <v>104</v>
      </c>
      <c r="D20" s="17">
        <v>41</v>
      </c>
      <c r="E20" s="17">
        <v>284</v>
      </c>
      <c r="F20" s="17">
        <f>SUM(D20:E20)</f>
        <v>325</v>
      </c>
      <c r="G20" s="18" t="s">
        <v>12</v>
      </c>
      <c r="H20" s="17" t="s">
        <v>13</v>
      </c>
      <c r="I20" s="17" t="s">
        <v>13</v>
      </c>
      <c r="J20" s="19" t="s">
        <v>13</v>
      </c>
      <c r="K20" s="18" t="s">
        <v>13</v>
      </c>
      <c r="L20" s="19" t="s">
        <v>13</v>
      </c>
      <c r="M20" s="18" t="s">
        <v>13</v>
      </c>
      <c r="N20" s="17">
        <f t="shared" si="1"/>
        <v>325</v>
      </c>
    </row>
    <row r="21" spans="2:14" ht="14.25" customHeight="1">
      <c r="B21" s="15" t="s">
        <v>17</v>
      </c>
      <c r="C21" s="16" t="s">
        <v>105</v>
      </c>
      <c r="D21" s="17">
        <v>11</v>
      </c>
      <c r="E21" s="17">
        <v>85</v>
      </c>
      <c r="F21" s="17">
        <f t="shared" ref="F21:F23" si="2">SUM(D21:E21)</f>
        <v>96</v>
      </c>
      <c r="G21" s="18" t="s">
        <v>13</v>
      </c>
      <c r="H21" s="17" t="s">
        <v>13</v>
      </c>
      <c r="I21" s="17" t="s">
        <v>13</v>
      </c>
      <c r="J21" s="17" t="s">
        <v>13</v>
      </c>
      <c r="K21" s="18" t="s">
        <v>13</v>
      </c>
      <c r="L21" s="19" t="s">
        <v>13</v>
      </c>
      <c r="M21" s="19" t="s">
        <v>13</v>
      </c>
      <c r="N21" s="17">
        <f t="shared" si="1"/>
        <v>96</v>
      </c>
    </row>
    <row r="22" spans="2:14" ht="14.25" customHeight="1">
      <c r="B22" s="15"/>
      <c r="C22" s="16" t="s">
        <v>106</v>
      </c>
      <c r="D22" s="17">
        <v>0</v>
      </c>
      <c r="E22" s="17">
        <v>23</v>
      </c>
      <c r="F22" s="17">
        <f t="shared" si="2"/>
        <v>23</v>
      </c>
      <c r="G22" s="18" t="s">
        <v>13</v>
      </c>
      <c r="H22" s="17" t="s">
        <v>13</v>
      </c>
      <c r="I22" s="17" t="s">
        <v>13</v>
      </c>
      <c r="J22" s="19" t="s">
        <v>13</v>
      </c>
      <c r="K22" s="18" t="s">
        <v>13</v>
      </c>
      <c r="L22" s="19" t="s">
        <v>13</v>
      </c>
      <c r="M22" s="19" t="s">
        <v>13</v>
      </c>
      <c r="N22" s="17">
        <f t="shared" si="1"/>
        <v>23</v>
      </c>
    </row>
    <row r="23" spans="2:14" ht="14.25" customHeight="1">
      <c r="B23" s="15" t="s">
        <v>46</v>
      </c>
      <c r="C23" s="20" t="s">
        <v>107</v>
      </c>
      <c r="D23" s="17">
        <v>1</v>
      </c>
      <c r="E23" s="17">
        <v>11</v>
      </c>
      <c r="F23" s="17">
        <f t="shared" si="2"/>
        <v>12</v>
      </c>
      <c r="G23" s="18" t="s">
        <v>13</v>
      </c>
      <c r="H23" s="17" t="s">
        <v>13</v>
      </c>
      <c r="I23" s="17" t="s">
        <v>13</v>
      </c>
      <c r="J23" s="19" t="s">
        <v>13</v>
      </c>
      <c r="K23" s="18" t="s">
        <v>13</v>
      </c>
      <c r="L23" s="19" t="s">
        <v>13</v>
      </c>
      <c r="M23" s="19" t="s">
        <v>13</v>
      </c>
      <c r="N23" s="55">
        <f t="shared" si="1"/>
        <v>12</v>
      </c>
    </row>
    <row r="24" spans="2:14" ht="14.25" customHeight="1">
      <c r="B24" s="15"/>
      <c r="C24" s="21" t="s">
        <v>103</v>
      </c>
      <c r="D24" s="17">
        <f>SUM(D20:D23)</f>
        <v>53</v>
      </c>
      <c r="E24" s="17">
        <f>SUM(E20:E23)</f>
        <v>403</v>
      </c>
      <c r="F24" s="17">
        <f>SUM(D24:E24)</f>
        <v>456</v>
      </c>
      <c r="G24" s="18" t="s">
        <v>12</v>
      </c>
      <c r="H24" s="19" t="s">
        <v>13</v>
      </c>
      <c r="I24" s="19" t="s">
        <v>13</v>
      </c>
      <c r="J24" s="19" t="s">
        <v>13</v>
      </c>
      <c r="K24" s="18" t="s">
        <v>13</v>
      </c>
      <c r="L24" s="19" t="s">
        <v>13</v>
      </c>
      <c r="M24" s="18" t="s">
        <v>13</v>
      </c>
      <c r="N24" s="17">
        <f t="shared" si="1"/>
        <v>456</v>
      </c>
    </row>
    <row r="25" spans="2:14" ht="14.25" customHeight="1">
      <c r="B25" s="7"/>
      <c r="C25" s="8" t="s">
        <v>108</v>
      </c>
      <c r="D25" s="9">
        <v>5</v>
      </c>
      <c r="E25" s="9">
        <v>11</v>
      </c>
      <c r="F25" s="9" t="s">
        <v>13</v>
      </c>
      <c r="G25" s="22" t="s">
        <v>12</v>
      </c>
      <c r="H25" s="9" t="s">
        <v>13</v>
      </c>
      <c r="I25" s="9" t="s">
        <v>13</v>
      </c>
      <c r="J25" s="10" t="s">
        <v>13</v>
      </c>
      <c r="K25" s="22" t="s">
        <v>13</v>
      </c>
      <c r="L25" s="22" t="s">
        <v>13</v>
      </c>
      <c r="M25" s="22" t="s">
        <v>13</v>
      </c>
      <c r="N25" s="9" t="s">
        <v>13</v>
      </c>
    </row>
    <row r="26" spans="2:14" ht="14.25" customHeight="1">
      <c r="B26" s="66" t="s">
        <v>18</v>
      </c>
      <c r="C26" s="12" t="s">
        <v>109</v>
      </c>
      <c r="D26" s="9">
        <v>20</v>
      </c>
      <c r="E26" s="9">
        <v>64</v>
      </c>
      <c r="F26" s="9">
        <f t="shared" ref="F26:F89" si="3">SUM(D26:E26)</f>
        <v>84</v>
      </c>
      <c r="G26" s="22" t="s">
        <v>12</v>
      </c>
      <c r="H26" s="9" t="s">
        <v>13</v>
      </c>
      <c r="I26" s="9" t="s">
        <v>13</v>
      </c>
      <c r="J26" s="10" t="s">
        <v>13</v>
      </c>
      <c r="K26" s="22" t="s">
        <v>13</v>
      </c>
      <c r="L26" s="22" t="s">
        <v>13</v>
      </c>
      <c r="M26" s="22" t="s">
        <v>13</v>
      </c>
      <c r="N26" s="9">
        <f t="shared" si="1"/>
        <v>84</v>
      </c>
    </row>
    <row r="27" spans="2:14" ht="14.25" customHeight="1">
      <c r="B27" s="66"/>
      <c r="C27" s="12" t="s">
        <v>110</v>
      </c>
      <c r="D27" s="9">
        <v>32</v>
      </c>
      <c r="E27" s="9">
        <v>146</v>
      </c>
      <c r="F27" s="9">
        <f t="shared" si="3"/>
        <v>178</v>
      </c>
      <c r="G27" s="22" t="s">
        <v>12</v>
      </c>
      <c r="H27" s="9" t="s">
        <v>13</v>
      </c>
      <c r="I27" s="9" t="s">
        <v>13</v>
      </c>
      <c r="J27" s="10" t="s">
        <v>13</v>
      </c>
      <c r="K27" s="22" t="s">
        <v>13</v>
      </c>
      <c r="L27" s="22" t="s">
        <v>13</v>
      </c>
      <c r="M27" s="22" t="s">
        <v>13</v>
      </c>
      <c r="N27" s="9">
        <f t="shared" si="1"/>
        <v>178</v>
      </c>
    </row>
    <row r="28" spans="2:14" ht="14.25" customHeight="1">
      <c r="B28" s="11"/>
      <c r="C28" s="12" t="s">
        <v>111</v>
      </c>
      <c r="D28" s="9">
        <v>6</v>
      </c>
      <c r="E28" s="9">
        <v>16</v>
      </c>
      <c r="F28" s="9">
        <f t="shared" si="3"/>
        <v>22</v>
      </c>
      <c r="G28" s="22" t="s">
        <v>12</v>
      </c>
      <c r="H28" s="9" t="s">
        <v>13</v>
      </c>
      <c r="I28" s="9" t="s">
        <v>13</v>
      </c>
      <c r="J28" s="10" t="s">
        <v>13</v>
      </c>
      <c r="K28" s="22" t="s">
        <v>13</v>
      </c>
      <c r="L28" s="22" t="s">
        <v>13</v>
      </c>
      <c r="M28" s="22" t="s">
        <v>13</v>
      </c>
      <c r="N28" s="9">
        <f t="shared" si="1"/>
        <v>22</v>
      </c>
    </row>
    <row r="29" spans="2:14" ht="14.25" customHeight="1">
      <c r="B29" s="66" t="s">
        <v>19</v>
      </c>
      <c r="C29" s="12" t="s">
        <v>112</v>
      </c>
      <c r="D29" s="9">
        <v>4</v>
      </c>
      <c r="E29" s="9">
        <v>52</v>
      </c>
      <c r="F29" s="9">
        <f t="shared" si="3"/>
        <v>56</v>
      </c>
      <c r="G29" s="9" t="s">
        <v>13</v>
      </c>
      <c r="H29" s="9">
        <v>1</v>
      </c>
      <c r="I29" s="9" t="s">
        <v>13</v>
      </c>
      <c r="J29" s="10">
        <f t="shared" ref="J29" si="4">SUM(H29:I29)</f>
        <v>1</v>
      </c>
      <c r="K29" s="22" t="s">
        <v>13</v>
      </c>
      <c r="L29" s="22" t="s">
        <v>13</v>
      </c>
      <c r="M29" s="22" t="s">
        <v>13</v>
      </c>
      <c r="N29" s="9">
        <f t="shared" si="1"/>
        <v>57</v>
      </c>
    </row>
    <row r="30" spans="2:14" ht="14.25" customHeight="1">
      <c r="B30" s="66"/>
      <c r="C30" s="12" t="s">
        <v>113</v>
      </c>
      <c r="D30" s="9">
        <v>1</v>
      </c>
      <c r="E30" s="9">
        <v>8</v>
      </c>
      <c r="F30" s="9">
        <f t="shared" si="3"/>
        <v>9</v>
      </c>
      <c r="G30" s="22" t="s">
        <v>12</v>
      </c>
      <c r="H30" s="9" t="s">
        <v>13</v>
      </c>
      <c r="I30" s="9" t="s">
        <v>13</v>
      </c>
      <c r="J30" s="10" t="s">
        <v>13</v>
      </c>
      <c r="K30" s="22" t="s">
        <v>13</v>
      </c>
      <c r="L30" s="22" t="s">
        <v>13</v>
      </c>
      <c r="M30" s="22" t="s">
        <v>13</v>
      </c>
      <c r="N30" s="9">
        <f t="shared" si="1"/>
        <v>9</v>
      </c>
    </row>
    <row r="31" spans="2:14" ht="14.25" customHeight="1">
      <c r="B31" s="13"/>
      <c r="C31" s="14" t="s">
        <v>103</v>
      </c>
      <c r="D31" s="23">
        <f>SUM(D25:D30)</f>
        <v>68</v>
      </c>
      <c r="E31" s="23">
        <f>SUM(E25:E30)</f>
        <v>297</v>
      </c>
      <c r="F31" s="9">
        <f t="shared" si="3"/>
        <v>365</v>
      </c>
      <c r="G31" s="9" t="s">
        <v>13</v>
      </c>
      <c r="H31" s="22">
        <v>1</v>
      </c>
      <c r="I31" s="22" t="s">
        <v>13</v>
      </c>
      <c r="J31" s="10">
        <v>1</v>
      </c>
      <c r="K31" s="22" t="s">
        <v>13</v>
      </c>
      <c r="L31" s="22" t="s">
        <v>13</v>
      </c>
      <c r="M31" s="22" t="s">
        <v>13</v>
      </c>
      <c r="N31" s="9">
        <f t="shared" si="1"/>
        <v>366</v>
      </c>
    </row>
    <row r="32" spans="2:14" ht="14.25" customHeight="1">
      <c r="B32" s="15"/>
      <c r="C32" s="16" t="s">
        <v>66</v>
      </c>
      <c r="D32" s="17">
        <v>13</v>
      </c>
      <c r="E32" s="17">
        <v>139</v>
      </c>
      <c r="F32" s="17">
        <f t="shared" si="3"/>
        <v>152</v>
      </c>
      <c r="G32" s="24" t="s">
        <v>12</v>
      </c>
      <c r="H32" s="17" t="s">
        <v>13</v>
      </c>
      <c r="I32" s="17" t="s">
        <v>13</v>
      </c>
      <c r="J32" s="25" t="s">
        <v>13</v>
      </c>
      <c r="K32" s="25" t="s">
        <v>13</v>
      </c>
      <c r="L32" s="25" t="s">
        <v>13</v>
      </c>
      <c r="M32" s="25" t="s">
        <v>13</v>
      </c>
      <c r="N32" s="17">
        <f t="shared" si="1"/>
        <v>152</v>
      </c>
    </row>
    <row r="33" spans="2:14" ht="14.25" customHeight="1">
      <c r="B33" s="15" t="s">
        <v>17</v>
      </c>
      <c r="C33" s="20" t="s">
        <v>67</v>
      </c>
      <c r="D33" s="17">
        <v>9</v>
      </c>
      <c r="E33" s="17">
        <v>67</v>
      </c>
      <c r="F33" s="17">
        <f t="shared" si="3"/>
        <v>76</v>
      </c>
      <c r="G33" s="24" t="s">
        <v>12</v>
      </c>
      <c r="H33" s="17" t="s">
        <v>13</v>
      </c>
      <c r="I33" s="17" t="s">
        <v>13</v>
      </c>
      <c r="J33" s="25" t="s">
        <v>13</v>
      </c>
      <c r="K33" s="25" t="s">
        <v>13</v>
      </c>
      <c r="L33" s="25" t="s">
        <v>13</v>
      </c>
      <c r="M33" s="25" t="s">
        <v>13</v>
      </c>
      <c r="N33" s="17">
        <f t="shared" si="1"/>
        <v>76</v>
      </c>
    </row>
    <row r="34" spans="2:14" ht="14.25" customHeight="1">
      <c r="B34" s="15"/>
      <c r="C34" s="20" t="s">
        <v>68</v>
      </c>
      <c r="D34" s="17">
        <v>6</v>
      </c>
      <c r="E34" s="17">
        <v>37</v>
      </c>
      <c r="F34" s="17">
        <f t="shared" si="3"/>
        <v>43</v>
      </c>
      <c r="G34" s="24" t="s">
        <v>12</v>
      </c>
      <c r="H34" s="17" t="s">
        <v>13</v>
      </c>
      <c r="I34" s="17" t="s">
        <v>13</v>
      </c>
      <c r="J34" s="25" t="s">
        <v>13</v>
      </c>
      <c r="K34" s="25" t="s">
        <v>13</v>
      </c>
      <c r="L34" s="25" t="s">
        <v>13</v>
      </c>
      <c r="M34" s="25" t="s">
        <v>13</v>
      </c>
      <c r="N34" s="17">
        <f t="shared" si="1"/>
        <v>43</v>
      </c>
    </row>
    <row r="35" spans="2:14" ht="14.25" customHeight="1">
      <c r="B35" s="15"/>
      <c r="C35" s="20" t="s">
        <v>69</v>
      </c>
      <c r="D35" s="17">
        <v>15</v>
      </c>
      <c r="E35" s="17">
        <v>80</v>
      </c>
      <c r="F35" s="17">
        <f t="shared" si="3"/>
        <v>95</v>
      </c>
      <c r="G35" s="24" t="s">
        <v>12</v>
      </c>
      <c r="H35" s="17" t="s">
        <v>13</v>
      </c>
      <c r="I35" s="17" t="s">
        <v>13</v>
      </c>
      <c r="J35" s="25" t="s">
        <v>13</v>
      </c>
      <c r="K35" s="25" t="s">
        <v>13</v>
      </c>
      <c r="L35" s="25" t="s">
        <v>13</v>
      </c>
      <c r="M35" s="25" t="s">
        <v>13</v>
      </c>
      <c r="N35" s="17">
        <f t="shared" si="1"/>
        <v>95</v>
      </c>
    </row>
    <row r="36" spans="2:14" ht="14.25" customHeight="1">
      <c r="B36" s="15" t="s">
        <v>20</v>
      </c>
      <c r="C36" s="20" t="s">
        <v>70</v>
      </c>
      <c r="D36" s="17">
        <v>1</v>
      </c>
      <c r="E36" s="17">
        <v>27</v>
      </c>
      <c r="F36" s="17">
        <f t="shared" si="3"/>
        <v>28</v>
      </c>
      <c r="G36" s="24" t="s">
        <v>21</v>
      </c>
      <c r="H36" s="17" t="s">
        <v>13</v>
      </c>
      <c r="I36" s="17" t="s">
        <v>13</v>
      </c>
      <c r="J36" s="25" t="s">
        <v>13</v>
      </c>
      <c r="K36" s="25" t="s">
        <v>13</v>
      </c>
      <c r="L36" s="25" t="s">
        <v>13</v>
      </c>
      <c r="M36" s="25" t="s">
        <v>13</v>
      </c>
      <c r="N36" s="17">
        <f t="shared" si="1"/>
        <v>28</v>
      </c>
    </row>
    <row r="37" spans="2:14" ht="14.25" customHeight="1">
      <c r="B37" s="15"/>
      <c r="C37" s="20" t="s">
        <v>71</v>
      </c>
      <c r="D37" s="17">
        <v>4</v>
      </c>
      <c r="E37" s="17">
        <v>42</v>
      </c>
      <c r="F37" s="17">
        <f t="shared" si="3"/>
        <v>46</v>
      </c>
      <c r="G37" s="24" t="s">
        <v>21</v>
      </c>
      <c r="H37" s="17" t="s">
        <v>13</v>
      </c>
      <c r="I37" s="17" t="s">
        <v>13</v>
      </c>
      <c r="J37" s="25" t="s">
        <v>13</v>
      </c>
      <c r="K37" s="25" t="s">
        <v>13</v>
      </c>
      <c r="L37" s="25" t="s">
        <v>13</v>
      </c>
      <c r="M37" s="25" t="s">
        <v>13</v>
      </c>
      <c r="N37" s="17">
        <f t="shared" si="1"/>
        <v>46</v>
      </c>
    </row>
    <row r="38" spans="2:14" ht="14.25" customHeight="1">
      <c r="B38" s="15"/>
      <c r="C38" s="20" t="s">
        <v>72</v>
      </c>
      <c r="D38" s="17">
        <v>4</v>
      </c>
      <c r="E38" s="17">
        <v>23</v>
      </c>
      <c r="F38" s="17">
        <f t="shared" si="3"/>
        <v>27</v>
      </c>
      <c r="G38" s="24" t="s">
        <v>21</v>
      </c>
      <c r="H38" s="17" t="s">
        <v>13</v>
      </c>
      <c r="I38" s="17" t="s">
        <v>13</v>
      </c>
      <c r="J38" s="25" t="s">
        <v>13</v>
      </c>
      <c r="K38" s="25" t="s">
        <v>13</v>
      </c>
      <c r="L38" s="25" t="s">
        <v>13</v>
      </c>
      <c r="M38" s="25" t="s">
        <v>13</v>
      </c>
      <c r="N38" s="17">
        <f t="shared" si="1"/>
        <v>27</v>
      </c>
    </row>
    <row r="39" spans="2:14" ht="14.25" customHeight="1">
      <c r="B39" s="15" t="s">
        <v>22</v>
      </c>
      <c r="C39" s="20" t="s">
        <v>73</v>
      </c>
      <c r="D39" s="17">
        <v>2</v>
      </c>
      <c r="E39" s="17">
        <v>9</v>
      </c>
      <c r="F39" s="17">
        <f t="shared" si="3"/>
        <v>11</v>
      </c>
      <c r="G39" s="24" t="s">
        <v>21</v>
      </c>
      <c r="H39" s="17" t="s">
        <v>13</v>
      </c>
      <c r="I39" s="17" t="s">
        <v>13</v>
      </c>
      <c r="J39" s="25" t="s">
        <v>13</v>
      </c>
      <c r="K39" s="25" t="s">
        <v>13</v>
      </c>
      <c r="L39" s="25" t="s">
        <v>13</v>
      </c>
      <c r="M39" s="25" t="s">
        <v>13</v>
      </c>
      <c r="N39" s="17">
        <f t="shared" si="1"/>
        <v>11</v>
      </c>
    </row>
    <row r="40" spans="2:14" ht="14.25" customHeight="1">
      <c r="B40" s="15"/>
      <c r="C40" s="21" t="s">
        <v>103</v>
      </c>
      <c r="D40" s="26">
        <f>SUM(D32:D39)</f>
        <v>54</v>
      </c>
      <c r="E40" s="26">
        <f>SUM(E32:E39)</f>
        <v>424</v>
      </c>
      <c r="F40" s="17">
        <f t="shared" si="3"/>
        <v>478</v>
      </c>
      <c r="G40" s="24" t="s">
        <v>21</v>
      </c>
      <c r="H40" s="25" t="s">
        <v>13</v>
      </c>
      <c r="I40" s="25" t="s">
        <v>13</v>
      </c>
      <c r="J40" s="25" t="s">
        <v>13</v>
      </c>
      <c r="K40" s="25" t="s">
        <v>13</v>
      </c>
      <c r="L40" s="25" t="s">
        <v>13</v>
      </c>
      <c r="M40" s="25" t="s">
        <v>13</v>
      </c>
      <c r="N40" s="17">
        <f t="shared" si="1"/>
        <v>478</v>
      </c>
    </row>
    <row r="41" spans="2:14" ht="14.25" customHeight="1">
      <c r="B41" s="7"/>
      <c r="C41" s="8" t="s">
        <v>114</v>
      </c>
      <c r="D41" s="9">
        <v>54</v>
      </c>
      <c r="E41" s="9">
        <v>231</v>
      </c>
      <c r="F41" s="9">
        <f t="shared" si="3"/>
        <v>285</v>
      </c>
      <c r="G41" s="10" t="s">
        <v>21</v>
      </c>
      <c r="H41" s="9" t="s">
        <v>13</v>
      </c>
      <c r="I41" s="9" t="s">
        <v>13</v>
      </c>
      <c r="J41" s="10" t="s">
        <v>13</v>
      </c>
      <c r="K41" s="10" t="s">
        <v>13</v>
      </c>
      <c r="L41" s="9" t="s">
        <v>13</v>
      </c>
      <c r="M41" s="9" t="s">
        <v>13</v>
      </c>
      <c r="N41" s="9">
        <f t="shared" si="1"/>
        <v>285</v>
      </c>
    </row>
    <row r="42" spans="2:14" ht="14.25" customHeight="1">
      <c r="B42" s="11"/>
      <c r="C42" s="12" t="s">
        <v>115</v>
      </c>
      <c r="D42" s="9" t="s">
        <v>13</v>
      </c>
      <c r="E42" s="9" t="s">
        <v>13</v>
      </c>
      <c r="F42" s="9">
        <f t="shared" si="3"/>
        <v>0</v>
      </c>
      <c r="G42" s="10" t="s">
        <v>21</v>
      </c>
      <c r="H42" s="9" t="s">
        <v>13</v>
      </c>
      <c r="I42" s="9" t="s">
        <v>13</v>
      </c>
      <c r="J42" s="10" t="s">
        <v>13</v>
      </c>
      <c r="K42" s="10" t="s">
        <v>13</v>
      </c>
      <c r="L42" s="10" t="s">
        <v>13</v>
      </c>
      <c r="M42" s="10" t="s">
        <v>13</v>
      </c>
      <c r="N42" s="9">
        <f t="shared" si="1"/>
        <v>0</v>
      </c>
    </row>
    <row r="43" spans="2:14" ht="14.25" customHeight="1">
      <c r="B43" s="11"/>
      <c r="C43" s="12" t="s">
        <v>116</v>
      </c>
      <c r="D43" s="9">
        <v>3</v>
      </c>
      <c r="E43" s="9">
        <v>42</v>
      </c>
      <c r="F43" s="9">
        <f t="shared" si="3"/>
        <v>45</v>
      </c>
      <c r="G43" s="10" t="s">
        <v>21</v>
      </c>
      <c r="H43" s="9" t="s">
        <v>13</v>
      </c>
      <c r="I43" s="9" t="s">
        <v>13</v>
      </c>
      <c r="J43" s="10" t="s">
        <v>13</v>
      </c>
      <c r="K43" s="10" t="s">
        <v>13</v>
      </c>
      <c r="L43" s="10" t="s">
        <v>13</v>
      </c>
      <c r="M43" s="10" t="s">
        <v>13</v>
      </c>
      <c r="N43" s="9">
        <f t="shared" si="1"/>
        <v>45</v>
      </c>
    </row>
    <row r="44" spans="2:14" ht="14.25" customHeight="1">
      <c r="B44" s="11" t="s">
        <v>139</v>
      </c>
      <c r="C44" s="12" t="s">
        <v>117</v>
      </c>
      <c r="D44" s="9">
        <v>1</v>
      </c>
      <c r="E44" s="9">
        <v>12</v>
      </c>
      <c r="F44" s="9">
        <f t="shared" si="3"/>
        <v>13</v>
      </c>
      <c r="G44" s="10" t="s">
        <v>21</v>
      </c>
      <c r="H44" s="9" t="s">
        <v>13</v>
      </c>
      <c r="I44" s="9" t="s">
        <v>13</v>
      </c>
      <c r="J44" s="10" t="s">
        <v>13</v>
      </c>
      <c r="K44" s="10" t="s">
        <v>13</v>
      </c>
      <c r="L44" s="10" t="s">
        <v>13</v>
      </c>
      <c r="M44" s="10" t="s">
        <v>13</v>
      </c>
      <c r="N44" s="9">
        <f t="shared" si="1"/>
        <v>13</v>
      </c>
    </row>
    <row r="45" spans="2:14" ht="14.25" customHeight="1">
      <c r="B45" s="11"/>
      <c r="C45" s="12" t="s">
        <v>118</v>
      </c>
      <c r="D45" s="9">
        <v>4</v>
      </c>
      <c r="E45" s="9">
        <v>17</v>
      </c>
      <c r="F45" s="9">
        <f t="shared" si="3"/>
        <v>21</v>
      </c>
      <c r="G45" s="10" t="s">
        <v>21</v>
      </c>
      <c r="H45" s="9" t="s">
        <v>13</v>
      </c>
      <c r="I45" s="9" t="s">
        <v>13</v>
      </c>
      <c r="J45" s="10" t="s">
        <v>13</v>
      </c>
      <c r="K45" s="10" t="s">
        <v>13</v>
      </c>
      <c r="L45" s="10" t="s">
        <v>13</v>
      </c>
      <c r="M45" s="10" t="s">
        <v>13</v>
      </c>
      <c r="N45" s="9">
        <f t="shared" si="1"/>
        <v>21</v>
      </c>
    </row>
    <row r="46" spans="2:14" ht="14.25" customHeight="1">
      <c r="B46" s="11"/>
      <c r="C46" s="12" t="s">
        <v>119</v>
      </c>
      <c r="D46" s="9" t="s">
        <v>13</v>
      </c>
      <c r="E46" s="9" t="s">
        <v>13</v>
      </c>
      <c r="F46" s="9">
        <f t="shared" si="3"/>
        <v>0</v>
      </c>
      <c r="G46" s="10" t="s">
        <v>21</v>
      </c>
      <c r="H46" s="9" t="s">
        <v>13</v>
      </c>
      <c r="I46" s="9" t="s">
        <v>13</v>
      </c>
      <c r="J46" s="10" t="s">
        <v>13</v>
      </c>
      <c r="K46" s="10" t="s">
        <v>13</v>
      </c>
      <c r="L46" s="10" t="s">
        <v>13</v>
      </c>
      <c r="M46" s="10" t="s">
        <v>13</v>
      </c>
      <c r="N46" s="54">
        <f t="shared" si="1"/>
        <v>0</v>
      </c>
    </row>
    <row r="47" spans="2:14" ht="14.25" customHeight="1">
      <c r="B47" s="11" t="s">
        <v>34</v>
      </c>
      <c r="C47" s="12" t="s">
        <v>120</v>
      </c>
      <c r="D47" s="9" t="s">
        <v>13</v>
      </c>
      <c r="E47" s="9" t="s">
        <v>13</v>
      </c>
      <c r="F47" s="9">
        <f t="shared" si="3"/>
        <v>0</v>
      </c>
      <c r="G47" s="10" t="s">
        <v>21</v>
      </c>
      <c r="H47" s="9" t="s">
        <v>13</v>
      </c>
      <c r="I47" s="9" t="s">
        <v>13</v>
      </c>
      <c r="J47" s="10" t="s">
        <v>13</v>
      </c>
      <c r="K47" s="10" t="s">
        <v>13</v>
      </c>
      <c r="L47" s="10" t="s">
        <v>13</v>
      </c>
      <c r="M47" s="10" t="s">
        <v>13</v>
      </c>
      <c r="N47" s="54">
        <f t="shared" si="1"/>
        <v>0</v>
      </c>
    </row>
    <row r="48" spans="2:14" ht="14.25" customHeight="1">
      <c r="B48" s="27"/>
      <c r="C48" s="12" t="s">
        <v>121</v>
      </c>
      <c r="D48" s="9" t="s">
        <v>13</v>
      </c>
      <c r="E48" s="9" t="s">
        <v>13</v>
      </c>
      <c r="F48" s="9" t="s">
        <v>13</v>
      </c>
      <c r="G48" s="10" t="s">
        <v>21</v>
      </c>
      <c r="H48" s="9" t="s">
        <v>13</v>
      </c>
      <c r="I48" s="9" t="s">
        <v>13</v>
      </c>
      <c r="J48" s="10" t="s">
        <v>13</v>
      </c>
      <c r="K48" s="10" t="s">
        <v>13</v>
      </c>
      <c r="L48" s="10" t="s">
        <v>13</v>
      </c>
      <c r="M48" s="10" t="s">
        <v>13</v>
      </c>
      <c r="N48" s="54" t="s">
        <v>13</v>
      </c>
    </row>
    <row r="49" spans="2:14" ht="14.25" customHeight="1">
      <c r="B49" s="11"/>
      <c r="C49" s="12" t="s">
        <v>122</v>
      </c>
      <c r="D49" s="9" t="s">
        <v>13</v>
      </c>
      <c r="E49" s="9">
        <v>1</v>
      </c>
      <c r="F49" s="9" t="s">
        <v>13</v>
      </c>
      <c r="G49" s="10" t="s">
        <v>21</v>
      </c>
      <c r="H49" s="9" t="s">
        <v>13</v>
      </c>
      <c r="I49" s="9" t="s">
        <v>13</v>
      </c>
      <c r="J49" s="10" t="s">
        <v>13</v>
      </c>
      <c r="K49" s="10" t="s">
        <v>13</v>
      </c>
      <c r="L49" s="10" t="s">
        <v>13</v>
      </c>
      <c r="M49" s="10" t="s">
        <v>13</v>
      </c>
      <c r="N49" s="9" t="s">
        <v>13</v>
      </c>
    </row>
    <row r="50" spans="2:14" ht="14.25" customHeight="1">
      <c r="B50" s="11" t="s">
        <v>140</v>
      </c>
      <c r="C50" s="12" t="s">
        <v>123</v>
      </c>
      <c r="D50" s="9">
        <v>1</v>
      </c>
      <c r="E50" s="9" t="s">
        <v>13</v>
      </c>
      <c r="F50" s="9">
        <f t="shared" si="3"/>
        <v>1</v>
      </c>
      <c r="G50" s="10" t="s">
        <v>23</v>
      </c>
      <c r="H50" s="9" t="s">
        <v>13</v>
      </c>
      <c r="I50" s="9" t="s">
        <v>13</v>
      </c>
      <c r="J50" s="10" t="s">
        <v>13</v>
      </c>
      <c r="K50" s="10" t="s">
        <v>13</v>
      </c>
      <c r="L50" s="10" t="s">
        <v>13</v>
      </c>
      <c r="M50" s="10" t="s">
        <v>13</v>
      </c>
      <c r="N50" s="54">
        <f t="shared" si="1"/>
        <v>1</v>
      </c>
    </row>
    <row r="51" spans="2:14" ht="14.25" customHeight="1">
      <c r="B51" s="27"/>
      <c r="C51" s="12" t="s">
        <v>124</v>
      </c>
      <c r="D51" s="9" t="s">
        <v>13</v>
      </c>
      <c r="E51" s="9" t="s">
        <v>13</v>
      </c>
      <c r="F51" s="9" t="s">
        <v>13</v>
      </c>
      <c r="G51" s="10" t="s">
        <v>23</v>
      </c>
      <c r="H51" s="9" t="s">
        <v>13</v>
      </c>
      <c r="I51" s="9" t="s">
        <v>13</v>
      </c>
      <c r="J51" s="10" t="s">
        <v>13</v>
      </c>
      <c r="K51" s="10" t="s">
        <v>13</v>
      </c>
      <c r="L51" s="10" t="s">
        <v>13</v>
      </c>
      <c r="M51" s="10" t="s">
        <v>13</v>
      </c>
      <c r="N51" s="54" t="s">
        <v>13</v>
      </c>
    </row>
    <row r="52" spans="2:14" s="64" customFormat="1" ht="14.25" customHeight="1">
      <c r="B52" s="59"/>
      <c r="C52" s="60" t="s">
        <v>125</v>
      </c>
      <c r="D52" s="61">
        <v>4</v>
      </c>
      <c r="E52" s="61">
        <v>22</v>
      </c>
      <c r="F52" s="61">
        <f t="shared" si="3"/>
        <v>26</v>
      </c>
      <c r="G52" s="62" t="s">
        <v>23</v>
      </c>
      <c r="H52" s="61" t="s">
        <v>13</v>
      </c>
      <c r="I52" s="61" t="s">
        <v>13</v>
      </c>
      <c r="J52" s="62" t="s">
        <v>13</v>
      </c>
      <c r="K52" s="62" t="s">
        <v>13</v>
      </c>
      <c r="L52" s="62" t="s">
        <v>13</v>
      </c>
      <c r="M52" s="62" t="s">
        <v>13</v>
      </c>
      <c r="N52" s="63">
        <f t="shared" si="1"/>
        <v>26</v>
      </c>
    </row>
    <row r="53" spans="2:14" ht="14.25" customHeight="1">
      <c r="B53" s="11"/>
      <c r="C53" s="12" t="s">
        <v>126</v>
      </c>
      <c r="D53" s="9">
        <v>2</v>
      </c>
      <c r="E53" s="9">
        <v>30</v>
      </c>
      <c r="F53" s="9">
        <f t="shared" si="3"/>
        <v>32</v>
      </c>
      <c r="G53" s="10" t="s">
        <v>23</v>
      </c>
      <c r="H53" s="9" t="s">
        <v>13</v>
      </c>
      <c r="I53" s="9" t="s">
        <v>13</v>
      </c>
      <c r="J53" s="62" t="s">
        <v>13</v>
      </c>
      <c r="K53" s="10" t="s">
        <v>13</v>
      </c>
      <c r="L53" s="10" t="s">
        <v>13</v>
      </c>
      <c r="M53" s="10" t="s">
        <v>13</v>
      </c>
      <c r="N53" s="54">
        <f t="shared" si="1"/>
        <v>32</v>
      </c>
    </row>
    <row r="54" spans="2:14" ht="14.25" customHeight="1">
      <c r="B54" s="11"/>
      <c r="C54" s="12" t="s">
        <v>127</v>
      </c>
      <c r="D54" s="9" t="s">
        <v>13</v>
      </c>
      <c r="E54" s="9">
        <v>6</v>
      </c>
      <c r="F54" s="9">
        <f t="shared" si="3"/>
        <v>6</v>
      </c>
      <c r="G54" s="10" t="s">
        <v>23</v>
      </c>
      <c r="H54" s="9" t="s">
        <v>13</v>
      </c>
      <c r="I54" s="9" t="s">
        <v>13</v>
      </c>
      <c r="J54" s="62" t="s">
        <v>13</v>
      </c>
      <c r="K54" s="10" t="s">
        <v>13</v>
      </c>
      <c r="L54" s="10" t="s">
        <v>13</v>
      </c>
      <c r="M54" s="10" t="s">
        <v>13</v>
      </c>
      <c r="N54" s="54">
        <f t="shared" si="1"/>
        <v>6</v>
      </c>
    </row>
    <row r="55" spans="2:14" ht="14.25" customHeight="1">
      <c r="B55" s="13"/>
      <c r="C55" s="14" t="s">
        <v>103</v>
      </c>
      <c r="D55" s="23">
        <f>SUM(D41:D54)</f>
        <v>69</v>
      </c>
      <c r="E55" s="23">
        <f>SUM(E41:E54)</f>
        <v>361</v>
      </c>
      <c r="F55" s="9">
        <f t="shared" si="3"/>
        <v>430</v>
      </c>
      <c r="G55" s="10" t="s">
        <v>23</v>
      </c>
      <c r="H55" s="9" t="s">
        <v>13</v>
      </c>
      <c r="I55" s="10" t="s">
        <v>13</v>
      </c>
      <c r="J55" s="62" t="s">
        <v>13</v>
      </c>
      <c r="K55" s="10" t="s">
        <v>13</v>
      </c>
      <c r="L55" s="9" t="s">
        <v>13</v>
      </c>
      <c r="M55" s="9" t="s">
        <v>13</v>
      </c>
      <c r="N55" s="9">
        <f t="shared" si="1"/>
        <v>430</v>
      </c>
    </row>
    <row r="56" spans="2:14" ht="14.25" customHeight="1">
      <c r="B56" s="15"/>
      <c r="C56" s="16" t="s">
        <v>75</v>
      </c>
      <c r="D56" s="17" t="s">
        <v>13</v>
      </c>
      <c r="E56" s="17" t="s">
        <v>13</v>
      </c>
      <c r="F56" s="17" t="s">
        <v>13</v>
      </c>
      <c r="G56" s="25" t="s">
        <v>23</v>
      </c>
      <c r="H56" s="17" t="s">
        <v>13</v>
      </c>
      <c r="I56" s="17" t="s">
        <v>13</v>
      </c>
      <c r="J56" s="17" t="s">
        <v>13</v>
      </c>
      <c r="K56" s="25" t="s">
        <v>13</v>
      </c>
      <c r="L56" s="25" t="s">
        <v>13</v>
      </c>
      <c r="M56" s="25" t="s">
        <v>13</v>
      </c>
      <c r="N56" s="17">
        <f t="shared" si="1"/>
        <v>0</v>
      </c>
    </row>
    <row r="57" spans="2:14" ht="14.25" customHeight="1">
      <c r="B57" s="67" t="s">
        <v>24</v>
      </c>
      <c r="C57" s="20" t="s">
        <v>76</v>
      </c>
      <c r="D57" s="17" t="s">
        <v>13</v>
      </c>
      <c r="E57" s="17" t="s">
        <v>13</v>
      </c>
      <c r="F57" s="17" t="s">
        <v>13</v>
      </c>
      <c r="G57" s="25" t="s">
        <v>25</v>
      </c>
      <c r="H57" s="17" t="s">
        <v>13</v>
      </c>
      <c r="I57" s="17" t="s">
        <v>13</v>
      </c>
      <c r="J57" s="17" t="s">
        <v>13</v>
      </c>
      <c r="K57" s="25" t="s">
        <v>13</v>
      </c>
      <c r="L57" s="25" t="s">
        <v>13</v>
      </c>
      <c r="M57" s="25" t="s">
        <v>13</v>
      </c>
      <c r="N57" s="17">
        <f t="shared" si="1"/>
        <v>0</v>
      </c>
    </row>
    <row r="58" spans="2:14" ht="14.25" customHeight="1">
      <c r="B58" s="67"/>
      <c r="C58" s="20" t="s">
        <v>74</v>
      </c>
      <c r="D58" s="17" t="s">
        <v>13</v>
      </c>
      <c r="E58" s="17" t="s">
        <v>13</v>
      </c>
      <c r="F58" s="17" t="s">
        <v>13</v>
      </c>
      <c r="G58" s="25" t="s">
        <v>25</v>
      </c>
      <c r="H58" s="17" t="s">
        <v>13</v>
      </c>
      <c r="I58" s="17" t="s">
        <v>13</v>
      </c>
      <c r="J58" s="17" t="s">
        <v>13</v>
      </c>
      <c r="K58" s="25" t="s">
        <v>13</v>
      </c>
      <c r="L58" s="25" t="s">
        <v>13</v>
      </c>
      <c r="M58" s="25" t="s">
        <v>13</v>
      </c>
      <c r="N58" s="17">
        <f t="shared" si="1"/>
        <v>0</v>
      </c>
    </row>
    <row r="59" spans="2:14" ht="14.25" customHeight="1">
      <c r="B59" s="15"/>
      <c r="C59" s="20" t="s">
        <v>77</v>
      </c>
      <c r="D59" s="17" t="s">
        <v>13</v>
      </c>
      <c r="E59" s="17" t="s">
        <v>13</v>
      </c>
      <c r="F59" s="17" t="s">
        <v>13</v>
      </c>
      <c r="G59" s="25" t="s">
        <v>25</v>
      </c>
      <c r="H59" s="17" t="s">
        <v>13</v>
      </c>
      <c r="I59" s="17" t="s">
        <v>13</v>
      </c>
      <c r="J59" s="17" t="s">
        <v>13</v>
      </c>
      <c r="K59" s="25" t="s">
        <v>13</v>
      </c>
      <c r="L59" s="25" t="s">
        <v>13</v>
      </c>
      <c r="M59" s="25" t="s">
        <v>13</v>
      </c>
      <c r="N59" s="17">
        <f t="shared" si="1"/>
        <v>0</v>
      </c>
    </row>
    <row r="60" spans="2:14" ht="14.25" customHeight="1">
      <c r="B60" s="67" t="s">
        <v>26</v>
      </c>
      <c r="C60" s="20" t="s">
        <v>78</v>
      </c>
      <c r="D60" s="17" t="s">
        <v>13</v>
      </c>
      <c r="E60" s="17" t="s">
        <v>13</v>
      </c>
      <c r="F60" s="17" t="s">
        <v>13</v>
      </c>
      <c r="G60" s="25" t="s">
        <v>27</v>
      </c>
      <c r="H60" s="17" t="s">
        <v>13</v>
      </c>
      <c r="I60" s="17" t="s">
        <v>13</v>
      </c>
      <c r="J60" s="17" t="s">
        <v>13</v>
      </c>
      <c r="K60" s="25" t="s">
        <v>13</v>
      </c>
      <c r="L60" s="25" t="s">
        <v>13</v>
      </c>
      <c r="M60" s="25" t="s">
        <v>13</v>
      </c>
      <c r="N60" s="55" t="s">
        <v>13</v>
      </c>
    </row>
    <row r="61" spans="2:14" ht="14.25" customHeight="1">
      <c r="B61" s="67"/>
      <c r="C61" s="20" t="s">
        <v>79</v>
      </c>
      <c r="D61" s="17" t="s">
        <v>13</v>
      </c>
      <c r="E61" s="17" t="s">
        <v>13</v>
      </c>
      <c r="F61" s="17" t="s">
        <v>13</v>
      </c>
      <c r="G61" s="25" t="s">
        <v>27</v>
      </c>
      <c r="H61" s="17" t="s">
        <v>13</v>
      </c>
      <c r="I61" s="17" t="s">
        <v>13</v>
      </c>
      <c r="J61" s="17" t="s">
        <v>13</v>
      </c>
      <c r="K61" s="25" t="s">
        <v>13</v>
      </c>
      <c r="L61" s="25" t="s">
        <v>13</v>
      </c>
      <c r="M61" s="25" t="s">
        <v>13</v>
      </c>
      <c r="N61" s="55">
        <f t="shared" si="1"/>
        <v>0</v>
      </c>
    </row>
    <row r="62" spans="2:14" ht="14.25" customHeight="1">
      <c r="B62" s="15"/>
      <c r="C62" s="21" t="s">
        <v>103</v>
      </c>
      <c r="D62" s="17" t="s">
        <v>13</v>
      </c>
      <c r="E62" s="17" t="s">
        <v>13</v>
      </c>
      <c r="F62" s="17" t="s">
        <v>13</v>
      </c>
      <c r="G62" s="25" t="s">
        <v>27</v>
      </c>
      <c r="H62" s="17" t="s">
        <v>13</v>
      </c>
      <c r="I62" s="17" t="s">
        <v>13</v>
      </c>
      <c r="J62" s="17" t="s">
        <v>13</v>
      </c>
      <c r="K62" s="25" t="s">
        <v>13</v>
      </c>
      <c r="L62" s="25" t="s">
        <v>13</v>
      </c>
      <c r="M62" s="25" t="s">
        <v>13</v>
      </c>
      <c r="N62" s="17">
        <f t="shared" si="1"/>
        <v>0</v>
      </c>
    </row>
    <row r="63" spans="2:14" ht="14.25" customHeight="1">
      <c r="B63" s="7"/>
      <c r="C63" s="8" t="s">
        <v>80</v>
      </c>
      <c r="D63" s="9">
        <v>18</v>
      </c>
      <c r="E63" s="9">
        <v>56</v>
      </c>
      <c r="F63" s="9">
        <f t="shared" si="3"/>
        <v>74</v>
      </c>
      <c r="G63" s="10" t="s">
        <v>27</v>
      </c>
      <c r="H63" s="58">
        <v>45</v>
      </c>
      <c r="I63" s="58">
        <v>162</v>
      </c>
      <c r="J63" s="23">
        <f>SUM(H63:I63)</f>
        <v>207</v>
      </c>
      <c r="K63" s="10" t="s">
        <v>13</v>
      </c>
      <c r="L63" s="10" t="s">
        <v>13</v>
      </c>
      <c r="M63" s="10" t="s">
        <v>13</v>
      </c>
      <c r="N63" s="9">
        <f t="shared" si="1"/>
        <v>281</v>
      </c>
    </row>
    <row r="64" spans="2:14" ht="14.25" customHeight="1">
      <c r="B64" s="11"/>
      <c r="C64" s="12" t="s">
        <v>81</v>
      </c>
      <c r="D64" s="9">
        <v>26</v>
      </c>
      <c r="E64" s="9">
        <v>23</v>
      </c>
      <c r="F64" s="9">
        <f t="shared" si="3"/>
        <v>49</v>
      </c>
      <c r="G64" s="10" t="s">
        <v>27</v>
      </c>
      <c r="H64" s="9">
        <v>24</v>
      </c>
      <c r="I64" s="9">
        <v>55</v>
      </c>
      <c r="J64" s="23">
        <f>SUM(H64:I64)</f>
        <v>79</v>
      </c>
      <c r="K64" s="10" t="s">
        <v>13</v>
      </c>
      <c r="L64" s="10" t="s">
        <v>13</v>
      </c>
      <c r="M64" s="10" t="s">
        <v>13</v>
      </c>
      <c r="N64" s="9">
        <f t="shared" si="1"/>
        <v>128</v>
      </c>
    </row>
    <row r="65" spans="2:14" ht="14.25" customHeight="1">
      <c r="B65" s="11" t="s">
        <v>28</v>
      </c>
      <c r="C65" s="12" t="s">
        <v>82</v>
      </c>
      <c r="D65" s="9">
        <v>48</v>
      </c>
      <c r="E65" s="9">
        <v>136</v>
      </c>
      <c r="F65" s="9">
        <f t="shared" si="3"/>
        <v>184</v>
      </c>
      <c r="G65" s="10" t="s">
        <v>27</v>
      </c>
      <c r="H65" s="9" t="s">
        <v>13</v>
      </c>
      <c r="I65" s="9" t="s">
        <v>13</v>
      </c>
      <c r="J65" s="10" t="s">
        <v>13</v>
      </c>
      <c r="K65" s="10" t="s">
        <v>13</v>
      </c>
      <c r="L65" s="10" t="s">
        <v>13</v>
      </c>
      <c r="M65" s="10" t="s">
        <v>13</v>
      </c>
      <c r="N65" s="9">
        <f t="shared" si="1"/>
        <v>184</v>
      </c>
    </row>
    <row r="66" spans="2:14" ht="14.25" customHeight="1">
      <c r="B66" s="11"/>
      <c r="C66" s="12" t="s">
        <v>84</v>
      </c>
      <c r="D66" s="9">
        <v>1</v>
      </c>
      <c r="E66" s="9">
        <v>5</v>
      </c>
      <c r="F66" s="9">
        <f t="shared" si="3"/>
        <v>6</v>
      </c>
      <c r="G66" s="10" t="s">
        <v>27</v>
      </c>
      <c r="H66" s="9" t="s">
        <v>13</v>
      </c>
      <c r="I66" s="9" t="s">
        <v>13</v>
      </c>
      <c r="J66" s="10" t="s">
        <v>13</v>
      </c>
      <c r="K66" s="10" t="s">
        <v>13</v>
      </c>
      <c r="L66" s="10" t="s">
        <v>13</v>
      </c>
      <c r="M66" s="10" t="s">
        <v>13</v>
      </c>
      <c r="N66" s="9">
        <f t="shared" si="1"/>
        <v>6</v>
      </c>
    </row>
    <row r="67" spans="2:14" ht="14.25" customHeight="1">
      <c r="B67" s="11"/>
      <c r="C67" s="12" t="s">
        <v>85</v>
      </c>
      <c r="D67" s="9" t="s">
        <v>13</v>
      </c>
      <c r="E67" s="9" t="s">
        <v>13</v>
      </c>
      <c r="F67" s="9" t="s">
        <v>13</v>
      </c>
      <c r="G67" s="10" t="s">
        <v>27</v>
      </c>
      <c r="H67" s="9" t="s">
        <v>13</v>
      </c>
      <c r="I67" s="9" t="s">
        <v>13</v>
      </c>
      <c r="J67" s="10" t="s">
        <v>13</v>
      </c>
      <c r="K67" s="10" t="s">
        <v>13</v>
      </c>
      <c r="L67" s="10" t="s">
        <v>13</v>
      </c>
      <c r="M67" s="10" t="s">
        <v>13</v>
      </c>
      <c r="N67" s="9" t="s">
        <v>13</v>
      </c>
    </row>
    <row r="68" spans="2:14" ht="14.25" customHeight="1">
      <c r="B68" s="11"/>
      <c r="C68" s="12" t="s">
        <v>86</v>
      </c>
      <c r="D68" s="9">
        <v>8</v>
      </c>
      <c r="E68" s="9">
        <v>20</v>
      </c>
      <c r="F68" s="9">
        <f t="shared" si="3"/>
        <v>28</v>
      </c>
      <c r="G68" s="10" t="s">
        <v>27</v>
      </c>
      <c r="H68" s="9" t="s">
        <v>13</v>
      </c>
      <c r="I68" s="9" t="s">
        <v>13</v>
      </c>
      <c r="J68" s="10" t="s">
        <v>13</v>
      </c>
      <c r="K68" s="10" t="s">
        <v>13</v>
      </c>
      <c r="L68" s="10" t="s">
        <v>13</v>
      </c>
      <c r="M68" s="10" t="s">
        <v>13</v>
      </c>
      <c r="N68" s="54">
        <f t="shared" si="1"/>
        <v>28</v>
      </c>
    </row>
    <row r="69" spans="2:14" ht="14.25" customHeight="1">
      <c r="B69" s="11" t="s">
        <v>29</v>
      </c>
      <c r="C69" s="12" t="s">
        <v>87</v>
      </c>
      <c r="D69" s="9">
        <v>2</v>
      </c>
      <c r="E69" s="9">
        <v>10</v>
      </c>
      <c r="F69" s="9">
        <f t="shared" si="3"/>
        <v>12</v>
      </c>
      <c r="G69" s="10" t="s">
        <v>27</v>
      </c>
      <c r="H69" s="9" t="s">
        <v>13</v>
      </c>
      <c r="I69" s="9" t="s">
        <v>13</v>
      </c>
      <c r="J69" s="10" t="s">
        <v>13</v>
      </c>
      <c r="K69" s="10" t="s">
        <v>13</v>
      </c>
      <c r="L69" s="10" t="s">
        <v>13</v>
      </c>
      <c r="M69" s="10" t="s">
        <v>13</v>
      </c>
      <c r="N69" s="9">
        <f t="shared" si="1"/>
        <v>12</v>
      </c>
    </row>
    <row r="70" spans="2:14" ht="14.25" customHeight="1">
      <c r="B70" s="11"/>
      <c r="C70" s="12" t="s">
        <v>83</v>
      </c>
      <c r="D70" s="9">
        <v>2</v>
      </c>
      <c r="E70" s="9">
        <v>4</v>
      </c>
      <c r="F70" s="9">
        <f t="shared" si="3"/>
        <v>6</v>
      </c>
      <c r="G70" s="10" t="s">
        <v>27</v>
      </c>
      <c r="H70" s="9" t="s">
        <v>13</v>
      </c>
      <c r="I70" s="9" t="s">
        <v>13</v>
      </c>
      <c r="J70" s="10" t="s">
        <v>13</v>
      </c>
      <c r="K70" s="10" t="s">
        <v>13</v>
      </c>
      <c r="L70" s="10" t="s">
        <v>13</v>
      </c>
      <c r="M70" s="10" t="s">
        <v>13</v>
      </c>
      <c r="N70" s="9">
        <f t="shared" si="1"/>
        <v>6</v>
      </c>
    </row>
    <row r="71" spans="2:14" ht="14.25" customHeight="1">
      <c r="B71" s="13"/>
      <c r="C71" s="14" t="s">
        <v>103</v>
      </c>
      <c r="D71" s="23">
        <f>SUM(D63:D70)</f>
        <v>105</v>
      </c>
      <c r="E71" s="23">
        <f>SUM(E63:E70)</f>
        <v>254</v>
      </c>
      <c r="F71" s="9">
        <f t="shared" si="3"/>
        <v>359</v>
      </c>
      <c r="G71" s="10" t="s">
        <v>27</v>
      </c>
      <c r="H71" s="23">
        <f t="shared" ref="H71:J71" si="5">SUM(H63:H70)</f>
        <v>69</v>
      </c>
      <c r="I71" s="23">
        <f t="shared" si="5"/>
        <v>217</v>
      </c>
      <c r="J71" s="23">
        <f t="shared" si="5"/>
        <v>286</v>
      </c>
      <c r="K71" s="10" t="s">
        <v>13</v>
      </c>
      <c r="L71" s="10" t="s">
        <v>13</v>
      </c>
      <c r="M71" s="10" t="s">
        <v>13</v>
      </c>
      <c r="N71" s="9">
        <f t="shared" si="1"/>
        <v>645</v>
      </c>
    </row>
    <row r="72" spans="2:14" ht="14.25" customHeight="1">
      <c r="B72" s="15" t="s">
        <v>134</v>
      </c>
      <c r="C72" s="16" t="s">
        <v>88</v>
      </c>
      <c r="D72" s="17">
        <v>8</v>
      </c>
      <c r="E72" s="17">
        <v>52</v>
      </c>
      <c r="F72" s="17">
        <f t="shared" si="3"/>
        <v>60</v>
      </c>
      <c r="G72" s="28" t="s">
        <v>27</v>
      </c>
      <c r="H72" s="17" t="s">
        <v>13</v>
      </c>
      <c r="I72" s="17" t="s">
        <v>13</v>
      </c>
      <c r="J72" s="17" t="s">
        <v>13</v>
      </c>
      <c r="K72" s="19" t="s">
        <v>13</v>
      </c>
      <c r="L72" s="19" t="s">
        <v>13</v>
      </c>
      <c r="M72" s="19" t="s">
        <v>13</v>
      </c>
      <c r="N72" s="17">
        <f t="shared" si="1"/>
        <v>60</v>
      </c>
    </row>
    <row r="73" spans="2:14" ht="14.25" customHeight="1">
      <c r="B73" s="15" t="s">
        <v>135</v>
      </c>
      <c r="C73" s="20" t="s">
        <v>89</v>
      </c>
      <c r="D73" s="17">
        <v>2</v>
      </c>
      <c r="E73" s="17">
        <v>8</v>
      </c>
      <c r="F73" s="17">
        <f t="shared" si="3"/>
        <v>10</v>
      </c>
      <c r="G73" s="28" t="s">
        <v>27</v>
      </c>
      <c r="H73" s="17" t="s">
        <v>13</v>
      </c>
      <c r="I73" s="17" t="s">
        <v>13</v>
      </c>
      <c r="J73" s="17" t="s">
        <v>13</v>
      </c>
      <c r="K73" s="19" t="s">
        <v>13</v>
      </c>
      <c r="L73" s="19" t="s">
        <v>13</v>
      </c>
      <c r="M73" s="19" t="s">
        <v>13</v>
      </c>
      <c r="N73" s="17">
        <f t="shared" ref="N73:N95" si="6">SUM(F73,J73,M73)</f>
        <v>10</v>
      </c>
    </row>
    <row r="74" spans="2:14" ht="14.25" customHeight="1">
      <c r="B74" s="15" t="s">
        <v>136</v>
      </c>
      <c r="C74" s="20" t="s">
        <v>90</v>
      </c>
      <c r="D74" s="17">
        <v>2</v>
      </c>
      <c r="E74" s="17">
        <v>7</v>
      </c>
      <c r="F74" s="17">
        <f t="shared" si="3"/>
        <v>9</v>
      </c>
      <c r="G74" s="28" t="s">
        <v>27</v>
      </c>
      <c r="H74" s="17" t="s">
        <v>13</v>
      </c>
      <c r="I74" s="17" t="s">
        <v>13</v>
      </c>
      <c r="J74" s="17" t="s">
        <v>13</v>
      </c>
      <c r="K74" s="19" t="s">
        <v>13</v>
      </c>
      <c r="L74" s="19" t="s">
        <v>13</v>
      </c>
      <c r="M74" s="19" t="s">
        <v>13</v>
      </c>
      <c r="N74" s="17">
        <f t="shared" si="6"/>
        <v>9</v>
      </c>
    </row>
    <row r="75" spans="2:14" ht="14.25" customHeight="1">
      <c r="B75" s="15" t="s">
        <v>137</v>
      </c>
      <c r="C75" s="20" t="s">
        <v>91</v>
      </c>
      <c r="D75" s="17">
        <v>1</v>
      </c>
      <c r="E75" s="17">
        <v>10</v>
      </c>
      <c r="F75" s="17">
        <f t="shared" si="3"/>
        <v>11</v>
      </c>
      <c r="G75" s="28" t="s">
        <v>27</v>
      </c>
      <c r="H75" s="17" t="s">
        <v>13</v>
      </c>
      <c r="I75" s="17" t="s">
        <v>13</v>
      </c>
      <c r="J75" s="17" t="s">
        <v>13</v>
      </c>
      <c r="K75" s="19" t="s">
        <v>13</v>
      </c>
      <c r="L75" s="19" t="s">
        <v>13</v>
      </c>
      <c r="M75" s="19" t="s">
        <v>13</v>
      </c>
      <c r="N75" s="17">
        <f t="shared" si="6"/>
        <v>11</v>
      </c>
    </row>
    <row r="76" spans="2:14" ht="14.25" customHeight="1">
      <c r="B76" s="15" t="s">
        <v>138</v>
      </c>
      <c r="C76" s="20" t="s">
        <v>92</v>
      </c>
      <c r="D76" s="17" t="s">
        <v>13</v>
      </c>
      <c r="E76" s="17">
        <v>3</v>
      </c>
      <c r="F76" s="17" t="s">
        <v>13</v>
      </c>
      <c r="G76" s="28" t="s">
        <v>12</v>
      </c>
      <c r="H76" s="17" t="s">
        <v>13</v>
      </c>
      <c r="I76" s="17" t="s">
        <v>13</v>
      </c>
      <c r="J76" s="17" t="s">
        <v>13</v>
      </c>
      <c r="K76" s="19" t="s">
        <v>13</v>
      </c>
      <c r="L76" s="19" t="s">
        <v>13</v>
      </c>
      <c r="M76" s="19" t="s">
        <v>13</v>
      </c>
      <c r="N76" s="55" t="s">
        <v>13</v>
      </c>
    </row>
    <row r="77" spans="2:14" ht="14.25" customHeight="1">
      <c r="B77" s="15"/>
      <c r="C77" s="21" t="s">
        <v>103</v>
      </c>
      <c r="D77" s="26">
        <f>SUM(D72:D76)</f>
        <v>13</v>
      </c>
      <c r="E77" s="26">
        <f>SUM(E72:E76)</f>
        <v>80</v>
      </c>
      <c r="F77" s="17">
        <f t="shared" si="3"/>
        <v>93</v>
      </c>
      <c r="G77" s="19" t="s">
        <v>27</v>
      </c>
      <c r="H77" s="17" t="s">
        <v>13</v>
      </c>
      <c r="I77" s="29" t="s">
        <v>13</v>
      </c>
      <c r="J77" s="17" t="s">
        <v>13</v>
      </c>
      <c r="K77" s="19" t="s">
        <v>13</v>
      </c>
      <c r="L77" s="19" t="s">
        <v>13</v>
      </c>
      <c r="M77" s="19" t="s">
        <v>13</v>
      </c>
      <c r="N77" s="17">
        <f t="shared" si="6"/>
        <v>93</v>
      </c>
    </row>
    <row r="78" spans="2:14" ht="14.25" customHeight="1">
      <c r="B78" s="7"/>
      <c r="C78" s="8" t="s">
        <v>93</v>
      </c>
      <c r="D78" s="9">
        <v>32</v>
      </c>
      <c r="E78" s="9">
        <v>110</v>
      </c>
      <c r="F78" s="9">
        <f t="shared" si="3"/>
        <v>142</v>
      </c>
      <c r="G78" s="22" t="s">
        <v>27</v>
      </c>
      <c r="H78" s="9">
        <v>144</v>
      </c>
      <c r="I78" s="9">
        <v>278</v>
      </c>
      <c r="J78" s="23">
        <f>SUM(H78:I78)</f>
        <v>422</v>
      </c>
      <c r="K78" s="22" t="s">
        <v>13</v>
      </c>
      <c r="L78" s="22" t="s">
        <v>13</v>
      </c>
      <c r="M78" s="10" t="s">
        <v>13</v>
      </c>
      <c r="N78" s="9">
        <f t="shared" si="6"/>
        <v>564</v>
      </c>
    </row>
    <row r="79" spans="2:14" ht="14.25" customHeight="1">
      <c r="B79" s="11"/>
      <c r="C79" s="12" t="s">
        <v>94</v>
      </c>
      <c r="D79" s="9">
        <v>7</v>
      </c>
      <c r="E79" s="9">
        <v>22</v>
      </c>
      <c r="F79" s="9">
        <f t="shared" si="3"/>
        <v>29</v>
      </c>
      <c r="G79" s="22" t="s">
        <v>27</v>
      </c>
      <c r="H79" s="9">
        <v>7</v>
      </c>
      <c r="I79" s="9">
        <v>25</v>
      </c>
      <c r="J79" s="23">
        <f>SUM(H79:I79)</f>
        <v>32</v>
      </c>
      <c r="K79" s="22" t="s">
        <v>13</v>
      </c>
      <c r="L79" s="22" t="s">
        <v>13</v>
      </c>
      <c r="M79" s="10" t="s">
        <v>13</v>
      </c>
      <c r="N79" s="9">
        <f t="shared" si="6"/>
        <v>61</v>
      </c>
    </row>
    <row r="80" spans="2:14" ht="14.25" customHeight="1">
      <c r="B80" s="11"/>
      <c r="C80" s="12" t="s">
        <v>95</v>
      </c>
      <c r="D80" s="9">
        <v>21</v>
      </c>
      <c r="E80" s="9">
        <v>115</v>
      </c>
      <c r="F80" s="9">
        <f t="shared" si="3"/>
        <v>136</v>
      </c>
      <c r="G80" s="22" t="s">
        <v>27</v>
      </c>
      <c r="H80" s="9" t="s">
        <v>13</v>
      </c>
      <c r="I80" s="9" t="s">
        <v>13</v>
      </c>
      <c r="J80" s="10" t="s">
        <v>13</v>
      </c>
      <c r="K80" s="22" t="s">
        <v>13</v>
      </c>
      <c r="L80" s="22" t="s">
        <v>13</v>
      </c>
      <c r="M80" s="10" t="s">
        <v>13</v>
      </c>
      <c r="N80" s="9">
        <f t="shared" si="6"/>
        <v>136</v>
      </c>
    </row>
    <row r="81" spans="2:14" ht="14.25" customHeight="1">
      <c r="B81" s="11" t="s">
        <v>31</v>
      </c>
      <c r="C81" s="12" t="s">
        <v>96</v>
      </c>
      <c r="D81" s="9">
        <v>5</v>
      </c>
      <c r="E81" s="9">
        <v>27</v>
      </c>
      <c r="F81" s="9">
        <f t="shared" si="3"/>
        <v>32</v>
      </c>
      <c r="G81" s="22" t="s">
        <v>27</v>
      </c>
      <c r="H81" s="9" t="s">
        <v>13</v>
      </c>
      <c r="I81" s="9" t="s">
        <v>13</v>
      </c>
      <c r="J81" s="10" t="s">
        <v>13</v>
      </c>
      <c r="K81" s="22" t="s">
        <v>13</v>
      </c>
      <c r="L81" s="22" t="s">
        <v>13</v>
      </c>
      <c r="M81" s="10" t="s">
        <v>13</v>
      </c>
      <c r="N81" s="9">
        <f t="shared" si="6"/>
        <v>32</v>
      </c>
    </row>
    <row r="82" spans="2:14" ht="15.75" customHeight="1">
      <c r="B82" s="11"/>
      <c r="C82" s="12" t="s">
        <v>97</v>
      </c>
      <c r="D82" s="9" t="s">
        <v>13</v>
      </c>
      <c r="E82" s="9">
        <v>6</v>
      </c>
      <c r="F82" s="9">
        <f t="shared" si="3"/>
        <v>6</v>
      </c>
      <c r="G82" s="22" t="s">
        <v>27</v>
      </c>
      <c r="H82" s="9">
        <v>1</v>
      </c>
      <c r="I82" s="9">
        <v>11</v>
      </c>
      <c r="J82" s="23">
        <f t="shared" ref="J82" si="7">SUM(H82:I82)</f>
        <v>12</v>
      </c>
      <c r="K82" s="22" t="s">
        <v>13</v>
      </c>
      <c r="L82" s="22" t="s">
        <v>13</v>
      </c>
      <c r="M82" s="10" t="s">
        <v>13</v>
      </c>
      <c r="N82" s="9">
        <f t="shared" si="6"/>
        <v>18</v>
      </c>
    </row>
    <row r="83" spans="2:14" ht="14.25" customHeight="1">
      <c r="B83" s="11"/>
      <c r="C83" s="12" t="s">
        <v>98</v>
      </c>
      <c r="D83" s="9">
        <v>6</v>
      </c>
      <c r="E83" s="9">
        <v>7</v>
      </c>
      <c r="F83" s="9">
        <f t="shared" si="3"/>
        <v>13</v>
      </c>
      <c r="G83" s="22" t="s">
        <v>27</v>
      </c>
      <c r="H83" s="9" t="s">
        <v>13</v>
      </c>
      <c r="I83" s="9" t="s">
        <v>13</v>
      </c>
      <c r="J83" s="10" t="s">
        <v>13</v>
      </c>
      <c r="K83" s="22" t="s">
        <v>13</v>
      </c>
      <c r="L83" s="22" t="s">
        <v>13</v>
      </c>
      <c r="M83" s="10" t="s">
        <v>13</v>
      </c>
      <c r="N83" s="9">
        <f t="shared" si="6"/>
        <v>13</v>
      </c>
    </row>
    <row r="84" spans="2:14" ht="14.25" customHeight="1">
      <c r="B84" s="11"/>
      <c r="C84" s="12" t="s">
        <v>99</v>
      </c>
      <c r="D84" s="9">
        <v>3</v>
      </c>
      <c r="E84" s="9">
        <v>2</v>
      </c>
      <c r="F84" s="9">
        <f t="shared" si="3"/>
        <v>5</v>
      </c>
      <c r="G84" s="22" t="s">
        <v>27</v>
      </c>
      <c r="H84" s="9" t="s">
        <v>13</v>
      </c>
      <c r="I84" s="9" t="s">
        <v>13</v>
      </c>
      <c r="J84" s="10" t="s">
        <v>13</v>
      </c>
      <c r="K84" s="22" t="s">
        <v>13</v>
      </c>
      <c r="L84" s="22" t="s">
        <v>13</v>
      </c>
      <c r="M84" s="10" t="s">
        <v>13</v>
      </c>
      <c r="N84" s="54">
        <f t="shared" si="6"/>
        <v>5</v>
      </c>
    </row>
    <row r="85" spans="2:14" ht="14.25" customHeight="1">
      <c r="B85" s="11" t="s">
        <v>32</v>
      </c>
      <c r="C85" s="12" t="s">
        <v>100</v>
      </c>
      <c r="D85" s="9">
        <v>1</v>
      </c>
      <c r="E85" s="9">
        <v>11</v>
      </c>
      <c r="F85" s="9">
        <f t="shared" si="3"/>
        <v>12</v>
      </c>
      <c r="G85" s="22" t="s">
        <v>33</v>
      </c>
      <c r="H85" s="9">
        <v>11</v>
      </c>
      <c r="I85" s="9" t="s">
        <v>13</v>
      </c>
      <c r="J85" s="10">
        <f>SUM(H85:I85)</f>
        <v>11</v>
      </c>
      <c r="K85" s="22" t="s">
        <v>13</v>
      </c>
      <c r="L85" s="22" t="s">
        <v>13</v>
      </c>
      <c r="M85" s="10" t="s">
        <v>13</v>
      </c>
      <c r="N85" s="9">
        <f t="shared" si="6"/>
        <v>23</v>
      </c>
    </row>
    <row r="86" spans="2:14" ht="14.25" customHeight="1">
      <c r="B86" s="11"/>
      <c r="C86" s="12" t="s">
        <v>101</v>
      </c>
      <c r="D86" s="9" t="s">
        <v>13</v>
      </c>
      <c r="E86" s="9" t="s">
        <v>13</v>
      </c>
      <c r="F86" s="9">
        <f t="shared" si="3"/>
        <v>0</v>
      </c>
      <c r="G86" s="22" t="s">
        <v>33</v>
      </c>
      <c r="H86" s="9" t="s">
        <v>13</v>
      </c>
      <c r="I86" s="9" t="s">
        <v>13</v>
      </c>
      <c r="J86" s="10" t="s">
        <v>13</v>
      </c>
      <c r="K86" s="22" t="s">
        <v>13</v>
      </c>
      <c r="L86" s="22" t="s">
        <v>13</v>
      </c>
      <c r="M86" s="10" t="s">
        <v>13</v>
      </c>
      <c r="N86" s="9">
        <f t="shared" si="6"/>
        <v>0</v>
      </c>
    </row>
    <row r="87" spans="2:14" ht="14.25" customHeight="1">
      <c r="B87" s="13"/>
      <c r="C87" s="14" t="s">
        <v>103</v>
      </c>
      <c r="D87" s="23">
        <f>SUM(D78:D86)</f>
        <v>75</v>
      </c>
      <c r="E87" s="23">
        <f>SUM(E78:E86)</f>
        <v>300</v>
      </c>
      <c r="F87" s="9">
        <f t="shared" si="3"/>
        <v>375</v>
      </c>
      <c r="G87" s="22" t="s">
        <v>33</v>
      </c>
      <c r="H87" s="9">
        <f t="shared" ref="H87:J87" si="8">SUM(H78:H86)</f>
        <v>163</v>
      </c>
      <c r="I87" s="9">
        <f t="shared" si="8"/>
        <v>314</v>
      </c>
      <c r="J87" s="9">
        <f t="shared" si="8"/>
        <v>477</v>
      </c>
      <c r="K87" s="22" t="s">
        <v>13</v>
      </c>
      <c r="L87" s="22" t="s">
        <v>13</v>
      </c>
      <c r="M87" s="10" t="s">
        <v>13</v>
      </c>
      <c r="N87" s="9">
        <f t="shared" si="6"/>
        <v>852</v>
      </c>
    </row>
    <row r="88" spans="2:14" ht="15.75" customHeight="1">
      <c r="B88" s="15"/>
      <c r="C88" s="16" t="s">
        <v>128</v>
      </c>
      <c r="D88" s="17">
        <v>18</v>
      </c>
      <c r="E88" s="17">
        <v>57</v>
      </c>
      <c r="F88" s="17">
        <f t="shared" si="3"/>
        <v>75</v>
      </c>
      <c r="G88" s="25" t="s">
        <v>33</v>
      </c>
      <c r="H88" s="17" t="s">
        <v>13</v>
      </c>
      <c r="I88" s="17" t="s">
        <v>13</v>
      </c>
      <c r="J88" s="24" t="s">
        <v>13</v>
      </c>
      <c r="K88" s="25" t="s">
        <v>13</v>
      </c>
      <c r="L88" s="25" t="s">
        <v>13</v>
      </c>
      <c r="M88" s="25" t="s">
        <v>13</v>
      </c>
      <c r="N88" s="17">
        <f t="shared" si="6"/>
        <v>75</v>
      </c>
    </row>
    <row r="89" spans="2:14" ht="14.25" customHeight="1">
      <c r="B89" s="67" t="s">
        <v>30</v>
      </c>
      <c r="C89" s="20" t="s">
        <v>129</v>
      </c>
      <c r="D89" s="17">
        <v>2</v>
      </c>
      <c r="E89" s="17">
        <v>15</v>
      </c>
      <c r="F89" s="17">
        <f t="shared" si="3"/>
        <v>17</v>
      </c>
      <c r="G89" s="25" t="s">
        <v>33</v>
      </c>
      <c r="H89" s="17" t="s">
        <v>13</v>
      </c>
      <c r="I89" s="17" t="s">
        <v>13</v>
      </c>
      <c r="J89" s="24" t="s">
        <v>13</v>
      </c>
      <c r="K89" s="25" t="s">
        <v>13</v>
      </c>
      <c r="L89" s="25" t="s">
        <v>13</v>
      </c>
      <c r="M89" s="25" t="s">
        <v>13</v>
      </c>
      <c r="N89" s="17">
        <f t="shared" si="6"/>
        <v>17</v>
      </c>
    </row>
    <row r="90" spans="2:14" ht="14.25" customHeight="1">
      <c r="B90" s="67"/>
      <c r="C90" s="20" t="s">
        <v>130</v>
      </c>
      <c r="D90" s="17">
        <v>1</v>
      </c>
      <c r="E90" s="17">
        <v>7</v>
      </c>
      <c r="F90" s="17">
        <f t="shared" ref="F90:F94" si="9">SUM(D90:E90)</f>
        <v>8</v>
      </c>
      <c r="G90" s="25" t="s">
        <v>33</v>
      </c>
      <c r="H90" s="17" t="s">
        <v>13</v>
      </c>
      <c r="I90" s="17" t="s">
        <v>13</v>
      </c>
      <c r="J90" s="24" t="s">
        <v>13</v>
      </c>
      <c r="K90" s="25" t="s">
        <v>13</v>
      </c>
      <c r="L90" s="25" t="s">
        <v>13</v>
      </c>
      <c r="M90" s="25" t="s">
        <v>13</v>
      </c>
      <c r="N90" s="17">
        <f t="shared" si="6"/>
        <v>8</v>
      </c>
    </row>
    <row r="91" spans="2:14" ht="14.25" customHeight="1">
      <c r="B91" s="15"/>
      <c r="C91" s="20" t="s">
        <v>131</v>
      </c>
      <c r="D91" s="17" t="s">
        <v>13</v>
      </c>
      <c r="E91" s="17">
        <v>3</v>
      </c>
      <c r="F91" s="17">
        <f t="shared" si="9"/>
        <v>3</v>
      </c>
      <c r="G91" s="25" t="s">
        <v>33</v>
      </c>
      <c r="H91" s="17">
        <v>1</v>
      </c>
      <c r="I91" s="17" t="s">
        <v>13</v>
      </c>
      <c r="J91" s="24">
        <f>SUM(H91:I91)</f>
        <v>1</v>
      </c>
      <c r="K91" s="25" t="s">
        <v>13</v>
      </c>
      <c r="L91" s="25" t="s">
        <v>13</v>
      </c>
      <c r="M91" s="25" t="s">
        <v>13</v>
      </c>
      <c r="N91" s="17">
        <f t="shared" si="6"/>
        <v>4</v>
      </c>
    </row>
    <row r="92" spans="2:14" ht="15.75" customHeight="1">
      <c r="B92" s="67" t="s">
        <v>34</v>
      </c>
      <c r="C92" s="20" t="s">
        <v>132</v>
      </c>
      <c r="D92" s="17">
        <v>1</v>
      </c>
      <c r="E92" s="17">
        <v>1</v>
      </c>
      <c r="F92" s="17">
        <f t="shared" si="9"/>
        <v>2</v>
      </c>
      <c r="G92" s="25" t="s">
        <v>33</v>
      </c>
      <c r="H92" s="17" t="s">
        <v>13</v>
      </c>
      <c r="I92" s="17" t="s">
        <v>13</v>
      </c>
      <c r="J92" s="24" t="s">
        <v>13</v>
      </c>
      <c r="K92" s="25" t="s">
        <v>13</v>
      </c>
      <c r="L92" s="25" t="s">
        <v>13</v>
      </c>
      <c r="M92" s="25" t="s">
        <v>13</v>
      </c>
      <c r="N92" s="17">
        <f t="shared" si="6"/>
        <v>2</v>
      </c>
    </row>
    <row r="93" spans="2:14" ht="14.25" customHeight="1">
      <c r="B93" s="67"/>
      <c r="C93" s="20" t="s">
        <v>133</v>
      </c>
      <c r="D93" s="17">
        <v>1</v>
      </c>
      <c r="E93" s="17">
        <v>1</v>
      </c>
      <c r="F93" s="17">
        <f t="shared" si="9"/>
        <v>2</v>
      </c>
      <c r="G93" s="25" t="s">
        <v>33</v>
      </c>
      <c r="H93" s="17" t="s">
        <v>13</v>
      </c>
      <c r="I93" s="17" t="s">
        <v>13</v>
      </c>
      <c r="J93" s="25" t="s">
        <v>13</v>
      </c>
      <c r="K93" s="25" t="s">
        <v>13</v>
      </c>
      <c r="L93" s="25" t="s">
        <v>13</v>
      </c>
      <c r="M93" s="25" t="s">
        <v>13</v>
      </c>
      <c r="N93" s="17">
        <f t="shared" si="6"/>
        <v>2</v>
      </c>
    </row>
    <row r="94" spans="2:14" ht="14.25" customHeight="1">
      <c r="B94" s="30"/>
      <c r="C94" s="21" t="s">
        <v>103</v>
      </c>
      <c r="D94" s="26">
        <f>SUM(D88:D93)</f>
        <v>23</v>
      </c>
      <c r="E94" s="26">
        <f>SUM(E88:E93)</f>
        <v>84</v>
      </c>
      <c r="F94" s="17">
        <f t="shared" si="9"/>
        <v>107</v>
      </c>
      <c r="G94" s="25" t="s">
        <v>33</v>
      </c>
      <c r="H94" s="24">
        <v>1</v>
      </c>
      <c r="I94" s="24" t="s">
        <v>13</v>
      </c>
      <c r="J94" s="24">
        <v>1</v>
      </c>
      <c r="K94" s="25" t="s">
        <v>13</v>
      </c>
      <c r="L94" s="25" t="s">
        <v>13</v>
      </c>
      <c r="M94" s="25" t="s">
        <v>13</v>
      </c>
      <c r="N94" s="17">
        <f t="shared" si="6"/>
        <v>108</v>
      </c>
    </row>
    <row r="95" spans="2:14" ht="14.25" customHeight="1">
      <c r="B95" s="65" t="s">
        <v>35</v>
      </c>
      <c r="C95" s="65"/>
      <c r="D95" s="9">
        <f>SUM(D19,D24,D31,D40,D55,D62,D71,D77,D87,D94)</f>
        <v>525</v>
      </c>
      <c r="E95" s="9">
        <f>SUM(E19,E24,E31,E40,E55,E62,E71,E77,E87,E94)</f>
        <v>2620</v>
      </c>
      <c r="F95" s="9">
        <f>SUM(F19,F24,F31,F40,F55,F62,F71,F77,F87,F94)</f>
        <v>3145</v>
      </c>
      <c r="G95" s="9" t="s">
        <v>13</v>
      </c>
      <c r="H95" s="9">
        <f t="shared" ref="H95:J95" si="10">SUM(H19,H24,H31,H40,H55,H62,H71,H77,H87,H94)</f>
        <v>234</v>
      </c>
      <c r="I95" s="9">
        <f t="shared" si="10"/>
        <v>531</v>
      </c>
      <c r="J95" s="9">
        <f t="shared" si="10"/>
        <v>765</v>
      </c>
      <c r="K95" s="10" t="s">
        <v>13</v>
      </c>
      <c r="L95" s="10" t="s">
        <v>13</v>
      </c>
      <c r="M95" s="10" t="s">
        <v>13</v>
      </c>
      <c r="N95" s="9">
        <f t="shared" si="6"/>
        <v>3910</v>
      </c>
    </row>
    <row r="96" spans="2:14" ht="12.75" customHeight="1">
      <c r="C96" s="31"/>
    </row>
    <row r="97" spans="14:14">
      <c r="N97" s="32"/>
    </row>
  </sheetData>
  <mergeCells count="23">
    <mergeCell ref="M6:M7"/>
    <mergeCell ref="B1:O1"/>
    <mergeCell ref="B5:B7"/>
    <mergeCell ref="C5:C7"/>
    <mergeCell ref="D5:G5"/>
    <mergeCell ref="H5:J5"/>
    <mergeCell ref="K5:M5"/>
    <mergeCell ref="N5:N7"/>
    <mergeCell ref="D6:D7"/>
    <mergeCell ref="E6:E7"/>
    <mergeCell ref="F6:F7"/>
    <mergeCell ref="H6:H7"/>
    <mergeCell ref="I6:I7"/>
    <mergeCell ref="J6:J7"/>
    <mergeCell ref="K6:K7"/>
    <mergeCell ref="L6:L7"/>
    <mergeCell ref="B95:C95"/>
    <mergeCell ref="B26:B27"/>
    <mergeCell ref="B29:B30"/>
    <mergeCell ref="B57:B58"/>
    <mergeCell ref="B60:B61"/>
    <mergeCell ref="B89:B90"/>
    <mergeCell ref="B92:B93"/>
  </mergeCells>
  <phoneticPr fontId="3"/>
  <printOptions horizontalCentered="1"/>
  <pageMargins left="0.78740157480314965" right="0.78740157480314965" top="0.70866141732283472" bottom="0.70866141732283472" header="0.51181102362204722" footer="0.51181102362204722"/>
  <pageSetup paperSize="9" scale="77" fitToHeight="0" orientation="portrait" r:id="rId1"/>
  <headerFooter alignWithMargins="0"/>
  <rowBreaks count="2" manualBreakCount="2">
    <brk id="55" max="10" man="1"/>
    <brk id="95" max="10" man="1"/>
  </rowBreaks>
  <ignoredErrors>
    <ignoredError sqref="F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zoomScaleNormal="100" workbookViewId="0">
      <pane xSplit="2" ySplit="9" topLeftCell="C28" activePane="bottomRight" state="frozen"/>
      <selection activeCell="B5" sqref="B5:B9"/>
      <selection pane="topRight" activeCell="B5" sqref="B5:B9"/>
      <selection pane="bottomLeft" activeCell="B5" sqref="B5:B9"/>
      <selection pane="bottomRight" activeCell="G80" sqref="G80"/>
    </sheetView>
  </sheetViews>
  <sheetFormatPr defaultColWidth="9" defaultRowHeight="12"/>
  <cols>
    <col min="1" max="1" width="3.36328125" style="2" customWidth="1"/>
    <col min="2" max="2" width="13.08984375" style="49" customWidth="1"/>
    <col min="3" max="7" width="7" style="2" customWidth="1"/>
    <col min="8" max="8" width="6.453125" style="2" customWidth="1"/>
    <col min="9" max="16" width="7" style="2" customWidth="1"/>
    <col min="17" max="16384" width="9" style="2"/>
  </cols>
  <sheetData>
    <row r="1" spans="1:16" ht="24" customHeight="1">
      <c r="A1" s="70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24" customHeight="1">
      <c r="B2" s="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4" t="s">
        <v>149</v>
      </c>
    </row>
    <row r="3" spans="1:16" ht="13.5" customHeight="1">
      <c r="B3" s="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4"/>
    </row>
    <row r="4" spans="1:16">
      <c r="A4" s="2" t="s">
        <v>36</v>
      </c>
      <c r="P4" s="33" t="s">
        <v>37</v>
      </c>
    </row>
    <row r="5" spans="1:16" ht="12" customHeight="1">
      <c r="A5" s="87" t="s">
        <v>142</v>
      </c>
      <c r="B5" s="90" t="s">
        <v>3</v>
      </c>
      <c r="C5" s="93" t="s">
        <v>38</v>
      </c>
      <c r="D5" s="94"/>
      <c r="E5" s="94"/>
      <c r="F5" s="94"/>
      <c r="G5" s="94"/>
      <c r="H5" s="94"/>
      <c r="I5" s="94"/>
      <c r="J5" s="94"/>
      <c r="K5" s="94"/>
      <c r="L5" s="94"/>
      <c r="M5" s="95" t="s">
        <v>39</v>
      </c>
      <c r="N5" s="95" t="s">
        <v>40</v>
      </c>
      <c r="O5" s="97" t="s">
        <v>41</v>
      </c>
      <c r="P5" s="95" t="s">
        <v>42</v>
      </c>
    </row>
    <row r="6" spans="1:16" ht="12" customHeight="1">
      <c r="A6" s="88"/>
      <c r="B6" s="91"/>
      <c r="C6" s="82" t="s">
        <v>43</v>
      </c>
      <c r="D6" s="83"/>
      <c r="E6" s="99"/>
      <c r="F6" s="82" t="s">
        <v>44</v>
      </c>
      <c r="G6" s="83"/>
      <c r="H6" s="99"/>
      <c r="I6" s="82" t="s">
        <v>45</v>
      </c>
      <c r="J6" s="83"/>
      <c r="K6" s="83"/>
      <c r="L6" s="83"/>
      <c r="M6" s="96"/>
      <c r="N6" s="96"/>
      <c r="O6" s="98"/>
      <c r="P6" s="96"/>
    </row>
    <row r="7" spans="1:16" ht="6.75" customHeight="1">
      <c r="A7" s="88"/>
      <c r="B7" s="91"/>
      <c r="C7" s="34"/>
      <c r="D7" s="34"/>
      <c r="E7" s="34"/>
      <c r="F7" s="34"/>
      <c r="G7" s="34"/>
      <c r="H7" s="34"/>
      <c r="I7" s="34"/>
      <c r="J7" s="34"/>
      <c r="K7" s="35"/>
      <c r="L7" s="35"/>
      <c r="M7" s="96"/>
      <c r="N7" s="96"/>
      <c r="O7" s="98"/>
      <c r="P7" s="96"/>
    </row>
    <row r="8" spans="1:16" ht="12" customHeight="1">
      <c r="A8" s="88"/>
      <c r="B8" s="91"/>
      <c r="C8" s="36" t="s">
        <v>46</v>
      </c>
      <c r="D8" s="36" t="s">
        <v>47</v>
      </c>
      <c r="E8" s="36" t="s">
        <v>10</v>
      </c>
      <c r="F8" s="36" t="s">
        <v>46</v>
      </c>
      <c r="G8" s="36" t="s">
        <v>47</v>
      </c>
      <c r="H8" s="36" t="s">
        <v>10</v>
      </c>
      <c r="I8" s="36" t="s">
        <v>46</v>
      </c>
      <c r="J8" s="36" t="s">
        <v>47</v>
      </c>
      <c r="K8" s="35" t="s">
        <v>10</v>
      </c>
      <c r="L8" s="84" t="s">
        <v>11</v>
      </c>
      <c r="M8" s="96"/>
      <c r="N8" s="96"/>
      <c r="O8" s="98"/>
      <c r="P8" s="96"/>
    </row>
    <row r="9" spans="1:16" ht="12" customHeight="1">
      <c r="A9" s="89"/>
      <c r="B9" s="92"/>
      <c r="C9" s="37"/>
      <c r="D9" s="37"/>
      <c r="E9" s="37" t="s">
        <v>48</v>
      </c>
      <c r="F9" s="37"/>
      <c r="G9" s="37"/>
      <c r="H9" s="37" t="s">
        <v>49</v>
      </c>
      <c r="I9" s="37"/>
      <c r="J9" s="37"/>
      <c r="K9" s="38" t="s">
        <v>50</v>
      </c>
      <c r="L9" s="85"/>
      <c r="M9" s="37" t="s">
        <v>51</v>
      </c>
      <c r="N9" s="37" t="s">
        <v>52</v>
      </c>
      <c r="O9" s="38" t="s">
        <v>53</v>
      </c>
      <c r="P9" s="39" t="s">
        <v>54</v>
      </c>
    </row>
    <row r="10" spans="1:16" s="41" customFormat="1" ht="12.75" customHeight="1">
      <c r="A10" s="7"/>
      <c r="B10" s="50" t="s">
        <v>55</v>
      </c>
      <c r="C10" s="40" t="s">
        <v>13</v>
      </c>
      <c r="D10" s="40">
        <v>0.1867</v>
      </c>
      <c r="E10" s="40">
        <f>SUM(C10:D10)</f>
        <v>0.1867</v>
      </c>
      <c r="F10" s="40">
        <v>2.3277999999999999</v>
      </c>
      <c r="G10" s="40">
        <v>8.0951000000000004</v>
      </c>
      <c r="H10" s="40">
        <f>SUM(F10:G10)</f>
        <v>10.4229</v>
      </c>
      <c r="I10" s="40">
        <f>SUM(C10,F10)</f>
        <v>2.3277999999999999</v>
      </c>
      <c r="J10" s="40">
        <f>SUM(D10,G10)</f>
        <v>8.2818000000000005</v>
      </c>
      <c r="K10" s="40">
        <f>SUM(I10:J10)</f>
        <v>10.6096</v>
      </c>
      <c r="L10" s="40" t="s">
        <v>13</v>
      </c>
      <c r="M10" s="40" t="s">
        <v>13</v>
      </c>
      <c r="N10" s="40" t="s">
        <v>13</v>
      </c>
      <c r="O10" s="57">
        <v>0.4</v>
      </c>
      <c r="P10" s="40">
        <f>SUM(K10,M10,N10,O10)</f>
        <v>11.009600000000001</v>
      </c>
    </row>
    <row r="11" spans="1:16" s="41" customFormat="1" ht="12.75" customHeight="1">
      <c r="A11" s="11"/>
      <c r="B11" s="50" t="s">
        <v>56</v>
      </c>
      <c r="C11" s="40">
        <v>0.56469999999999998</v>
      </c>
      <c r="D11" s="40">
        <v>1.391</v>
      </c>
      <c r="E11" s="40">
        <f t="shared" ref="E11:E74" si="0">SUM(C11:D11)</f>
        <v>1.9557</v>
      </c>
      <c r="F11" s="40">
        <v>6.8367000000000004</v>
      </c>
      <c r="G11" s="40">
        <v>17.107800000000001</v>
      </c>
      <c r="H11" s="40">
        <f t="shared" ref="H11:H74" si="1">SUM(F11:G11)</f>
        <v>23.944500000000001</v>
      </c>
      <c r="I11" s="40">
        <f>SUM(F11,C11)</f>
        <v>7.4014000000000006</v>
      </c>
      <c r="J11" s="40">
        <f t="shared" ref="J11:J74" si="2">SUM(G11,D11)</f>
        <v>18.498800000000003</v>
      </c>
      <c r="K11" s="40">
        <f t="shared" ref="K11:K74" si="3">SUM(E11,H11)</f>
        <v>25.900200000000002</v>
      </c>
      <c r="L11" s="40" t="s">
        <v>13</v>
      </c>
      <c r="M11" s="40" t="s">
        <v>13</v>
      </c>
      <c r="N11" s="40" t="s">
        <v>13</v>
      </c>
      <c r="O11" s="57">
        <v>1.1000000000000001</v>
      </c>
      <c r="P11" s="40">
        <f t="shared" ref="P11:P74" si="4">SUM(K11,M11,N11,O11)</f>
        <v>27.000200000000003</v>
      </c>
    </row>
    <row r="12" spans="1:16" s="41" customFormat="1" ht="12.75" customHeight="1">
      <c r="A12" s="11"/>
      <c r="B12" s="50" t="s">
        <v>58</v>
      </c>
      <c r="C12" s="40">
        <v>0.1139</v>
      </c>
      <c r="D12" s="40">
        <v>7.1999999999999998E-3</v>
      </c>
      <c r="E12" s="40">
        <f t="shared" si="0"/>
        <v>0.1211</v>
      </c>
      <c r="F12" s="40">
        <v>1.0515000000000001</v>
      </c>
      <c r="G12" s="40">
        <v>0.25230000000000002</v>
      </c>
      <c r="H12" s="40">
        <f t="shared" si="1"/>
        <v>1.3038000000000001</v>
      </c>
      <c r="I12" s="40">
        <f t="shared" ref="I12:I74" si="5">SUM(F12,C12)</f>
        <v>1.1654</v>
      </c>
      <c r="J12" s="40">
        <f t="shared" si="2"/>
        <v>0.25950000000000001</v>
      </c>
      <c r="K12" s="40">
        <f t="shared" si="3"/>
        <v>1.4249000000000001</v>
      </c>
      <c r="L12" s="40" t="s">
        <v>13</v>
      </c>
      <c r="M12" s="40" t="s">
        <v>13</v>
      </c>
      <c r="N12" s="40" t="s">
        <v>13</v>
      </c>
      <c r="O12" s="57">
        <v>0.1</v>
      </c>
      <c r="P12" s="40">
        <f t="shared" si="4"/>
        <v>1.5249000000000001</v>
      </c>
    </row>
    <row r="13" spans="1:16" s="41" customFormat="1" ht="12.75" customHeight="1">
      <c r="A13" s="11" t="s">
        <v>14</v>
      </c>
      <c r="B13" s="50" t="s">
        <v>57</v>
      </c>
      <c r="C13" s="40">
        <v>3.1300000000000001E-2</v>
      </c>
      <c r="D13" s="40">
        <v>2.5399999999999999E-2</v>
      </c>
      <c r="E13" s="40">
        <f t="shared" si="0"/>
        <v>5.67E-2</v>
      </c>
      <c r="F13" s="40">
        <v>0.2382</v>
      </c>
      <c r="G13" s="40">
        <v>0.91010000000000002</v>
      </c>
      <c r="H13" s="40">
        <f t="shared" si="1"/>
        <v>1.1483000000000001</v>
      </c>
      <c r="I13" s="40">
        <f t="shared" si="5"/>
        <v>0.26950000000000002</v>
      </c>
      <c r="J13" s="40">
        <f t="shared" si="2"/>
        <v>0.9355</v>
      </c>
      <c r="K13" s="40">
        <f t="shared" si="3"/>
        <v>1.2050000000000001</v>
      </c>
      <c r="L13" s="40" t="s">
        <v>13</v>
      </c>
      <c r="M13" s="40" t="s">
        <v>13</v>
      </c>
      <c r="N13" s="40" t="s">
        <v>13</v>
      </c>
      <c r="O13" s="57">
        <v>0</v>
      </c>
      <c r="P13" s="40">
        <f t="shared" si="4"/>
        <v>1.2050000000000001</v>
      </c>
    </row>
    <row r="14" spans="1:16" s="41" customFormat="1" ht="12.75" customHeight="1">
      <c r="A14" s="11"/>
      <c r="B14" s="50" t="s">
        <v>59</v>
      </c>
      <c r="C14" s="40" t="s">
        <v>13</v>
      </c>
      <c r="D14" s="40">
        <v>2.2100000000000002E-2</v>
      </c>
      <c r="E14" s="40" t="s">
        <v>13</v>
      </c>
      <c r="F14" s="40">
        <v>0.34039999999999998</v>
      </c>
      <c r="G14" s="40">
        <v>0.14549999999999999</v>
      </c>
      <c r="H14" s="40">
        <f t="shared" si="1"/>
        <v>0.4859</v>
      </c>
      <c r="I14" s="40">
        <f t="shared" si="5"/>
        <v>0.34039999999999998</v>
      </c>
      <c r="J14" s="40">
        <f t="shared" si="2"/>
        <v>0.1676</v>
      </c>
      <c r="K14" s="40">
        <f t="shared" si="3"/>
        <v>0.4859</v>
      </c>
      <c r="L14" s="40" t="s">
        <v>13</v>
      </c>
      <c r="M14" s="40" t="s">
        <v>13</v>
      </c>
      <c r="N14" s="40" t="s">
        <v>13</v>
      </c>
      <c r="O14" s="57">
        <v>0</v>
      </c>
      <c r="P14" s="40">
        <f t="shared" si="4"/>
        <v>0.4859</v>
      </c>
    </row>
    <row r="15" spans="1:16" s="41" customFormat="1" ht="12.75" customHeight="1">
      <c r="A15" s="11"/>
      <c r="B15" s="50" t="s">
        <v>60</v>
      </c>
      <c r="C15" s="40" t="s">
        <v>13</v>
      </c>
      <c r="D15" s="40" t="s">
        <v>13</v>
      </c>
      <c r="E15" s="40" t="s">
        <v>13</v>
      </c>
      <c r="F15" s="40" t="s">
        <v>13</v>
      </c>
      <c r="G15" s="40">
        <v>0.17319999999999999</v>
      </c>
      <c r="H15" s="40">
        <f t="shared" si="1"/>
        <v>0.17319999999999999</v>
      </c>
      <c r="I15" s="40">
        <f t="shared" si="5"/>
        <v>0</v>
      </c>
      <c r="J15" s="40">
        <f t="shared" si="2"/>
        <v>0.17319999999999999</v>
      </c>
      <c r="K15" s="40">
        <f t="shared" si="3"/>
        <v>0.17319999999999999</v>
      </c>
      <c r="L15" s="40" t="s">
        <v>13</v>
      </c>
      <c r="M15" s="40" t="s">
        <v>13</v>
      </c>
      <c r="N15" s="40" t="s">
        <v>13</v>
      </c>
      <c r="O15" s="57" t="s">
        <v>13</v>
      </c>
      <c r="P15" s="40">
        <f t="shared" si="4"/>
        <v>0.17319999999999999</v>
      </c>
    </row>
    <row r="16" spans="1:16" s="41" customFormat="1" ht="12.75" customHeight="1">
      <c r="A16" s="11"/>
      <c r="B16" s="50" t="s">
        <v>61</v>
      </c>
      <c r="C16" s="40">
        <v>3.0200000000000001E-2</v>
      </c>
      <c r="D16" s="40">
        <v>0.14580000000000001</v>
      </c>
      <c r="E16" s="40">
        <f t="shared" si="0"/>
        <v>0.17600000000000002</v>
      </c>
      <c r="F16" s="40">
        <v>0.18479999999999999</v>
      </c>
      <c r="G16" s="40" t="s">
        <v>13</v>
      </c>
      <c r="H16" s="40">
        <f t="shared" si="1"/>
        <v>0.18479999999999999</v>
      </c>
      <c r="I16" s="40">
        <f t="shared" si="5"/>
        <v>0.215</v>
      </c>
      <c r="J16" s="40">
        <f t="shared" si="2"/>
        <v>0.14580000000000001</v>
      </c>
      <c r="K16" s="40">
        <f t="shared" si="3"/>
        <v>0.36080000000000001</v>
      </c>
      <c r="L16" s="40" t="s">
        <v>13</v>
      </c>
      <c r="M16" s="40" t="s">
        <v>13</v>
      </c>
      <c r="N16" s="40" t="s">
        <v>13</v>
      </c>
      <c r="O16" s="57" t="s">
        <v>13</v>
      </c>
      <c r="P16" s="40">
        <f t="shared" si="4"/>
        <v>0.36080000000000001</v>
      </c>
    </row>
    <row r="17" spans="1:16" s="41" customFormat="1" ht="12.75" customHeight="1">
      <c r="A17" s="11"/>
      <c r="B17" s="50" t="s">
        <v>62</v>
      </c>
      <c r="C17" s="40" t="s">
        <v>13</v>
      </c>
      <c r="D17" s="40" t="s">
        <v>13</v>
      </c>
      <c r="E17" s="40" t="s">
        <v>13</v>
      </c>
      <c r="F17" s="40" t="s">
        <v>13</v>
      </c>
      <c r="G17" s="40">
        <v>8.3799999999999999E-2</v>
      </c>
      <c r="H17" s="40">
        <f t="shared" si="1"/>
        <v>8.3799999999999999E-2</v>
      </c>
      <c r="I17" s="40">
        <f t="shared" si="5"/>
        <v>0</v>
      </c>
      <c r="J17" s="40">
        <f t="shared" si="2"/>
        <v>8.3799999999999999E-2</v>
      </c>
      <c r="K17" s="40">
        <f t="shared" si="3"/>
        <v>8.3799999999999999E-2</v>
      </c>
      <c r="L17" s="40" t="s">
        <v>13</v>
      </c>
      <c r="M17" s="40" t="s">
        <v>13</v>
      </c>
      <c r="N17" s="40" t="s">
        <v>13</v>
      </c>
      <c r="O17" s="57">
        <v>0</v>
      </c>
      <c r="P17" s="40">
        <f t="shared" si="4"/>
        <v>8.3799999999999999E-2</v>
      </c>
    </row>
    <row r="18" spans="1:16" s="41" customFormat="1" ht="12.75" customHeight="1">
      <c r="A18" s="11" t="s">
        <v>15</v>
      </c>
      <c r="B18" s="50" t="s">
        <v>63</v>
      </c>
      <c r="C18" s="40">
        <v>0.13539999999999999</v>
      </c>
      <c r="D18" s="40">
        <v>0.16139999999999999</v>
      </c>
      <c r="E18" s="40">
        <f>SUM(C18:D18)</f>
        <v>0.29679999999999995</v>
      </c>
      <c r="F18" s="40">
        <v>0.74470000000000003</v>
      </c>
      <c r="G18" s="40">
        <v>2.8445999999999998</v>
      </c>
      <c r="H18" s="40">
        <f t="shared" si="1"/>
        <v>3.5892999999999997</v>
      </c>
      <c r="I18" s="40">
        <f t="shared" si="5"/>
        <v>0.88009999999999999</v>
      </c>
      <c r="J18" s="40">
        <f t="shared" si="2"/>
        <v>3.0059999999999998</v>
      </c>
      <c r="K18" s="40">
        <f t="shared" si="3"/>
        <v>3.8860999999999999</v>
      </c>
      <c r="L18" s="40" t="s">
        <v>13</v>
      </c>
      <c r="M18" s="40" t="s">
        <v>13</v>
      </c>
      <c r="N18" s="40" t="s">
        <v>13</v>
      </c>
      <c r="O18" s="57">
        <v>0.1</v>
      </c>
      <c r="P18" s="40">
        <f t="shared" si="4"/>
        <v>3.9861</v>
      </c>
    </row>
    <row r="19" spans="1:16" s="41" customFormat="1" ht="12.75" customHeight="1">
      <c r="A19" s="11"/>
      <c r="B19" s="50" t="s">
        <v>64</v>
      </c>
      <c r="C19" s="40" t="s">
        <v>13</v>
      </c>
      <c r="D19" s="40">
        <v>0.3634</v>
      </c>
      <c r="E19" s="40">
        <f t="shared" si="0"/>
        <v>0.3634</v>
      </c>
      <c r="F19" s="40">
        <v>0.68520000000000003</v>
      </c>
      <c r="G19" s="40">
        <v>3.0177</v>
      </c>
      <c r="H19" s="40">
        <f t="shared" si="1"/>
        <v>3.7029000000000001</v>
      </c>
      <c r="I19" s="40">
        <f t="shared" si="5"/>
        <v>0.68520000000000003</v>
      </c>
      <c r="J19" s="40">
        <f t="shared" si="2"/>
        <v>3.3811</v>
      </c>
      <c r="K19" s="40">
        <f t="shared" si="3"/>
        <v>4.0663</v>
      </c>
      <c r="L19" s="40" t="s">
        <v>13</v>
      </c>
      <c r="M19" s="40" t="s">
        <v>13</v>
      </c>
      <c r="N19" s="40" t="s">
        <v>13</v>
      </c>
      <c r="O19" s="57">
        <v>5.9</v>
      </c>
      <c r="P19" s="40">
        <f t="shared" si="4"/>
        <v>9.9663000000000004</v>
      </c>
    </row>
    <row r="20" spans="1:16" s="41" customFormat="1" ht="12.75" customHeight="1">
      <c r="A20" s="11"/>
      <c r="B20" s="50" t="s">
        <v>65</v>
      </c>
      <c r="C20" s="40" t="s">
        <v>13</v>
      </c>
      <c r="D20" s="40" t="s">
        <v>13</v>
      </c>
      <c r="E20" s="40" t="s">
        <v>13</v>
      </c>
      <c r="F20" s="40">
        <v>0.49930000000000002</v>
      </c>
      <c r="G20" s="40">
        <v>0.33090000000000003</v>
      </c>
      <c r="H20" s="40">
        <f t="shared" si="1"/>
        <v>0.83020000000000005</v>
      </c>
      <c r="I20" s="40">
        <f t="shared" si="5"/>
        <v>0.49930000000000002</v>
      </c>
      <c r="J20" s="40">
        <f t="shared" si="2"/>
        <v>0.33090000000000003</v>
      </c>
      <c r="K20" s="40">
        <f t="shared" si="3"/>
        <v>0.83020000000000005</v>
      </c>
      <c r="L20" s="40" t="s">
        <v>13</v>
      </c>
      <c r="M20" s="40" t="s">
        <v>13</v>
      </c>
      <c r="N20" s="40" t="s">
        <v>13</v>
      </c>
      <c r="O20" s="57">
        <v>0.1</v>
      </c>
      <c r="P20" s="40">
        <f t="shared" si="4"/>
        <v>0.93020000000000003</v>
      </c>
    </row>
    <row r="21" spans="1:16" s="42" customFormat="1" ht="12.75" customHeight="1">
      <c r="A21" s="13"/>
      <c r="B21" s="12" t="s">
        <v>103</v>
      </c>
      <c r="C21" s="40">
        <f>SUM(C10:C20)</f>
        <v>0.87549999999999994</v>
      </c>
      <c r="D21" s="40">
        <f t="shared" ref="D21:I21" si="6">SUM(D10:D20)</f>
        <v>2.3030000000000004</v>
      </c>
      <c r="E21" s="40">
        <f t="shared" si="0"/>
        <v>3.1785000000000005</v>
      </c>
      <c r="F21" s="40">
        <f t="shared" si="6"/>
        <v>12.908600000000002</v>
      </c>
      <c r="G21" s="40">
        <f t="shared" si="6"/>
        <v>32.960999999999999</v>
      </c>
      <c r="H21" s="40">
        <f t="shared" si="1"/>
        <v>45.869599999999998</v>
      </c>
      <c r="I21" s="40">
        <f t="shared" si="6"/>
        <v>13.784100000000002</v>
      </c>
      <c r="J21" s="40">
        <f t="shared" si="2"/>
        <v>35.263999999999996</v>
      </c>
      <c r="K21" s="40">
        <f t="shared" si="3"/>
        <v>49.048099999999998</v>
      </c>
      <c r="L21" s="40" t="s">
        <v>13</v>
      </c>
      <c r="M21" s="40" t="s">
        <v>13</v>
      </c>
      <c r="N21" s="40" t="s">
        <v>13</v>
      </c>
      <c r="O21" s="57">
        <f>SUM(O10:O20)</f>
        <v>7.7</v>
      </c>
      <c r="P21" s="40">
        <f t="shared" si="4"/>
        <v>56.748100000000001</v>
      </c>
    </row>
    <row r="22" spans="1:16" s="41" customFormat="1" ht="12.75" customHeight="1">
      <c r="A22" s="15"/>
      <c r="B22" s="51" t="s">
        <v>104</v>
      </c>
      <c r="C22" s="43">
        <v>0.84770000000000001</v>
      </c>
      <c r="D22" s="43">
        <v>1.5286</v>
      </c>
      <c r="E22" s="43">
        <f t="shared" si="0"/>
        <v>2.3763000000000001</v>
      </c>
      <c r="F22" s="43">
        <v>6.4912999999999998</v>
      </c>
      <c r="G22" s="43">
        <v>11.485300000000001</v>
      </c>
      <c r="H22" s="43">
        <f t="shared" si="1"/>
        <v>17.976600000000001</v>
      </c>
      <c r="I22" s="43">
        <f t="shared" si="5"/>
        <v>7.3389999999999995</v>
      </c>
      <c r="J22" s="43">
        <f t="shared" si="2"/>
        <v>13.0139</v>
      </c>
      <c r="K22" s="43">
        <f t="shared" si="3"/>
        <v>20.352900000000002</v>
      </c>
      <c r="L22" s="43" t="s">
        <v>13</v>
      </c>
      <c r="M22" s="43" t="s">
        <v>13</v>
      </c>
      <c r="N22" s="43" t="s">
        <v>13</v>
      </c>
      <c r="O22" s="43">
        <v>1.8</v>
      </c>
      <c r="P22" s="43">
        <f t="shared" si="4"/>
        <v>22.152900000000002</v>
      </c>
    </row>
    <row r="23" spans="1:16" s="41" customFormat="1" ht="12.75" customHeight="1">
      <c r="A23" s="15" t="s">
        <v>17</v>
      </c>
      <c r="B23" s="51" t="s">
        <v>105</v>
      </c>
      <c r="C23" s="43" t="s">
        <v>13</v>
      </c>
      <c r="D23" s="43">
        <v>0.86019999999999996</v>
      </c>
      <c r="E23" s="43">
        <f t="shared" si="0"/>
        <v>0.86019999999999996</v>
      </c>
      <c r="F23" s="43">
        <v>1.0903</v>
      </c>
      <c r="G23" s="43">
        <v>5.2255000000000003</v>
      </c>
      <c r="H23" s="43">
        <f t="shared" si="1"/>
        <v>6.3158000000000003</v>
      </c>
      <c r="I23" s="43">
        <f t="shared" si="5"/>
        <v>1.0903</v>
      </c>
      <c r="J23" s="43">
        <f t="shared" si="2"/>
        <v>6.0857000000000001</v>
      </c>
      <c r="K23" s="43">
        <f t="shared" si="3"/>
        <v>7.1760000000000002</v>
      </c>
      <c r="L23" s="43" t="s">
        <v>13</v>
      </c>
      <c r="M23" s="43" t="s">
        <v>13</v>
      </c>
      <c r="N23" s="43" t="s">
        <v>13</v>
      </c>
      <c r="O23" s="43" t="s">
        <v>13</v>
      </c>
      <c r="P23" s="43">
        <f t="shared" si="4"/>
        <v>7.1760000000000002</v>
      </c>
    </row>
    <row r="24" spans="1:16" s="41" customFormat="1" ht="12.75" customHeight="1">
      <c r="A24" s="15"/>
      <c r="B24" s="51" t="s">
        <v>106</v>
      </c>
      <c r="C24" s="43" t="s">
        <v>13</v>
      </c>
      <c r="D24" s="43" t="s">
        <v>13</v>
      </c>
      <c r="E24" s="43" t="s">
        <v>13</v>
      </c>
      <c r="F24" s="43">
        <v>1.0295000000000001</v>
      </c>
      <c r="G24" s="43">
        <v>1.5558000000000001</v>
      </c>
      <c r="H24" s="43">
        <f t="shared" si="1"/>
        <v>2.5853000000000002</v>
      </c>
      <c r="I24" s="43">
        <f t="shared" si="5"/>
        <v>1.0295000000000001</v>
      </c>
      <c r="J24" s="43">
        <f t="shared" si="2"/>
        <v>1.5558000000000001</v>
      </c>
      <c r="K24" s="43">
        <f t="shared" si="3"/>
        <v>2.5853000000000002</v>
      </c>
      <c r="L24" s="43" t="s">
        <v>13</v>
      </c>
      <c r="M24" s="43" t="s">
        <v>13</v>
      </c>
      <c r="N24" s="43" t="s">
        <v>13</v>
      </c>
      <c r="O24" s="43" t="s">
        <v>13</v>
      </c>
      <c r="P24" s="43">
        <f t="shared" si="4"/>
        <v>2.5853000000000002</v>
      </c>
    </row>
    <row r="25" spans="1:16" s="41" customFormat="1" ht="12.75" customHeight="1">
      <c r="A25" s="15" t="s">
        <v>46</v>
      </c>
      <c r="B25" s="51" t="s">
        <v>107</v>
      </c>
      <c r="C25" s="43" t="s">
        <v>13</v>
      </c>
      <c r="D25" s="43">
        <v>3.8800000000000001E-2</v>
      </c>
      <c r="E25" s="43">
        <f>SUM(C25:D25)</f>
        <v>3.8800000000000001E-2</v>
      </c>
      <c r="F25" s="43">
        <v>0.5292</v>
      </c>
      <c r="G25" s="43">
        <v>0.27410000000000001</v>
      </c>
      <c r="H25" s="43">
        <f t="shared" si="1"/>
        <v>0.80330000000000001</v>
      </c>
      <c r="I25" s="43">
        <f t="shared" si="5"/>
        <v>0.5292</v>
      </c>
      <c r="J25" s="43">
        <f t="shared" si="2"/>
        <v>0.31290000000000001</v>
      </c>
      <c r="K25" s="43">
        <f t="shared" si="3"/>
        <v>0.84210000000000007</v>
      </c>
      <c r="L25" s="43" t="s">
        <v>13</v>
      </c>
      <c r="M25" s="43" t="s">
        <v>13</v>
      </c>
      <c r="N25" s="43" t="s">
        <v>13</v>
      </c>
      <c r="O25" s="43" t="s">
        <v>13</v>
      </c>
      <c r="P25" s="43">
        <f t="shared" si="4"/>
        <v>0.84210000000000007</v>
      </c>
    </row>
    <row r="26" spans="1:16" ht="12.75" customHeight="1">
      <c r="A26" s="15"/>
      <c r="B26" s="20" t="s">
        <v>103</v>
      </c>
      <c r="C26" s="43">
        <f>SUM(C22:C25)</f>
        <v>0.84770000000000001</v>
      </c>
      <c r="D26" s="43">
        <f>SUM(D22:D25)</f>
        <v>2.4276</v>
      </c>
      <c r="E26" s="43">
        <f>SUM(C26:D26)</f>
        <v>3.2753000000000001</v>
      </c>
      <c r="F26" s="43">
        <f>SUM(F22:F25)</f>
        <v>9.1402999999999999</v>
      </c>
      <c r="G26" s="43">
        <f>SUM(G22:G25)</f>
        <v>18.540700000000001</v>
      </c>
      <c r="H26" s="43">
        <f t="shared" si="1"/>
        <v>27.681000000000001</v>
      </c>
      <c r="I26" s="43">
        <f>SUM(F26,C26)</f>
        <v>9.9879999999999995</v>
      </c>
      <c r="J26" s="43">
        <f>SUM(G26,D26)</f>
        <v>20.968299999999999</v>
      </c>
      <c r="K26" s="43">
        <f t="shared" si="3"/>
        <v>30.956300000000002</v>
      </c>
      <c r="L26" s="43" t="s">
        <v>13</v>
      </c>
      <c r="M26" s="43" t="s">
        <v>13</v>
      </c>
      <c r="N26" s="43" t="s">
        <v>13</v>
      </c>
      <c r="O26" s="43">
        <f>SUM(O22:O25)</f>
        <v>1.8</v>
      </c>
      <c r="P26" s="43">
        <f t="shared" si="4"/>
        <v>32.756300000000003</v>
      </c>
    </row>
    <row r="27" spans="1:16" s="41" customFormat="1" ht="12.75" customHeight="1">
      <c r="A27" s="7"/>
      <c r="B27" s="50" t="s">
        <v>108</v>
      </c>
      <c r="C27" s="40">
        <v>0.16769999999999999</v>
      </c>
      <c r="D27" s="40">
        <v>7.4999999999999997E-3</v>
      </c>
      <c r="E27" s="40">
        <f>SUM(C27:D27)</f>
        <v>0.17519999999999999</v>
      </c>
      <c r="F27" s="40">
        <v>0.2797</v>
      </c>
      <c r="G27" s="40">
        <v>5.79E-2</v>
      </c>
      <c r="H27" s="40">
        <f t="shared" si="1"/>
        <v>0.33760000000000001</v>
      </c>
      <c r="I27" s="40">
        <f>SUM(C27,F27)</f>
        <v>0.44740000000000002</v>
      </c>
      <c r="J27" s="40">
        <f>SUM(D27,G27)</f>
        <v>6.54E-2</v>
      </c>
      <c r="K27" s="40">
        <f>SUM(I27:J27)</f>
        <v>0.51280000000000003</v>
      </c>
      <c r="L27" s="40" t="s">
        <v>13</v>
      </c>
      <c r="M27" s="40" t="s">
        <v>13</v>
      </c>
      <c r="N27" s="40" t="s">
        <v>13</v>
      </c>
      <c r="O27" s="57">
        <v>0.2</v>
      </c>
      <c r="P27" s="40">
        <f t="shared" si="4"/>
        <v>0.7128000000000001</v>
      </c>
    </row>
    <row r="28" spans="1:16" s="41" customFormat="1" ht="12.75" customHeight="1">
      <c r="A28" s="66" t="s">
        <v>18</v>
      </c>
      <c r="B28" s="50" t="s">
        <v>109</v>
      </c>
      <c r="C28" s="40">
        <v>0.30259999999999998</v>
      </c>
      <c r="D28" s="40">
        <v>0.37119999999999997</v>
      </c>
      <c r="E28" s="40">
        <f t="shared" si="0"/>
        <v>0.67379999999999995</v>
      </c>
      <c r="F28" s="40">
        <v>2.6812999999999998</v>
      </c>
      <c r="G28" s="40">
        <v>1.5491999999999999</v>
      </c>
      <c r="H28" s="40">
        <f t="shared" si="1"/>
        <v>4.2304999999999993</v>
      </c>
      <c r="I28" s="40">
        <f t="shared" si="5"/>
        <v>2.9838999999999998</v>
      </c>
      <c r="J28" s="40">
        <f t="shared" si="2"/>
        <v>1.9203999999999999</v>
      </c>
      <c r="K28" s="40">
        <f t="shared" si="3"/>
        <v>4.9042999999999992</v>
      </c>
      <c r="L28" s="40" t="s">
        <v>13</v>
      </c>
      <c r="M28" s="40" t="s">
        <v>13</v>
      </c>
      <c r="N28" s="40" t="s">
        <v>13</v>
      </c>
      <c r="O28" s="57">
        <v>1</v>
      </c>
      <c r="P28" s="40">
        <f t="shared" si="4"/>
        <v>5.9042999999999992</v>
      </c>
    </row>
    <row r="29" spans="1:16" s="41" customFormat="1" ht="12.75" customHeight="1">
      <c r="A29" s="66"/>
      <c r="B29" s="50" t="s">
        <v>110</v>
      </c>
      <c r="C29" s="40">
        <v>1.0537000000000001</v>
      </c>
      <c r="D29" s="40">
        <v>0.66520000000000001</v>
      </c>
      <c r="E29" s="40">
        <f t="shared" si="0"/>
        <v>1.7189000000000001</v>
      </c>
      <c r="F29" s="40">
        <v>5.6281999999999996</v>
      </c>
      <c r="G29" s="40">
        <v>5.0217999999999998</v>
      </c>
      <c r="H29" s="40">
        <f t="shared" si="1"/>
        <v>10.649999999999999</v>
      </c>
      <c r="I29" s="40">
        <f t="shared" si="5"/>
        <v>6.6818999999999997</v>
      </c>
      <c r="J29" s="40">
        <f t="shared" si="2"/>
        <v>5.6869999999999994</v>
      </c>
      <c r="K29" s="40">
        <f t="shared" si="3"/>
        <v>12.368899999999998</v>
      </c>
      <c r="L29" s="40" t="s">
        <v>13</v>
      </c>
      <c r="M29" s="40" t="s">
        <v>13</v>
      </c>
      <c r="N29" s="40" t="s">
        <v>13</v>
      </c>
      <c r="O29" s="57" t="s">
        <v>13</v>
      </c>
      <c r="P29" s="40">
        <f t="shared" si="4"/>
        <v>12.368899999999998</v>
      </c>
    </row>
    <row r="30" spans="1:16" s="41" customFormat="1" ht="12.75" customHeight="1">
      <c r="A30" s="11"/>
      <c r="B30" s="50" t="s">
        <v>111</v>
      </c>
      <c r="C30" s="40">
        <v>0.1976</v>
      </c>
      <c r="D30" s="40">
        <v>7.4999999999999997E-3</v>
      </c>
      <c r="E30" s="40">
        <f t="shared" si="0"/>
        <v>0.2051</v>
      </c>
      <c r="F30" s="40">
        <v>0.38869999999999999</v>
      </c>
      <c r="G30" s="40">
        <v>7.7299999999999994E-2</v>
      </c>
      <c r="H30" s="40">
        <f t="shared" si="1"/>
        <v>0.46599999999999997</v>
      </c>
      <c r="I30" s="40">
        <f t="shared" si="5"/>
        <v>0.58630000000000004</v>
      </c>
      <c r="J30" s="40">
        <f t="shared" si="2"/>
        <v>8.4799999999999986E-2</v>
      </c>
      <c r="K30" s="40">
        <f t="shared" si="3"/>
        <v>0.67110000000000003</v>
      </c>
      <c r="L30" s="40" t="s">
        <v>13</v>
      </c>
      <c r="M30" s="40" t="s">
        <v>13</v>
      </c>
      <c r="N30" s="40" t="s">
        <v>13</v>
      </c>
      <c r="O30" s="57">
        <v>0.3</v>
      </c>
      <c r="P30" s="40">
        <f t="shared" si="4"/>
        <v>0.97110000000000007</v>
      </c>
    </row>
    <row r="31" spans="1:16" s="41" customFormat="1" ht="12.75" customHeight="1">
      <c r="A31" s="66" t="s">
        <v>19</v>
      </c>
      <c r="B31" s="50" t="s">
        <v>112</v>
      </c>
      <c r="C31" s="40" t="s">
        <v>13</v>
      </c>
      <c r="D31" s="40">
        <v>0.1192</v>
      </c>
      <c r="E31" s="40">
        <f t="shared" si="0"/>
        <v>0.1192</v>
      </c>
      <c r="F31" s="40">
        <v>1.7976000000000001</v>
      </c>
      <c r="G31" s="40">
        <v>1.5809</v>
      </c>
      <c r="H31" s="40">
        <f t="shared" si="1"/>
        <v>3.3784999999999998</v>
      </c>
      <c r="I31" s="40">
        <f t="shared" si="5"/>
        <v>1.7976000000000001</v>
      </c>
      <c r="J31" s="40">
        <f t="shared" si="2"/>
        <v>1.7000999999999999</v>
      </c>
      <c r="K31" s="40">
        <f t="shared" si="3"/>
        <v>3.4977</v>
      </c>
      <c r="L31" s="40" t="s">
        <v>13</v>
      </c>
      <c r="M31" s="40">
        <v>0.33679999999999999</v>
      </c>
      <c r="N31" s="40" t="s">
        <v>13</v>
      </c>
      <c r="O31" s="57">
        <v>0</v>
      </c>
      <c r="P31" s="40">
        <f t="shared" si="4"/>
        <v>3.8345000000000002</v>
      </c>
    </row>
    <row r="32" spans="1:16" s="41" customFormat="1" ht="12.75" customHeight="1">
      <c r="A32" s="66"/>
      <c r="B32" s="50" t="s">
        <v>113</v>
      </c>
      <c r="C32" s="40">
        <v>4.3700000000000003E-2</v>
      </c>
      <c r="D32" s="40">
        <v>1.89E-2</v>
      </c>
      <c r="E32" s="40">
        <f t="shared" si="0"/>
        <v>6.2600000000000003E-2</v>
      </c>
      <c r="F32" s="40" t="s">
        <v>13</v>
      </c>
      <c r="G32" s="40">
        <v>1.8145</v>
      </c>
      <c r="H32" s="40">
        <f t="shared" si="1"/>
        <v>1.8145</v>
      </c>
      <c r="I32" s="40">
        <f t="shared" si="5"/>
        <v>4.3700000000000003E-2</v>
      </c>
      <c r="J32" s="40">
        <f t="shared" si="2"/>
        <v>1.8333999999999999</v>
      </c>
      <c r="K32" s="40">
        <f t="shared" si="3"/>
        <v>1.8771</v>
      </c>
      <c r="L32" s="40" t="s">
        <v>13</v>
      </c>
      <c r="M32" s="40" t="s">
        <v>13</v>
      </c>
      <c r="N32" s="40" t="s">
        <v>13</v>
      </c>
      <c r="O32" s="57">
        <v>0.1</v>
      </c>
      <c r="P32" s="40">
        <f t="shared" si="4"/>
        <v>1.9771000000000001</v>
      </c>
    </row>
    <row r="33" spans="1:16" s="42" customFormat="1" ht="12.75" customHeight="1">
      <c r="A33" s="13"/>
      <c r="B33" s="12" t="s">
        <v>103</v>
      </c>
      <c r="C33" s="40">
        <f>SUM(C27:C32)</f>
        <v>1.7653000000000001</v>
      </c>
      <c r="D33" s="40">
        <f>SUM(D27:D32)</f>
        <v>1.1895</v>
      </c>
      <c r="E33" s="40">
        <f>SUM(C33:D33)</f>
        <v>2.9548000000000001</v>
      </c>
      <c r="F33" s="40">
        <f>SUM(F27:F32)</f>
        <v>10.775500000000001</v>
      </c>
      <c r="G33" s="40">
        <f>SUM(G27:G32)</f>
        <v>10.101600000000001</v>
      </c>
      <c r="H33" s="40">
        <f t="shared" si="1"/>
        <v>20.877100000000002</v>
      </c>
      <c r="I33" s="40">
        <f>SUM(F33,C33)</f>
        <v>12.540800000000001</v>
      </c>
      <c r="J33" s="40">
        <f>SUM(G33,D33)</f>
        <v>11.291100000000002</v>
      </c>
      <c r="K33" s="40">
        <f t="shared" si="3"/>
        <v>23.831900000000001</v>
      </c>
      <c r="L33" s="40" t="s">
        <v>13</v>
      </c>
      <c r="M33" s="40">
        <v>0.3</v>
      </c>
      <c r="N33" s="40" t="s">
        <v>13</v>
      </c>
      <c r="O33" s="57">
        <f>SUM(O27:O32)</f>
        <v>1.6</v>
      </c>
      <c r="P33" s="40">
        <f t="shared" si="4"/>
        <v>25.731900000000003</v>
      </c>
    </row>
    <row r="34" spans="1:16" s="41" customFormat="1" ht="12.75" customHeight="1">
      <c r="A34" s="15"/>
      <c r="B34" s="51" t="s">
        <v>66</v>
      </c>
      <c r="C34" s="43">
        <v>1.1337999999999999</v>
      </c>
      <c r="D34" s="43">
        <v>0.78029999999999999</v>
      </c>
      <c r="E34" s="43">
        <f t="shared" si="0"/>
        <v>1.9140999999999999</v>
      </c>
      <c r="F34" s="43">
        <v>7.3940000000000001</v>
      </c>
      <c r="G34" s="43">
        <v>3.63</v>
      </c>
      <c r="H34" s="43">
        <f t="shared" si="1"/>
        <v>11.024000000000001</v>
      </c>
      <c r="I34" s="43">
        <f t="shared" si="5"/>
        <v>8.5277999999999992</v>
      </c>
      <c r="J34" s="43">
        <f t="shared" si="2"/>
        <v>4.4102999999999994</v>
      </c>
      <c r="K34" s="43">
        <f t="shared" si="3"/>
        <v>12.9381</v>
      </c>
      <c r="L34" s="43" t="s">
        <v>13</v>
      </c>
      <c r="M34" s="43" t="s">
        <v>13</v>
      </c>
      <c r="N34" s="43" t="s">
        <v>13</v>
      </c>
      <c r="O34" s="43">
        <v>0.6</v>
      </c>
      <c r="P34" s="43">
        <f t="shared" si="4"/>
        <v>13.5381</v>
      </c>
    </row>
    <row r="35" spans="1:16" s="41" customFormat="1" ht="12.75" customHeight="1">
      <c r="A35" s="15" t="s">
        <v>17</v>
      </c>
      <c r="B35" s="51" t="s">
        <v>67</v>
      </c>
      <c r="C35" s="43">
        <v>0.1933</v>
      </c>
      <c r="D35" s="43">
        <v>0.13189999999999999</v>
      </c>
      <c r="E35" s="43">
        <f t="shared" si="0"/>
        <v>0.32519999999999999</v>
      </c>
      <c r="F35" s="43">
        <v>5.9419000000000004</v>
      </c>
      <c r="G35" s="43">
        <v>3.7774999999999999</v>
      </c>
      <c r="H35" s="43">
        <f t="shared" si="1"/>
        <v>9.7194000000000003</v>
      </c>
      <c r="I35" s="43">
        <f t="shared" si="5"/>
        <v>6.1352000000000002</v>
      </c>
      <c r="J35" s="43">
        <f t="shared" si="2"/>
        <v>3.9093999999999998</v>
      </c>
      <c r="K35" s="43">
        <f t="shared" si="3"/>
        <v>10.044600000000001</v>
      </c>
      <c r="L35" s="43" t="s">
        <v>13</v>
      </c>
      <c r="M35" s="43" t="s">
        <v>13</v>
      </c>
      <c r="N35" s="43" t="s">
        <v>13</v>
      </c>
      <c r="O35" s="43">
        <v>0</v>
      </c>
      <c r="P35" s="43">
        <f t="shared" si="4"/>
        <v>10.044600000000001</v>
      </c>
    </row>
    <row r="36" spans="1:16" s="41" customFormat="1" ht="12.75" customHeight="1">
      <c r="A36" s="15"/>
      <c r="B36" s="51" t="s">
        <v>68</v>
      </c>
      <c r="C36" s="43" t="s">
        <v>13</v>
      </c>
      <c r="D36" s="43">
        <v>0.28789999999999999</v>
      </c>
      <c r="E36" s="43">
        <f t="shared" si="0"/>
        <v>0.28789999999999999</v>
      </c>
      <c r="F36" s="43">
        <v>2.3660000000000001</v>
      </c>
      <c r="G36" s="43">
        <v>0.99460000000000004</v>
      </c>
      <c r="H36" s="43">
        <f t="shared" si="1"/>
        <v>3.3606000000000003</v>
      </c>
      <c r="I36" s="43">
        <f t="shared" si="5"/>
        <v>2.3660000000000001</v>
      </c>
      <c r="J36" s="43">
        <f t="shared" si="2"/>
        <v>1.2825</v>
      </c>
      <c r="K36" s="43">
        <f t="shared" si="3"/>
        <v>3.6485000000000003</v>
      </c>
      <c r="L36" s="43" t="s">
        <v>13</v>
      </c>
      <c r="M36" s="43" t="s">
        <v>13</v>
      </c>
      <c r="N36" s="43" t="s">
        <v>13</v>
      </c>
      <c r="O36" s="43">
        <v>0.2</v>
      </c>
      <c r="P36" s="43">
        <f t="shared" si="4"/>
        <v>3.8485000000000005</v>
      </c>
    </row>
    <row r="37" spans="1:16" s="41" customFormat="1" ht="12.75" customHeight="1">
      <c r="A37" s="15"/>
      <c r="B37" s="51" t="s">
        <v>69</v>
      </c>
      <c r="C37" s="43">
        <v>0.33900000000000002</v>
      </c>
      <c r="D37" s="43">
        <v>0.16170000000000001</v>
      </c>
      <c r="E37" s="43">
        <f t="shared" si="0"/>
        <v>0.50070000000000003</v>
      </c>
      <c r="F37" s="43">
        <v>3.3851</v>
      </c>
      <c r="G37" s="43">
        <v>1.3976999999999999</v>
      </c>
      <c r="H37" s="43">
        <f t="shared" si="1"/>
        <v>4.7827999999999999</v>
      </c>
      <c r="I37" s="43">
        <f t="shared" si="5"/>
        <v>3.7241</v>
      </c>
      <c r="J37" s="43">
        <f t="shared" si="2"/>
        <v>1.5593999999999999</v>
      </c>
      <c r="K37" s="43">
        <f t="shared" si="3"/>
        <v>5.2835000000000001</v>
      </c>
      <c r="L37" s="43" t="s">
        <v>13</v>
      </c>
      <c r="M37" s="43" t="s">
        <v>13</v>
      </c>
      <c r="N37" s="43" t="s">
        <v>13</v>
      </c>
      <c r="O37" s="43">
        <v>0.1</v>
      </c>
      <c r="P37" s="43">
        <f t="shared" si="4"/>
        <v>5.3834999999999997</v>
      </c>
    </row>
    <row r="38" spans="1:16" s="41" customFormat="1" ht="12.75" customHeight="1">
      <c r="A38" s="15" t="s">
        <v>20</v>
      </c>
      <c r="B38" s="51" t="s">
        <v>70</v>
      </c>
      <c r="C38" s="43" t="s">
        <v>13</v>
      </c>
      <c r="D38" s="43">
        <v>7.8200000000000006E-2</v>
      </c>
      <c r="E38" s="43">
        <f t="shared" si="0"/>
        <v>7.8200000000000006E-2</v>
      </c>
      <c r="F38" s="43">
        <v>3.9737</v>
      </c>
      <c r="G38" s="43">
        <v>0.57820000000000005</v>
      </c>
      <c r="H38" s="43">
        <f t="shared" si="1"/>
        <v>4.5518999999999998</v>
      </c>
      <c r="I38" s="43">
        <f t="shared" si="5"/>
        <v>3.9737</v>
      </c>
      <c r="J38" s="43">
        <f t="shared" si="2"/>
        <v>0.65640000000000009</v>
      </c>
      <c r="K38" s="43">
        <f t="shared" si="3"/>
        <v>4.6300999999999997</v>
      </c>
      <c r="L38" s="43" t="s">
        <v>13</v>
      </c>
      <c r="M38" s="43" t="s">
        <v>13</v>
      </c>
      <c r="N38" s="43" t="s">
        <v>13</v>
      </c>
      <c r="O38" s="43">
        <v>0.1</v>
      </c>
      <c r="P38" s="43">
        <f t="shared" si="4"/>
        <v>4.7300999999999993</v>
      </c>
    </row>
    <row r="39" spans="1:16" s="41" customFormat="1" ht="12.75" customHeight="1">
      <c r="A39" s="15"/>
      <c r="B39" s="51" t="s">
        <v>71</v>
      </c>
      <c r="C39" s="43">
        <v>7.85E-2</v>
      </c>
      <c r="D39" s="43">
        <v>7.5800000000000006E-2</v>
      </c>
      <c r="E39" s="43">
        <f t="shared" si="0"/>
        <v>0.15429999999999999</v>
      </c>
      <c r="F39" s="43">
        <v>1.5944</v>
      </c>
      <c r="G39" s="43">
        <v>1.6802999999999999</v>
      </c>
      <c r="H39" s="43">
        <f t="shared" si="1"/>
        <v>3.2747000000000002</v>
      </c>
      <c r="I39" s="43">
        <f t="shared" si="5"/>
        <v>1.6729000000000001</v>
      </c>
      <c r="J39" s="43">
        <f t="shared" si="2"/>
        <v>1.7561</v>
      </c>
      <c r="K39" s="43">
        <f t="shared" si="3"/>
        <v>3.4290000000000003</v>
      </c>
      <c r="L39" s="43" t="s">
        <v>13</v>
      </c>
      <c r="M39" s="43" t="s">
        <v>13</v>
      </c>
      <c r="N39" s="43" t="s">
        <v>13</v>
      </c>
      <c r="O39" s="43" t="s">
        <v>13</v>
      </c>
      <c r="P39" s="43">
        <f t="shared" si="4"/>
        <v>3.4290000000000003</v>
      </c>
    </row>
    <row r="40" spans="1:16" s="41" customFormat="1" ht="12.75" customHeight="1">
      <c r="A40" s="15"/>
      <c r="B40" s="51" t="s">
        <v>72</v>
      </c>
      <c r="C40" s="43" t="s">
        <v>13</v>
      </c>
      <c r="D40" s="43">
        <v>0.2296</v>
      </c>
      <c r="E40" s="43">
        <f t="shared" si="0"/>
        <v>0.2296</v>
      </c>
      <c r="F40" s="43">
        <v>1.3331</v>
      </c>
      <c r="G40" s="43">
        <v>0.76700000000000002</v>
      </c>
      <c r="H40" s="43">
        <f t="shared" si="1"/>
        <v>2.1000999999999999</v>
      </c>
      <c r="I40" s="43">
        <f t="shared" si="5"/>
        <v>1.3331</v>
      </c>
      <c r="J40" s="43">
        <f t="shared" si="2"/>
        <v>0.99660000000000004</v>
      </c>
      <c r="K40" s="43">
        <f t="shared" si="3"/>
        <v>2.3296999999999999</v>
      </c>
      <c r="L40" s="43" t="s">
        <v>13</v>
      </c>
      <c r="M40" s="43" t="s">
        <v>13</v>
      </c>
      <c r="N40" s="43" t="s">
        <v>13</v>
      </c>
      <c r="O40" s="43" t="s">
        <v>13</v>
      </c>
      <c r="P40" s="43">
        <f t="shared" si="4"/>
        <v>2.3296999999999999</v>
      </c>
    </row>
    <row r="41" spans="1:16" s="41" customFormat="1" ht="12.75" customHeight="1">
      <c r="A41" s="15" t="s">
        <v>22</v>
      </c>
      <c r="B41" s="51" t="s">
        <v>73</v>
      </c>
      <c r="C41" s="43">
        <v>2.5000000000000001E-3</v>
      </c>
      <c r="D41" s="43">
        <v>7.4700000000000003E-2</v>
      </c>
      <c r="E41" s="43">
        <f t="shared" si="0"/>
        <v>7.7200000000000005E-2</v>
      </c>
      <c r="F41" s="43">
        <v>1.2025999999999999</v>
      </c>
      <c r="G41" s="43">
        <v>2.6700000000000002E-2</v>
      </c>
      <c r="H41" s="43">
        <f t="shared" si="1"/>
        <v>1.2292999999999998</v>
      </c>
      <c r="I41" s="43">
        <f t="shared" si="5"/>
        <v>1.2050999999999998</v>
      </c>
      <c r="J41" s="43">
        <f t="shared" si="2"/>
        <v>0.1014</v>
      </c>
      <c r="K41" s="43">
        <f t="shared" si="3"/>
        <v>1.3064999999999998</v>
      </c>
      <c r="L41" s="43" t="s">
        <v>13</v>
      </c>
      <c r="M41" s="43" t="s">
        <v>13</v>
      </c>
      <c r="N41" s="43" t="s">
        <v>13</v>
      </c>
      <c r="O41" s="43" t="s">
        <v>13</v>
      </c>
      <c r="P41" s="43">
        <f t="shared" si="4"/>
        <v>1.3064999999999998</v>
      </c>
    </row>
    <row r="42" spans="1:16" ht="12.75" customHeight="1">
      <c r="A42" s="15"/>
      <c r="B42" s="20" t="s">
        <v>103</v>
      </c>
      <c r="C42" s="43">
        <f>SUM(C34:C41)</f>
        <v>1.7470999999999999</v>
      </c>
      <c r="D42" s="43">
        <f>SUM(D34:D41)</f>
        <v>1.8201000000000001</v>
      </c>
      <c r="E42" s="43">
        <f t="shared" ref="E42" si="7">SUM(C42:D42)</f>
        <v>3.5671999999999997</v>
      </c>
      <c r="F42" s="43">
        <f>SUM(F34:F41)</f>
        <v>27.190799999999999</v>
      </c>
      <c r="G42" s="43">
        <f t="shared" ref="G42" si="8">SUM(G34:G41)</f>
        <v>12.851999999999999</v>
      </c>
      <c r="H42" s="43">
        <f t="shared" si="1"/>
        <v>40.0428</v>
      </c>
      <c r="I42" s="43">
        <f>SUM(F42,C42)</f>
        <v>28.937899999999999</v>
      </c>
      <c r="J42" s="43">
        <f>SUM(G42,D42)</f>
        <v>14.672099999999999</v>
      </c>
      <c r="K42" s="43">
        <f t="shared" si="3"/>
        <v>43.61</v>
      </c>
      <c r="L42" s="43" t="s">
        <v>13</v>
      </c>
      <c r="M42" s="43" t="s">
        <v>13</v>
      </c>
      <c r="N42" s="43" t="s">
        <v>13</v>
      </c>
      <c r="O42" s="43">
        <f>SUM(O34:O41)</f>
        <v>1</v>
      </c>
      <c r="P42" s="43">
        <f t="shared" si="4"/>
        <v>44.61</v>
      </c>
    </row>
    <row r="43" spans="1:16" s="41" customFormat="1" ht="12.75" customHeight="1">
      <c r="A43" s="7"/>
      <c r="B43" s="50" t="s">
        <v>114</v>
      </c>
      <c r="C43" s="40">
        <v>1.573</v>
      </c>
      <c r="D43" s="40">
        <v>1.5323</v>
      </c>
      <c r="E43" s="40">
        <f t="shared" si="0"/>
        <v>3.1052999999999997</v>
      </c>
      <c r="F43" s="40">
        <v>5.4515000000000002</v>
      </c>
      <c r="G43" s="40">
        <v>6.4856999999999996</v>
      </c>
      <c r="H43" s="40">
        <f t="shared" si="1"/>
        <v>11.937200000000001</v>
      </c>
      <c r="I43" s="40">
        <f>SUM(F43,C43)</f>
        <v>7.0244999999999997</v>
      </c>
      <c r="J43" s="40">
        <f t="shared" si="2"/>
        <v>8.0179999999999989</v>
      </c>
      <c r="K43" s="40">
        <f t="shared" si="3"/>
        <v>15.0425</v>
      </c>
      <c r="L43" s="40" t="s">
        <v>13</v>
      </c>
      <c r="M43" s="40" t="s">
        <v>13</v>
      </c>
      <c r="N43" s="40" t="s">
        <v>13</v>
      </c>
      <c r="O43" s="57">
        <v>6.7</v>
      </c>
      <c r="P43" s="40">
        <f t="shared" si="4"/>
        <v>21.7425</v>
      </c>
    </row>
    <row r="44" spans="1:16" s="41" customFormat="1" ht="12.75" customHeight="1">
      <c r="A44" s="11"/>
      <c r="B44" s="50" t="s">
        <v>115</v>
      </c>
      <c r="C44" s="40" t="s">
        <v>13</v>
      </c>
      <c r="D44" s="40" t="s">
        <v>13</v>
      </c>
      <c r="E44" s="40" t="s">
        <v>13</v>
      </c>
      <c r="F44" s="40" t="s">
        <v>13</v>
      </c>
      <c r="G44" s="40" t="s">
        <v>13</v>
      </c>
      <c r="H44" s="40">
        <f t="shared" si="1"/>
        <v>0</v>
      </c>
      <c r="I44" s="40" t="s">
        <v>13</v>
      </c>
      <c r="J44" s="40" t="s">
        <v>13</v>
      </c>
      <c r="K44" s="40" t="s">
        <v>13</v>
      </c>
      <c r="L44" s="40" t="s">
        <v>13</v>
      </c>
      <c r="M44" s="40" t="s">
        <v>13</v>
      </c>
      <c r="N44" s="40" t="s">
        <v>13</v>
      </c>
      <c r="O44" s="57">
        <v>0.4</v>
      </c>
      <c r="P44" s="40">
        <f t="shared" si="4"/>
        <v>0.4</v>
      </c>
    </row>
    <row r="45" spans="1:16" s="41" customFormat="1" ht="12.75" customHeight="1">
      <c r="A45" s="11"/>
      <c r="B45" s="50" t="s">
        <v>116</v>
      </c>
      <c r="C45" s="40">
        <v>0.22770000000000001</v>
      </c>
      <c r="D45" s="40">
        <v>8.7999999999999995E-2</v>
      </c>
      <c r="E45" s="40">
        <f t="shared" si="0"/>
        <v>0.31569999999999998</v>
      </c>
      <c r="F45" s="40">
        <v>1.6809000000000001</v>
      </c>
      <c r="G45" s="40">
        <v>2.2806999999999999</v>
      </c>
      <c r="H45" s="40">
        <f t="shared" si="1"/>
        <v>3.9615999999999998</v>
      </c>
      <c r="I45" s="40">
        <f t="shared" si="5"/>
        <v>1.9086000000000001</v>
      </c>
      <c r="J45" s="40">
        <f t="shared" si="2"/>
        <v>2.3687</v>
      </c>
      <c r="K45" s="40">
        <f t="shared" si="3"/>
        <v>4.2772999999999994</v>
      </c>
      <c r="L45" s="40" t="s">
        <v>13</v>
      </c>
      <c r="M45" s="40" t="s">
        <v>13</v>
      </c>
      <c r="N45" s="40" t="s">
        <v>13</v>
      </c>
      <c r="O45" s="57">
        <v>0.4</v>
      </c>
      <c r="P45" s="40">
        <f t="shared" si="4"/>
        <v>4.6772999999999998</v>
      </c>
    </row>
    <row r="46" spans="1:16" s="41" customFormat="1" ht="12.75" customHeight="1">
      <c r="A46" s="11" t="s">
        <v>139</v>
      </c>
      <c r="B46" s="50" t="s">
        <v>117</v>
      </c>
      <c r="C46" s="40" t="s">
        <v>13</v>
      </c>
      <c r="D46" s="40">
        <v>8.9999999999999998E-4</v>
      </c>
      <c r="E46" s="40">
        <f t="shared" si="0"/>
        <v>8.9999999999999998E-4</v>
      </c>
      <c r="F46" s="40">
        <v>0.1928</v>
      </c>
      <c r="G46" s="40">
        <v>0.4919</v>
      </c>
      <c r="H46" s="40">
        <f t="shared" si="1"/>
        <v>0.68469999999999998</v>
      </c>
      <c r="I46" s="40">
        <f t="shared" si="5"/>
        <v>0.1928</v>
      </c>
      <c r="J46" s="40">
        <f t="shared" si="2"/>
        <v>0.49280000000000002</v>
      </c>
      <c r="K46" s="40">
        <f t="shared" si="3"/>
        <v>0.68559999999999999</v>
      </c>
      <c r="L46" s="40" t="s">
        <v>13</v>
      </c>
      <c r="M46" s="40" t="s">
        <v>13</v>
      </c>
      <c r="N46" s="40" t="s">
        <v>13</v>
      </c>
      <c r="O46" s="57">
        <v>0.3</v>
      </c>
      <c r="P46" s="40">
        <f t="shared" si="4"/>
        <v>0.98560000000000003</v>
      </c>
    </row>
    <row r="47" spans="1:16" s="41" customFormat="1" ht="12.75" customHeight="1">
      <c r="A47" s="11"/>
      <c r="B47" s="50" t="s">
        <v>118</v>
      </c>
      <c r="C47" s="40">
        <v>0.1036</v>
      </c>
      <c r="D47" s="40">
        <v>4.7000000000000002E-3</v>
      </c>
      <c r="E47" s="40">
        <f t="shared" si="0"/>
        <v>0.10829999999999999</v>
      </c>
      <c r="F47" s="40">
        <v>0.27500000000000002</v>
      </c>
      <c r="G47" s="40">
        <v>0.9627</v>
      </c>
      <c r="H47" s="40">
        <f t="shared" si="1"/>
        <v>1.2377</v>
      </c>
      <c r="I47" s="40">
        <f t="shared" si="5"/>
        <v>0.37860000000000005</v>
      </c>
      <c r="J47" s="40">
        <f t="shared" si="2"/>
        <v>0.96740000000000004</v>
      </c>
      <c r="K47" s="40">
        <f t="shared" si="3"/>
        <v>1.3460000000000001</v>
      </c>
      <c r="L47" s="40" t="s">
        <v>13</v>
      </c>
      <c r="M47" s="40" t="s">
        <v>13</v>
      </c>
      <c r="N47" s="40" t="s">
        <v>13</v>
      </c>
      <c r="O47" s="57" t="s">
        <v>13</v>
      </c>
      <c r="P47" s="40">
        <f t="shared" si="4"/>
        <v>1.3460000000000001</v>
      </c>
    </row>
    <row r="48" spans="1:16" s="41" customFormat="1" ht="12.75" customHeight="1">
      <c r="A48" s="11"/>
      <c r="B48" s="50" t="s">
        <v>119</v>
      </c>
      <c r="C48" s="40" t="s">
        <v>13</v>
      </c>
      <c r="D48" s="40" t="s">
        <v>13</v>
      </c>
      <c r="E48" s="40" t="s">
        <v>13</v>
      </c>
      <c r="F48" s="40" t="s">
        <v>13</v>
      </c>
      <c r="G48" s="40" t="s">
        <v>13</v>
      </c>
      <c r="H48" s="40">
        <f t="shared" si="1"/>
        <v>0</v>
      </c>
      <c r="I48" s="40" t="s">
        <v>13</v>
      </c>
      <c r="J48" s="40" t="s">
        <v>13</v>
      </c>
      <c r="K48" s="40" t="s">
        <v>13</v>
      </c>
      <c r="L48" s="40" t="s">
        <v>13</v>
      </c>
      <c r="M48" s="40" t="s">
        <v>13</v>
      </c>
      <c r="N48" s="40" t="s">
        <v>13</v>
      </c>
      <c r="O48" s="57" t="s">
        <v>13</v>
      </c>
      <c r="P48" s="40">
        <f t="shared" si="4"/>
        <v>0</v>
      </c>
    </row>
    <row r="49" spans="1:17" s="41" customFormat="1" ht="12.75" customHeight="1">
      <c r="A49" s="11" t="s">
        <v>34</v>
      </c>
      <c r="B49" s="50" t="s">
        <v>120</v>
      </c>
      <c r="C49" s="40" t="s">
        <v>13</v>
      </c>
      <c r="D49" s="40" t="s">
        <v>13</v>
      </c>
      <c r="E49" s="40" t="s">
        <v>13</v>
      </c>
      <c r="F49" s="40" t="s">
        <v>13</v>
      </c>
      <c r="G49" s="40" t="s">
        <v>13</v>
      </c>
      <c r="H49" s="40">
        <f t="shared" si="1"/>
        <v>0</v>
      </c>
      <c r="I49" s="40" t="s">
        <v>13</v>
      </c>
      <c r="J49" s="40" t="s">
        <v>13</v>
      </c>
      <c r="K49" s="40" t="s">
        <v>13</v>
      </c>
      <c r="L49" s="40" t="s">
        <v>13</v>
      </c>
      <c r="M49" s="40" t="s">
        <v>13</v>
      </c>
      <c r="N49" s="40" t="s">
        <v>13</v>
      </c>
      <c r="O49" s="57" t="s">
        <v>13</v>
      </c>
      <c r="P49" s="40">
        <f t="shared" si="4"/>
        <v>0</v>
      </c>
    </row>
    <row r="50" spans="1:17" s="41" customFormat="1" ht="12.75" customHeight="1">
      <c r="A50" s="44"/>
      <c r="B50" s="50" t="s">
        <v>121</v>
      </c>
      <c r="C50" s="40" t="s">
        <v>13</v>
      </c>
      <c r="D50" s="40" t="s">
        <v>13</v>
      </c>
      <c r="E50" s="40" t="s">
        <v>13</v>
      </c>
      <c r="F50" s="40" t="s">
        <v>13</v>
      </c>
      <c r="G50" s="40" t="s">
        <v>13</v>
      </c>
      <c r="H50" s="40">
        <f t="shared" si="1"/>
        <v>0</v>
      </c>
      <c r="I50" s="40" t="s">
        <v>13</v>
      </c>
      <c r="J50" s="40" t="s">
        <v>13</v>
      </c>
      <c r="K50" s="40" t="s">
        <v>13</v>
      </c>
      <c r="L50" s="40" t="s">
        <v>13</v>
      </c>
      <c r="M50" s="40" t="s">
        <v>13</v>
      </c>
      <c r="N50" s="40" t="s">
        <v>13</v>
      </c>
      <c r="O50" s="57" t="s">
        <v>13</v>
      </c>
      <c r="P50" s="40" t="s">
        <v>13</v>
      </c>
    </row>
    <row r="51" spans="1:17" s="41" customFormat="1" ht="12.75" customHeight="1">
      <c r="A51" s="11"/>
      <c r="B51" s="50" t="s">
        <v>122</v>
      </c>
      <c r="C51" s="40" t="s">
        <v>13</v>
      </c>
      <c r="D51" s="40" t="s">
        <v>13</v>
      </c>
      <c r="E51" s="40" t="s">
        <v>13</v>
      </c>
      <c r="F51" s="40">
        <v>1.83E-2</v>
      </c>
      <c r="G51" s="40" t="s">
        <v>13</v>
      </c>
      <c r="H51" s="40">
        <f t="shared" si="1"/>
        <v>1.83E-2</v>
      </c>
      <c r="I51" s="40">
        <f>SUM(C51,F51)</f>
        <v>1.83E-2</v>
      </c>
      <c r="J51" s="40" t="s">
        <v>13</v>
      </c>
      <c r="K51" s="40">
        <f>SUM(I51:J51)</f>
        <v>1.83E-2</v>
      </c>
      <c r="L51" s="40" t="s">
        <v>13</v>
      </c>
      <c r="M51" s="40" t="s">
        <v>13</v>
      </c>
      <c r="N51" s="40" t="s">
        <v>13</v>
      </c>
      <c r="O51" s="57">
        <v>0</v>
      </c>
      <c r="P51" s="40">
        <f t="shared" si="4"/>
        <v>1.83E-2</v>
      </c>
    </row>
    <row r="52" spans="1:17" s="41" customFormat="1" ht="12.75" customHeight="1">
      <c r="A52" s="11" t="s">
        <v>140</v>
      </c>
      <c r="B52" s="50" t="s">
        <v>123</v>
      </c>
      <c r="C52" s="40" t="s">
        <v>13</v>
      </c>
      <c r="D52" s="40">
        <v>1.41E-2</v>
      </c>
      <c r="E52" s="40" t="s">
        <v>13</v>
      </c>
      <c r="F52" s="40" t="s">
        <v>13</v>
      </c>
      <c r="G52" s="40" t="s">
        <v>13</v>
      </c>
      <c r="H52" s="40">
        <f t="shared" si="1"/>
        <v>0</v>
      </c>
      <c r="I52" s="40" t="s">
        <v>13</v>
      </c>
      <c r="J52" s="40">
        <f t="shared" si="2"/>
        <v>1.41E-2</v>
      </c>
      <c r="K52" s="40">
        <f t="shared" si="3"/>
        <v>0</v>
      </c>
      <c r="L52" s="40" t="s">
        <v>13</v>
      </c>
      <c r="M52" s="40" t="s">
        <v>13</v>
      </c>
      <c r="N52" s="40" t="s">
        <v>13</v>
      </c>
      <c r="O52" s="57">
        <v>0</v>
      </c>
      <c r="P52" s="40">
        <f t="shared" si="4"/>
        <v>0</v>
      </c>
    </row>
    <row r="53" spans="1:17" s="41" customFormat="1" ht="12.75" customHeight="1">
      <c r="A53" s="44"/>
      <c r="B53" s="50" t="s">
        <v>124</v>
      </c>
      <c r="C53" s="40" t="s">
        <v>13</v>
      </c>
      <c r="D53" s="40" t="s">
        <v>13</v>
      </c>
      <c r="E53" s="40" t="s">
        <v>13</v>
      </c>
      <c r="F53" s="40" t="s">
        <v>13</v>
      </c>
      <c r="G53" s="40" t="s">
        <v>13</v>
      </c>
      <c r="H53" s="40">
        <f t="shared" si="1"/>
        <v>0</v>
      </c>
      <c r="I53" s="40" t="s">
        <v>13</v>
      </c>
      <c r="J53" s="40" t="s">
        <v>13</v>
      </c>
      <c r="K53" s="40" t="s">
        <v>148</v>
      </c>
      <c r="L53" s="40" t="s">
        <v>13</v>
      </c>
      <c r="M53" s="40" t="s">
        <v>13</v>
      </c>
      <c r="N53" s="40" t="s">
        <v>13</v>
      </c>
      <c r="O53" s="57">
        <v>0.3</v>
      </c>
      <c r="P53" s="40">
        <f t="shared" si="4"/>
        <v>0.3</v>
      </c>
    </row>
    <row r="54" spans="1:17" s="41" customFormat="1" ht="12.75" customHeight="1">
      <c r="A54" s="11"/>
      <c r="B54" s="50" t="s">
        <v>125</v>
      </c>
      <c r="C54" s="40" t="s">
        <v>13</v>
      </c>
      <c r="D54" s="40">
        <v>3.6700000000000003E-2</v>
      </c>
      <c r="E54" s="40">
        <f t="shared" si="0"/>
        <v>3.6700000000000003E-2</v>
      </c>
      <c r="F54" s="40">
        <v>0.1789</v>
      </c>
      <c r="G54" s="40">
        <v>0.39300000000000002</v>
      </c>
      <c r="H54" s="40">
        <f t="shared" si="1"/>
        <v>0.57190000000000007</v>
      </c>
      <c r="I54" s="40">
        <f t="shared" si="5"/>
        <v>0.1789</v>
      </c>
      <c r="J54" s="40">
        <f t="shared" si="2"/>
        <v>0.42970000000000003</v>
      </c>
      <c r="K54" s="40">
        <f t="shared" si="3"/>
        <v>0.60860000000000003</v>
      </c>
      <c r="L54" s="40" t="s">
        <v>13</v>
      </c>
      <c r="M54" s="40" t="s">
        <v>13</v>
      </c>
      <c r="N54" s="40" t="s">
        <v>13</v>
      </c>
      <c r="O54" s="57">
        <v>0.2</v>
      </c>
      <c r="P54" s="40">
        <f t="shared" si="4"/>
        <v>0.80859999999999999</v>
      </c>
    </row>
    <row r="55" spans="1:17" s="41" customFormat="1" ht="12.75" customHeight="1">
      <c r="A55" s="11"/>
      <c r="B55" s="50" t="s">
        <v>126</v>
      </c>
      <c r="C55" s="40">
        <v>1.17E-2</v>
      </c>
      <c r="D55" s="40">
        <v>2E-3</v>
      </c>
      <c r="E55" s="40">
        <f t="shared" si="0"/>
        <v>1.37E-2</v>
      </c>
      <c r="F55" s="40">
        <v>1.5048999999999999</v>
      </c>
      <c r="G55" s="40">
        <v>0.37930000000000003</v>
      </c>
      <c r="H55" s="40">
        <f t="shared" si="1"/>
        <v>1.8841999999999999</v>
      </c>
      <c r="I55" s="40">
        <f>SUM(F55,C55)</f>
        <v>1.5165999999999999</v>
      </c>
      <c r="J55" s="40">
        <f t="shared" si="2"/>
        <v>0.38130000000000003</v>
      </c>
      <c r="K55" s="40">
        <f t="shared" si="3"/>
        <v>1.8978999999999999</v>
      </c>
      <c r="L55" s="40" t="s">
        <v>13</v>
      </c>
      <c r="M55" s="40">
        <v>4.9399999999999999E-2</v>
      </c>
      <c r="N55" s="40" t="s">
        <v>13</v>
      </c>
      <c r="O55" s="57">
        <v>0.1</v>
      </c>
      <c r="P55" s="40">
        <f t="shared" si="4"/>
        <v>2.0472999999999999</v>
      </c>
    </row>
    <row r="56" spans="1:17" s="41" customFormat="1" ht="12.75" customHeight="1">
      <c r="A56" s="11"/>
      <c r="B56" s="50" t="s">
        <v>127</v>
      </c>
      <c r="C56" s="40" t="s">
        <v>13</v>
      </c>
      <c r="D56" s="40" t="s">
        <v>13</v>
      </c>
      <c r="E56" s="40" t="s">
        <v>13</v>
      </c>
      <c r="F56" s="40">
        <v>0.81810000000000005</v>
      </c>
      <c r="G56" s="40" t="s">
        <v>13</v>
      </c>
      <c r="H56" s="40">
        <f t="shared" si="1"/>
        <v>0.81810000000000005</v>
      </c>
      <c r="I56" s="40">
        <f t="shared" si="5"/>
        <v>0.81810000000000005</v>
      </c>
      <c r="J56" s="40">
        <f t="shared" si="2"/>
        <v>0</v>
      </c>
      <c r="K56" s="40">
        <f t="shared" si="3"/>
        <v>0.81810000000000005</v>
      </c>
      <c r="L56" s="40" t="s">
        <v>13</v>
      </c>
      <c r="M56" s="40" t="s">
        <v>13</v>
      </c>
      <c r="N56" s="40" t="s">
        <v>13</v>
      </c>
      <c r="O56" s="57" t="s">
        <v>13</v>
      </c>
      <c r="P56" s="40">
        <f t="shared" si="4"/>
        <v>0.81810000000000005</v>
      </c>
    </row>
    <row r="57" spans="1:17" s="42" customFormat="1" ht="12.75" customHeight="1">
      <c r="A57" s="13"/>
      <c r="B57" s="12" t="s">
        <v>103</v>
      </c>
      <c r="C57" s="40">
        <f>SUM(C43:C56)</f>
        <v>1.9159999999999999</v>
      </c>
      <c r="D57" s="40">
        <f>SUM(D43:D56)</f>
        <v>1.6786999999999999</v>
      </c>
      <c r="E57" s="40">
        <f t="shared" ref="E57" si="9">SUM(C57:D57)</f>
        <v>3.5946999999999996</v>
      </c>
      <c r="F57" s="40">
        <f t="shared" ref="F57:G57" si="10">SUM(F43:F56)</f>
        <v>10.1204</v>
      </c>
      <c r="G57" s="40">
        <f t="shared" si="10"/>
        <v>10.9933</v>
      </c>
      <c r="H57" s="40">
        <f t="shared" si="1"/>
        <v>21.113700000000001</v>
      </c>
      <c r="I57" s="40">
        <f>SUM(F57,C57)</f>
        <v>12.0364</v>
      </c>
      <c r="J57" s="40">
        <f>SUM(G57,D57)</f>
        <v>12.671999999999999</v>
      </c>
      <c r="K57" s="40">
        <f t="shared" si="3"/>
        <v>24.708400000000001</v>
      </c>
      <c r="L57" s="40" t="s">
        <v>13</v>
      </c>
      <c r="M57" s="40">
        <f>SUM(M43:M56)</f>
        <v>4.9399999999999999E-2</v>
      </c>
      <c r="N57" s="40" t="s">
        <v>13</v>
      </c>
      <c r="O57" s="57">
        <f>SUM(O43:O56)</f>
        <v>8.4</v>
      </c>
      <c r="P57" s="40">
        <f t="shared" si="4"/>
        <v>33.157800000000002</v>
      </c>
    </row>
    <row r="58" spans="1:17" s="41" customFormat="1" ht="12.75" customHeight="1">
      <c r="A58" s="15"/>
      <c r="B58" s="51" t="s">
        <v>75</v>
      </c>
      <c r="C58" s="43" t="s">
        <v>13</v>
      </c>
      <c r="D58" s="43" t="s">
        <v>13</v>
      </c>
      <c r="E58" s="43" t="s">
        <v>13</v>
      </c>
      <c r="F58" s="43" t="s">
        <v>13</v>
      </c>
      <c r="G58" s="43" t="s">
        <v>13</v>
      </c>
      <c r="H58" s="43">
        <f t="shared" si="1"/>
        <v>0</v>
      </c>
      <c r="I58" s="43" t="s">
        <v>13</v>
      </c>
      <c r="J58" s="43" t="s">
        <v>13</v>
      </c>
      <c r="K58" s="43" t="s">
        <v>13</v>
      </c>
      <c r="L58" s="43" t="s">
        <v>13</v>
      </c>
      <c r="M58" s="43" t="s">
        <v>147</v>
      </c>
      <c r="N58" s="43" t="s">
        <v>13</v>
      </c>
      <c r="O58" s="43" t="s">
        <v>13</v>
      </c>
      <c r="P58" s="43">
        <f t="shared" si="4"/>
        <v>0</v>
      </c>
    </row>
    <row r="59" spans="1:17" s="41" customFormat="1" ht="12.75" customHeight="1">
      <c r="A59" s="67" t="s">
        <v>24</v>
      </c>
      <c r="B59" s="51" t="s">
        <v>76</v>
      </c>
      <c r="C59" s="43" t="s">
        <v>13</v>
      </c>
      <c r="D59" s="43" t="s">
        <v>13</v>
      </c>
      <c r="E59" s="43" t="s">
        <v>13</v>
      </c>
      <c r="F59" s="43" t="s">
        <v>13</v>
      </c>
      <c r="G59" s="43" t="s">
        <v>13</v>
      </c>
      <c r="H59" s="43">
        <f t="shared" si="1"/>
        <v>0</v>
      </c>
      <c r="I59" s="43" t="s">
        <v>13</v>
      </c>
      <c r="J59" s="43" t="s">
        <v>13</v>
      </c>
      <c r="K59" s="43" t="s">
        <v>13</v>
      </c>
      <c r="L59" s="43" t="s">
        <v>13</v>
      </c>
      <c r="M59" s="43" t="s">
        <v>13</v>
      </c>
      <c r="N59" s="43" t="s">
        <v>13</v>
      </c>
      <c r="O59" s="43" t="s">
        <v>13</v>
      </c>
      <c r="P59" s="43">
        <f t="shared" si="4"/>
        <v>0</v>
      </c>
    </row>
    <row r="60" spans="1:17" s="41" customFormat="1" ht="12.75" customHeight="1">
      <c r="A60" s="67"/>
      <c r="B60" s="51" t="s">
        <v>74</v>
      </c>
      <c r="C60" s="43" t="s">
        <v>13</v>
      </c>
      <c r="D60" s="43" t="s">
        <v>13</v>
      </c>
      <c r="E60" s="43" t="s">
        <v>13</v>
      </c>
      <c r="F60" s="43" t="s">
        <v>13</v>
      </c>
      <c r="G60" s="43" t="s">
        <v>13</v>
      </c>
      <c r="H60" s="43">
        <f t="shared" si="1"/>
        <v>0</v>
      </c>
      <c r="I60" s="43" t="s">
        <v>13</v>
      </c>
      <c r="J60" s="43" t="s">
        <v>13</v>
      </c>
      <c r="K60" s="43" t="s">
        <v>13</v>
      </c>
      <c r="L60" s="43" t="s">
        <v>13</v>
      </c>
      <c r="M60" s="43" t="s">
        <v>13</v>
      </c>
      <c r="N60" s="43" t="s">
        <v>13</v>
      </c>
      <c r="O60" s="43" t="s">
        <v>13</v>
      </c>
      <c r="P60" s="43">
        <f t="shared" si="4"/>
        <v>0</v>
      </c>
    </row>
    <row r="61" spans="1:17" s="41" customFormat="1" ht="12.75" customHeight="1">
      <c r="A61" s="15"/>
      <c r="B61" s="51" t="s">
        <v>77</v>
      </c>
      <c r="C61" s="43" t="s">
        <v>13</v>
      </c>
      <c r="D61" s="43" t="s">
        <v>13</v>
      </c>
      <c r="E61" s="43" t="s">
        <v>13</v>
      </c>
      <c r="F61" s="43" t="s">
        <v>13</v>
      </c>
      <c r="G61" s="43" t="s">
        <v>13</v>
      </c>
      <c r="H61" s="43">
        <f t="shared" si="1"/>
        <v>0</v>
      </c>
      <c r="I61" s="43" t="s">
        <v>13</v>
      </c>
      <c r="J61" s="43" t="s">
        <v>13</v>
      </c>
      <c r="K61" s="43" t="s">
        <v>13</v>
      </c>
      <c r="L61" s="43" t="s">
        <v>13</v>
      </c>
      <c r="M61" s="43" t="s">
        <v>13</v>
      </c>
      <c r="N61" s="43" t="s">
        <v>13</v>
      </c>
      <c r="O61" s="43" t="s">
        <v>13</v>
      </c>
      <c r="P61" s="43">
        <f t="shared" si="4"/>
        <v>0</v>
      </c>
    </row>
    <row r="62" spans="1:17" s="41" customFormat="1" ht="12.75" customHeight="1">
      <c r="A62" s="67" t="s">
        <v>26</v>
      </c>
      <c r="B62" s="51" t="s">
        <v>78</v>
      </c>
      <c r="C62" s="43" t="s">
        <v>13</v>
      </c>
      <c r="D62" s="43" t="s">
        <v>13</v>
      </c>
      <c r="E62" s="43" t="s">
        <v>13</v>
      </c>
      <c r="F62" s="43" t="s">
        <v>13</v>
      </c>
      <c r="G62" s="43" t="s">
        <v>13</v>
      </c>
      <c r="H62" s="43">
        <f t="shared" si="1"/>
        <v>0</v>
      </c>
      <c r="I62" s="43" t="s">
        <v>13</v>
      </c>
      <c r="J62" s="43" t="s">
        <v>13</v>
      </c>
      <c r="K62" s="43" t="s">
        <v>13</v>
      </c>
      <c r="L62" s="43" t="s">
        <v>13</v>
      </c>
      <c r="M62" s="43" t="s">
        <v>13</v>
      </c>
      <c r="N62" s="43" t="s">
        <v>13</v>
      </c>
      <c r="O62" s="43" t="s">
        <v>13</v>
      </c>
      <c r="P62" s="43" t="s">
        <v>13</v>
      </c>
    </row>
    <row r="63" spans="1:17" s="41" customFormat="1" ht="12.75" customHeight="1">
      <c r="A63" s="67"/>
      <c r="B63" s="51" t="s">
        <v>79</v>
      </c>
      <c r="C63" s="43" t="s">
        <v>13</v>
      </c>
      <c r="D63" s="43" t="s">
        <v>13</v>
      </c>
      <c r="E63" s="43" t="s">
        <v>13</v>
      </c>
      <c r="F63" s="43" t="s">
        <v>13</v>
      </c>
      <c r="G63" s="43" t="s">
        <v>13</v>
      </c>
      <c r="H63" s="43">
        <f t="shared" si="1"/>
        <v>0</v>
      </c>
      <c r="I63" s="43" t="s">
        <v>13</v>
      </c>
      <c r="J63" s="43" t="s">
        <v>13</v>
      </c>
      <c r="K63" s="43" t="s">
        <v>13</v>
      </c>
      <c r="L63" s="43" t="s">
        <v>13</v>
      </c>
      <c r="M63" s="43" t="s">
        <v>13</v>
      </c>
      <c r="N63" s="43" t="s">
        <v>13</v>
      </c>
      <c r="O63" s="43" t="s">
        <v>13</v>
      </c>
      <c r="P63" s="43">
        <f t="shared" si="4"/>
        <v>0</v>
      </c>
    </row>
    <row r="64" spans="1:17" ht="12.75" customHeight="1">
      <c r="A64" s="15"/>
      <c r="B64" s="20" t="s">
        <v>103</v>
      </c>
      <c r="C64" s="43">
        <f>SUM(C58:C63)</f>
        <v>0</v>
      </c>
      <c r="D64" s="43">
        <f>SUM(D58:D63)</f>
        <v>0</v>
      </c>
      <c r="E64" s="43">
        <f t="shared" ref="E64" si="11">SUM(C64:D64)</f>
        <v>0</v>
      </c>
      <c r="F64" s="43">
        <f>SUM(F58:F63)</f>
        <v>0</v>
      </c>
      <c r="G64" s="43">
        <f>SUM(G58:G63)</f>
        <v>0</v>
      </c>
      <c r="H64" s="43">
        <f t="shared" si="1"/>
        <v>0</v>
      </c>
      <c r="I64" s="43">
        <f t="shared" ref="I64:J64" si="12">SUM(F64,C64)</f>
        <v>0</v>
      </c>
      <c r="J64" s="43">
        <f t="shared" si="12"/>
        <v>0</v>
      </c>
      <c r="K64" s="43">
        <f t="shared" si="3"/>
        <v>0</v>
      </c>
      <c r="L64" s="43" t="s">
        <v>13</v>
      </c>
      <c r="M64" s="43">
        <f>SUM(M58:M63)</f>
        <v>0</v>
      </c>
      <c r="N64" s="43" t="s">
        <v>13</v>
      </c>
      <c r="O64" s="43">
        <f>SUM(O58:O63)</f>
        <v>0</v>
      </c>
      <c r="P64" s="43">
        <f t="shared" si="4"/>
        <v>0</v>
      </c>
      <c r="Q64" s="45"/>
    </row>
    <row r="65" spans="1:16" s="41" customFormat="1" ht="12.75" customHeight="1">
      <c r="A65" s="7"/>
      <c r="B65" s="50" t="s">
        <v>80</v>
      </c>
      <c r="C65" s="40">
        <v>0.183</v>
      </c>
      <c r="D65" s="40">
        <v>0.25319999999999998</v>
      </c>
      <c r="E65" s="40">
        <f t="shared" si="0"/>
        <v>0.43619999999999998</v>
      </c>
      <c r="F65" s="40">
        <v>2.6629999999999998</v>
      </c>
      <c r="G65" s="40">
        <v>1.2724</v>
      </c>
      <c r="H65" s="40">
        <f t="shared" si="1"/>
        <v>3.9353999999999996</v>
      </c>
      <c r="I65" s="40">
        <f t="shared" si="5"/>
        <v>2.8459999999999996</v>
      </c>
      <c r="J65" s="40">
        <f t="shared" si="2"/>
        <v>1.5255999999999998</v>
      </c>
      <c r="K65" s="40">
        <f t="shared" si="3"/>
        <v>4.3715999999999999</v>
      </c>
      <c r="L65" s="40" t="s">
        <v>13</v>
      </c>
      <c r="M65" s="40">
        <v>13.370100000000001</v>
      </c>
      <c r="N65" s="40" t="s">
        <v>13</v>
      </c>
      <c r="O65" s="57">
        <v>2.9</v>
      </c>
      <c r="P65" s="40">
        <f t="shared" si="4"/>
        <v>20.6417</v>
      </c>
    </row>
    <row r="66" spans="1:16" s="41" customFormat="1" ht="12.75" customHeight="1">
      <c r="A66" s="11"/>
      <c r="B66" s="50" t="s">
        <v>81</v>
      </c>
      <c r="C66" s="40">
        <v>4.9500000000000002E-2</v>
      </c>
      <c r="D66" s="40">
        <v>0.67710000000000004</v>
      </c>
      <c r="E66" s="40">
        <f t="shared" si="0"/>
        <v>0.72660000000000002</v>
      </c>
      <c r="F66" s="40">
        <v>0.60860000000000003</v>
      </c>
      <c r="G66" s="40">
        <v>1.7397</v>
      </c>
      <c r="H66" s="40">
        <f t="shared" si="1"/>
        <v>2.3483000000000001</v>
      </c>
      <c r="I66" s="40">
        <f t="shared" si="5"/>
        <v>0.65810000000000002</v>
      </c>
      <c r="J66" s="40">
        <f t="shared" si="2"/>
        <v>2.4168000000000003</v>
      </c>
      <c r="K66" s="40">
        <f t="shared" si="3"/>
        <v>3.0749</v>
      </c>
      <c r="L66" s="40" t="s">
        <v>13</v>
      </c>
      <c r="M66" s="40">
        <v>4.6334999999999997</v>
      </c>
      <c r="N66" s="40" t="s">
        <v>13</v>
      </c>
      <c r="O66" s="57">
        <v>0.5</v>
      </c>
      <c r="P66" s="40">
        <f t="shared" si="4"/>
        <v>8.2083999999999993</v>
      </c>
    </row>
    <row r="67" spans="1:16" s="41" customFormat="1" ht="12.75" customHeight="1">
      <c r="A67" s="11" t="s">
        <v>28</v>
      </c>
      <c r="B67" s="50" t="s">
        <v>82</v>
      </c>
      <c r="C67" s="40">
        <v>0.77490000000000003</v>
      </c>
      <c r="D67" s="40">
        <v>0.41189999999999999</v>
      </c>
      <c r="E67" s="40">
        <f t="shared" si="0"/>
        <v>1.1868000000000001</v>
      </c>
      <c r="F67" s="40">
        <v>19.401800000000001</v>
      </c>
      <c r="G67" s="40">
        <v>1.9853000000000001</v>
      </c>
      <c r="H67" s="40">
        <f t="shared" si="1"/>
        <v>21.3871</v>
      </c>
      <c r="I67" s="40">
        <f t="shared" si="5"/>
        <v>20.1767</v>
      </c>
      <c r="J67" s="40">
        <f t="shared" si="2"/>
        <v>2.3972000000000002</v>
      </c>
      <c r="K67" s="40">
        <f t="shared" si="3"/>
        <v>22.573900000000002</v>
      </c>
      <c r="L67" s="40" t="s">
        <v>13</v>
      </c>
      <c r="M67" s="40" t="s">
        <v>13</v>
      </c>
      <c r="N67" s="40" t="s">
        <v>13</v>
      </c>
      <c r="O67" s="57">
        <v>1.8</v>
      </c>
      <c r="P67" s="40">
        <f t="shared" si="4"/>
        <v>24.373900000000003</v>
      </c>
    </row>
    <row r="68" spans="1:16" s="41" customFormat="1" ht="12.75" customHeight="1">
      <c r="A68" s="11"/>
      <c r="B68" s="50" t="s">
        <v>84</v>
      </c>
      <c r="C68" s="40">
        <v>3.4799999999999998E-2</v>
      </c>
      <c r="D68" s="40" t="s">
        <v>13</v>
      </c>
      <c r="E68" s="40">
        <f t="shared" si="0"/>
        <v>3.4799999999999998E-2</v>
      </c>
      <c r="F68" s="40">
        <v>1.4999999999999999E-2</v>
      </c>
      <c r="G68" s="40">
        <v>0.1099</v>
      </c>
      <c r="H68" s="40">
        <f t="shared" si="1"/>
        <v>0.1249</v>
      </c>
      <c r="I68" s="40">
        <f t="shared" si="5"/>
        <v>4.9799999999999997E-2</v>
      </c>
      <c r="J68" s="40">
        <f t="shared" si="2"/>
        <v>0.1099</v>
      </c>
      <c r="K68" s="40">
        <f t="shared" si="3"/>
        <v>0.15970000000000001</v>
      </c>
      <c r="L68" s="40" t="s">
        <v>13</v>
      </c>
      <c r="M68" s="40" t="s">
        <v>13</v>
      </c>
      <c r="N68" s="40" t="s">
        <v>13</v>
      </c>
      <c r="O68" s="57">
        <v>0.2</v>
      </c>
      <c r="P68" s="40">
        <f t="shared" si="4"/>
        <v>0.35970000000000002</v>
      </c>
    </row>
    <row r="69" spans="1:16" s="41" customFormat="1" ht="12.75" customHeight="1">
      <c r="A69" s="11"/>
      <c r="B69" s="50" t="s">
        <v>85</v>
      </c>
      <c r="C69" s="40" t="s">
        <v>13</v>
      </c>
      <c r="D69" s="40" t="s">
        <v>13</v>
      </c>
      <c r="E69" s="40" t="s">
        <v>13</v>
      </c>
      <c r="F69" s="40" t="s">
        <v>13</v>
      </c>
      <c r="G69" s="40" t="s">
        <v>13</v>
      </c>
      <c r="H69" s="40">
        <f t="shared" si="1"/>
        <v>0</v>
      </c>
      <c r="I69" s="40" t="s">
        <v>13</v>
      </c>
      <c r="J69" s="40" t="s">
        <v>13</v>
      </c>
      <c r="K69" s="40" t="s">
        <v>13</v>
      </c>
      <c r="L69" s="40" t="s">
        <v>13</v>
      </c>
      <c r="M69" s="40" t="s">
        <v>13</v>
      </c>
      <c r="N69" s="40" t="s">
        <v>13</v>
      </c>
      <c r="O69" s="57">
        <v>0.2</v>
      </c>
      <c r="P69" s="40">
        <f t="shared" si="4"/>
        <v>0.2</v>
      </c>
    </row>
    <row r="70" spans="1:16" s="41" customFormat="1" ht="12.75" customHeight="1">
      <c r="A70" s="11"/>
      <c r="B70" s="50" t="s">
        <v>86</v>
      </c>
      <c r="C70" s="40" t="s">
        <v>13</v>
      </c>
      <c r="D70" s="40">
        <v>0.35349999999999998</v>
      </c>
      <c r="E70" s="40">
        <f t="shared" si="0"/>
        <v>0.35349999999999998</v>
      </c>
      <c r="F70" s="40">
        <v>3.3000000000000002E-2</v>
      </c>
      <c r="G70" s="40">
        <v>1.2763</v>
      </c>
      <c r="H70" s="40">
        <f t="shared" si="1"/>
        <v>1.3092999999999999</v>
      </c>
      <c r="I70" s="40">
        <f>SUM(F70,C70)</f>
        <v>3.3000000000000002E-2</v>
      </c>
      <c r="J70" s="40">
        <f t="shared" si="2"/>
        <v>1.6297999999999999</v>
      </c>
      <c r="K70" s="40">
        <f t="shared" si="3"/>
        <v>1.6627999999999998</v>
      </c>
      <c r="L70" s="40" t="s">
        <v>13</v>
      </c>
      <c r="M70" s="40" t="s">
        <v>13</v>
      </c>
      <c r="N70" s="40" t="s">
        <v>13</v>
      </c>
      <c r="O70" s="57">
        <v>0</v>
      </c>
      <c r="P70" s="40">
        <f t="shared" si="4"/>
        <v>1.6627999999999998</v>
      </c>
    </row>
    <row r="71" spans="1:16" s="41" customFormat="1" ht="12.75" customHeight="1">
      <c r="A71" s="11" t="s">
        <v>29</v>
      </c>
      <c r="B71" s="50" t="s">
        <v>87</v>
      </c>
      <c r="C71" s="40" t="s">
        <v>13</v>
      </c>
      <c r="D71" s="40">
        <v>5.7500000000000002E-2</v>
      </c>
      <c r="E71" s="40">
        <f t="shared" si="0"/>
        <v>5.7500000000000002E-2</v>
      </c>
      <c r="F71" s="40">
        <v>6.6E-3</v>
      </c>
      <c r="G71" s="40">
        <v>1.0689</v>
      </c>
      <c r="H71" s="40">
        <f t="shared" si="1"/>
        <v>1.0754999999999999</v>
      </c>
      <c r="I71" s="40">
        <f>SUM(F71,C71)</f>
        <v>6.6E-3</v>
      </c>
      <c r="J71" s="40">
        <f t="shared" si="2"/>
        <v>1.1264000000000001</v>
      </c>
      <c r="K71" s="40">
        <f t="shared" si="3"/>
        <v>1.133</v>
      </c>
      <c r="L71" s="40" t="s">
        <v>13</v>
      </c>
      <c r="M71" s="40" t="s">
        <v>13</v>
      </c>
      <c r="N71" s="40" t="s">
        <v>13</v>
      </c>
      <c r="O71" s="57">
        <v>0.3</v>
      </c>
      <c r="P71" s="40">
        <f t="shared" si="4"/>
        <v>1.4330000000000001</v>
      </c>
    </row>
    <row r="72" spans="1:16" s="41" customFormat="1" ht="12.75" customHeight="1">
      <c r="A72" s="11"/>
      <c r="B72" s="50" t="s">
        <v>83</v>
      </c>
      <c r="C72" s="40" t="s">
        <v>13</v>
      </c>
      <c r="D72" s="40">
        <v>4.1700000000000001E-2</v>
      </c>
      <c r="E72" s="40">
        <f t="shared" si="0"/>
        <v>4.1700000000000001E-2</v>
      </c>
      <c r="F72" s="40">
        <v>1.49E-2</v>
      </c>
      <c r="G72" s="40">
        <v>0.1792</v>
      </c>
      <c r="H72" s="40">
        <f t="shared" si="1"/>
        <v>0.19409999999999999</v>
      </c>
      <c r="I72" s="40">
        <f t="shared" si="5"/>
        <v>1.49E-2</v>
      </c>
      <c r="J72" s="40">
        <f t="shared" si="2"/>
        <v>0.22089999999999999</v>
      </c>
      <c r="K72" s="40">
        <f t="shared" si="3"/>
        <v>0.23580000000000001</v>
      </c>
      <c r="L72" s="40" t="s">
        <v>13</v>
      </c>
      <c r="M72" s="40" t="s">
        <v>13</v>
      </c>
      <c r="N72" s="40" t="s">
        <v>13</v>
      </c>
      <c r="O72" s="57">
        <v>245.6</v>
      </c>
      <c r="P72" s="40">
        <f t="shared" si="4"/>
        <v>245.83580000000001</v>
      </c>
    </row>
    <row r="73" spans="1:16" s="42" customFormat="1" ht="12.75" customHeight="1">
      <c r="A73" s="13"/>
      <c r="B73" s="12" t="s">
        <v>103</v>
      </c>
      <c r="C73" s="40">
        <f>SUM(C65:C72)</f>
        <v>1.0422</v>
      </c>
      <c r="D73" s="40">
        <f>SUM(D65:D72)</f>
        <v>1.7949000000000002</v>
      </c>
      <c r="E73" s="40">
        <f t="shared" ref="E73" si="13">SUM(C73:D73)</f>
        <v>2.8371000000000004</v>
      </c>
      <c r="F73" s="40">
        <f>SUM(F65:F72)</f>
        <v>22.742900000000002</v>
      </c>
      <c r="G73" s="40">
        <f>SUM(G65:G72)</f>
        <v>7.6317000000000004</v>
      </c>
      <c r="H73" s="40">
        <f t="shared" si="1"/>
        <v>30.374600000000001</v>
      </c>
      <c r="I73" s="40">
        <f t="shared" ref="I73:J73" si="14">SUM(F73,C73)</f>
        <v>23.785100000000003</v>
      </c>
      <c r="J73" s="40">
        <f t="shared" si="14"/>
        <v>9.4266000000000005</v>
      </c>
      <c r="K73" s="40">
        <f t="shared" si="3"/>
        <v>33.2117</v>
      </c>
      <c r="L73" s="40" t="s">
        <v>13</v>
      </c>
      <c r="M73" s="40">
        <f>SUM(M65:M72)</f>
        <v>18.003599999999999</v>
      </c>
      <c r="N73" s="40" t="s">
        <v>13</v>
      </c>
      <c r="O73" s="57">
        <f>SUM(O65:O72)</f>
        <v>251.5</v>
      </c>
      <c r="P73" s="40">
        <f t="shared" si="4"/>
        <v>302.71530000000001</v>
      </c>
    </row>
    <row r="74" spans="1:16" s="41" customFormat="1" ht="12.75" customHeight="1">
      <c r="A74" s="15" t="s">
        <v>134</v>
      </c>
      <c r="B74" s="51" t="s">
        <v>88</v>
      </c>
      <c r="C74" s="43">
        <v>0.2472</v>
      </c>
      <c r="D74" s="43">
        <v>0.11360000000000001</v>
      </c>
      <c r="E74" s="43">
        <f t="shared" si="0"/>
        <v>0.36080000000000001</v>
      </c>
      <c r="F74" s="43">
        <v>5.0513000000000003</v>
      </c>
      <c r="G74" s="43">
        <v>1.7702</v>
      </c>
      <c r="H74" s="43">
        <f t="shared" si="1"/>
        <v>6.8215000000000003</v>
      </c>
      <c r="I74" s="43">
        <f t="shared" si="5"/>
        <v>5.2985000000000007</v>
      </c>
      <c r="J74" s="43">
        <f t="shared" si="2"/>
        <v>1.8837999999999999</v>
      </c>
      <c r="K74" s="43">
        <f t="shared" si="3"/>
        <v>7.1823000000000006</v>
      </c>
      <c r="L74" s="43" t="s">
        <v>13</v>
      </c>
      <c r="M74" s="43" t="s">
        <v>13</v>
      </c>
      <c r="N74" s="43" t="s">
        <v>13</v>
      </c>
      <c r="O74" s="43">
        <v>933.4</v>
      </c>
      <c r="P74" s="43">
        <f t="shared" si="4"/>
        <v>940.58230000000003</v>
      </c>
    </row>
    <row r="75" spans="1:16" s="41" customFormat="1" ht="12.75" customHeight="1">
      <c r="A75" s="15" t="s">
        <v>143</v>
      </c>
      <c r="B75" s="51" t="s">
        <v>89</v>
      </c>
      <c r="C75" s="43">
        <v>6.3E-3</v>
      </c>
      <c r="D75" s="43">
        <v>1.12E-2</v>
      </c>
      <c r="E75" s="43">
        <f t="shared" ref="E75:E91" si="15">SUM(C75:D75)</f>
        <v>1.7500000000000002E-2</v>
      </c>
      <c r="F75" s="43">
        <v>0.1883</v>
      </c>
      <c r="G75" s="43">
        <v>0.1235</v>
      </c>
      <c r="H75" s="43">
        <f t="shared" ref="H75:H96" si="16">SUM(F75:G75)</f>
        <v>0.31179999999999997</v>
      </c>
      <c r="I75" s="43">
        <f t="shared" ref="I75:I93" si="17">SUM(F75,C75)</f>
        <v>0.1946</v>
      </c>
      <c r="J75" s="43">
        <f t="shared" ref="I75:J95" si="18">SUM(G75,D75)</f>
        <v>0.13469999999999999</v>
      </c>
      <c r="K75" s="43">
        <f t="shared" ref="K75:K96" si="19">SUM(E75,H75)</f>
        <v>0.32929999999999998</v>
      </c>
      <c r="L75" s="43" t="s">
        <v>13</v>
      </c>
      <c r="M75" s="43" t="s">
        <v>13</v>
      </c>
      <c r="N75" s="43" t="s">
        <v>13</v>
      </c>
      <c r="O75" s="43">
        <v>2.5</v>
      </c>
      <c r="P75" s="43">
        <f t="shared" ref="P75:P96" si="20">SUM(K75,M75,N75,O75)</f>
        <v>2.8292999999999999</v>
      </c>
    </row>
    <row r="76" spans="1:16" s="41" customFormat="1" ht="12.75" customHeight="1">
      <c r="A76" s="15" t="s">
        <v>144</v>
      </c>
      <c r="B76" s="51" t="s">
        <v>90</v>
      </c>
      <c r="C76" s="43">
        <v>3.7000000000000002E-3</v>
      </c>
      <c r="D76" s="43">
        <v>9.2999999999999992E-3</v>
      </c>
      <c r="E76" s="43">
        <f t="shared" si="15"/>
        <v>1.2999999999999999E-2</v>
      </c>
      <c r="F76" s="43">
        <v>0.45689999999999997</v>
      </c>
      <c r="G76" s="43">
        <v>6.25E-2</v>
      </c>
      <c r="H76" s="43">
        <f t="shared" si="16"/>
        <v>0.51939999999999997</v>
      </c>
      <c r="I76" s="43">
        <f t="shared" si="17"/>
        <v>0.46059999999999995</v>
      </c>
      <c r="J76" s="43">
        <f t="shared" si="18"/>
        <v>7.1800000000000003E-2</v>
      </c>
      <c r="K76" s="43">
        <f t="shared" si="19"/>
        <v>0.53239999999999998</v>
      </c>
      <c r="L76" s="43" t="s">
        <v>13</v>
      </c>
      <c r="M76" s="43" t="s">
        <v>13</v>
      </c>
      <c r="N76" s="43" t="s">
        <v>13</v>
      </c>
      <c r="O76" s="43">
        <v>0</v>
      </c>
      <c r="P76" s="43">
        <f t="shared" si="20"/>
        <v>0.53239999999999998</v>
      </c>
    </row>
    <row r="77" spans="1:16" s="41" customFormat="1" ht="12.75" customHeight="1">
      <c r="A77" s="15" t="s">
        <v>145</v>
      </c>
      <c r="B77" s="51" t="s">
        <v>91</v>
      </c>
      <c r="C77" s="43">
        <v>3.8399999999999997E-2</v>
      </c>
      <c r="D77" s="43" t="s">
        <v>13</v>
      </c>
      <c r="E77" s="43">
        <f t="shared" si="15"/>
        <v>3.8399999999999997E-2</v>
      </c>
      <c r="F77" s="43">
        <v>1.2746999999999999</v>
      </c>
      <c r="G77" s="43">
        <v>0.10580000000000001</v>
      </c>
      <c r="H77" s="43">
        <f t="shared" si="16"/>
        <v>1.3805000000000001</v>
      </c>
      <c r="I77" s="43">
        <f t="shared" si="17"/>
        <v>1.3130999999999999</v>
      </c>
      <c r="J77" s="43" t="s">
        <v>13</v>
      </c>
      <c r="K77" s="43">
        <f t="shared" si="19"/>
        <v>1.4189000000000001</v>
      </c>
      <c r="L77" s="43" t="s">
        <v>13</v>
      </c>
      <c r="M77" s="43">
        <v>5.1999999999999998E-3</v>
      </c>
      <c r="N77" s="43" t="s">
        <v>13</v>
      </c>
      <c r="O77" s="43">
        <v>1.4</v>
      </c>
      <c r="P77" s="43">
        <f t="shared" si="20"/>
        <v>2.8241000000000001</v>
      </c>
    </row>
    <row r="78" spans="1:16" s="41" customFormat="1" ht="12.75" customHeight="1">
      <c r="A78" s="15" t="s">
        <v>138</v>
      </c>
      <c r="B78" s="51" t="s">
        <v>92</v>
      </c>
      <c r="C78" s="43" t="s">
        <v>13</v>
      </c>
      <c r="D78" s="43" t="s">
        <v>13</v>
      </c>
      <c r="E78" s="43" t="s">
        <v>13</v>
      </c>
      <c r="F78" s="43">
        <v>0.12839999999999999</v>
      </c>
      <c r="G78" s="43" t="s">
        <v>13</v>
      </c>
      <c r="H78" s="43">
        <f t="shared" si="16"/>
        <v>0.12839999999999999</v>
      </c>
      <c r="I78" s="43" t="s">
        <v>13</v>
      </c>
      <c r="J78" s="43" t="s">
        <v>13</v>
      </c>
      <c r="K78" s="43" t="s">
        <v>13</v>
      </c>
      <c r="L78" s="43" t="s">
        <v>13</v>
      </c>
      <c r="M78" s="43" t="s">
        <v>13</v>
      </c>
      <c r="N78" s="43" t="s">
        <v>13</v>
      </c>
      <c r="O78" s="43">
        <v>1.8</v>
      </c>
      <c r="P78" s="43">
        <f t="shared" si="20"/>
        <v>1.8</v>
      </c>
    </row>
    <row r="79" spans="1:16" ht="12.75" customHeight="1">
      <c r="A79" s="15"/>
      <c r="B79" s="20" t="s">
        <v>103</v>
      </c>
      <c r="C79" s="43">
        <f>SUM(C74:C78)</f>
        <v>0.29559999999999997</v>
      </c>
      <c r="D79" s="43">
        <f>SUM(D74:D78)</f>
        <v>0.1341</v>
      </c>
      <c r="E79" s="43">
        <f t="shared" si="15"/>
        <v>0.42969999999999997</v>
      </c>
      <c r="F79" s="43">
        <f t="shared" ref="F79:G79" si="21">SUM(F74:F78)</f>
        <v>7.0996000000000006</v>
      </c>
      <c r="G79" s="43">
        <f t="shared" si="21"/>
        <v>2.0619999999999998</v>
      </c>
      <c r="H79" s="43">
        <f t="shared" si="16"/>
        <v>9.1616</v>
      </c>
      <c r="I79" s="43">
        <f t="shared" si="18"/>
        <v>7.3952000000000009</v>
      </c>
      <c r="J79" s="43">
        <f t="shared" si="18"/>
        <v>2.1960999999999999</v>
      </c>
      <c r="K79" s="43">
        <f t="shared" si="19"/>
        <v>9.5913000000000004</v>
      </c>
      <c r="L79" s="43" t="s">
        <v>13</v>
      </c>
      <c r="M79" s="43">
        <f>SUM(M74:M78)</f>
        <v>5.1999999999999998E-3</v>
      </c>
      <c r="N79" s="43" t="s">
        <v>13</v>
      </c>
      <c r="O79" s="43">
        <f>SUM(O74:O78)</f>
        <v>939.09999999999991</v>
      </c>
      <c r="P79" s="43">
        <f t="shared" si="20"/>
        <v>948.6964999999999</v>
      </c>
    </row>
    <row r="80" spans="1:16" s="41" customFormat="1" ht="12.75" customHeight="1">
      <c r="A80" s="7"/>
      <c r="B80" s="50" t="s">
        <v>93</v>
      </c>
      <c r="C80" s="40">
        <v>0.29730000000000001</v>
      </c>
      <c r="D80" s="40">
        <v>0.58979999999999999</v>
      </c>
      <c r="E80" s="40">
        <f t="shared" si="15"/>
        <v>0.8871</v>
      </c>
      <c r="F80" s="40">
        <v>3.234</v>
      </c>
      <c r="G80" s="40">
        <v>6.3658999999999999</v>
      </c>
      <c r="H80" s="40">
        <f t="shared" si="16"/>
        <v>9.5998999999999999</v>
      </c>
      <c r="I80" s="40">
        <f t="shared" si="17"/>
        <v>3.5312999999999999</v>
      </c>
      <c r="J80" s="40">
        <f t="shared" si="18"/>
        <v>6.9557000000000002</v>
      </c>
      <c r="K80" s="40">
        <f t="shared" si="19"/>
        <v>10.487</v>
      </c>
      <c r="L80" s="40" t="s">
        <v>13</v>
      </c>
      <c r="M80" s="40">
        <v>17.437519999999999</v>
      </c>
      <c r="N80" s="40" t="s">
        <v>13</v>
      </c>
      <c r="O80" s="57">
        <v>78.3</v>
      </c>
      <c r="P80" s="40">
        <f t="shared" si="20"/>
        <v>106.22452</v>
      </c>
    </row>
    <row r="81" spans="1:16" s="41" customFormat="1" ht="12.75" customHeight="1">
      <c r="A81" s="11"/>
      <c r="B81" s="50" t="s">
        <v>94</v>
      </c>
      <c r="C81" s="40" t="s">
        <v>13</v>
      </c>
      <c r="D81" s="40">
        <v>0.14410000000000001</v>
      </c>
      <c r="E81" s="40">
        <f t="shared" si="15"/>
        <v>0.14410000000000001</v>
      </c>
      <c r="F81" s="40" t="s">
        <v>13</v>
      </c>
      <c r="G81" s="40">
        <v>1.1355</v>
      </c>
      <c r="H81" s="40">
        <f t="shared" si="16"/>
        <v>1.1355</v>
      </c>
      <c r="I81" s="40">
        <f t="shared" si="17"/>
        <v>0</v>
      </c>
      <c r="J81" s="40">
        <f t="shared" si="18"/>
        <v>1.2795999999999998</v>
      </c>
      <c r="K81" s="40">
        <f t="shared" si="19"/>
        <v>1.2795999999999998</v>
      </c>
      <c r="L81" s="40" t="s">
        <v>13</v>
      </c>
      <c r="M81" s="40">
        <v>2.3504</v>
      </c>
      <c r="N81" s="40" t="s">
        <v>13</v>
      </c>
      <c r="O81" s="57">
        <v>0.5</v>
      </c>
      <c r="P81" s="40">
        <f t="shared" si="20"/>
        <v>4.13</v>
      </c>
    </row>
    <row r="82" spans="1:16" s="41" customFormat="1" ht="12.75" customHeight="1">
      <c r="A82" s="11"/>
      <c r="B82" s="50" t="s">
        <v>95</v>
      </c>
      <c r="C82" s="40">
        <v>0.29110000000000003</v>
      </c>
      <c r="D82" s="40">
        <v>0.48459999999999998</v>
      </c>
      <c r="E82" s="40">
        <f t="shared" si="15"/>
        <v>0.77570000000000006</v>
      </c>
      <c r="F82" s="40">
        <v>3.7521</v>
      </c>
      <c r="G82" s="40">
        <v>3.7303999999999999</v>
      </c>
      <c r="H82" s="40">
        <f t="shared" si="16"/>
        <v>7.4824999999999999</v>
      </c>
      <c r="I82" s="40">
        <f t="shared" si="17"/>
        <v>4.0431999999999997</v>
      </c>
      <c r="J82" s="40">
        <f t="shared" si="18"/>
        <v>4.2149999999999999</v>
      </c>
      <c r="K82" s="40">
        <f t="shared" si="19"/>
        <v>8.2582000000000004</v>
      </c>
      <c r="L82" s="40" t="s">
        <v>13</v>
      </c>
      <c r="M82" s="40" t="s">
        <v>13</v>
      </c>
      <c r="N82" s="40" t="s">
        <v>13</v>
      </c>
      <c r="O82" s="57">
        <v>10.1</v>
      </c>
      <c r="P82" s="40">
        <f t="shared" si="20"/>
        <v>18.3582</v>
      </c>
    </row>
    <row r="83" spans="1:16" s="41" customFormat="1" ht="12.75" customHeight="1">
      <c r="A83" s="11" t="s">
        <v>31</v>
      </c>
      <c r="B83" s="50" t="s">
        <v>96</v>
      </c>
      <c r="C83" s="40">
        <v>6.3500000000000001E-2</v>
      </c>
      <c r="D83" s="40">
        <v>0.20430000000000001</v>
      </c>
      <c r="E83" s="40">
        <f t="shared" si="15"/>
        <v>0.26780000000000004</v>
      </c>
      <c r="F83" s="40">
        <v>3.0343</v>
      </c>
      <c r="G83" s="40">
        <v>0.8206</v>
      </c>
      <c r="H83" s="40">
        <f t="shared" si="16"/>
        <v>3.8548999999999998</v>
      </c>
      <c r="I83" s="40">
        <f t="shared" si="17"/>
        <v>3.0977999999999999</v>
      </c>
      <c r="J83" s="40">
        <f t="shared" si="18"/>
        <v>1.0248999999999999</v>
      </c>
      <c r="K83" s="40">
        <f t="shared" si="19"/>
        <v>4.1227</v>
      </c>
      <c r="L83" s="40" t="s">
        <v>13</v>
      </c>
      <c r="M83" s="40" t="s">
        <v>13</v>
      </c>
      <c r="N83" s="40" t="s">
        <v>13</v>
      </c>
      <c r="O83" s="57">
        <v>0.5</v>
      </c>
      <c r="P83" s="40">
        <f t="shared" si="20"/>
        <v>4.6227</v>
      </c>
    </row>
    <row r="84" spans="1:16" s="41" customFormat="1" ht="12.75" customHeight="1">
      <c r="A84" s="11"/>
      <c r="B84" s="50" t="s">
        <v>97</v>
      </c>
      <c r="C84" s="40" t="s">
        <v>13</v>
      </c>
      <c r="D84" s="40" t="s">
        <v>13</v>
      </c>
      <c r="E84" s="40" t="s">
        <v>13</v>
      </c>
      <c r="F84" s="40" t="s">
        <v>13</v>
      </c>
      <c r="G84" s="40">
        <v>0.2021</v>
      </c>
      <c r="H84" s="40">
        <f t="shared" si="16"/>
        <v>0.2021</v>
      </c>
      <c r="I84" s="40" t="s">
        <v>13</v>
      </c>
      <c r="J84" s="40">
        <f t="shared" si="18"/>
        <v>0.2021</v>
      </c>
      <c r="K84" s="40">
        <f t="shared" si="19"/>
        <v>0.2021</v>
      </c>
      <c r="L84" s="40" t="s">
        <v>13</v>
      </c>
      <c r="M84" s="40">
        <v>0.41399999999999998</v>
      </c>
      <c r="N84" s="40" t="s">
        <v>13</v>
      </c>
      <c r="O84" s="57" t="s">
        <v>13</v>
      </c>
      <c r="P84" s="40">
        <f t="shared" si="20"/>
        <v>0.61609999999999998</v>
      </c>
    </row>
    <row r="85" spans="1:16" s="41" customFormat="1" ht="12.75" customHeight="1">
      <c r="A85" s="11"/>
      <c r="B85" s="50" t="s">
        <v>98</v>
      </c>
      <c r="C85" s="40">
        <v>0.2</v>
      </c>
      <c r="D85" s="40">
        <v>0.7</v>
      </c>
      <c r="E85" s="40">
        <f t="shared" si="15"/>
        <v>0.89999999999999991</v>
      </c>
      <c r="F85" s="40">
        <v>0.1</v>
      </c>
      <c r="G85" s="40">
        <v>0.5</v>
      </c>
      <c r="H85" s="40">
        <f t="shared" si="16"/>
        <v>0.6</v>
      </c>
      <c r="I85" s="40">
        <f t="shared" si="17"/>
        <v>0.30000000000000004</v>
      </c>
      <c r="J85" s="40">
        <f t="shared" si="18"/>
        <v>1.2</v>
      </c>
      <c r="K85" s="40">
        <f t="shared" si="19"/>
        <v>1.5</v>
      </c>
      <c r="L85" s="40" t="s">
        <v>13</v>
      </c>
      <c r="M85" s="40" t="s">
        <v>13</v>
      </c>
      <c r="N85" s="40" t="s">
        <v>13</v>
      </c>
      <c r="O85" s="57">
        <v>0.5</v>
      </c>
      <c r="P85" s="40">
        <f t="shared" si="20"/>
        <v>2</v>
      </c>
    </row>
    <row r="86" spans="1:16" s="41" customFormat="1" ht="12.75" customHeight="1">
      <c r="A86" s="11"/>
      <c r="B86" s="50" t="s">
        <v>99</v>
      </c>
      <c r="C86" s="40" t="s">
        <v>13</v>
      </c>
      <c r="D86" s="40">
        <v>0.4</v>
      </c>
      <c r="E86" s="40">
        <f t="shared" si="15"/>
        <v>0.4</v>
      </c>
      <c r="F86" s="40">
        <v>0.1</v>
      </c>
      <c r="G86" s="40" t="s">
        <v>13</v>
      </c>
      <c r="H86" s="40">
        <f t="shared" si="16"/>
        <v>0.1</v>
      </c>
      <c r="I86" s="40">
        <f t="shared" si="17"/>
        <v>0.1</v>
      </c>
      <c r="J86" s="40">
        <f t="shared" si="18"/>
        <v>0.4</v>
      </c>
      <c r="K86" s="40">
        <f t="shared" si="19"/>
        <v>0.5</v>
      </c>
      <c r="L86" s="40" t="s">
        <v>13</v>
      </c>
      <c r="M86" s="40" t="s">
        <v>13</v>
      </c>
      <c r="N86" s="40" t="s">
        <v>13</v>
      </c>
      <c r="O86" s="57">
        <v>0.1</v>
      </c>
      <c r="P86" s="40">
        <f t="shared" si="20"/>
        <v>0.6</v>
      </c>
    </row>
    <row r="87" spans="1:16" s="41" customFormat="1" ht="12.75" customHeight="1">
      <c r="A87" s="11" t="s">
        <v>32</v>
      </c>
      <c r="B87" s="50" t="s">
        <v>100</v>
      </c>
      <c r="C87" s="40" t="s">
        <v>13</v>
      </c>
      <c r="D87" s="40">
        <v>0</v>
      </c>
      <c r="E87" s="40">
        <f>SUM(C87:D87)</f>
        <v>0</v>
      </c>
      <c r="F87" s="40">
        <v>0.2</v>
      </c>
      <c r="G87" s="40">
        <v>0.5</v>
      </c>
      <c r="H87" s="40">
        <f t="shared" si="16"/>
        <v>0.7</v>
      </c>
      <c r="I87" s="40">
        <f t="shared" si="17"/>
        <v>0.2</v>
      </c>
      <c r="J87" s="40">
        <f t="shared" si="18"/>
        <v>0.5</v>
      </c>
      <c r="K87" s="40">
        <f t="shared" si="19"/>
        <v>0.7</v>
      </c>
      <c r="L87" s="40" t="s">
        <v>13</v>
      </c>
      <c r="M87" s="40">
        <v>5.3499999999999999E-2</v>
      </c>
      <c r="N87" s="40" t="s">
        <v>13</v>
      </c>
      <c r="O87" s="57">
        <v>83.1</v>
      </c>
      <c r="P87" s="40">
        <f t="shared" si="20"/>
        <v>83.853499999999997</v>
      </c>
    </row>
    <row r="88" spans="1:16" s="41" customFormat="1" ht="12.75" customHeight="1">
      <c r="A88" s="11"/>
      <c r="B88" s="50" t="s">
        <v>101</v>
      </c>
      <c r="C88" s="40" t="s">
        <v>146</v>
      </c>
      <c r="D88" s="40" t="s">
        <v>13</v>
      </c>
      <c r="E88" s="40" t="s">
        <v>13</v>
      </c>
      <c r="F88" s="40" t="s">
        <v>13</v>
      </c>
      <c r="G88" s="40" t="s">
        <v>13</v>
      </c>
      <c r="H88" s="40">
        <f t="shared" si="16"/>
        <v>0</v>
      </c>
      <c r="I88" s="40" t="s">
        <v>13</v>
      </c>
      <c r="J88" s="40" t="s">
        <v>13</v>
      </c>
      <c r="K88" s="40" t="s">
        <v>13</v>
      </c>
      <c r="L88" s="40" t="s">
        <v>13</v>
      </c>
      <c r="M88" s="40" t="s">
        <v>13</v>
      </c>
      <c r="N88" s="40" t="s">
        <v>13</v>
      </c>
      <c r="O88" s="57" t="s">
        <v>13</v>
      </c>
      <c r="P88" s="40">
        <f t="shared" si="20"/>
        <v>0</v>
      </c>
    </row>
    <row r="89" spans="1:16" s="42" customFormat="1" ht="12.75" customHeight="1">
      <c r="A89" s="13"/>
      <c r="B89" s="12" t="s">
        <v>103</v>
      </c>
      <c r="C89" s="40">
        <f>SUM(C80:C88)</f>
        <v>0.8519000000000001</v>
      </c>
      <c r="D89" s="40">
        <f>SUM(D80:D88)</f>
        <v>2.5227999999999997</v>
      </c>
      <c r="E89" s="40">
        <f t="shared" si="15"/>
        <v>3.3746999999999998</v>
      </c>
      <c r="F89" s="40">
        <f t="shared" ref="F89:G89" si="22">SUM(F80:F88)</f>
        <v>10.420399999999999</v>
      </c>
      <c r="G89" s="40">
        <f t="shared" si="22"/>
        <v>13.2545</v>
      </c>
      <c r="H89" s="40">
        <f t="shared" si="16"/>
        <v>23.674900000000001</v>
      </c>
      <c r="I89" s="40">
        <f t="shared" si="18"/>
        <v>11.2723</v>
      </c>
      <c r="J89" s="40">
        <f t="shared" si="18"/>
        <v>15.7773</v>
      </c>
      <c r="K89" s="40">
        <f t="shared" si="19"/>
        <v>27.049600000000002</v>
      </c>
      <c r="L89" s="40" t="s">
        <v>13</v>
      </c>
      <c r="M89" s="40">
        <f>SUM(M80:M88)</f>
        <v>20.255420000000001</v>
      </c>
      <c r="N89" s="40" t="s">
        <v>13</v>
      </c>
      <c r="O89" s="57">
        <f>SUM(O80:O88)</f>
        <v>173.09999999999997</v>
      </c>
      <c r="P89" s="40">
        <f t="shared" si="20"/>
        <v>220.40501999999998</v>
      </c>
    </row>
    <row r="90" spans="1:16" s="41" customFormat="1" ht="12.75" customHeight="1">
      <c r="A90" s="15"/>
      <c r="B90" s="51" t="s">
        <v>128</v>
      </c>
      <c r="C90" s="43">
        <v>9.8199999999999996E-2</v>
      </c>
      <c r="D90" s="43">
        <v>0.70150000000000001</v>
      </c>
      <c r="E90" s="43">
        <f t="shared" si="15"/>
        <v>0.79969999999999997</v>
      </c>
      <c r="F90" s="43">
        <v>0.84279999999999999</v>
      </c>
      <c r="G90" s="43">
        <v>4.6761999999999997</v>
      </c>
      <c r="H90" s="43">
        <f t="shared" si="16"/>
        <v>5.5190000000000001</v>
      </c>
      <c r="I90" s="43">
        <f t="shared" si="17"/>
        <v>0.94099999999999995</v>
      </c>
      <c r="J90" s="43">
        <f t="shared" si="18"/>
        <v>5.3776999999999999</v>
      </c>
      <c r="K90" s="43">
        <f t="shared" si="19"/>
        <v>6.3186999999999998</v>
      </c>
      <c r="L90" s="43" t="s">
        <v>13</v>
      </c>
      <c r="M90" s="43" t="s">
        <v>13</v>
      </c>
      <c r="N90" s="43" t="s">
        <v>13</v>
      </c>
      <c r="O90" s="43">
        <v>0.2</v>
      </c>
      <c r="P90" s="43">
        <f t="shared" si="20"/>
        <v>6.5186999999999999</v>
      </c>
    </row>
    <row r="91" spans="1:16" s="41" customFormat="1" ht="12.75" customHeight="1">
      <c r="A91" s="67" t="s">
        <v>30</v>
      </c>
      <c r="B91" s="51" t="s">
        <v>129</v>
      </c>
      <c r="C91" s="43" t="s">
        <v>13</v>
      </c>
      <c r="D91" s="43">
        <v>8.7999999999999995E-2</v>
      </c>
      <c r="E91" s="43">
        <f t="shared" si="15"/>
        <v>8.7999999999999995E-2</v>
      </c>
      <c r="F91" s="43">
        <v>0.33339999999999997</v>
      </c>
      <c r="G91" s="43">
        <v>0.20280000000000001</v>
      </c>
      <c r="H91" s="43">
        <f t="shared" si="16"/>
        <v>0.53620000000000001</v>
      </c>
      <c r="I91" s="43">
        <f t="shared" si="17"/>
        <v>0.33339999999999997</v>
      </c>
      <c r="J91" s="43">
        <f t="shared" si="18"/>
        <v>0.2908</v>
      </c>
      <c r="K91" s="43">
        <f t="shared" si="19"/>
        <v>0.62419999999999998</v>
      </c>
      <c r="L91" s="43" t="s">
        <v>13</v>
      </c>
      <c r="M91" s="43" t="s">
        <v>13</v>
      </c>
      <c r="N91" s="43" t="s">
        <v>13</v>
      </c>
      <c r="O91" s="43">
        <v>6.3</v>
      </c>
      <c r="P91" s="43">
        <f t="shared" si="20"/>
        <v>6.9241999999999999</v>
      </c>
    </row>
    <row r="92" spans="1:16" s="41" customFormat="1" ht="12.75" customHeight="1">
      <c r="A92" s="67"/>
      <c r="B92" s="51" t="s">
        <v>130</v>
      </c>
      <c r="C92" s="43">
        <v>0</v>
      </c>
      <c r="D92" s="43" t="s">
        <v>13</v>
      </c>
      <c r="E92" s="43">
        <f>SUM(C92:D92)</f>
        <v>0</v>
      </c>
      <c r="F92" s="43" t="s">
        <v>13</v>
      </c>
      <c r="G92" s="43">
        <v>0.2</v>
      </c>
      <c r="H92" s="43">
        <f t="shared" si="16"/>
        <v>0.2</v>
      </c>
      <c r="I92" s="43">
        <f t="shared" si="17"/>
        <v>0</v>
      </c>
      <c r="J92" s="43">
        <f t="shared" si="18"/>
        <v>0.2</v>
      </c>
      <c r="K92" s="43">
        <f t="shared" si="19"/>
        <v>0.2</v>
      </c>
      <c r="L92" s="43" t="s">
        <v>13</v>
      </c>
      <c r="M92" s="43" t="s">
        <v>13</v>
      </c>
      <c r="N92" s="43" t="s">
        <v>13</v>
      </c>
      <c r="O92" s="43">
        <v>6.6</v>
      </c>
      <c r="P92" s="43">
        <f t="shared" si="20"/>
        <v>6.8</v>
      </c>
    </row>
    <row r="93" spans="1:16" s="41" customFormat="1" ht="12.75" customHeight="1">
      <c r="A93" s="15"/>
      <c r="B93" s="51" t="s">
        <v>131</v>
      </c>
      <c r="C93" s="43" t="s">
        <v>13</v>
      </c>
      <c r="D93" s="43" t="s">
        <v>13</v>
      </c>
      <c r="E93" s="43" t="s">
        <v>13</v>
      </c>
      <c r="F93" s="43" t="s">
        <v>13</v>
      </c>
      <c r="G93" s="43">
        <v>0.2</v>
      </c>
      <c r="H93" s="43">
        <f t="shared" si="16"/>
        <v>0.2</v>
      </c>
      <c r="I93" s="43">
        <f t="shared" si="17"/>
        <v>0</v>
      </c>
      <c r="J93" s="43">
        <f t="shared" si="18"/>
        <v>0.2</v>
      </c>
      <c r="K93" s="43">
        <f t="shared" si="19"/>
        <v>0.2</v>
      </c>
      <c r="L93" s="43" t="s">
        <v>13</v>
      </c>
      <c r="M93" s="43">
        <v>1.89E-2</v>
      </c>
      <c r="N93" s="43" t="s">
        <v>13</v>
      </c>
      <c r="O93" s="43">
        <v>0</v>
      </c>
      <c r="P93" s="43">
        <f t="shared" si="20"/>
        <v>0.21890000000000001</v>
      </c>
    </row>
    <row r="94" spans="1:16" s="41" customFormat="1" ht="12.75" customHeight="1">
      <c r="A94" s="67" t="s">
        <v>34</v>
      </c>
      <c r="B94" s="51" t="s">
        <v>132</v>
      </c>
      <c r="C94" s="43" t="s">
        <v>13</v>
      </c>
      <c r="D94" s="43">
        <v>0</v>
      </c>
      <c r="E94" s="43">
        <f>SUM(C94:D94)</f>
        <v>0</v>
      </c>
      <c r="F94" s="43">
        <v>0</v>
      </c>
      <c r="G94" s="43" t="s">
        <v>13</v>
      </c>
      <c r="H94" s="43">
        <f t="shared" si="16"/>
        <v>0</v>
      </c>
      <c r="I94" s="43" t="s">
        <v>13</v>
      </c>
      <c r="J94" s="43" t="s">
        <v>13</v>
      </c>
      <c r="K94" s="43">
        <f t="shared" si="19"/>
        <v>0</v>
      </c>
      <c r="L94" s="43" t="s">
        <v>13</v>
      </c>
      <c r="M94" s="43" t="s">
        <v>13</v>
      </c>
      <c r="N94" s="43" t="s">
        <v>13</v>
      </c>
      <c r="O94" s="43" t="s">
        <v>13</v>
      </c>
      <c r="P94" s="43">
        <f t="shared" si="20"/>
        <v>0</v>
      </c>
    </row>
    <row r="95" spans="1:16" s="41" customFormat="1" ht="12.75" customHeight="1">
      <c r="A95" s="67"/>
      <c r="B95" s="51" t="s">
        <v>133</v>
      </c>
      <c r="C95" s="43" t="s">
        <v>13</v>
      </c>
      <c r="D95" s="43">
        <v>0.1</v>
      </c>
      <c r="E95" s="43" t="s">
        <v>13</v>
      </c>
      <c r="F95" s="43" t="s">
        <v>13</v>
      </c>
      <c r="G95" s="43">
        <v>0</v>
      </c>
      <c r="H95" s="43">
        <f t="shared" si="16"/>
        <v>0</v>
      </c>
      <c r="I95" s="43" t="s">
        <v>13</v>
      </c>
      <c r="J95" s="43">
        <f t="shared" si="18"/>
        <v>0.1</v>
      </c>
      <c r="K95" s="43">
        <f t="shared" si="19"/>
        <v>0</v>
      </c>
      <c r="L95" s="43" t="s">
        <v>13</v>
      </c>
      <c r="M95" s="43" t="s">
        <v>13</v>
      </c>
      <c r="N95" s="43" t="s">
        <v>13</v>
      </c>
      <c r="O95" s="43">
        <v>0</v>
      </c>
      <c r="P95" s="43">
        <f t="shared" si="20"/>
        <v>0</v>
      </c>
    </row>
    <row r="96" spans="1:16" ht="12.75" customHeight="1">
      <c r="A96" s="30"/>
      <c r="B96" s="20" t="s">
        <v>16</v>
      </c>
      <c r="C96" s="43">
        <f>SUM(C90:C95)</f>
        <v>9.8199999999999996E-2</v>
      </c>
      <c r="D96" s="43">
        <f>SUM(D90:D95)</f>
        <v>0.88949999999999996</v>
      </c>
      <c r="E96" s="43">
        <f>SUM(C96:D96)</f>
        <v>0.98769999999999991</v>
      </c>
      <c r="F96" s="43">
        <f>SUM(F90:F95)</f>
        <v>1.1761999999999999</v>
      </c>
      <c r="G96" s="43">
        <f>SUM(G90:G95)</f>
        <v>5.2789999999999999</v>
      </c>
      <c r="H96" s="43">
        <f t="shared" si="16"/>
        <v>6.4551999999999996</v>
      </c>
      <c r="I96" s="43">
        <f>SUM(F96,C96)</f>
        <v>1.2744</v>
      </c>
      <c r="J96" s="43">
        <f>SUM(G96,D96)</f>
        <v>6.1684999999999999</v>
      </c>
      <c r="K96" s="43">
        <f t="shared" si="19"/>
        <v>7.4428999999999998</v>
      </c>
      <c r="L96" s="43" t="s">
        <v>13</v>
      </c>
      <c r="M96" s="43" t="s">
        <v>147</v>
      </c>
      <c r="N96" s="43" t="s">
        <v>13</v>
      </c>
      <c r="O96" s="43">
        <f>SUM(O90:O95)</f>
        <v>13.1</v>
      </c>
      <c r="P96" s="43">
        <f t="shared" si="20"/>
        <v>20.542899999999999</v>
      </c>
    </row>
    <row r="97" spans="1:17" s="42" customFormat="1" ht="12.75" customHeight="1">
      <c r="A97" s="65" t="s">
        <v>35</v>
      </c>
      <c r="B97" s="65"/>
      <c r="C97" s="40">
        <f>SUM(C21,C26,C33,C42,C57,C64,C73,C79,C89,C96)</f>
        <v>9.4395000000000007</v>
      </c>
      <c r="D97" s="40">
        <f t="shared" ref="D97:M97" si="23">SUM(D21,D26,D33,D42,D57,D64,D73,D79,D89,D96)</f>
        <v>14.760200000000001</v>
      </c>
      <c r="E97" s="40">
        <f t="shared" si="23"/>
        <v>24.199700000000004</v>
      </c>
      <c r="F97" s="57">
        <f>SUM(F10:F20,F22:F25,F27:F32,F34:F41,F43:F56,F58:F63,F65:F72,F74:F78,F80:F88,F90:F95,)</f>
        <v>111.57469999999998</v>
      </c>
      <c r="G97" s="57">
        <f>SUM(G10:G20,G22:G25,G27:G32,G34:G41,G43:G56,G65:G72,G74:G78,G80:G88,G90:G95)</f>
        <v>113.6758</v>
      </c>
      <c r="H97" s="56">
        <f>SUM(F10:G20,F22:G25,F27:G32,F34:G41,F43:G56,F65:G72,F74:G78,F80:G88,F90:G95)</f>
        <v>225.25050000000002</v>
      </c>
      <c r="I97" s="40">
        <f t="shared" si="23"/>
        <v>121.0142</v>
      </c>
      <c r="J97" s="40">
        <f>SUM(J21,J26,J33,J42,J57,J64,J73,J79,J89,J96)</f>
        <v>128.43599999999998</v>
      </c>
      <c r="K97" s="40">
        <f t="shared" si="23"/>
        <v>249.45020000000002</v>
      </c>
      <c r="L97" s="40" t="s">
        <v>13</v>
      </c>
      <c r="M97" s="57">
        <f t="shared" si="23"/>
        <v>38.613619999999997</v>
      </c>
      <c r="N97" s="40" t="s">
        <v>13</v>
      </c>
      <c r="O97" s="57">
        <f t="shared" ref="O97" si="24">SUM(O21,O26,O33,O42,O57,O64,O73,O79,O89,O96)</f>
        <v>1397.2999999999997</v>
      </c>
      <c r="P97" s="40">
        <f t="shared" ref="P97" si="25">SUM(P21,P26,P33,P42,P57,P64,P73,P79,P89,P96)</f>
        <v>1685.3638199999998</v>
      </c>
      <c r="Q97" s="46"/>
    </row>
    <row r="98" spans="1:17" ht="12.75" customHeight="1">
      <c r="B98" s="52" t="s">
        <v>102</v>
      </c>
      <c r="O98" s="47"/>
    </row>
    <row r="99" spans="1:17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1" spans="1:17">
      <c r="P101" s="47"/>
    </row>
  </sheetData>
  <autoFilter ref="A4:P98"/>
  <mergeCells count="19">
    <mergeCell ref="A1:P1"/>
    <mergeCell ref="A5:A9"/>
    <mergeCell ref="B5:B9"/>
    <mergeCell ref="C5:L5"/>
    <mergeCell ref="M5:M8"/>
    <mergeCell ref="N5:N8"/>
    <mergeCell ref="O5:O8"/>
    <mergeCell ref="P5:P8"/>
    <mergeCell ref="C6:E6"/>
    <mergeCell ref="F6:H6"/>
    <mergeCell ref="A91:A92"/>
    <mergeCell ref="A94:A95"/>
    <mergeCell ref="A97:B97"/>
    <mergeCell ref="I6:L6"/>
    <mergeCell ref="L8:L9"/>
    <mergeCell ref="A28:A29"/>
    <mergeCell ref="A31:A32"/>
    <mergeCell ref="A59:A60"/>
    <mergeCell ref="A62:A63"/>
  </mergeCells>
  <phoneticPr fontId="3"/>
  <printOptions horizontalCentered="1"/>
  <pageMargins left="0.62992125984251968" right="0.62992125984251968" top="0.62992125984251968" bottom="0.62992125984251968" header="0.51181102362204722" footer="0.51181102362204722"/>
  <pageSetup paperSize="9" scale="79" fitToHeight="0" orientation="portrait" r:id="rId1"/>
  <headerFooter alignWithMargins="0"/>
  <rowBreaks count="1" manualBreakCount="1">
    <brk id="57" max="16383" man="1"/>
  </rowBreaks>
  <ignoredErrors>
    <ignoredError sqref="I21:J21 E21 E26 E33 E42 E57 E64 E73 E79 E89 E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転用（件数）</vt:lpstr>
      <vt:lpstr>転用（面積ha）</vt:lpstr>
      <vt:lpstr>'転用（件数）'!Print_Area</vt:lpstr>
      <vt:lpstr>'転用（面積ha）'!Print_Area</vt:lpstr>
      <vt:lpstr>'転用（件数）'!Print_Titles</vt:lpstr>
      <vt:lpstr>'転用（面積ha）'!Print_Titles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2019-07-22T03:12:39Z</cp:lastPrinted>
  <dcterms:created xsi:type="dcterms:W3CDTF">2015-09-17T04:55:21Z</dcterms:created>
  <dcterms:modified xsi:type="dcterms:W3CDTF">2020-09-07T07:23:18Z</dcterms:modified>
</cp:coreProperties>
</file>