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年度別進路状況" sheetId="1" r:id="rId1"/>
    <sheet name="作成元表" sheetId="2" r:id="rId2"/>
  </sheets>
  <definedNames/>
  <calcPr fullCalcOnLoad="1"/>
</workbook>
</file>

<file path=xl/sharedStrings.xml><?xml version="1.0" encoding="utf-8"?>
<sst xmlns="http://schemas.openxmlformats.org/spreadsheetml/2006/main" count="154" uniqueCount="58">
  <si>
    <t>６　卒業後の状況</t>
  </si>
  <si>
    <t>（１）年度別進路状況</t>
  </si>
  <si>
    <t>人数</t>
  </si>
  <si>
    <t>率</t>
  </si>
  <si>
    <t>（人）</t>
  </si>
  <si>
    <t>（％）</t>
  </si>
  <si>
    <t>死亡・不詳</t>
  </si>
  <si>
    <t>区　　分</t>
  </si>
  <si>
    <t>卒 業 者</t>
  </si>
  <si>
    <t>進 学 者</t>
  </si>
  <si>
    <t>就 職 者</t>
  </si>
  <si>
    <t>　〃 11 〃</t>
  </si>
  <si>
    <t>（％)</t>
  </si>
  <si>
    <t>　　イ　高等学校卒業者 （公私立全日制・定時制）</t>
  </si>
  <si>
    <t>左記以外</t>
  </si>
  <si>
    <t>専修学校・　　　　各種学校等の　　　入学（所）者</t>
  </si>
  <si>
    <t>　〃  2 〃</t>
  </si>
  <si>
    <t>　〃  3 〃</t>
  </si>
  <si>
    <t>　〃  4 〃</t>
  </si>
  <si>
    <t>　〃  5 〃</t>
  </si>
  <si>
    <t>　〃  6 〃</t>
  </si>
  <si>
    <t>　〃  7 〃</t>
  </si>
  <si>
    <t>　〃  8 〃</t>
  </si>
  <si>
    <t>　〃  9 〃</t>
  </si>
  <si>
    <t>　〃 10 〃</t>
  </si>
  <si>
    <t>　　ア　中学校卒業者 （国・公・私立）</t>
  </si>
  <si>
    <t>　〃 12 〃</t>
  </si>
  <si>
    <t>　〃 13 〃</t>
  </si>
  <si>
    <t>（注）　「進学者」に就職進学者及び通信制への進学者を含む。</t>
  </si>
  <si>
    <t>高等学校等
進　学　者</t>
  </si>
  <si>
    <t>　〃 15 〃</t>
  </si>
  <si>
    <t>　〃 16 〃</t>
  </si>
  <si>
    <t>卒 業 者</t>
  </si>
  <si>
    <t>　〃 14 〃</t>
  </si>
  <si>
    <t>　〃 17 〃</t>
  </si>
  <si>
    <t>　〃 18 〃</t>
  </si>
  <si>
    <t>平成元年
３月卒業</t>
  </si>
  <si>
    <t>　〃 19 〃</t>
  </si>
  <si>
    <t>　〃 20 〃</t>
  </si>
  <si>
    <t>公立・私立</t>
  </si>
  <si>
    <t>公立</t>
  </si>
  <si>
    <t>私立</t>
  </si>
  <si>
    <t>計</t>
  </si>
  <si>
    <t>卒業者</t>
  </si>
  <si>
    <t>専修学校（高等課程）進学者</t>
  </si>
  <si>
    <t>公共職業能力開発施設等入学者</t>
  </si>
  <si>
    <t>就職者</t>
  </si>
  <si>
    <t>左記以外の者</t>
  </si>
  <si>
    <t>死亡・不詳</t>
  </si>
  <si>
    <t>男</t>
  </si>
  <si>
    <t>女</t>
  </si>
  <si>
    <t>高等学校等進学者</t>
  </si>
  <si>
    <t>専修学校（一般課程）進学者</t>
  </si>
  <si>
    <t>専修学校・各種学校等入学者</t>
  </si>
  <si>
    <t>国立</t>
  </si>
  <si>
    <t>信大付属長野</t>
  </si>
  <si>
    <t>信大付属松本</t>
  </si>
  <si>
    <t>中学校卒業者の進路状況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</si>
</sst>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;* \-#,##0;* &quot;-&quot;;@\ "/>
    <numFmt numFmtId="178" formatCode="* #,##0.0;* \-#,##0;* &quot;-&quot;;@\ "/>
    <numFmt numFmtId="179" formatCode="* #,##0.0;* \-#,##0;;@\ "/>
    <numFmt numFmtId="180" formatCode="0.0"/>
    <numFmt numFmtId="181" formatCode="0.0_ 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Alignment="1">
      <alignment horizontal="center"/>
    </xf>
    <xf numFmtId="38" fontId="0" fillId="2" borderId="0" xfId="16" applyFill="1" applyAlignment="1">
      <alignment/>
    </xf>
    <xf numFmtId="38" fontId="0" fillId="0" borderId="0" xfId="16" applyFont="1" applyAlignment="1">
      <alignment/>
    </xf>
    <xf numFmtId="38" fontId="0" fillId="2" borderId="0" xfId="16" applyFill="1" applyAlignment="1">
      <alignment horizontal="center"/>
    </xf>
    <xf numFmtId="38" fontId="0" fillId="0" borderId="0" xfId="16" applyFill="1" applyAlignment="1">
      <alignment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 wrapText="1"/>
    </xf>
    <xf numFmtId="177" fontId="1" fillId="0" borderId="2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horizontal="right"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horizontal="right" vertical="center"/>
    </xf>
    <xf numFmtId="180" fontId="1" fillId="0" borderId="3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horizontal="right" vertical="center"/>
    </xf>
    <xf numFmtId="178" fontId="7" fillId="0" borderId="9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1" fontId="7" fillId="0" borderId="1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38" fontId="0" fillId="0" borderId="0" xfId="16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A31"/>
  <sheetViews>
    <sheetView tabSelected="1" workbookViewId="0" topLeftCell="A1">
      <pane xSplit="1" ySplit="7" topLeftCell="I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28" sqref="Y28"/>
    </sheetView>
  </sheetViews>
  <sheetFormatPr defaultColWidth="9.00390625" defaultRowHeight="13.5"/>
  <cols>
    <col min="1" max="1" width="10.875" style="10" customWidth="1"/>
    <col min="2" max="2" width="8.625" style="10" customWidth="1"/>
    <col min="3" max="3" width="6.375" style="10" customWidth="1"/>
    <col min="4" max="4" width="7.75390625" style="10" customWidth="1"/>
    <col min="5" max="6" width="6.375" style="10" customWidth="1"/>
    <col min="7" max="7" width="6.625" style="10" customWidth="1"/>
    <col min="8" max="13" width="5.625" style="10" customWidth="1"/>
    <col min="14" max="14" width="0.37109375" style="10" customWidth="1"/>
    <col min="15" max="15" width="10.875" style="10" customWidth="1"/>
    <col min="16" max="16" width="7.50390625" style="10" customWidth="1"/>
    <col min="17" max="17" width="6.375" style="10" customWidth="1"/>
    <col min="18" max="18" width="7.875" style="10" bestFit="1" customWidth="1"/>
    <col min="19" max="19" width="6.375" style="10" customWidth="1"/>
    <col min="20" max="20" width="6.875" style="10" customWidth="1"/>
    <col min="21" max="21" width="6.375" style="10" customWidth="1"/>
    <col min="22" max="22" width="6.875" style="10" customWidth="1"/>
    <col min="23" max="23" width="6.375" style="10" customWidth="1"/>
    <col min="24" max="24" width="6.125" style="10" customWidth="1"/>
    <col min="25" max="25" width="5.375" style="10" customWidth="1"/>
    <col min="26" max="26" width="5.25390625" style="10" customWidth="1"/>
    <col min="27" max="27" width="5.375" style="10" customWidth="1"/>
    <col min="28" max="16384" width="9.00390625" style="10" customWidth="1"/>
  </cols>
  <sheetData>
    <row r="1" s="8" customFormat="1" ht="18.75" customHeight="1">
      <c r="A1" s="7" t="s">
        <v>0</v>
      </c>
    </row>
    <row r="2" ht="22.5" customHeight="1">
      <c r="A2" s="9" t="s">
        <v>1</v>
      </c>
    </row>
    <row r="3" spans="1:15" ht="22.5" customHeight="1">
      <c r="A3" s="9" t="s">
        <v>25</v>
      </c>
      <c r="O3" s="9" t="s">
        <v>13</v>
      </c>
    </row>
    <row r="4" ht="5.25" customHeight="1"/>
    <row r="5" spans="1:27" ht="42.75" customHeight="1">
      <c r="A5" s="50" t="s">
        <v>7</v>
      </c>
      <c r="B5" s="47" t="s">
        <v>8</v>
      </c>
      <c r="C5" s="47"/>
      <c r="D5" s="52" t="s">
        <v>29</v>
      </c>
      <c r="E5" s="47"/>
      <c r="F5" s="49" t="s">
        <v>15</v>
      </c>
      <c r="G5" s="49"/>
      <c r="H5" s="47" t="s">
        <v>10</v>
      </c>
      <c r="I5" s="47"/>
      <c r="J5" s="47" t="s">
        <v>14</v>
      </c>
      <c r="K5" s="47"/>
      <c r="L5" s="47" t="s">
        <v>6</v>
      </c>
      <c r="M5" s="48"/>
      <c r="N5" s="11"/>
      <c r="O5" s="50" t="s">
        <v>7</v>
      </c>
      <c r="P5" s="52" t="s">
        <v>32</v>
      </c>
      <c r="Q5" s="47"/>
      <c r="R5" s="47" t="s">
        <v>9</v>
      </c>
      <c r="S5" s="47"/>
      <c r="T5" s="49" t="s">
        <v>15</v>
      </c>
      <c r="U5" s="49"/>
      <c r="V5" s="47" t="s">
        <v>10</v>
      </c>
      <c r="W5" s="47"/>
      <c r="X5" s="47" t="s">
        <v>14</v>
      </c>
      <c r="Y5" s="47"/>
      <c r="Z5" s="47" t="s">
        <v>6</v>
      </c>
      <c r="AA5" s="48"/>
    </row>
    <row r="6" spans="1:27" s="16" customFormat="1" ht="13.5">
      <c r="A6" s="51"/>
      <c r="B6" s="12" t="s">
        <v>2</v>
      </c>
      <c r="C6" s="12" t="s">
        <v>3</v>
      </c>
      <c r="D6" s="12" t="s">
        <v>2</v>
      </c>
      <c r="E6" s="12" t="s">
        <v>3</v>
      </c>
      <c r="F6" s="12" t="s">
        <v>2</v>
      </c>
      <c r="G6" s="12" t="s">
        <v>3</v>
      </c>
      <c r="H6" s="12" t="s">
        <v>2</v>
      </c>
      <c r="I6" s="12" t="s">
        <v>3</v>
      </c>
      <c r="J6" s="12" t="s">
        <v>2</v>
      </c>
      <c r="K6" s="12" t="s">
        <v>3</v>
      </c>
      <c r="L6" s="13" t="s">
        <v>2</v>
      </c>
      <c r="M6" s="14" t="s">
        <v>3</v>
      </c>
      <c r="N6" s="15"/>
      <c r="O6" s="51"/>
      <c r="P6" s="12" t="s">
        <v>2</v>
      </c>
      <c r="Q6" s="12" t="s">
        <v>3</v>
      </c>
      <c r="R6" s="12" t="s">
        <v>2</v>
      </c>
      <c r="S6" s="12" t="s">
        <v>3</v>
      </c>
      <c r="T6" s="12" t="s">
        <v>2</v>
      </c>
      <c r="U6" s="12" t="s">
        <v>3</v>
      </c>
      <c r="V6" s="12" t="s">
        <v>2</v>
      </c>
      <c r="W6" s="12" t="s">
        <v>3</v>
      </c>
      <c r="X6" s="12" t="s">
        <v>2</v>
      </c>
      <c r="Y6" s="12" t="s">
        <v>3</v>
      </c>
      <c r="Z6" s="13" t="s">
        <v>2</v>
      </c>
      <c r="AA6" s="14" t="s">
        <v>3</v>
      </c>
    </row>
    <row r="7" spans="1:27" s="16" customFormat="1" ht="13.5">
      <c r="A7" s="51"/>
      <c r="B7" s="17" t="s">
        <v>4</v>
      </c>
      <c r="C7" s="17" t="s">
        <v>5</v>
      </c>
      <c r="D7" s="17" t="s">
        <v>4</v>
      </c>
      <c r="E7" s="17" t="s">
        <v>5</v>
      </c>
      <c r="F7" s="17" t="s">
        <v>4</v>
      </c>
      <c r="G7" s="17" t="s">
        <v>5</v>
      </c>
      <c r="H7" s="17" t="s">
        <v>4</v>
      </c>
      <c r="I7" s="17" t="s">
        <v>5</v>
      </c>
      <c r="J7" s="17" t="s">
        <v>4</v>
      </c>
      <c r="K7" s="17" t="s">
        <v>5</v>
      </c>
      <c r="L7" s="17" t="s">
        <v>4</v>
      </c>
      <c r="M7" s="18" t="s">
        <v>12</v>
      </c>
      <c r="N7" s="19"/>
      <c r="O7" s="51"/>
      <c r="P7" s="17" t="s">
        <v>4</v>
      </c>
      <c r="Q7" s="17" t="s">
        <v>5</v>
      </c>
      <c r="R7" s="17" t="s">
        <v>4</v>
      </c>
      <c r="S7" s="17" t="s">
        <v>5</v>
      </c>
      <c r="T7" s="17" t="s">
        <v>4</v>
      </c>
      <c r="U7" s="17" t="s">
        <v>5</v>
      </c>
      <c r="V7" s="17" t="s">
        <v>4</v>
      </c>
      <c r="W7" s="17" t="s">
        <v>5</v>
      </c>
      <c r="X7" s="17" t="s">
        <v>4</v>
      </c>
      <c r="Y7" s="17" t="s">
        <v>5</v>
      </c>
      <c r="Z7" s="17" t="s">
        <v>4</v>
      </c>
      <c r="AA7" s="18" t="s">
        <v>12</v>
      </c>
    </row>
    <row r="8" spans="1:27" ht="33" customHeight="1">
      <c r="A8" s="20" t="s">
        <v>36</v>
      </c>
      <c r="B8" s="21">
        <v>34458</v>
      </c>
      <c r="C8" s="22">
        <v>100</v>
      </c>
      <c r="D8" s="21">
        <v>33356</v>
      </c>
      <c r="E8" s="23">
        <v>96.8</v>
      </c>
      <c r="F8" s="21">
        <v>376</v>
      </c>
      <c r="G8" s="23">
        <v>1.1</v>
      </c>
      <c r="H8" s="21">
        <v>478</v>
      </c>
      <c r="I8" s="23">
        <v>1.4</v>
      </c>
      <c r="J8" s="21">
        <v>246</v>
      </c>
      <c r="K8" s="23">
        <v>0.7</v>
      </c>
      <c r="L8" s="21">
        <v>2</v>
      </c>
      <c r="M8" s="24">
        <v>0</v>
      </c>
      <c r="O8" s="20" t="s">
        <v>36</v>
      </c>
      <c r="P8" s="25">
        <v>29377</v>
      </c>
      <c r="Q8" s="22">
        <v>100</v>
      </c>
      <c r="R8" s="25">
        <v>7596</v>
      </c>
      <c r="S8" s="22">
        <v>25.9</v>
      </c>
      <c r="T8" s="25">
        <v>9658</v>
      </c>
      <c r="U8" s="22">
        <v>32.8</v>
      </c>
      <c r="V8" s="25">
        <v>11306</v>
      </c>
      <c r="W8" s="22">
        <v>38.5</v>
      </c>
      <c r="X8" s="25">
        <v>817</v>
      </c>
      <c r="Y8" s="22">
        <v>2.8</v>
      </c>
      <c r="Z8" s="25">
        <v>0</v>
      </c>
      <c r="AA8" s="26">
        <v>0</v>
      </c>
    </row>
    <row r="9" spans="1:27" ht="33" customHeight="1">
      <c r="A9" s="27" t="s">
        <v>16</v>
      </c>
      <c r="B9" s="21">
        <v>34718</v>
      </c>
      <c r="C9" s="22">
        <v>100</v>
      </c>
      <c r="D9" s="21">
        <v>33687</v>
      </c>
      <c r="E9" s="23">
        <v>97</v>
      </c>
      <c r="F9" s="21">
        <v>329</v>
      </c>
      <c r="G9" s="23">
        <v>0.9</v>
      </c>
      <c r="H9" s="21">
        <v>472</v>
      </c>
      <c r="I9" s="23">
        <v>1.4</v>
      </c>
      <c r="J9" s="21">
        <v>227</v>
      </c>
      <c r="K9" s="23">
        <v>0.7</v>
      </c>
      <c r="L9" s="21">
        <v>3</v>
      </c>
      <c r="M9" s="28">
        <v>0</v>
      </c>
      <c r="O9" s="27" t="s">
        <v>16</v>
      </c>
      <c r="P9" s="25">
        <v>30739</v>
      </c>
      <c r="Q9" s="22">
        <v>100</v>
      </c>
      <c r="R9" s="25">
        <v>8192</v>
      </c>
      <c r="S9" s="22">
        <v>26.7</v>
      </c>
      <c r="T9" s="25">
        <v>10157</v>
      </c>
      <c r="U9" s="22">
        <v>33</v>
      </c>
      <c r="V9" s="25">
        <v>11545</v>
      </c>
      <c r="W9" s="22">
        <v>37.6</v>
      </c>
      <c r="X9" s="25">
        <v>840</v>
      </c>
      <c r="Y9" s="22">
        <v>2.7</v>
      </c>
      <c r="Z9" s="25">
        <v>5</v>
      </c>
      <c r="AA9" s="29">
        <v>0</v>
      </c>
    </row>
    <row r="10" spans="1:27" ht="33" customHeight="1">
      <c r="A10" s="27" t="s">
        <v>17</v>
      </c>
      <c r="B10" s="21">
        <v>32321</v>
      </c>
      <c r="C10" s="22">
        <v>100</v>
      </c>
      <c r="D10" s="21">
        <v>31269</v>
      </c>
      <c r="E10" s="23">
        <v>96.7</v>
      </c>
      <c r="F10" s="21">
        <v>347</v>
      </c>
      <c r="G10" s="23">
        <v>1.1</v>
      </c>
      <c r="H10" s="21">
        <v>435</v>
      </c>
      <c r="I10" s="23">
        <v>1.4</v>
      </c>
      <c r="J10" s="21">
        <v>268</v>
      </c>
      <c r="K10" s="23">
        <v>0.8</v>
      </c>
      <c r="L10" s="21">
        <v>2</v>
      </c>
      <c r="M10" s="28">
        <v>0</v>
      </c>
      <c r="O10" s="27" t="s">
        <v>17</v>
      </c>
      <c r="P10" s="25">
        <v>30819</v>
      </c>
      <c r="Q10" s="22">
        <v>100</v>
      </c>
      <c r="R10" s="25">
        <v>8491</v>
      </c>
      <c r="S10" s="22">
        <v>27.6</v>
      </c>
      <c r="T10" s="25">
        <v>10722</v>
      </c>
      <c r="U10" s="22">
        <v>34.8</v>
      </c>
      <c r="V10" s="25">
        <v>10771</v>
      </c>
      <c r="W10" s="22">
        <v>34.9</v>
      </c>
      <c r="X10" s="25">
        <v>830</v>
      </c>
      <c r="Y10" s="22">
        <v>2.7</v>
      </c>
      <c r="Z10" s="25">
        <v>5</v>
      </c>
      <c r="AA10" s="26">
        <v>0</v>
      </c>
    </row>
    <row r="11" spans="1:27" ht="33" customHeight="1">
      <c r="A11" s="27" t="s">
        <v>18</v>
      </c>
      <c r="B11" s="21">
        <v>31300</v>
      </c>
      <c r="C11" s="22">
        <v>100</v>
      </c>
      <c r="D11" s="21">
        <v>30310</v>
      </c>
      <c r="E11" s="23">
        <v>96.8</v>
      </c>
      <c r="F11" s="21">
        <v>363</v>
      </c>
      <c r="G11" s="23">
        <v>1.2</v>
      </c>
      <c r="H11" s="21">
        <v>395</v>
      </c>
      <c r="I11" s="23">
        <v>1.3</v>
      </c>
      <c r="J11" s="21">
        <v>229</v>
      </c>
      <c r="K11" s="23">
        <v>0.7</v>
      </c>
      <c r="L11" s="21">
        <v>3</v>
      </c>
      <c r="M11" s="28">
        <v>0</v>
      </c>
      <c r="O11" s="27" t="s">
        <v>18</v>
      </c>
      <c r="P11" s="25">
        <v>31376</v>
      </c>
      <c r="Q11" s="22">
        <v>100</v>
      </c>
      <c r="R11" s="25">
        <v>9174</v>
      </c>
      <c r="S11" s="22">
        <v>29.2</v>
      </c>
      <c r="T11" s="25">
        <v>10959</v>
      </c>
      <c r="U11" s="22">
        <v>34.9</v>
      </c>
      <c r="V11" s="25">
        <v>10331</v>
      </c>
      <c r="W11" s="22">
        <v>33</v>
      </c>
      <c r="X11" s="25">
        <v>905</v>
      </c>
      <c r="Y11" s="22">
        <v>2.9</v>
      </c>
      <c r="Z11" s="25">
        <v>7</v>
      </c>
      <c r="AA11" s="26">
        <v>0</v>
      </c>
    </row>
    <row r="12" spans="1:27" ht="33" customHeight="1">
      <c r="A12" s="27" t="s">
        <v>19</v>
      </c>
      <c r="B12" s="21">
        <v>30773</v>
      </c>
      <c r="C12" s="22">
        <v>100</v>
      </c>
      <c r="D12" s="21">
        <v>29790</v>
      </c>
      <c r="E12" s="23">
        <v>96.8</v>
      </c>
      <c r="F12" s="21">
        <v>340</v>
      </c>
      <c r="G12" s="23">
        <v>1.1</v>
      </c>
      <c r="H12" s="21">
        <v>404</v>
      </c>
      <c r="I12" s="23">
        <v>1.3</v>
      </c>
      <c r="J12" s="21">
        <v>235</v>
      </c>
      <c r="K12" s="23">
        <v>0.8</v>
      </c>
      <c r="L12" s="21">
        <v>4</v>
      </c>
      <c r="M12" s="28">
        <v>0</v>
      </c>
      <c r="O12" s="27" t="s">
        <v>19</v>
      </c>
      <c r="P12" s="25">
        <v>31623</v>
      </c>
      <c r="Q12" s="22">
        <v>100</v>
      </c>
      <c r="R12" s="25">
        <v>9918</v>
      </c>
      <c r="S12" s="22">
        <v>31.4</v>
      </c>
      <c r="T12" s="25">
        <v>11453</v>
      </c>
      <c r="U12" s="22">
        <v>36.2</v>
      </c>
      <c r="V12" s="25">
        <v>9272</v>
      </c>
      <c r="W12" s="22">
        <v>29.3</v>
      </c>
      <c r="X12" s="25">
        <v>973</v>
      </c>
      <c r="Y12" s="22">
        <v>3.1</v>
      </c>
      <c r="Z12" s="25">
        <v>7</v>
      </c>
      <c r="AA12" s="26">
        <v>0</v>
      </c>
    </row>
    <row r="13" spans="1:27" ht="33" customHeight="1">
      <c r="A13" s="27" t="s">
        <v>20</v>
      </c>
      <c r="B13" s="21">
        <v>30041</v>
      </c>
      <c r="C13" s="22">
        <v>100</v>
      </c>
      <c r="D13" s="21">
        <v>29140</v>
      </c>
      <c r="E13" s="23">
        <v>97</v>
      </c>
      <c r="F13" s="21">
        <v>302</v>
      </c>
      <c r="G13" s="23">
        <v>1</v>
      </c>
      <c r="H13" s="21">
        <v>325</v>
      </c>
      <c r="I13" s="23">
        <v>1.1</v>
      </c>
      <c r="J13" s="21">
        <v>273</v>
      </c>
      <c r="K13" s="23">
        <v>0.9</v>
      </c>
      <c r="L13" s="21">
        <v>1</v>
      </c>
      <c r="M13" s="28">
        <v>0</v>
      </c>
      <c r="O13" s="27" t="s">
        <v>20</v>
      </c>
      <c r="P13" s="25">
        <v>29471</v>
      </c>
      <c r="Q13" s="22">
        <v>100</v>
      </c>
      <c r="R13" s="25">
        <v>9601</v>
      </c>
      <c r="S13" s="22">
        <v>32.6</v>
      </c>
      <c r="T13" s="25">
        <v>11097</v>
      </c>
      <c r="U13" s="22">
        <v>37.7</v>
      </c>
      <c r="V13" s="25">
        <v>7782</v>
      </c>
      <c r="W13" s="22">
        <v>26.4</v>
      </c>
      <c r="X13" s="25">
        <v>991</v>
      </c>
      <c r="Y13" s="22">
        <v>3.3</v>
      </c>
      <c r="Z13" s="25">
        <v>0</v>
      </c>
      <c r="AA13" s="26">
        <v>0</v>
      </c>
    </row>
    <row r="14" spans="1:27" ht="33" customHeight="1">
      <c r="A14" s="27" t="s">
        <v>21</v>
      </c>
      <c r="B14" s="21">
        <v>28645</v>
      </c>
      <c r="C14" s="22">
        <v>100</v>
      </c>
      <c r="D14" s="21">
        <v>27922</v>
      </c>
      <c r="E14" s="23">
        <v>97.5</v>
      </c>
      <c r="F14" s="21">
        <v>195</v>
      </c>
      <c r="G14" s="23">
        <v>0.7</v>
      </c>
      <c r="H14" s="21">
        <v>283</v>
      </c>
      <c r="I14" s="23">
        <v>1</v>
      </c>
      <c r="J14" s="21">
        <v>242</v>
      </c>
      <c r="K14" s="23">
        <v>0.8</v>
      </c>
      <c r="L14" s="21">
        <v>3</v>
      </c>
      <c r="M14" s="28">
        <v>0</v>
      </c>
      <c r="O14" s="27" t="s">
        <v>21</v>
      </c>
      <c r="P14" s="25">
        <v>28595</v>
      </c>
      <c r="Q14" s="22">
        <v>100</v>
      </c>
      <c r="R14" s="25">
        <v>9645</v>
      </c>
      <c r="S14" s="22">
        <v>33.7</v>
      </c>
      <c r="T14" s="25">
        <v>10800</v>
      </c>
      <c r="U14" s="22">
        <v>37.8</v>
      </c>
      <c r="V14" s="25">
        <v>7069</v>
      </c>
      <c r="W14" s="22">
        <v>24.7</v>
      </c>
      <c r="X14" s="25">
        <v>1078</v>
      </c>
      <c r="Y14" s="22">
        <v>3.8</v>
      </c>
      <c r="Z14" s="25">
        <v>3</v>
      </c>
      <c r="AA14" s="29">
        <v>0</v>
      </c>
    </row>
    <row r="15" spans="1:27" ht="33" customHeight="1">
      <c r="A15" s="27" t="s">
        <v>22</v>
      </c>
      <c r="B15" s="21">
        <v>27540</v>
      </c>
      <c r="C15" s="22">
        <v>100</v>
      </c>
      <c r="D15" s="21">
        <v>26846</v>
      </c>
      <c r="E15" s="23">
        <v>97.5</v>
      </c>
      <c r="F15" s="21">
        <v>200</v>
      </c>
      <c r="G15" s="23">
        <v>0.7</v>
      </c>
      <c r="H15" s="21">
        <v>225</v>
      </c>
      <c r="I15" s="23">
        <v>0.8</v>
      </c>
      <c r="J15" s="21">
        <v>269</v>
      </c>
      <c r="K15" s="23">
        <v>1</v>
      </c>
      <c r="L15" s="21">
        <v>0</v>
      </c>
      <c r="M15" s="28">
        <v>0</v>
      </c>
      <c r="O15" s="27" t="s">
        <v>22</v>
      </c>
      <c r="P15" s="25">
        <v>28028</v>
      </c>
      <c r="Q15" s="22">
        <v>100</v>
      </c>
      <c r="R15" s="25">
        <v>9905</v>
      </c>
      <c r="S15" s="22">
        <v>35.3</v>
      </c>
      <c r="T15" s="25">
        <v>10443</v>
      </c>
      <c r="U15" s="22">
        <v>37.3</v>
      </c>
      <c r="V15" s="25">
        <v>6388</v>
      </c>
      <c r="W15" s="22">
        <v>22.8</v>
      </c>
      <c r="X15" s="25">
        <v>1292</v>
      </c>
      <c r="Y15" s="22">
        <v>4.6</v>
      </c>
      <c r="Z15" s="25">
        <v>0</v>
      </c>
      <c r="AA15" s="26">
        <v>0</v>
      </c>
    </row>
    <row r="16" spans="1:27" ht="33" customHeight="1">
      <c r="A16" s="27" t="s">
        <v>23</v>
      </c>
      <c r="B16" s="21">
        <v>26043</v>
      </c>
      <c r="C16" s="22">
        <v>100</v>
      </c>
      <c r="D16" s="21">
        <v>25365</v>
      </c>
      <c r="E16" s="23">
        <v>97.4</v>
      </c>
      <c r="F16" s="21">
        <v>173</v>
      </c>
      <c r="G16" s="23">
        <v>0.7</v>
      </c>
      <c r="H16" s="21">
        <v>247</v>
      </c>
      <c r="I16" s="23">
        <v>0.9</v>
      </c>
      <c r="J16" s="21">
        <v>257</v>
      </c>
      <c r="K16" s="23">
        <v>1</v>
      </c>
      <c r="L16" s="21">
        <v>1</v>
      </c>
      <c r="M16" s="24">
        <v>0</v>
      </c>
      <c r="O16" s="27" t="s">
        <v>23</v>
      </c>
      <c r="P16" s="25">
        <v>27093</v>
      </c>
      <c r="Q16" s="22">
        <v>100</v>
      </c>
      <c r="R16" s="25">
        <v>10078</v>
      </c>
      <c r="S16" s="22">
        <v>37.2</v>
      </c>
      <c r="T16" s="25">
        <v>9954</v>
      </c>
      <c r="U16" s="22">
        <v>36.8</v>
      </c>
      <c r="V16" s="25">
        <v>5696</v>
      </c>
      <c r="W16" s="22">
        <v>21</v>
      </c>
      <c r="X16" s="25">
        <v>1361</v>
      </c>
      <c r="Y16" s="22">
        <v>5</v>
      </c>
      <c r="Z16" s="25">
        <v>4</v>
      </c>
      <c r="AA16" s="29">
        <v>0</v>
      </c>
    </row>
    <row r="17" spans="1:27" ht="33" customHeight="1">
      <c r="A17" s="27" t="s">
        <v>24</v>
      </c>
      <c r="B17" s="21">
        <v>26031</v>
      </c>
      <c r="C17" s="22">
        <v>100</v>
      </c>
      <c r="D17" s="21">
        <v>25333</v>
      </c>
      <c r="E17" s="23">
        <v>97.3</v>
      </c>
      <c r="F17" s="21">
        <v>171</v>
      </c>
      <c r="G17" s="23">
        <v>0.7</v>
      </c>
      <c r="H17" s="21">
        <v>224</v>
      </c>
      <c r="I17" s="23">
        <v>0.9</v>
      </c>
      <c r="J17" s="21">
        <v>303</v>
      </c>
      <c r="K17" s="23">
        <v>1.1</v>
      </c>
      <c r="L17" s="21">
        <v>0</v>
      </c>
      <c r="M17" s="28">
        <v>0</v>
      </c>
      <c r="O17" s="27" t="s">
        <v>24</v>
      </c>
      <c r="P17" s="25">
        <v>25897</v>
      </c>
      <c r="Q17" s="22">
        <v>100</v>
      </c>
      <c r="R17" s="25">
        <v>10313</v>
      </c>
      <c r="S17" s="22">
        <v>39.8</v>
      </c>
      <c r="T17" s="25">
        <v>8747</v>
      </c>
      <c r="U17" s="22">
        <v>33.8</v>
      </c>
      <c r="V17" s="25">
        <v>5423</v>
      </c>
      <c r="W17" s="22">
        <v>20.9</v>
      </c>
      <c r="X17" s="25">
        <v>1412</v>
      </c>
      <c r="Y17" s="22">
        <v>5.5</v>
      </c>
      <c r="Z17" s="25">
        <v>2</v>
      </c>
      <c r="AA17" s="26">
        <v>0</v>
      </c>
    </row>
    <row r="18" spans="1:27" ht="33" customHeight="1">
      <c r="A18" s="27" t="s">
        <v>11</v>
      </c>
      <c r="B18" s="21">
        <v>26136</v>
      </c>
      <c r="C18" s="22">
        <v>100</v>
      </c>
      <c r="D18" s="21">
        <v>25466</v>
      </c>
      <c r="E18" s="23">
        <v>97.4</v>
      </c>
      <c r="F18" s="21">
        <v>173</v>
      </c>
      <c r="G18" s="23">
        <v>0.7</v>
      </c>
      <c r="H18" s="21">
        <v>188</v>
      </c>
      <c r="I18" s="23">
        <v>0.7</v>
      </c>
      <c r="J18" s="21">
        <v>309</v>
      </c>
      <c r="K18" s="23">
        <v>1.2</v>
      </c>
      <c r="L18" s="21">
        <v>0</v>
      </c>
      <c r="M18" s="24">
        <v>0</v>
      </c>
      <c r="O18" s="27" t="s">
        <v>11</v>
      </c>
      <c r="P18" s="25">
        <v>24359</v>
      </c>
      <c r="Q18" s="22">
        <v>100</v>
      </c>
      <c r="R18" s="25">
        <v>10300</v>
      </c>
      <c r="S18" s="22">
        <v>42.3</v>
      </c>
      <c r="T18" s="25">
        <v>8054</v>
      </c>
      <c r="U18" s="22">
        <v>33.1</v>
      </c>
      <c r="V18" s="25">
        <v>4597</v>
      </c>
      <c r="W18" s="22">
        <v>18.9</v>
      </c>
      <c r="X18" s="25">
        <v>1405</v>
      </c>
      <c r="Y18" s="22">
        <v>5.7</v>
      </c>
      <c r="Z18" s="25">
        <v>3</v>
      </c>
      <c r="AA18" s="26">
        <v>0</v>
      </c>
    </row>
    <row r="19" spans="1:27" ht="33" customHeight="1">
      <c r="A19" s="27" t="s">
        <v>26</v>
      </c>
      <c r="B19" s="21">
        <v>25638</v>
      </c>
      <c r="C19" s="22">
        <v>100</v>
      </c>
      <c r="D19" s="21">
        <v>24895</v>
      </c>
      <c r="E19" s="23">
        <v>97.1</v>
      </c>
      <c r="F19" s="21">
        <v>155</v>
      </c>
      <c r="G19" s="23">
        <v>0.6</v>
      </c>
      <c r="H19" s="21">
        <v>180</v>
      </c>
      <c r="I19" s="23">
        <v>0.7</v>
      </c>
      <c r="J19" s="21">
        <v>398</v>
      </c>
      <c r="K19" s="23">
        <v>1.6</v>
      </c>
      <c r="L19" s="21">
        <v>10</v>
      </c>
      <c r="M19" s="24">
        <v>0</v>
      </c>
      <c r="O19" s="27" t="s">
        <v>26</v>
      </c>
      <c r="P19" s="25">
        <v>23058</v>
      </c>
      <c r="Q19" s="22">
        <v>100</v>
      </c>
      <c r="R19" s="25">
        <v>9843</v>
      </c>
      <c r="S19" s="22">
        <v>42.7</v>
      </c>
      <c r="T19" s="25">
        <v>7884</v>
      </c>
      <c r="U19" s="22">
        <v>34.2</v>
      </c>
      <c r="V19" s="25">
        <v>3953</v>
      </c>
      <c r="W19" s="22">
        <v>17.1</v>
      </c>
      <c r="X19" s="25">
        <v>1378</v>
      </c>
      <c r="Y19" s="22">
        <v>6</v>
      </c>
      <c r="Z19" s="25">
        <v>0</v>
      </c>
      <c r="AA19" s="26">
        <v>0</v>
      </c>
    </row>
    <row r="20" spans="1:27" ht="33" customHeight="1">
      <c r="A20" s="27" t="s">
        <v>27</v>
      </c>
      <c r="B20" s="21">
        <v>24745</v>
      </c>
      <c r="C20" s="22">
        <v>100</v>
      </c>
      <c r="D20" s="21">
        <v>24068</v>
      </c>
      <c r="E20" s="23">
        <v>97.3</v>
      </c>
      <c r="F20" s="21">
        <v>103</v>
      </c>
      <c r="G20" s="23">
        <v>0.4</v>
      </c>
      <c r="H20" s="21">
        <v>187</v>
      </c>
      <c r="I20" s="23">
        <v>0.8</v>
      </c>
      <c r="J20" s="21">
        <v>385</v>
      </c>
      <c r="K20" s="23">
        <v>1.5</v>
      </c>
      <c r="L20" s="21">
        <v>2</v>
      </c>
      <c r="M20" s="28">
        <v>0</v>
      </c>
      <c r="O20" s="27" t="s">
        <v>27</v>
      </c>
      <c r="P20" s="25">
        <v>22912</v>
      </c>
      <c r="Q20" s="22">
        <v>100</v>
      </c>
      <c r="R20" s="25">
        <v>9827</v>
      </c>
      <c r="S20" s="22">
        <v>42.9</v>
      </c>
      <c r="T20" s="25">
        <v>7903</v>
      </c>
      <c r="U20" s="22">
        <v>34.5</v>
      </c>
      <c r="V20" s="25">
        <v>3804</v>
      </c>
      <c r="W20" s="22">
        <v>16.6</v>
      </c>
      <c r="X20" s="25">
        <v>1378</v>
      </c>
      <c r="Y20" s="22">
        <v>6</v>
      </c>
      <c r="Z20" s="25">
        <v>0</v>
      </c>
      <c r="AA20" s="29">
        <v>0</v>
      </c>
    </row>
    <row r="21" spans="1:27" ht="33" customHeight="1">
      <c r="A21" s="27" t="s">
        <v>33</v>
      </c>
      <c r="B21" s="21">
        <v>24551</v>
      </c>
      <c r="C21" s="22">
        <v>100</v>
      </c>
      <c r="D21" s="21">
        <v>23912</v>
      </c>
      <c r="E21" s="23">
        <v>97.4</v>
      </c>
      <c r="F21" s="21">
        <v>79</v>
      </c>
      <c r="G21" s="23">
        <v>0.3</v>
      </c>
      <c r="H21" s="21">
        <v>147</v>
      </c>
      <c r="I21" s="23">
        <v>0.6</v>
      </c>
      <c r="J21" s="21">
        <v>412</v>
      </c>
      <c r="K21" s="23">
        <v>1.7</v>
      </c>
      <c r="L21" s="21">
        <v>1</v>
      </c>
      <c r="M21" s="28">
        <v>0</v>
      </c>
      <c r="O21" s="27" t="s">
        <v>33</v>
      </c>
      <c r="P21" s="25">
        <v>23216</v>
      </c>
      <c r="Q21" s="22">
        <v>100</v>
      </c>
      <c r="R21" s="25">
        <v>9977</v>
      </c>
      <c r="S21" s="22">
        <v>43</v>
      </c>
      <c r="T21" s="25">
        <v>8205</v>
      </c>
      <c r="U21" s="22">
        <v>35.3</v>
      </c>
      <c r="V21" s="25">
        <v>3590</v>
      </c>
      <c r="W21" s="22">
        <v>15.5</v>
      </c>
      <c r="X21" s="25">
        <v>1443</v>
      </c>
      <c r="Y21" s="22">
        <v>6.2</v>
      </c>
      <c r="Z21" s="25">
        <v>1</v>
      </c>
      <c r="AA21" s="29">
        <v>0</v>
      </c>
    </row>
    <row r="22" spans="1:27" ht="33" customHeight="1">
      <c r="A22" s="27" t="s">
        <v>30</v>
      </c>
      <c r="B22" s="21">
        <v>23319</v>
      </c>
      <c r="C22" s="22">
        <v>100</v>
      </c>
      <c r="D22" s="21">
        <v>22738</v>
      </c>
      <c r="E22" s="23">
        <v>97.5</v>
      </c>
      <c r="F22" s="21">
        <v>68</v>
      </c>
      <c r="G22" s="23">
        <v>0.3</v>
      </c>
      <c r="H22" s="21">
        <v>138</v>
      </c>
      <c r="I22" s="23">
        <v>0.6</v>
      </c>
      <c r="J22" s="21">
        <v>374</v>
      </c>
      <c r="K22" s="23">
        <v>1.6</v>
      </c>
      <c r="L22" s="21">
        <v>1</v>
      </c>
      <c r="M22" s="28">
        <v>0</v>
      </c>
      <c r="O22" s="27" t="s">
        <v>30</v>
      </c>
      <c r="P22" s="25">
        <v>22478</v>
      </c>
      <c r="Q22" s="22">
        <v>100</v>
      </c>
      <c r="R22" s="25">
        <v>9824</v>
      </c>
      <c r="S22" s="22">
        <v>43.7</v>
      </c>
      <c r="T22" s="25">
        <v>7789</v>
      </c>
      <c r="U22" s="22">
        <v>34.7</v>
      </c>
      <c r="V22" s="25">
        <v>3164</v>
      </c>
      <c r="W22" s="22">
        <v>14.1</v>
      </c>
      <c r="X22" s="25">
        <v>1700</v>
      </c>
      <c r="Y22" s="22">
        <v>7.6</v>
      </c>
      <c r="Z22" s="25">
        <v>1</v>
      </c>
      <c r="AA22" s="26">
        <v>0</v>
      </c>
    </row>
    <row r="23" spans="1:27" ht="33" customHeight="1">
      <c r="A23" s="27" t="s">
        <v>31</v>
      </c>
      <c r="B23" s="21">
        <v>23263</v>
      </c>
      <c r="C23" s="22">
        <v>100</v>
      </c>
      <c r="D23" s="21">
        <v>22717</v>
      </c>
      <c r="E23" s="23">
        <v>97.7</v>
      </c>
      <c r="F23" s="21">
        <v>67</v>
      </c>
      <c r="G23" s="23">
        <v>0.3</v>
      </c>
      <c r="H23" s="21">
        <v>125</v>
      </c>
      <c r="I23" s="23">
        <v>0.5</v>
      </c>
      <c r="J23" s="21">
        <v>354</v>
      </c>
      <c r="K23" s="23">
        <v>1.5</v>
      </c>
      <c r="L23" s="21">
        <v>0</v>
      </c>
      <c r="M23" s="28">
        <v>0</v>
      </c>
      <c r="O23" s="27" t="s">
        <v>31</v>
      </c>
      <c r="P23" s="25">
        <v>21742</v>
      </c>
      <c r="Q23" s="22">
        <v>100</v>
      </c>
      <c r="R23" s="25">
        <v>9538</v>
      </c>
      <c r="S23" s="22">
        <v>43.9</v>
      </c>
      <c r="T23" s="25">
        <v>7638</v>
      </c>
      <c r="U23" s="22">
        <v>35.1</v>
      </c>
      <c r="V23" s="25">
        <v>3158</v>
      </c>
      <c r="W23" s="22">
        <v>14.5</v>
      </c>
      <c r="X23" s="25">
        <v>1409</v>
      </c>
      <c r="Y23" s="22">
        <v>6.5</v>
      </c>
      <c r="Z23" s="25">
        <v>1</v>
      </c>
      <c r="AA23" s="26">
        <v>0</v>
      </c>
    </row>
    <row r="24" spans="1:27" ht="33" customHeight="1">
      <c r="A24" s="27" t="s">
        <v>34</v>
      </c>
      <c r="B24" s="21">
        <v>22483</v>
      </c>
      <c r="C24" s="22">
        <v>100</v>
      </c>
      <c r="D24" s="21">
        <v>22035</v>
      </c>
      <c r="E24" s="23">
        <v>98</v>
      </c>
      <c r="F24" s="21">
        <v>33</v>
      </c>
      <c r="G24" s="23">
        <v>0.1</v>
      </c>
      <c r="H24" s="21">
        <v>109</v>
      </c>
      <c r="I24" s="23">
        <v>0.5</v>
      </c>
      <c r="J24" s="21">
        <v>305</v>
      </c>
      <c r="K24" s="23">
        <v>1.4</v>
      </c>
      <c r="L24" s="21">
        <v>1</v>
      </c>
      <c r="M24" s="24">
        <v>0</v>
      </c>
      <c r="O24" s="27" t="s">
        <v>34</v>
      </c>
      <c r="P24" s="25">
        <v>21612</v>
      </c>
      <c r="Q24" s="22">
        <v>100</v>
      </c>
      <c r="R24" s="25">
        <v>9740</v>
      </c>
      <c r="S24" s="22">
        <v>45.1</v>
      </c>
      <c r="T24" s="25">
        <v>7373</v>
      </c>
      <c r="U24" s="22">
        <v>34.1</v>
      </c>
      <c r="V24" s="25">
        <v>3170</v>
      </c>
      <c r="W24" s="22">
        <v>14.7</v>
      </c>
      <c r="X24" s="25">
        <v>1328</v>
      </c>
      <c r="Y24" s="22">
        <v>6.1</v>
      </c>
      <c r="Z24" s="25">
        <v>1</v>
      </c>
      <c r="AA24" s="26">
        <v>0</v>
      </c>
    </row>
    <row r="25" spans="1:27" ht="33" customHeight="1">
      <c r="A25" s="27" t="s">
        <v>35</v>
      </c>
      <c r="B25" s="21">
        <v>21940</v>
      </c>
      <c r="C25" s="22">
        <v>100</v>
      </c>
      <c r="D25" s="25">
        <v>21534</v>
      </c>
      <c r="E25" s="23">
        <v>98.1</v>
      </c>
      <c r="F25" s="21">
        <v>46</v>
      </c>
      <c r="G25" s="23">
        <v>0.2</v>
      </c>
      <c r="H25" s="21">
        <v>80</v>
      </c>
      <c r="I25" s="23">
        <v>0.4</v>
      </c>
      <c r="J25" s="21">
        <v>280</v>
      </c>
      <c r="K25" s="23">
        <v>1.3</v>
      </c>
      <c r="L25" s="21">
        <v>0</v>
      </c>
      <c r="M25" s="28">
        <v>0</v>
      </c>
      <c r="O25" s="27" t="s">
        <v>35</v>
      </c>
      <c r="P25" s="25">
        <v>20533</v>
      </c>
      <c r="Q25" s="22">
        <v>100</v>
      </c>
      <c r="R25" s="25">
        <v>9828</v>
      </c>
      <c r="S25" s="22">
        <v>47.9</v>
      </c>
      <c r="T25" s="25">
        <v>6538</v>
      </c>
      <c r="U25" s="22">
        <v>31.8</v>
      </c>
      <c r="V25" s="25">
        <v>3110</v>
      </c>
      <c r="W25" s="22">
        <v>15.2</v>
      </c>
      <c r="X25" s="25">
        <v>1057</v>
      </c>
      <c r="Y25" s="22">
        <v>5.1</v>
      </c>
      <c r="Z25" s="25">
        <v>0</v>
      </c>
      <c r="AA25" s="26">
        <v>0</v>
      </c>
    </row>
    <row r="26" spans="1:27" ht="33" customHeight="1">
      <c r="A26" s="30" t="s">
        <v>37</v>
      </c>
      <c r="B26" s="31">
        <v>21809</v>
      </c>
      <c r="C26" s="32">
        <v>100</v>
      </c>
      <c r="D26" s="33">
        <v>21393</v>
      </c>
      <c r="E26" s="34">
        <v>98.1</v>
      </c>
      <c r="F26" s="31">
        <v>32</v>
      </c>
      <c r="G26" s="34">
        <v>0.2</v>
      </c>
      <c r="H26" s="31">
        <v>94</v>
      </c>
      <c r="I26" s="34">
        <v>0.4</v>
      </c>
      <c r="J26" s="31">
        <v>289</v>
      </c>
      <c r="K26" s="34">
        <v>1.3</v>
      </c>
      <c r="L26" s="31">
        <v>1</v>
      </c>
      <c r="M26" s="35">
        <v>0</v>
      </c>
      <c r="N26" s="36"/>
      <c r="O26" s="30" t="s">
        <v>37</v>
      </c>
      <c r="P26" s="33">
        <v>20576</v>
      </c>
      <c r="Q26" s="32">
        <v>100</v>
      </c>
      <c r="R26" s="33">
        <v>10114</v>
      </c>
      <c r="S26" s="32">
        <v>49.2</v>
      </c>
      <c r="T26" s="33">
        <v>6323</v>
      </c>
      <c r="U26" s="32">
        <v>30.7</v>
      </c>
      <c r="V26" s="33">
        <v>3227</v>
      </c>
      <c r="W26" s="32">
        <v>15.7</v>
      </c>
      <c r="X26" s="33">
        <v>912</v>
      </c>
      <c r="Y26" s="32">
        <v>4.4</v>
      </c>
      <c r="Z26" s="33">
        <v>0</v>
      </c>
      <c r="AA26" s="37">
        <v>0</v>
      </c>
    </row>
    <row r="27" spans="1:27" ht="33" customHeight="1">
      <c r="A27" s="38" t="s">
        <v>38</v>
      </c>
      <c r="B27" s="39">
        <f>21432+231+118</f>
        <v>21781</v>
      </c>
      <c r="C27" s="40">
        <f>E27+G27+I27+K27+M27</f>
        <v>99.99999999999999</v>
      </c>
      <c r="D27" s="39">
        <f>10753+10355+223+1+4+113+1+1+1</f>
        <v>21452</v>
      </c>
      <c r="E27" s="40">
        <f>ROUND(D27/$B27*100,1)</f>
        <v>98.5</v>
      </c>
      <c r="F27" s="39">
        <f>10+11+1</f>
        <v>22</v>
      </c>
      <c r="G27" s="40">
        <f>ROUND(F27/$B27*100,1)</f>
        <v>0.1</v>
      </c>
      <c r="H27" s="39">
        <v>59</v>
      </c>
      <c r="I27" s="40">
        <f>ROUND(H27/$B27*100,1)</f>
        <v>0.3</v>
      </c>
      <c r="J27" s="39">
        <f>239+2+2</f>
        <v>243</v>
      </c>
      <c r="K27" s="40">
        <f>ROUND(J27/$B27*100,1)</f>
        <v>1.1</v>
      </c>
      <c r="L27" s="39">
        <v>5</v>
      </c>
      <c r="M27" s="41">
        <v>0</v>
      </c>
      <c r="N27" s="42"/>
      <c r="O27" s="38" t="s">
        <v>38</v>
      </c>
      <c r="P27" s="39">
        <v>19868</v>
      </c>
      <c r="Q27" s="40">
        <f>S27+U27+W27+Y27+AA27</f>
        <v>100.00000000000001</v>
      </c>
      <c r="R27" s="39">
        <v>10078</v>
      </c>
      <c r="S27" s="40">
        <f>ROUND(R27/$P27*100,1)</f>
        <v>50.7</v>
      </c>
      <c r="T27" s="39">
        <v>5753</v>
      </c>
      <c r="U27" s="40">
        <f>ROUND(T27/$P27*100,1)</f>
        <v>29</v>
      </c>
      <c r="V27" s="39">
        <v>3199</v>
      </c>
      <c r="W27" s="40">
        <f>ROUND(V27/$P27*100,1)</f>
        <v>16.1</v>
      </c>
      <c r="X27" s="39">
        <v>837</v>
      </c>
      <c r="Y27" s="40">
        <f>ROUND(X27/$P27*100,1)</f>
        <v>4.2</v>
      </c>
      <c r="Z27" s="39">
        <v>1</v>
      </c>
      <c r="AA27" s="43">
        <f>ROUND(Z27/$P27*100,1)</f>
        <v>0</v>
      </c>
    </row>
    <row r="28" spans="2:27" ht="5.25" customHeight="1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 s="45" customFormat="1" ht="15" customHeight="1">
      <c r="A29" s="45" t="s">
        <v>28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O29" s="45" t="s">
        <v>28</v>
      </c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="45" customFormat="1" ht="15" customHeight="1"/>
    <row r="31" ht="15" customHeight="1">
      <c r="A31" s="9"/>
    </row>
  </sheetData>
  <mergeCells count="14">
    <mergeCell ref="H5:I5"/>
    <mergeCell ref="O5:O7"/>
    <mergeCell ref="P5:Q5"/>
    <mergeCell ref="R5:S5"/>
    <mergeCell ref="F5:G5"/>
    <mergeCell ref="A5:A7"/>
    <mergeCell ref="B5:C5"/>
    <mergeCell ref="D5:E5"/>
    <mergeCell ref="X5:Y5"/>
    <mergeCell ref="Z5:AA5"/>
    <mergeCell ref="T5:U5"/>
    <mergeCell ref="J5:K5"/>
    <mergeCell ref="L5:M5"/>
    <mergeCell ref="V5:W5"/>
  </mergeCells>
  <printOptions horizontalCentered="1"/>
  <pageMargins left="0.7874015748031497" right="0.7480314960629921" top="0.7086614173228347" bottom="0.6299212598425197" header="0.5118110236220472" footer="0.31496062992125984"/>
  <pageSetup horizontalDpi="600" verticalDpi="600" orientation="portrait" paperSize="9" r:id="rId1"/>
  <headerFooter alignWithMargins="0">
    <oddFooter>&amp;C&amp;"ＭＳ Ｐ明朝,標準"-29-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19"/>
  <sheetViews>
    <sheetView workbookViewId="0" topLeftCell="Q1">
      <selection activeCell="B19" sqref="B19"/>
    </sheetView>
  </sheetViews>
  <sheetFormatPr defaultColWidth="9.00390625" defaultRowHeight="13.5"/>
  <cols>
    <col min="1" max="16384" width="9.00390625" style="1" customWidth="1"/>
  </cols>
  <sheetData>
    <row r="4" ht="13.5">
      <c r="A4" s="4" t="s">
        <v>57</v>
      </c>
    </row>
    <row r="6" ht="13.5">
      <c r="A6" s="1" t="s">
        <v>39</v>
      </c>
    </row>
    <row r="7" spans="2:28" ht="13.5">
      <c r="B7" s="53" t="s">
        <v>43</v>
      </c>
      <c r="C7" s="53"/>
      <c r="D7" s="53"/>
      <c r="E7" s="53" t="s">
        <v>51</v>
      </c>
      <c r="F7" s="53"/>
      <c r="G7" s="53"/>
      <c r="H7" s="53" t="s">
        <v>44</v>
      </c>
      <c r="I7" s="53"/>
      <c r="J7" s="53"/>
      <c r="K7" s="53" t="s">
        <v>52</v>
      </c>
      <c r="L7" s="53"/>
      <c r="M7" s="53"/>
      <c r="N7" s="53" t="s">
        <v>45</v>
      </c>
      <c r="O7" s="53"/>
      <c r="P7" s="53"/>
      <c r="Q7" s="53" t="s">
        <v>53</v>
      </c>
      <c r="R7" s="53"/>
      <c r="S7" s="53"/>
      <c r="T7" s="53" t="s">
        <v>46</v>
      </c>
      <c r="U7" s="53"/>
      <c r="V7" s="53"/>
      <c r="W7" s="53" t="s">
        <v>47</v>
      </c>
      <c r="X7" s="53"/>
      <c r="Y7" s="53"/>
      <c r="Z7" s="53" t="s">
        <v>48</v>
      </c>
      <c r="AA7" s="53"/>
      <c r="AB7" s="53"/>
    </row>
    <row r="8" spans="2:28" s="2" customFormat="1" ht="13.5">
      <c r="B8" s="5" t="s">
        <v>42</v>
      </c>
      <c r="C8" s="5" t="s">
        <v>49</v>
      </c>
      <c r="D8" s="5" t="s">
        <v>50</v>
      </c>
      <c r="E8" s="5" t="s">
        <v>42</v>
      </c>
      <c r="F8" s="2" t="s">
        <v>49</v>
      </c>
      <c r="G8" s="2" t="s">
        <v>50</v>
      </c>
      <c r="H8" s="5" t="s">
        <v>42</v>
      </c>
      <c r="I8" s="2" t="s">
        <v>49</v>
      </c>
      <c r="J8" s="2" t="s">
        <v>50</v>
      </c>
      <c r="K8" s="5" t="s">
        <v>42</v>
      </c>
      <c r="L8" s="2" t="s">
        <v>49</v>
      </c>
      <c r="M8" s="2" t="s">
        <v>50</v>
      </c>
      <c r="N8" s="5" t="s">
        <v>42</v>
      </c>
      <c r="O8" s="2" t="s">
        <v>49</v>
      </c>
      <c r="P8" s="2" t="s">
        <v>50</v>
      </c>
      <c r="Q8" s="5" t="s">
        <v>42</v>
      </c>
      <c r="R8" s="5" t="s">
        <v>49</v>
      </c>
      <c r="S8" s="5" t="s">
        <v>50</v>
      </c>
      <c r="T8" s="5" t="s">
        <v>42</v>
      </c>
      <c r="U8" s="2" t="s">
        <v>49</v>
      </c>
      <c r="V8" s="2" t="s">
        <v>50</v>
      </c>
      <c r="W8" s="5" t="s">
        <v>42</v>
      </c>
      <c r="X8" s="2" t="s">
        <v>49</v>
      </c>
      <c r="Y8" s="2" t="s">
        <v>50</v>
      </c>
      <c r="Z8" s="5" t="s">
        <v>42</v>
      </c>
      <c r="AA8" s="2" t="s">
        <v>49</v>
      </c>
      <c r="AB8" s="2" t="s">
        <v>50</v>
      </c>
    </row>
    <row r="9" spans="1:28" ht="13.5">
      <c r="A9" s="1" t="s">
        <v>40</v>
      </c>
      <c r="B9" s="3">
        <f>SUM(C9:D9)</f>
        <v>21213</v>
      </c>
      <c r="C9" s="3">
        <f aca="true" t="shared" si="0" ref="C9:D11">SUM(F9,R9,U9,X9,AA9)</f>
        <v>10827</v>
      </c>
      <c r="D9" s="3">
        <f t="shared" si="0"/>
        <v>10386</v>
      </c>
      <c r="E9" s="3">
        <f>SUM(F9:G9)</f>
        <v>20891</v>
      </c>
      <c r="F9" s="1">
        <v>10633</v>
      </c>
      <c r="G9" s="1">
        <v>10258</v>
      </c>
      <c r="H9" s="3">
        <f>SUM(I9:J9)</f>
        <v>8</v>
      </c>
      <c r="I9" s="1">
        <v>1</v>
      </c>
      <c r="J9" s="1">
        <v>7</v>
      </c>
      <c r="K9" s="3">
        <f>SUM(L9:M9)</f>
        <v>11</v>
      </c>
      <c r="L9" s="1">
        <v>5</v>
      </c>
      <c r="M9" s="1">
        <v>6</v>
      </c>
      <c r="N9" s="3">
        <f>SUM(O9:P9)</f>
        <v>0</v>
      </c>
      <c r="O9" s="1">
        <v>0</v>
      </c>
      <c r="P9" s="1">
        <v>0</v>
      </c>
      <c r="Q9" s="3">
        <f>SUM(R9:S9)</f>
        <v>19</v>
      </c>
      <c r="R9" s="3">
        <f>SUM(I9,L9,O9)</f>
        <v>6</v>
      </c>
      <c r="S9" s="3">
        <f>SUM(J9,M9,P9)</f>
        <v>13</v>
      </c>
      <c r="T9" s="3">
        <f>SUM(U9:V9)</f>
        <v>59</v>
      </c>
      <c r="U9" s="1">
        <v>45</v>
      </c>
      <c r="V9" s="1">
        <v>14</v>
      </c>
      <c r="W9" s="3">
        <f>SUM(X9:Y9)</f>
        <v>239</v>
      </c>
      <c r="X9" s="1">
        <v>142</v>
      </c>
      <c r="Y9" s="1">
        <v>97</v>
      </c>
      <c r="Z9" s="3">
        <f>SUM(AA9:AB9)</f>
        <v>5</v>
      </c>
      <c r="AA9" s="1">
        <v>1</v>
      </c>
      <c r="AB9" s="1">
        <v>4</v>
      </c>
    </row>
    <row r="10" spans="1:28" ht="13.5">
      <c r="A10" s="1" t="s">
        <v>41</v>
      </c>
      <c r="B10" s="3">
        <f>SUM(C10:D10)</f>
        <v>219</v>
      </c>
      <c r="C10" s="3">
        <f t="shared" si="0"/>
        <v>122</v>
      </c>
      <c r="D10" s="3">
        <f t="shared" si="0"/>
        <v>97</v>
      </c>
      <c r="E10" s="3">
        <f>SUM(F10:G10)</f>
        <v>217</v>
      </c>
      <c r="F10" s="1">
        <v>120</v>
      </c>
      <c r="G10" s="1">
        <v>97</v>
      </c>
      <c r="H10" s="3">
        <f>SUM(I10:J10)</f>
        <v>2</v>
      </c>
      <c r="I10" s="1">
        <v>2</v>
      </c>
      <c r="J10" s="1">
        <v>0</v>
      </c>
      <c r="K10" s="3">
        <f>SUM(L10:M10)</f>
        <v>0</v>
      </c>
      <c r="L10" s="1">
        <v>0</v>
      </c>
      <c r="M10" s="1">
        <v>0</v>
      </c>
      <c r="N10" s="3">
        <f>SUM(O10:P10)</f>
        <v>0</v>
      </c>
      <c r="O10" s="1">
        <v>0</v>
      </c>
      <c r="P10" s="1">
        <v>0</v>
      </c>
      <c r="Q10" s="3">
        <f>SUM(R10:S10)</f>
        <v>2</v>
      </c>
      <c r="R10" s="3">
        <f>SUM(I10,L10,O10)</f>
        <v>2</v>
      </c>
      <c r="S10" s="3">
        <f>SUM(J10,M10,P10)</f>
        <v>0</v>
      </c>
      <c r="T10" s="3">
        <f>SUM(U10:V10)</f>
        <v>0</v>
      </c>
      <c r="U10" s="1">
        <v>0</v>
      </c>
      <c r="V10" s="1">
        <v>0</v>
      </c>
      <c r="W10" s="3">
        <f>SUM(X10:Y10)</f>
        <v>0</v>
      </c>
      <c r="X10" s="1">
        <v>0</v>
      </c>
      <c r="Y10" s="1">
        <v>0</v>
      </c>
      <c r="Z10" s="3">
        <f>SUM(AA10:AB10)</f>
        <v>0</v>
      </c>
      <c r="AA10" s="1">
        <v>0</v>
      </c>
      <c r="AB10" s="1">
        <v>0</v>
      </c>
    </row>
    <row r="11" spans="1:28" ht="13.5">
      <c r="A11" s="1" t="s">
        <v>42</v>
      </c>
      <c r="B11" s="3">
        <f>SUM(C11:D11)</f>
        <v>21432</v>
      </c>
      <c r="C11" s="3">
        <f t="shared" si="0"/>
        <v>10949</v>
      </c>
      <c r="D11" s="3">
        <f t="shared" si="0"/>
        <v>10483</v>
      </c>
      <c r="E11" s="3">
        <f>SUM(F11:G11)</f>
        <v>21108</v>
      </c>
      <c r="F11" s="1">
        <f>SUM(F9:F10)</f>
        <v>10753</v>
      </c>
      <c r="G11" s="1">
        <f>SUM(G9:G10)</f>
        <v>10355</v>
      </c>
      <c r="H11" s="3">
        <f>SUM(I11:J11)</f>
        <v>10</v>
      </c>
      <c r="I11" s="1">
        <f>SUM(I9:I10)</f>
        <v>3</v>
      </c>
      <c r="J11" s="1">
        <f>SUM(J9:J10)</f>
        <v>7</v>
      </c>
      <c r="K11" s="3">
        <f>SUM(L11:M11)</f>
        <v>11</v>
      </c>
      <c r="L11" s="1">
        <f>SUM(L9:L10)</f>
        <v>5</v>
      </c>
      <c r="M11" s="1">
        <f>SUM(M9:M10)</f>
        <v>6</v>
      </c>
      <c r="N11" s="3">
        <f>SUM(O11:P11)</f>
        <v>0</v>
      </c>
      <c r="O11" s="1">
        <f>SUM(O9:O10)</f>
        <v>0</v>
      </c>
      <c r="P11" s="1">
        <f>SUM(P9:P10)</f>
        <v>0</v>
      </c>
      <c r="Q11" s="3">
        <f>SUM(R11:S11)</f>
        <v>21</v>
      </c>
      <c r="R11" s="3">
        <f>SUM(R9:R10)</f>
        <v>8</v>
      </c>
      <c r="S11" s="3">
        <f>SUM(S9:S10)</f>
        <v>13</v>
      </c>
      <c r="T11" s="3">
        <f>SUM(U11:V11)</f>
        <v>59</v>
      </c>
      <c r="U11" s="1">
        <f>SUM(U9:U10)</f>
        <v>45</v>
      </c>
      <c r="V11" s="1">
        <f>SUM(V9:V10)</f>
        <v>14</v>
      </c>
      <c r="W11" s="3">
        <f>SUM(X11:Y11)</f>
        <v>239</v>
      </c>
      <c r="X11" s="1">
        <f>SUM(X9:X10)</f>
        <v>142</v>
      </c>
      <c r="Y11" s="1">
        <f>SUM(Y9:Y10)</f>
        <v>97</v>
      </c>
      <c r="Z11" s="3">
        <f>SUM(AA11:AB11)</f>
        <v>5</v>
      </c>
      <c r="AA11" s="1">
        <f>SUM(AA9:AA10)</f>
        <v>1</v>
      </c>
      <c r="AB11" s="1">
        <f>SUM(AB9:AB10)</f>
        <v>4</v>
      </c>
    </row>
    <row r="12" spans="2:26" ht="13.5">
      <c r="B12" s="3"/>
      <c r="C12" s="3"/>
      <c r="D12" s="3"/>
      <c r="E12" s="3"/>
      <c r="H12" s="3"/>
      <c r="K12" s="3"/>
      <c r="N12" s="3"/>
      <c r="T12" s="3"/>
      <c r="W12" s="3"/>
      <c r="Z12" s="3"/>
    </row>
    <row r="13" spans="1:26" ht="13.5">
      <c r="A13" s="1" t="s">
        <v>54</v>
      </c>
      <c r="B13" s="3"/>
      <c r="C13" s="3"/>
      <c r="D13" s="3"/>
      <c r="E13" s="3"/>
      <c r="H13" s="3"/>
      <c r="K13" s="3"/>
      <c r="N13" s="3"/>
      <c r="T13" s="3"/>
      <c r="W13" s="3"/>
      <c r="Z13" s="3"/>
    </row>
    <row r="14" spans="1:28" ht="13.5">
      <c r="A14" s="1" t="s">
        <v>55</v>
      </c>
      <c r="B14" s="3">
        <f>SUM(C14:D14)</f>
        <v>231</v>
      </c>
      <c r="C14" s="3">
        <f aca="true" t="shared" si="1" ref="C14:D16">SUM(F14,R14,U14,X14,AA14)</f>
        <v>111</v>
      </c>
      <c r="D14" s="3">
        <f t="shared" si="1"/>
        <v>120</v>
      </c>
      <c r="E14" s="3">
        <f>SUM(F14:G14)</f>
        <v>228</v>
      </c>
      <c r="F14" s="1">
        <v>109</v>
      </c>
      <c r="G14" s="1">
        <v>119</v>
      </c>
      <c r="H14" s="3">
        <f>SUM(I14:J14)</f>
        <v>0</v>
      </c>
      <c r="I14" s="1">
        <v>0</v>
      </c>
      <c r="J14" s="1">
        <v>0</v>
      </c>
      <c r="K14" s="3">
        <f>SUM(L14:M14)</f>
        <v>1</v>
      </c>
      <c r="L14" s="1">
        <v>1</v>
      </c>
      <c r="M14" s="1">
        <v>0</v>
      </c>
      <c r="N14" s="3">
        <f>SUM(O14:P14)</f>
        <v>0</v>
      </c>
      <c r="O14" s="1">
        <v>0</v>
      </c>
      <c r="P14" s="1">
        <v>0</v>
      </c>
      <c r="Q14" s="3">
        <f>SUM(R14:S14)</f>
        <v>1</v>
      </c>
      <c r="R14" s="3">
        <f>SUM(I14,L14,O14)</f>
        <v>1</v>
      </c>
      <c r="S14" s="3">
        <f>SUM(J14,M14,P14)</f>
        <v>0</v>
      </c>
      <c r="T14" s="3">
        <f>SUM(U14:V14)</f>
        <v>0</v>
      </c>
      <c r="U14" s="1">
        <v>0</v>
      </c>
      <c r="V14" s="1">
        <v>0</v>
      </c>
      <c r="W14" s="3">
        <f>SUM(X14:Y14)</f>
        <v>2</v>
      </c>
      <c r="X14" s="1">
        <v>1</v>
      </c>
      <c r="Y14" s="1">
        <v>1</v>
      </c>
      <c r="Z14" s="3">
        <f>SUM(AA14:AB14)</f>
        <v>0</v>
      </c>
      <c r="AA14" s="1">
        <v>0</v>
      </c>
      <c r="AB14" s="1">
        <v>0</v>
      </c>
    </row>
    <row r="15" spans="1:28" ht="13.5">
      <c r="A15" s="1" t="s">
        <v>56</v>
      </c>
      <c r="B15" s="3">
        <f>SUM(C15:D15)</f>
        <v>118</v>
      </c>
      <c r="C15" s="3">
        <f t="shared" si="1"/>
        <v>60</v>
      </c>
      <c r="D15" s="3">
        <f t="shared" si="1"/>
        <v>58</v>
      </c>
      <c r="E15" s="3">
        <f>SUM(F15:G15)</f>
        <v>116</v>
      </c>
      <c r="F15" s="1">
        <v>60</v>
      </c>
      <c r="G15" s="1">
        <v>56</v>
      </c>
      <c r="H15" s="3">
        <f>SUM(I15:J15)</f>
        <v>0</v>
      </c>
      <c r="I15" s="1">
        <v>0</v>
      </c>
      <c r="J15" s="1">
        <v>0</v>
      </c>
      <c r="K15" s="3">
        <f>SUM(L15:M15)</f>
        <v>0</v>
      </c>
      <c r="L15" s="1">
        <v>0</v>
      </c>
      <c r="M15" s="1">
        <v>0</v>
      </c>
      <c r="N15" s="3">
        <f>SUM(O15:P15)</f>
        <v>0</v>
      </c>
      <c r="O15" s="1">
        <v>0</v>
      </c>
      <c r="P15" s="1">
        <v>0</v>
      </c>
      <c r="Q15" s="3">
        <f>SUM(R15:S15)</f>
        <v>0</v>
      </c>
      <c r="R15" s="3">
        <f>SUM(I15,L15,O15)</f>
        <v>0</v>
      </c>
      <c r="S15" s="3">
        <f>SUM(J15,M15,P15)</f>
        <v>0</v>
      </c>
      <c r="T15" s="3">
        <f>SUM(U15:V15)</f>
        <v>0</v>
      </c>
      <c r="U15" s="1">
        <v>0</v>
      </c>
      <c r="V15" s="1">
        <v>0</v>
      </c>
      <c r="W15" s="3">
        <f>SUM(X15:Y15)</f>
        <v>2</v>
      </c>
      <c r="X15" s="1">
        <v>0</v>
      </c>
      <c r="Y15" s="1">
        <v>2</v>
      </c>
      <c r="Z15" s="3">
        <f>SUM(AA15:AB15)</f>
        <v>0</v>
      </c>
      <c r="AA15" s="1">
        <v>0</v>
      </c>
      <c r="AB15" s="1">
        <v>0</v>
      </c>
    </row>
    <row r="16" spans="1:28" ht="13.5">
      <c r="A16" s="1" t="s">
        <v>42</v>
      </c>
      <c r="B16" s="3">
        <f>SUM(C16:D16)</f>
        <v>349</v>
      </c>
      <c r="C16" s="3">
        <f t="shared" si="1"/>
        <v>171</v>
      </c>
      <c r="D16" s="3">
        <f t="shared" si="1"/>
        <v>178</v>
      </c>
      <c r="E16" s="3">
        <f>SUM(F16:G16)</f>
        <v>344</v>
      </c>
      <c r="F16" s="1">
        <f>SUM(F14:F15)</f>
        <v>169</v>
      </c>
      <c r="G16" s="1">
        <f>SUM(G14:G15)</f>
        <v>175</v>
      </c>
      <c r="H16" s="3">
        <f>SUM(I16:J16)</f>
        <v>0</v>
      </c>
      <c r="I16" s="1">
        <f>SUM(I14:I15)</f>
        <v>0</v>
      </c>
      <c r="J16" s="1">
        <f>SUM(J14:J15)</f>
        <v>0</v>
      </c>
      <c r="K16" s="3">
        <f>SUM(L16:M16)</f>
        <v>1</v>
      </c>
      <c r="L16" s="1">
        <f>SUM(L14:L15)</f>
        <v>1</v>
      </c>
      <c r="M16" s="1">
        <f>SUM(M14:M15)</f>
        <v>0</v>
      </c>
      <c r="N16" s="3">
        <f>SUM(O16:P16)</f>
        <v>0</v>
      </c>
      <c r="O16" s="1">
        <f>SUM(O14:O15)</f>
        <v>0</v>
      </c>
      <c r="P16" s="1">
        <f>SUM(P14:P15)</f>
        <v>0</v>
      </c>
      <c r="Q16" s="3">
        <f>SUM(R16:S16)</f>
        <v>1</v>
      </c>
      <c r="R16" s="3">
        <f>SUM(R14:R15)</f>
        <v>1</v>
      </c>
      <c r="S16" s="3">
        <f>SUM(S14:S15)</f>
        <v>0</v>
      </c>
      <c r="T16" s="3">
        <f>SUM(U16:V16)</f>
        <v>0</v>
      </c>
      <c r="U16" s="1">
        <f>SUM(U14:U15)</f>
        <v>0</v>
      </c>
      <c r="V16" s="1">
        <f>SUM(V14:V15)</f>
        <v>0</v>
      </c>
      <c r="W16" s="3">
        <f>SUM(X16:Y16)</f>
        <v>4</v>
      </c>
      <c r="X16" s="1">
        <f>SUM(X14:X15)</f>
        <v>1</v>
      </c>
      <c r="Y16" s="1">
        <f>SUM(Y14:Y15)</f>
        <v>3</v>
      </c>
      <c r="Z16" s="3">
        <f>SUM(AA16:AB16)</f>
        <v>0</v>
      </c>
      <c r="AA16" s="1">
        <f>SUM(AA14:AA15)</f>
        <v>0</v>
      </c>
      <c r="AB16" s="1">
        <f>SUM(AB14:AB15)</f>
        <v>0</v>
      </c>
    </row>
    <row r="17" spans="2:26" ht="13.5">
      <c r="B17" s="3"/>
      <c r="C17" s="3"/>
      <c r="D17" s="3"/>
      <c r="E17" s="3"/>
      <c r="H17" s="3"/>
      <c r="K17" s="3"/>
      <c r="N17" s="3"/>
      <c r="T17" s="3"/>
      <c r="W17" s="3"/>
      <c r="Z17" s="3"/>
    </row>
    <row r="18" spans="1:28" ht="13.5">
      <c r="A18" s="1" t="s">
        <v>42</v>
      </c>
      <c r="B18" s="3">
        <f>B11+B16</f>
        <v>21781</v>
      </c>
      <c r="C18" s="3">
        <f aca="true" t="shared" si="2" ref="C18:AB18">C11+C16</f>
        <v>11120</v>
      </c>
      <c r="D18" s="3">
        <f t="shared" si="2"/>
        <v>10661</v>
      </c>
      <c r="E18" s="3">
        <f t="shared" si="2"/>
        <v>21452</v>
      </c>
      <c r="F18" s="1">
        <f t="shared" si="2"/>
        <v>10922</v>
      </c>
      <c r="G18" s="1">
        <f t="shared" si="2"/>
        <v>10530</v>
      </c>
      <c r="H18" s="3">
        <f t="shared" si="2"/>
        <v>10</v>
      </c>
      <c r="I18" s="1">
        <f t="shared" si="2"/>
        <v>3</v>
      </c>
      <c r="J18" s="1">
        <f t="shared" si="2"/>
        <v>7</v>
      </c>
      <c r="K18" s="3">
        <f t="shared" si="2"/>
        <v>12</v>
      </c>
      <c r="L18" s="1">
        <f t="shared" si="2"/>
        <v>6</v>
      </c>
      <c r="M18" s="1">
        <f t="shared" si="2"/>
        <v>6</v>
      </c>
      <c r="N18" s="3">
        <f t="shared" si="2"/>
        <v>0</v>
      </c>
      <c r="O18" s="1">
        <f t="shared" si="2"/>
        <v>0</v>
      </c>
      <c r="P18" s="1">
        <f t="shared" si="2"/>
        <v>0</v>
      </c>
      <c r="Q18" s="3">
        <f t="shared" si="2"/>
        <v>22</v>
      </c>
      <c r="R18" s="3">
        <f t="shared" si="2"/>
        <v>9</v>
      </c>
      <c r="S18" s="3">
        <f t="shared" si="2"/>
        <v>13</v>
      </c>
      <c r="T18" s="3">
        <f t="shared" si="2"/>
        <v>59</v>
      </c>
      <c r="U18" s="1">
        <f t="shared" si="2"/>
        <v>45</v>
      </c>
      <c r="V18" s="1">
        <f t="shared" si="2"/>
        <v>14</v>
      </c>
      <c r="W18" s="3">
        <f t="shared" si="2"/>
        <v>243</v>
      </c>
      <c r="X18" s="1">
        <f t="shared" si="2"/>
        <v>143</v>
      </c>
      <c r="Y18" s="1">
        <f t="shared" si="2"/>
        <v>100</v>
      </c>
      <c r="Z18" s="3">
        <f t="shared" si="2"/>
        <v>5</v>
      </c>
      <c r="AA18" s="1">
        <f t="shared" si="2"/>
        <v>1</v>
      </c>
      <c r="AB18" s="1">
        <f t="shared" si="2"/>
        <v>4</v>
      </c>
    </row>
    <row r="19" ht="13.5">
      <c r="E19" s="6"/>
    </row>
  </sheetData>
  <mergeCells count="9">
    <mergeCell ref="Z7:AB7"/>
    <mergeCell ref="N7:P7"/>
    <mergeCell ref="Q7:S7"/>
    <mergeCell ref="T7:V7"/>
    <mergeCell ref="W7:Y7"/>
    <mergeCell ref="B7:D7"/>
    <mergeCell ref="E7:G7"/>
    <mergeCell ref="H7:J7"/>
    <mergeCell ref="K7:M7"/>
  </mergeCells>
  <printOptions/>
  <pageMargins left="0.39" right="0.4" top="1" bottom="1" header="0.512" footer="0.51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教育委員会総務課</dc:creator>
  <cp:keywords/>
  <dc:description/>
  <cp:lastModifiedBy>N3000013</cp:lastModifiedBy>
  <cp:lastPrinted>2008-10-15T02:07:44Z</cp:lastPrinted>
  <dcterms:created xsi:type="dcterms:W3CDTF">1999-10-30T05:09:09Z</dcterms:created>
  <dcterms:modified xsi:type="dcterms:W3CDTF">2008-10-21T00:29:43Z</dcterms:modified>
  <cp:category/>
  <cp:version/>
  <cp:contentType/>
  <cp:contentStatus/>
</cp:coreProperties>
</file>