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prefnaganolgjp.sharepoint.com/sites/msteams_443a67-06_MTG/Shared Documents/06_売電定例MTG/02_売電プロポ/R09売電プロポ/01_23発電所売電/10_プロポーザル/02実施公告(23発電所)/"/>
    </mc:Choice>
  </mc:AlternateContent>
  <xr:revisionPtr revIDLastSave="342" documentId="6_{99EDDBAE-4BF1-4698-AD8F-08E9FA889C49}" xr6:coauthVersionLast="47" xr6:coauthVersionMax="47" xr10:uidLastSave="{70026FEF-7767-4BD9-9602-5FB32D687E3C}"/>
  <bookViews>
    <workbookView xWindow="-110" yWindow="-110" windowWidth="19420" windowHeight="10300" xr2:uid="{C35D2C33-6EE3-44B5-A089-676CD6CEA689}"/>
  </bookViews>
  <sheets>
    <sheet name="28発電所" sheetId="35" r:id="rId1"/>
  </sheets>
  <definedNames>
    <definedName name="_xlnm.Print_Titles" localSheetId="0">'28発電所'!$3:$6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73" i="35" l="1"/>
  <c r="X72" i="35"/>
  <c r="U8" i="35" l="1"/>
  <c r="V8" i="35"/>
  <c r="T67" i="35" l="1"/>
  <c r="P67" i="35"/>
  <c r="P72" i="35" s="1"/>
  <c r="O67" i="35"/>
  <c r="O72" i="35" s="1"/>
  <c r="V66" i="35"/>
  <c r="U66" i="35"/>
  <c r="P66" i="35"/>
  <c r="X66" i="35" s="1"/>
  <c r="F66" i="35"/>
  <c r="G66" i="35" s="1"/>
  <c r="V65" i="35"/>
  <c r="U65" i="35"/>
  <c r="P65" i="35"/>
  <c r="F65" i="35"/>
  <c r="G65" i="35" s="1"/>
  <c r="V64" i="35"/>
  <c r="U64" i="35"/>
  <c r="P64" i="35"/>
  <c r="X64" i="35" s="1"/>
  <c r="F64" i="35"/>
  <c r="G64" i="35" s="1"/>
  <c r="V63" i="35"/>
  <c r="U63" i="35"/>
  <c r="P63" i="35"/>
  <c r="X63" i="35" s="1"/>
  <c r="F63" i="35"/>
  <c r="G63" i="35" s="1"/>
  <c r="V62" i="35"/>
  <c r="U62" i="35"/>
  <c r="P62" i="35"/>
  <c r="X62" i="35" s="1"/>
  <c r="F62" i="35"/>
  <c r="G62" i="35" s="1"/>
  <c r="V61" i="35"/>
  <c r="U61" i="35"/>
  <c r="P61" i="35"/>
  <c r="X61" i="35" s="1"/>
  <c r="F61" i="35"/>
  <c r="G61" i="35" s="1"/>
  <c r="V60" i="35"/>
  <c r="U60" i="35"/>
  <c r="P60" i="35"/>
  <c r="X60" i="35" s="1"/>
  <c r="F60" i="35"/>
  <c r="G60" i="35" s="1"/>
  <c r="V59" i="35"/>
  <c r="U59" i="35"/>
  <c r="P59" i="35"/>
  <c r="X59" i="35" s="1"/>
  <c r="F59" i="35"/>
  <c r="G59" i="35" s="1"/>
  <c r="V58" i="35"/>
  <c r="U58" i="35"/>
  <c r="P58" i="35"/>
  <c r="F58" i="35"/>
  <c r="G58" i="35" s="1"/>
  <c r="V57" i="35"/>
  <c r="U57" i="35"/>
  <c r="P57" i="35"/>
  <c r="F57" i="35"/>
  <c r="G57" i="35" s="1"/>
  <c r="V56" i="35"/>
  <c r="U56" i="35"/>
  <c r="P56" i="35"/>
  <c r="F56" i="35"/>
  <c r="G56" i="35" s="1"/>
  <c r="V55" i="35"/>
  <c r="U55" i="35"/>
  <c r="P55" i="35"/>
  <c r="F55" i="35"/>
  <c r="G55" i="35" s="1"/>
  <c r="V54" i="35"/>
  <c r="U54" i="35"/>
  <c r="P54" i="35"/>
  <c r="J54" i="35"/>
  <c r="K54" i="35" s="1"/>
  <c r="F54" i="35"/>
  <c r="G54" i="35" s="1"/>
  <c r="V53" i="35"/>
  <c r="U53" i="35"/>
  <c r="P53" i="35"/>
  <c r="X53" i="35" s="1"/>
  <c r="J53" i="35"/>
  <c r="K53" i="35" s="1"/>
  <c r="F53" i="35"/>
  <c r="G53" i="35" s="1"/>
  <c r="V52" i="35"/>
  <c r="U52" i="35"/>
  <c r="P52" i="35"/>
  <c r="J52" i="35"/>
  <c r="K52" i="35" s="1"/>
  <c r="F52" i="35"/>
  <c r="G52" i="35" s="1"/>
  <c r="V51" i="35"/>
  <c r="U51" i="35"/>
  <c r="P51" i="35"/>
  <c r="X51" i="35" s="1"/>
  <c r="J51" i="35"/>
  <c r="K51" i="35" s="1"/>
  <c r="F51" i="35"/>
  <c r="G51" i="35" s="1"/>
  <c r="V50" i="35"/>
  <c r="U50" i="35"/>
  <c r="P50" i="35"/>
  <c r="J50" i="35"/>
  <c r="K50" i="35" s="1"/>
  <c r="F50" i="35"/>
  <c r="G50" i="35" s="1"/>
  <c r="V49" i="35"/>
  <c r="U49" i="35"/>
  <c r="P49" i="35"/>
  <c r="X49" i="35" s="1"/>
  <c r="J49" i="35"/>
  <c r="K49" i="35" s="1"/>
  <c r="F49" i="35"/>
  <c r="G49" i="35" s="1"/>
  <c r="V48" i="35"/>
  <c r="U48" i="35"/>
  <c r="P48" i="35"/>
  <c r="J48" i="35"/>
  <c r="K48" i="35" s="1"/>
  <c r="F48" i="35"/>
  <c r="G48" i="35" s="1"/>
  <c r="V47" i="35"/>
  <c r="U47" i="35"/>
  <c r="P47" i="35"/>
  <c r="X47" i="35" s="1"/>
  <c r="J47" i="35"/>
  <c r="K47" i="35" s="1"/>
  <c r="F47" i="35"/>
  <c r="G47" i="35" s="1"/>
  <c r="V46" i="35"/>
  <c r="U46" i="35"/>
  <c r="P46" i="35"/>
  <c r="J46" i="35"/>
  <c r="K46" i="35" s="1"/>
  <c r="F46" i="35"/>
  <c r="G46" i="35" s="1"/>
  <c r="V45" i="35"/>
  <c r="U45" i="35"/>
  <c r="P45" i="35"/>
  <c r="X45" i="35" s="1"/>
  <c r="J45" i="35"/>
  <c r="K45" i="35" s="1"/>
  <c r="F45" i="35"/>
  <c r="G45" i="35" s="1"/>
  <c r="V44" i="35"/>
  <c r="U44" i="35"/>
  <c r="P44" i="35"/>
  <c r="J44" i="35"/>
  <c r="K44" i="35" s="1"/>
  <c r="F44" i="35"/>
  <c r="G44" i="35" s="1"/>
  <c r="V43" i="35"/>
  <c r="U43" i="35"/>
  <c r="P43" i="35"/>
  <c r="X43" i="35" s="1"/>
  <c r="J43" i="35"/>
  <c r="K43" i="35" s="1"/>
  <c r="F43" i="35"/>
  <c r="G43" i="35" s="1"/>
  <c r="V42" i="35"/>
  <c r="U42" i="35"/>
  <c r="P42" i="35"/>
  <c r="J42" i="35"/>
  <c r="K42" i="35" s="1"/>
  <c r="F42" i="35"/>
  <c r="G42" i="35" s="1"/>
  <c r="V41" i="35"/>
  <c r="U41" i="35"/>
  <c r="P41" i="35"/>
  <c r="X41" i="35" s="1"/>
  <c r="J41" i="35"/>
  <c r="K41" i="35" s="1"/>
  <c r="F41" i="35"/>
  <c r="G41" i="35" s="1"/>
  <c r="V40" i="35"/>
  <c r="U40" i="35"/>
  <c r="P40" i="35"/>
  <c r="J40" i="35"/>
  <c r="K40" i="35" s="1"/>
  <c r="F40" i="35"/>
  <c r="G40" i="35" s="1"/>
  <c r="X65" i="35" l="1"/>
  <c r="X54" i="35"/>
  <c r="X55" i="35"/>
  <c r="X56" i="35"/>
  <c r="X57" i="35"/>
  <c r="X40" i="35"/>
  <c r="X42" i="35"/>
  <c r="X44" i="35"/>
  <c r="X46" i="35"/>
  <c r="X48" i="35"/>
  <c r="X50" i="35"/>
  <c r="X52" i="35"/>
  <c r="W58" i="35"/>
  <c r="X58" i="35"/>
  <c r="W59" i="35"/>
  <c r="W66" i="35"/>
  <c r="W40" i="35"/>
  <c r="V67" i="35"/>
  <c r="U67" i="35"/>
  <c r="W42" i="35"/>
  <c r="W43" i="35"/>
  <c r="W44" i="35"/>
  <c r="W45" i="35"/>
  <c r="W46" i="35"/>
  <c r="W47" i="35"/>
  <c r="W48" i="35"/>
  <c r="W49" i="35"/>
  <c r="W50" i="35"/>
  <c r="W51" i="35"/>
  <c r="W52" i="35"/>
  <c r="W53" i="35"/>
  <c r="W54" i="35"/>
  <c r="W55" i="35"/>
  <c r="W62" i="35"/>
  <c r="W63" i="35"/>
  <c r="G67" i="35"/>
  <c r="K67" i="35"/>
  <c r="W56" i="35"/>
  <c r="W57" i="35"/>
  <c r="W60" i="35"/>
  <c r="W61" i="35"/>
  <c r="W64" i="35"/>
  <c r="W65" i="35"/>
  <c r="W41" i="35"/>
  <c r="W67" i="35" l="1"/>
  <c r="X67" i="35"/>
  <c r="X68" i="35" l="1"/>
  <c r="X69" i="35" s="1"/>
  <c r="V34" i="35"/>
  <c r="V33" i="35"/>
  <c r="V32" i="35"/>
  <c r="V31" i="35"/>
  <c r="V30" i="35"/>
  <c r="V29" i="35"/>
  <c r="V28" i="35"/>
  <c r="V27" i="35"/>
  <c r="V26" i="35"/>
  <c r="V25" i="35"/>
  <c r="V24" i="35"/>
  <c r="V23" i="35"/>
  <c r="V22" i="35"/>
  <c r="V21" i="35"/>
  <c r="V20" i="35"/>
  <c r="V19" i="35"/>
  <c r="V18" i="35"/>
  <c r="V17" i="35"/>
  <c r="V16" i="35"/>
  <c r="V15" i="35"/>
  <c r="V14" i="35"/>
  <c r="V13" i="35"/>
  <c r="V12" i="35"/>
  <c r="V11" i="35"/>
  <c r="V10" i="35"/>
  <c r="V9" i="35"/>
  <c r="V35" i="35" l="1"/>
  <c r="V72" i="35" s="1"/>
  <c r="T35" i="35"/>
  <c r="T72" i="35" s="1"/>
  <c r="O35" i="35"/>
  <c r="P35" i="35"/>
  <c r="U33" i="35"/>
  <c r="P33" i="35"/>
  <c r="X33" i="35" s="1"/>
  <c r="F33" i="35"/>
  <c r="G33" i="35" s="1"/>
  <c r="U34" i="35"/>
  <c r="U32" i="35"/>
  <c r="U31" i="35"/>
  <c r="U30" i="35"/>
  <c r="U29" i="35"/>
  <c r="U28" i="35"/>
  <c r="U27" i="35"/>
  <c r="U26" i="35"/>
  <c r="U25" i="35"/>
  <c r="U24" i="35"/>
  <c r="U23" i="35"/>
  <c r="U22" i="35"/>
  <c r="U21" i="35"/>
  <c r="U20" i="35"/>
  <c r="U19" i="35"/>
  <c r="U18" i="35"/>
  <c r="U17" i="35"/>
  <c r="U16" i="35"/>
  <c r="U15" i="35"/>
  <c r="U14" i="35"/>
  <c r="U13" i="35"/>
  <c r="U12" i="35"/>
  <c r="U11" i="35"/>
  <c r="U10" i="35"/>
  <c r="U9" i="35"/>
  <c r="P34" i="35"/>
  <c r="P32" i="35"/>
  <c r="P31" i="35"/>
  <c r="P30" i="35"/>
  <c r="P29" i="35"/>
  <c r="P28" i="35"/>
  <c r="P27" i="35"/>
  <c r="P26" i="35"/>
  <c r="X26" i="35" s="1"/>
  <c r="P25" i="35"/>
  <c r="P24" i="35"/>
  <c r="P23" i="35"/>
  <c r="P22" i="35"/>
  <c r="P21" i="35"/>
  <c r="P20" i="35"/>
  <c r="P19" i="35"/>
  <c r="P18" i="35"/>
  <c r="X18" i="35" s="1"/>
  <c r="P17" i="35"/>
  <c r="P16" i="35"/>
  <c r="P15" i="35"/>
  <c r="P14" i="35"/>
  <c r="X14" i="35" s="1"/>
  <c r="P13" i="35"/>
  <c r="P12" i="35"/>
  <c r="P11" i="35"/>
  <c r="P10" i="35"/>
  <c r="X10" i="35" s="1"/>
  <c r="P9" i="35"/>
  <c r="J22" i="35"/>
  <c r="K22" i="35" s="1"/>
  <c r="J21" i="35"/>
  <c r="K21" i="35" s="1"/>
  <c r="J20" i="35"/>
  <c r="K20" i="35" s="1"/>
  <c r="J19" i="35"/>
  <c r="K19" i="35" s="1"/>
  <c r="J18" i="35"/>
  <c r="K18" i="35" s="1"/>
  <c r="J17" i="35"/>
  <c r="K17" i="35" s="1"/>
  <c r="J16" i="35"/>
  <c r="K16" i="35" s="1"/>
  <c r="J15" i="35"/>
  <c r="K15" i="35" s="1"/>
  <c r="J14" i="35"/>
  <c r="K14" i="35" s="1"/>
  <c r="J13" i="35"/>
  <c r="K13" i="35" s="1"/>
  <c r="J12" i="35"/>
  <c r="K12" i="35" s="1"/>
  <c r="J11" i="35"/>
  <c r="K11" i="35" s="1"/>
  <c r="J10" i="35"/>
  <c r="K10" i="35" s="1"/>
  <c r="J9" i="35"/>
  <c r="K9" i="35" s="1"/>
  <c r="F34" i="35"/>
  <c r="G34" i="35" s="1"/>
  <c r="F32" i="35"/>
  <c r="G32" i="35" s="1"/>
  <c r="F31" i="35"/>
  <c r="G31" i="35" s="1"/>
  <c r="F30" i="35"/>
  <c r="G30" i="35" s="1"/>
  <c r="F29" i="35"/>
  <c r="G29" i="35" s="1"/>
  <c r="F28" i="35"/>
  <c r="G28" i="35" s="1"/>
  <c r="F27" i="35"/>
  <c r="G27" i="35" s="1"/>
  <c r="F26" i="35"/>
  <c r="G26" i="35" s="1"/>
  <c r="F25" i="35"/>
  <c r="G25" i="35" s="1"/>
  <c r="F24" i="35"/>
  <c r="G24" i="35" s="1"/>
  <c r="F23" i="35"/>
  <c r="G23" i="35" s="1"/>
  <c r="F22" i="35"/>
  <c r="G22" i="35" s="1"/>
  <c r="F21" i="35"/>
  <c r="G21" i="35" s="1"/>
  <c r="F20" i="35"/>
  <c r="G20" i="35" s="1"/>
  <c r="F19" i="35"/>
  <c r="G19" i="35" s="1"/>
  <c r="F18" i="35"/>
  <c r="G18" i="35" s="1"/>
  <c r="F17" i="35"/>
  <c r="G17" i="35" s="1"/>
  <c r="F16" i="35"/>
  <c r="G16" i="35" s="1"/>
  <c r="F15" i="35"/>
  <c r="G15" i="35" s="1"/>
  <c r="F14" i="35"/>
  <c r="G14" i="35" s="1"/>
  <c r="F13" i="35"/>
  <c r="G13" i="35" s="1"/>
  <c r="F12" i="35"/>
  <c r="G12" i="35" s="1"/>
  <c r="F11" i="35"/>
  <c r="G11" i="35" s="1"/>
  <c r="F10" i="35"/>
  <c r="G10" i="35" s="1"/>
  <c r="F9" i="35"/>
  <c r="G9" i="35" s="1"/>
  <c r="P8" i="35"/>
  <c r="J8" i="35"/>
  <c r="K8" i="35" s="1"/>
  <c r="F8" i="35"/>
  <c r="G8" i="35" s="1"/>
  <c r="W34" i="35" l="1"/>
  <c r="X34" i="35"/>
  <c r="W22" i="35"/>
  <c r="X22" i="35"/>
  <c r="W24" i="35"/>
  <c r="X24" i="35"/>
  <c r="W28" i="35"/>
  <c r="X28" i="35"/>
  <c r="W30" i="35"/>
  <c r="X30" i="35"/>
  <c r="W32" i="35"/>
  <c r="X32" i="35"/>
  <c r="W21" i="35"/>
  <c r="X21" i="35"/>
  <c r="W23" i="35"/>
  <c r="X23" i="35"/>
  <c r="W25" i="35"/>
  <c r="X25" i="35"/>
  <c r="W27" i="35"/>
  <c r="X27" i="35"/>
  <c r="W29" i="35"/>
  <c r="X29" i="35"/>
  <c r="W31" i="35"/>
  <c r="X31" i="35"/>
  <c r="W12" i="35"/>
  <c r="X12" i="35"/>
  <c r="W16" i="35"/>
  <c r="X16" i="35"/>
  <c r="W20" i="35"/>
  <c r="X20" i="35"/>
  <c r="W9" i="35"/>
  <c r="X9" i="35"/>
  <c r="W11" i="35"/>
  <c r="X11" i="35"/>
  <c r="W13" i="35"/>
  <c r="X13" i="35"/>
  <c r="W15" i="35"/>
  <c r="X15" i="35"/>
  <c r="W17" i="35"/>
  <c r="X17" i="35"/>
  <c r="W19" i="35"/>
  <c r="X19" i="35"/>
  <c r="K35" i="35"/>
  <c r="K72" i="35" s="1"/>
  <c r="W33" i="35"/>
  <c r="W10" i="35"/>
  <c r="W14" i="35"/>
  <c r="W18" i="35"/>
  <c r="W26" i="35"/>
  <c r="G35" i="35"/>
  <c r="G72" i="35" s="1"/>
  <c r="W8" i="35"/>
  <c r="W35" i="35" s="1"/>
  <c r="W72" i="35" s="1"/>
  <c r="U35" i="35"/>
  <c r="U72" i="35" s="1"/>
  <c r="X8" i="35" l="1"/>
  <c r="X35" i="35"/>
  <c r="X36" i="35" l="1"/>
  <c r="X74" i="35"/>
  <c r="X37" i="35"/>
</calcChain>
</file>

<file path=xl/sharedStrings.xml><?xml version="1.0" encoding="utf-8"?>
<sst xmlns="http://schemas.openxmlformats.org/spreadsheetml/2006/main" count="182" uniqueCount="88">
  <si>
    <t>A</t>
  </si>
  <si>
    <t>B</t>
  </si>
  <si>
    <t>C</t>
  </si>
  <si>
    <t>消費税相当額</t>
    <rPh sb="0" eb="3">
      <t>ショウヒゼイソ</t>
    </rPh>
    <rPh sb="3" eb="6">
      <t>ソウトウガク</t>
    </rPh>
    <phoneticPr fontId="1"/>
  </si>
  <si>
    <t>力率割引
(100%)</t>
  </si>
  <si>
    <t>発電所名</t>
    <rPh sb="0" eb="2">
      <t>ハツデン</t>
    </rPh>
    <rPh sb="2" eb="3">
      <t>ショ</t>
    </rPh>
    <rPh sb="3" eb="4">
      <t>メイ</t>
    </rPh>
    <phoneticPr fontId="1"/>
  </si>
  <si>
    <t>区分</t>
    <rPh sb="0" eb="2">
      <t>クブン</t>
    </rPh>
    <phoneticPr fontId="1"/>
  </si>
  <si>
    <t>美和</t>
    <rPh sb="0" eb="2">
      <t>ミワ</t>
    </rPh>
    <phoneticPr fontId="9"/>
  </si>
  <si>
    <t>春近</t>
    <rPh sb="0" eb="2">
      <t>ハルチカ</t>
    </rPh>
    <phoneticPr fontId="9"/>
  </si>
  <si>
    <t>西天竜</t>
    <rPh sb="0" eb="1">
      <t>ニシ</t>
    </rPh>
    <rPh sb="1" eb="3">
      <t>テンリュウ</t>
    </rPh>
    <phoneticPr fontId="9"/>
  </si>
  <si>
    <t>四徳</t>
    <rPh sb="0" eb="1">
      <t>シ</t>
    </rPh>
    <rPh sb="1" eb="2">
      <t>トク</t>
    </rPh>
    <phoneticPr fontId="9"/>
  </si>
  <si>
    <t>小渋第１</t>
    <rPh sb="0" eb="2">
      <t>コシブ</t>
    </rPh>
    <rPh sb="2" eb="3">
      <t>ダイ</t>
    </rPh>
    <phoneticPr fontId="9"/>
  </si>
  <si>
    <t>小渋第２</t>
    <rPh sb="0" eb="2">
      <t>コシブ</t>
    </rPh>
    <rPh sb="2" eb="3">
      <t>ダイ</t>
    </rPh>
    <phoneticPr fontId="9"/>
  </si>
  <si>
    <t>裾花</t>
    <rPh sb="0" eb="1">
      <t>スソ</t>
    </rPh>
    <rPh sb="1" eb="2">
      <t>バナ</t>
    </rPh>
    <phoneticPr fontId="9"/>
  </si>
  <si>
    <t>菅平</t>
    <rPh sb="0" eb="2">
      <t>スガダイラ</t>
    </rPh>
    <phoneticPr fontId="9"/>
  </si>
  <si>
    <t>与田切</t>
    <rPh sb="0" eb="1">
      <t>ヨ</t>
    </rPh>
    <rPh sb="1" eb="3">
      <t>タギリ</t>
    </rPh>
    <phoneticPr fontId="9"/>
  </si>
  <si>
    <t>大鹿</t>
    <rPh sb="0" eb="2">
      <t>オオシカ</t>
    </rPh>
    <phoneticPr fontId="9"/>
  </si>
  <si>
    <t>奥木曽</t>
    <rPh sb="0" eb="1">
      <t>オク</t>
    </rPh>
    <rPh sb="1" eb="3">
      <t>キソ</t>
    </rPh>
    <phoneticPr fontId="9"/>
  </si>
  <si>
    <t>大鹿第２</t>
    <rPh sb="0" eb="2">
      <t>オオシカ</t>
    </rPh>
    <rPh sb="2" eb="3">
      <t>ダイ</t>
    </rPh>
    <phoneticPr fontId="9"/>
  </si>
  <si>
    <t>電力量料金</t>
    <phoneticPr fontId="1"/>
  </si>
  <si>
    <t>松川ダム</t>
    <rPh sb="0" eb="2">
      <t>マツカワ</t>
    </rPh>
    <phoneticPr fontId="9"/>
  </si>
  <si>
    <t>奈良井</t>
    <rPh sb="0" eb="3">
      <t>ナライ</t>
    </rPh>
    <phoneticPr fontId="9"/>
  </si>
  <si>
    <t>小渋第３</t>
    <rPh sb="0" eb="2">
      <t>コシブ</t>
    </rPh>
    <rPh sb="2" eb="3">
      <t>ダイ</t>
    </rPh>
    <phoneticPr fontId="8"/>
  </si>
  <si>
    <t>高遠</t>
    <rPh sb="0" eb="2">
      <t>タカトウ</t>
    </rPh>
    <phoneticPr fontId="9"/>
  </si>
  <si>
    <t>横川蛇石</t>
    <rPh sb="0" eb="2">
      <t>ヨコカワ</t>
    </rPh>
    <rPh sb="2" eb="4">
      <t>ジャイシ</t>
    </rPh>
    <phoneticPr fontId="9"/>
  </si>
  <si>
    <t>信州もみじ湖</t>
    <rPh sb="0" eb="2">
      <t>シンシュウ</t>
    </rPh>
    <rPh sb="5" eb="6">
      <t>コ</t>
    </rPh>
    <phoneticPr fontId="9"/>
  </si>
  <si>
    <t>小渋えんまん</t>
    <rPh sb="0" eb="2">
      <t>コシブ</t>
    </rPh>
    <phoneticPr fontId="9"/>
  </si>
  <si>
    <t>豊丘ダム</t>
    <rPh sb="0" eb="2">
      <t>トヨオカ</t>
    </rPh>
    <phoneticPr fontId="9"/>
  </si>
  <si>
    <t>森泉湯川</t>
    <rPh sb="0" eb="2">
      <t>モリイズミ</t>
    </rPh>
    <rPh sb="2" eb="4">
      <t>ユカワ</t>
    </rPh>
    <phoneticPr fontId="8"/>
  </si>
  <si>
    <t>金峰山川</t>
    <rPh sb="0" eb="3">
      <t>キンポウサン</t>
    </rPh>
    <rPh sb="3" eb="4">
      <t>ガワ</t>
    </rPh>
    <phoneticPr fontId="9"/>
  </si>
  <si>
    <t>越百のしずく</t>
    <rPh sb="0" eb="2">
      <t>コスモ</t>
    </rPh>
    <phoneticPr fontId="9"/>
  </si>
  <si>
    <t>高圧</t>
    <rPh sb="0" eb="2">
      <t>コウアツ</t>
    </rPh>
    <phoneticPr fontId="1"/>
  </si>
  <si>
    <t>基本料金</t>
    <phoneticPr fontId="1"/>
  </si>
  <si>
    <t>奥裾花
奥裾花第２</t>
    <rPh sb="0" eb="1">
      <t>オク</t>
    </rPh>
    <rPh sb="1" eb="2">
      <t>スソ</t>
    </rPh>
    <rPh sb="2" eb="3">
      <t>バナ</t>
    </rPh>
    <rPh sb="4" eb="5">
      <t>オク</t>
    </rPh>
    <rPh sb="5" eb="6">
      <t>スソ</t>
    </rPh>
    <rPh sb="6" eb="7">
      <t>バナ</t>
    </rPh>
    <rPh sb="7" eb="8">
      <t>ダイ</t>
    </rPh>
    <phoneticPr fontId="9"/>
  </si>
  <si>
    <t>Ｆ</t>
    <phoneticPr fontId="1"/>
  </si>
  <si>
    <t>Ｇ</t>
    <phoneticPr fontId="1"/>
  </si>
  <si>
    <t>Ｊ1</t>
    <phoneticPr fontId="1"/>
  </si>
  <si>
    <t>Ｊ2</t>
    <phoneticPr fontId="1"/>
  </si>
  <si>
    <t>Ｊ3</t>
    <phoneticPr fontId="1"/>
  </si>
  <si>
    <t>Ｋ</t>
    <phoneticPr fontId="1"/>
  </si>
  <si>
    <t>Ｍ1</t>
    <phoneticPr fontId="1"/>
  </si>
  <si>
    <t>Ｍ2</t>
    <phoneticPr fontId="1"/>
  </si>
  <si>
    <t>Ｍ3</t>
    <phoneticPr fontId="1"/>
  </si>
  <si>
    <t>Ｎ</t>
    <phoneticPr fontId="1"/>
  </si>
  <si>
    <t>夏季</t>
    <rPh sb="0" eb="2">
      <t>カキ</t>
    </rPh>
    <phoneticPr fontId="1"/>
  </si>
  <si>
    <t>その他季</t>
    <rPh sb="2" eb="3">
      <t>タ</t>
    </rPh>
    <rPh sb="3" eb="4">
      <t>キ</t>
    </rPh>
    <phoneticPr fontId="1"/>
  </si>
  <si>
    <t>（注）</t>
    <rPh sb="1" eb="2">
      <t>チュウ</t>
    </rPh>
    <phoneticPr fontId="1"/>
  </si>
  <si>
    <t>予備線基本料金</t>
    <rPh sb="0" eb="2">
      <t>ヨビ</t>
    </rPh>
    <rPh sb="2" eb="3">
      <t>セン</t>
    </rPh>
    <rPh sb="3" eb="5">
      <t>キホン</t>
    </rPh>
    <rPh sb="5" eb="7">
      <t>リョウキン</t>
    </rPh>
    <phoneticPr fontId="1"/>
  </si>
  <si>
    <t>くだものの里
まつかわ</t>
    <rPh sb="5" eb="6">
      <t>サト</t>
    </rPh>
    <phoneticPr fontId="9"/>
  </si>
  <si>
    <t>湯の瀬
いとおしき</t>
    <rPh sb="0" eb="1">
      <t>ユ</t>
    </rPh>
    <rPh sb="2" eb="3">
      <t>セ</t>
    </rPh>
    <phoneticPr fontId="9"/>
  </si>
  <si>
    <t>中央アルプス
こまかっぱ</t>
    <rPh sb="0" eb="2">
      <t>チュウオウハツデンショ</t>
    </rPh>
    <phoneticPr fontId="9"/>
  </si>
  <si>
    <t>合計金額（税込）</t>
    <rPh sb="0" eb="2">
      <t>ゴウケイキ</t>
    </rPh>
    <rPh sb="2" eb="4">
      <t>キンガク</t>
    </rPh>
    <rPh sb="5" eb="7">
      <t>ゼイコミ</t>
    </rPh>
    <phoneticPr fontId="1"/>
  </si>
  <si>
    <t>単価
（円）</t>
    <phoneticPr fontId="1"/>
  </si>
  <si>
    <t>年額
（円）</t>
    <rPh sb="0" eb="2">
      <t>ネンガク</t>
    </rPh>
    <rPh sb="4" eb="5">
      <t>エン</t>
    </rPh>
    <phoneticPr fontId="1"/>
  </si>
  <si>
    <t xml:space="preserve">契約電力
（kW）         </t>
    <phoneticPr fontId="1"/>
  </si>
  <si>
    <t>再エネ
賦課金
（円／kWh）</t>
    <rPh sb="0" eb="1">
      <t>サイフ</t>
    </rPh>
    <rPh sb="4" eb="7">
      <t>フカキンヌ</t>
    </rPh>
    <phoneticPr fontId="1"/>
  </si>
  <si>
    <t>使用電力量
（kWh）</t>
    <phoneticPr fontId="1"/>
  </si>
  <si>
    <t>燃料費調整
単価
（円／kWh）</t>
    <rPh sb="0" eb="3">
      <t>ネンリョウヒチ</t>
    </rPh>
    <rPh sb="3" eb="5">
      <t>チョウセイタ</t>
    </rPh>
    <rPh sb="6" eb="8">
      <t>タンカヌ</t>
    </rPh>
    <phoneticPr fontId="1"/>
  </si>
  <si>
    <t>単価
（円／kWh）</t>
    <phoneticPr fontId="1"/>
  </si>
  <si>
    <t>月額
（円）</t>
    <phoneticPr fontId="1"/>
  </si>
  <si>
    <t>（金額：税抜）</t>
    <rPh sb="1" eb="3">
      <t>キンガク</t>
    </rPh>
    <rPh sb="4" eb="6">
      <t>ゼイヌキ</t>
    </rPh>
    <phoneticPr fontId="1"/>
  </si>
  <si>
    <t>特別
高圧</t>
    <rPh sb="0" eb="2">
      <t>トクベツ</t>
    </rPh>
    <rPh sb="3" eb="5">
      <t>コウアツ</t>
    </rPh>
    <phoneticPr fontId="1"/>
  </si>
  <si>
    <t>合計</t>
    <rPh sb="0" eb="2">
      <t>ゴウケイキ</t>
    </rPh>
    <phoneticPr fontId="1"/>
  </si>
  <si>
    <t>金額
（円）</t>
    <rPh sb="0" eb="2">
      <t>キンガク</t>
    </rPh>
    <phoneticPr fontId="1"/>
  </si>
  <si>
    <t>１　各料金単価は税抜価格とすること。また、各税抜単価の端数は小数第３位以下を切り捨てること。</t>
    <rPh sb="2" eb="5">
      <t>カクリョウキンタ</t>
    </rPh>
    <rPh sb="5" eb="7">
      <t>タンカゼ</t>
    </rPh>
    <rPh sb="8" eb="10">
      <t>ゼイヌキカ</t>
    </rPh>
    <rPh sb="10" eb="12">
      <t>カカクカ</t>
    </rPh>
    <rPh sb="21" eb="22">
      <t>カクゼ</t>
    </rPh>
    <rPh sb="22" eb="24">
      <t>ゼイヌキタ</t>
    </rPh>
    <rPh sb="24" eb="26">
      <t>タンカハ</t>
    </rPh>
    <rPh sb="27" eb="29">
      <t>ハスウシ</t>
    </rPh>
    <rPh sb="30" eb="32">
      <t>ショウスウダ</t>
    </rPh>
    <rPh sb="32" eb="33">
      <t>ダイイ</t>
    </rPh>
    <rPh sb="34" eb="37">
      <t>イイカキ</t>
    </rPh>
    <rPh sb="38" eb="39">
      <t>キス</t>
    </rPh>
    <rPh sb="40" eb="41">
      <t>ス</t>
    </rPh>
    <phoneticPr fontId="1"/>
  </si>
  <si>
    <t>２　発電所計及び消費税相当額は小数点以下を切り捨てた数値とすること。</t>
    <rPh sb="2" eb="4">
      <t>ハツデン</t>
    </rPh>
    <rPh sb="4" eb="5">
      <t>ショ</t>
    </rPh>
    <rPh sb="5" eb="6">
      <t>ケイオ</t>
    </rPh>
    <rPh sb="6" eb="7">
      <t>オヨシ</t>
    </rPh>
    <rPh sb="8" eb="11">
      <t>ショウヒゼイソ</t>
    </rPh>
    <rPh sb="11" eb="13">
      <t>ソウトウガ</t>
    </rPh>
    <rPh sb="13" eb="14">
      <t>ガクシ</t>
    </rPh>
    <rPh sb="15" eb="18">
      <t>ショウスウテンイ</t>
    </rPh>
    <rPh sb="18" eb="20">
      <t>イカキ</t>
    </rPh>
    <rPh sb="21" eb="22">
      <t>キス</t>
    </rPh>
    <rPh sb="23" eb="24">
      <t>スス</t>
    </rPh>
    <rPh sb="26" eb="28">
      <t>スウチ</t>
    </rPh>
    <phoneticPr fontId="1"/>
  </si>
  <si>
    <t>３　夏季は７～９月、その他季は４月～６月及び10月～３月の間である。</t>
    <rPh sb="2" eb="4">
      <t>カキ</t>
    </rPh>
    <rPh sb="8" eb="9">
      <t>ガツ</t>
    </rPh>
    <rPh sb="12" eb="13">
      <t>タ</t>
    </rPh>
    <rPh sb="13" eb="14">
      <t>キ</t>
    </rPh>
    <rPh sb="16" eb="17">
      <t>ガツ</t>
    </rPh>
    <rPh sb="19" eb="20">
      <t>ガツ</t>
    </rPh>
    <rPh sb="20" eb="21">
      <t>オヨ</t>
    </rPh>
    <rPh sb="24" eb="25">
      <t>ガツ</t>
    </rPh>
    <rPh sb="27" eb="28">
      <t>ガツ</t>
    </rPh>
    <rPh sb="29" eb="30">
      <t>カン</t>
    </rPh>
    <phoneticPr fontId="1"/>
  </si>
  <si>
    <t>４　燃料費調整単価は0円とすること。（実受給時に付加することは可）</t>
    <rPh sb="2" eb="5">
      <t>ネンリョウヒ</t>
    </rPh>
    <rPh sb="5" eb="7">
      <t>チョウセイ</t>
    </rPh>
    <rPh sb="7" eb="9">
      <t>タンカ</t>
    </rPh>
    <rPh sb="11" eb="12">
      <t>エン</t>
    </rPh>
    <rPh sb="19" eb="20">
      <t>ジツ</t>
    </rPh>
    <rPh sb="20" eb="22">
      <t>ジュキュウ</t>
    </rPh>
    <rPh sb="22" eb="23">
      <t>ジ</t>
    </rPh>
    <rPh sb="24" eb="26">
      <t>フカ</t>
    </rPh>
    <rPh sb="31" eb="32">
      <t>カ</t>
    </rPh>
    <phoneticPr fontId="1"/>
  </si>
  <si>
    <t>５　再エネ賦課金は3.8円（税抜）とすること。</t>
    <rPh sb="2" eb="3">
      <t>サイ</t>
    </rPh>
    <rPh sb="5" eb="8">
      <t>フカキン</t>
    </rPh>
    <rPh sb="12" eb="13">
      <t>エン</t>
    </rPh>
    <rPh sb="14" eb="15">
      <t>ゼイ</t>
    </rPh>
    <rPh sb="15" eb="16">
      <t>ヌ</t>
    </rPh>
    <phoneticPr fontId="1"/>
  </si>
  <si>
    <t>６　電源・非化石の別について問わない。</t>
    <rPh sb="2" eb="4">
      <t>デンゲン</t>
    </rPh>
    <rPh sb="5" eb="6">
      <t>ヒ</t>
    </rPh>
    <rPh sb="6" eb="8">
      <t>カセキ</t>
    </rPh>
    <rPh sb="9" eb="10">
      <t>ベツ</t>
    </rPh>
    <rPh sb="14" eb="15">
      <t>ト</t>
    </rPh>
    <phoneticPr fontId="1"/>
  </si>
  <si>
    <t>令和９年度</t>
    <rPh sb="0" eb="2">
      <t>レイワ</t>
    </rPh>
    <rPh sb="3" eb="5">
      <t>ネンド</t>
    </rPh>
    <phoneticPr fontId="1"/>
  </si>
  <si>
    <t>令和10年度</t>
    <rPh sb="0" eb="2">
      <t>レイワ</t>
    </rPh>
    <rPh sb="4" eb="6">
      <t>ネンド</t>
    </rPh>
    <phoneticPr fontId="1"/>
  </si>
  <si>
    <t>R10年度
合計（税抜）</t>
    <rPh sb="3" eb="5">
      <t>ネンド</t>
    </rPh>
    <rPh sb="6" eb="8">
      <t>ゴウケイハツデンショ</t>
    </rPh>
    <rPh sb="9" eb="11">
      <t>ゼイヌキ</t>
    </rPh>
    <phoneticPr fontId="9"/>
  </si>
  <si>
    <t>R９･10年度
合計（税抜）</t>
    <rPh sb="5" eb="7">
      <t>ネンド</t>
    </rPh>
    <rPh sb="8" eb="10">
      <t>ゴウケイハツデンショ</t>
    </rPh>
    <rPh sb="11" eb="13">
      <t>ゼイヌキ</t>
    </rPh>
    <phoneticPr fontId="9"/>
  </si>
  <si>
    <t>R９年度
合計（税抜）</t>
    <rPh sb="2" eb="4">
      <t>ネンド</t>
    </rPh>
    <rPh sb="5" eb="7">
      <t>ゴウケイハツデンショ</t>
    </rPh>
    <rPh sb="8" eb="10">
      <t>ゼイヌキ</t>
    </rPh>
    <phoneticPr fontId="9"/>
  </si>
  <si>
    <t>７　算出結果は積算者の責任において確認してください。企業局は、この様式の計算式等の不備について責任を負いません。</t>
    <phoneticPr fontId="1"/>
  </si>
  <si>
    <t>（様式８）</t>
    <rPh sb="1" eb="3">
      <t>ハツデン</t>
    </rPh>
    <rPh sb="3" eb="4">
      <t>ショメイ</t>
    </rPh>
    <phoneticPr fontId="1"/>
  </si>
  <si>
    <t>A×B×C
＝D</t>
    <phoneticPr fontId="1"/>
  </si>
  <si>
    <t>Ｄ×12
＝Ｅ</t>
    <phoneticPr fontId="1"/>
  </si>
  <si>
    <t>Ｆ×Ｇ
＝Ｈ</t>
    <phoneticPr fontId="1"/>
  </si>
  <si>
    <t>Ｈ×12
＝Ｉ</t>
    <phoneticPr fontId="1"/>
  </si>
  <si>
    <t>(Ｊ1+Ｊ2+Ｊ3)×Ｋ
＝Ｌ</t>
    <phoneticPr fontId="1"/>
  </si>
  <si>
    <t>(Ｍ1+Ｍ2+Ｍ3)×Ｎ
＝Ｏ</t>
    <phoneticPr fontId="1"/>
  </si>
  <si>
    <t>Ｋ＋Ｎ
＝P</t>
    <phoneticPr fontId="1"/>
  </si>
  <si>
    <t>L+O
＝Q</t>
    <phoneticPr fontId="1"/>
  </si>
  <si>
    <t>Ｅ + Ｉ＋Ｑ</t>
    <phoneticPr fontId="1"/>
  </si>
  <si>
    <t>発電所料金
（円）</t>
    <rPh sb="0" eb="2">
      <t>ハツデン</t>
    </rPh>
    <rPh sb="2" eb="3">
      <t>ショ</t>
    </rPh>
    <rPh sb="3" eb="5">
      <t>リョウキン</t>
    </rPh>
    <phoneticPr fontId="1"/>
  </si>
  <si>
    <t>長野県企業局28発電所への所内電力の供給業務積算内訳書</t>
    <rPh sb="0" eb="3">
      <t>ナガノケン</t>
    </rPh>
    <rPh sb="3" eb="5">
      <t>キギョウ</t>
    </rPh>
    <rPh sb="5" eb="6">
      <t>キョク</t>
    </rPh>
    <rPh sb="8" eb="10">
      <t>ハツデン</t>
    </rPh>
    <rPh sb="10" eb="11">
      <t>ショ</t>
    </rPh>
    <rPh sb="13" eb="15">
      <t>ショナイ</t>
    </rPh>
    <rPh sb="15" eb="17">
      <t>デンリョク</t>
    </rPh>
    <rPh sb="18" eb="20">
      <t>キョウキュウ</t>
    </rPh>
    <rPh sb="20" eb="22">
      <t>ギョウム</t>
    </rPh>
    <rPh sb="22" eb="24">
      <t>セキサン</t>
    </rPh>
    <rPh sb="24" eb="27">
      <t>ウチワケショハツデンショショナイデンリョクキョウキュウギョウムセキサンウチワケショ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</si>
</sst>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0.0_ "/>
    <numFmt numFmtId="177" formatCode="#,##0.00_);[Red]\(#,##0.00\)"/>
    <numFmt numFmtId="178" formatCode="#,##0.00_ ;[Red]\-#,##0.00\ "/>
    <numFmt numFmtId="179" formatCode="#,##0.00_ "/>
    <numFmt numFmtId="180" formatCode="#,##0_ "/>
    <numFmt numFmtId="181" formatCode="0.00_ "/>
    <numFmt numFmtId="182" formatCode="#,##0_ ;[Red]\-#,##0\ "/>
  </numFmts>
  <fonts count="51">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
      <sz val="14"/>
      <name val="ＭＳ Ｐゴシック"/>
      <family val="3"/>
      <charset val="128"/>
    </font>
    <font>
      <sz val="11"/>
      <name val="ＭＳ 明朝"/>
      <family val="1"/>
      <charset val="128"/>
    </font>
    <font>
      <sz val="11"/>
      <color indexed="10"/>
      <name val="ＭＳ Ｐゴシック"/>
      <family val="3"/>
      <charset val="128"/>
    </font>
    <font>
      <sz val="11"/>
      <name val="ＭＳ Ｐゴシック"/>
      <family val="3"/>
      <charset val="128"/>
    </font>
    <font>
      <sz val="10"/>
      <color indexed="8"/>
      <name val="Arial"/>
      <family val="2"/>
    </font>
    <font>
      <sz val="11"/>
      <color indexed="5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2"/>
      <charset val="128"/>
    </font>
    <font>
      <sz val="11"/>
      <color theme="1"/>
      <name val="ＭＳ Ｐゴシック"/>
      <family val="2"/>
      <scheme val="minor"/>
    </font>
    <font>
      <sz val="11"/>
      <color theme="1"/>
      <name val="ＭＳ Ｐゴシック"/>
      <family val="2"/>
      <charset val="128"/>
      <scheme val="minor"/>
    </font>
    <font>
      <sz val="12"/>
      <name val="ＭＳ Ｐゴシック"/>
      <family val="3"/>
      <charset val="128"/>
    </font>
    <font>
      <sz val="10"/>
      <name val="ＭＳ Ｐゴシック"/>
      <family val="3"/>
      <charset val="128"/>
    </font>
    <font>
      <sz val="12"/>
      <name val="ＭＳ 明朝"/>
      <family val="1"/>
      <charset val="128"/>
    </font>
    <font>
      <sz val="12"/>
      <name val="等幅明朝"/>
      <family val="1"/>
      <charset val="128"/>
    </font>
    <font>
      <sz val="14"/>
      <name val="ＭＳ 明朝"/>
      <family val="1"/>
      <charset val="128"/>
    </font>
    <font>
      <sz val="12"/>
      <color rgb="FF0070C0"/>
      <name val="ＭＳ Ｐゴシック"/>
      <family val="3"/>
      <charset val="128"/>
    </font>
  </fonts>
  <fills count="5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4"/>
      </patternFill>
    </fill>
    <fill>
      <patternFill patternType="solid">
        <fgColor theme="9" tint="0.79998168889431442"/>
        <bgColor indexed="64"/>
      </patternFill>
    </fill>
  </fills>
  <borders count="142">
    <border>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diagonal/>
    </border>
    <border>
      <left/>
      <right/>
      <top style="medium">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ck">
        <color rgb="FF0070C0"/>
      </left>
      <right style="thick">
        <color rgb="FF0070C0"/>
      </right>
      <top style="thick">
        <color rgb="FF0070C0"/>
      </top>
      <bottom style="thin">
        <color indexed="64"/>
      </bottom>
      <diagonal/>
    </border>
    <border>
      <left style="thick">
        <color rgb="FF0070C0"/>
      </left>
      <right style="thick">
        <color rgb="FF0070C0"/>
      </right>
      <top style="thin">
        <color indexed="64"/>
      </top>
      <bottom style="thin">
        <color indexed="64"/>
      </bottom>
      <diagonal/>
    </border>
    <border>
      <left style="thick">
        <color rgb="FF0070C0"/>
      </left>
      <right style="thick">
        <color rgb="FF0070C0"/>
      </right>
      <top style="thin">
        <color indexed="64"/>
      </top>
      <bottom style="medium">
        <color indexed="64"/>
      </bottom>
      <diagonal/>
    </border>
    <border>
      <left style="thick">
        <color rgb="FF0070C0"/>
      </left>
      <right style="thick">
        <color rgb="FF0070C0"/>
      </right>
      <top style="medium">
        <color indexed="64"/>
      </top>
      <bottom style="thin">
        <color indexed="64"/>
      </bottom>
      <diagonal/>
    </border>
    <border>
      <left style="thick">
        <color rgb="FF0070C0"/>
      </left>
      <right style="thick">
        <color rgb="FF0070C0"/>
      </right>
      <top style="thin">
        <color indexed="64"/>
      </top>
      <bottom style="thick">
        <color rgb="FF0070C0"/>
      </bottom>
      <diagonal/>
    </border>
    <border diagonalUp="1">
      <left style="medium">
        <color indexed="64"/>
      </left>
      <right/>
      <top style="thin">
        <color indexed="64"/>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ck">
        <color rgb="FF0070C0"/>
      </left>
      <right style="thick">
        <color rgb="FF0070C0"/>
      </right>
      <top style="thin">
        <color indexed="64"/>
      </top>
      <bottom/>
      <diagonal/>
    </border>
    <border diagonalUp="1">
      <left style="medium">
        <color indexed="64"/>
      </left>
      <right/>
      <top style="thin">
        <color indexed="64"/>
      </top>
      <bottom/>
      <diagonal style="thin">
        <color indexed="64"/>
      </diagonal>
    </border>
    <border>
      <left/>
      <right style="medium">
        <color indexed="64"/>
      </right>
      <top style="medium">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style="thick">
        <color rgb="FF0070C0"/>
      </top>
      <bottom style="medium">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medium">
        <color indexed="64"/>
      </left>
      <right style="medium">
        <color indexed="64"/>
      </right>
      <top style="medium">
        <color indexed="64"/>
      </top>
      <bottom style="medium">
        <color indexed="64"/>
      </bottom>
      <diagonal/>
    </border>
    <border>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ck">
        <color rgb="FF0070C0"/>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thin">
        <color indexed="64"/>
      </bottom>
      <diagonal/>
    </border>
    <border>
      <left style="hair">
        <color indexed="64"/>
      </left>
      <right style="hair">
        <color indexed="64"/>
      </right>
      <top style="thick">
        <color rgb="FF0070C0"/>
      </top>
      <bottom style="medium">
        <color indexed="64"/>
      </bottom>
      <diagonal/>
    </border>
    <border>
      <left style="hair">
        <color indexed="64"/>
      </left>
      <right/>
      <top style="medium">
        <color indexed="64"/>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diagonalUp="1">
      <left/>
      <right style="hair">
        <color indexed="64"/>
      </right>
      <top style="thin">
        <color indexed="64"/>
      </top>
      <bottom style="thin">
        <color indexed="64"/>
      </bottom>
      <diagonal style="thin">
        <color indexed="64"/>
      </diagonal>
    </border>
    <border diagonalUp="1">
      <left/>
      <right style="hair">
        <color indexed="64"/>
      </right>
      <top style="thin">
        <color indexed="64"/>
      </top>
      <bottom/>
      <diagonal style="thin">
        <color indexed="64"/>
      </diagonal>
    </border>
    <border diagonalUp="1">
      <left/>
      <right style="hair">
        <color indexed="64"/>
      </right>
      <top style="thin">
        <color indexed="64"/>
      </top>
      <bottom style="medium">
        <color indexed="64"/>
      </bottom>
      <diagonal style="thin">
        <color indexed="64"/>
      </diagonal>
    </border>
    <border diagonalUp="1">
      <left style="hair">
        <color indexed="64"/>
      </left>
      <right/>
      <top style="thin">
        <color indexed="64"/>
      </top>
      <bottom style="thin">
        <color indexed="64"/>
      </bottom>
      <diagonal style="thin">
        <color indexed="64"/>
      </diagonal>
    </border>
    <border diagonalUp="1">
      <left style="hair">
        <color indexed="64"/>
      </left>
      <right/>
      <top style="thin">
        <color indexed="64"/>
      </top>
      <bottom/>
      <diagonal style="thin">
        <color indexed="64"/>
      </diagonal>
    </border>
    <border diagonalUp="1">
      <left style="hair">
        <color indexed="64"/>
      </left>
      <right/>
      <top style="thin">
        <color indexed="64"/>
      </top>
      <bottom style="medium">
        <color indexed="64"/>
      </bottom>
      <diagonal style="thin">
        <color indexed="64"/>
      </diagonal>
    </border>
    <border diagonalUp="1">
      <left style="hair">
        <color theme="1"/>
      </left>
      <right style="hair">
        <color theme="1"/>
      </right>
      <top style="thin">
        <color indexed="64"/>
      </top>
      <bottom style="medium">
        <color theme="1"/>
      </bottom>
      <diagonal style="thin">
        <color indexed="64"/>
      </diagonal>
    </border>
    <border>
      <left style="hair">
        <color indexed="64"/>
      </left>
      <right style="hair">
        <color indexed="64"/>
      </right>
      <top/>
      <bottom style="medium">
        <color theme="1"/>
      </bottom>
      <diagonal/>
    </border>
    <border diagonalUp="1">
      <left style="hair">
        <color theme="1"/>
      </left>
      <right style="hair">
        <color theme="1"/>
      </right>
      <top style="thin">
        <color indexed="64"/>
      </top>
      <bottom style="thin">
        <color indexed="64"/>
      </bottom>
      <diagonal style="thin">
        <color indexed="64"/>
      </diagonal>
    </border>
    <border diagonalUp="1">
      <left style="hair">
        <color theme="1"/>
      </left>
      <right style="hair">
        <color theme="1"/>
      </right>
      <top style="thin">
        <color indexed="64"/>
      </top>
      <bottom/>
      <diagonal style="thin">
        <color indexed="64"/>
      </diagonal>
    </border>
    <border diagonalUp="1">
      <left style="hair">
        <color theme="1"/>
      </left>
      <right style="hair">
        <color theme="1"/>
      </right>
      <top/>
      <bottom style="thin">
        <color indexed="64"/>
      </bottom>
      <diagonal style="thin">
        <color indexed="64"/>
      </diagonal>
    </border>
    <border>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hair">
        <color indexed="64"/>
      </right>
      <top style="medium">
        <color indexed="64"/>
      </top>
      <bottom style="medium">
        <color theme="1"/>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hair">
        <color indexed="64"/>
      </right>
      <top/>
      <bottom style="medium">
        <color indexed="64"/>
      </bottom>
      <diagonal/>
    </border>
    <border diagonalUp="1">
      <left style="thin">
        <color theme="1"/>
      </left>
      <right style="thin">
        <color theme="1"/>
      </right>
      <top style="thick">
        <color rgb="FF0070C0"/>
      </top>
      <bottom style="medium">
        <color theme="1"/>
      </bottom>
      <diagonal style="thin">
        <color theme="1"/>
      </diagonal>
    </border>
    <border diagonalUp="1">
      <left style="medium">
        <color theme="1"/>
      </left>
      <right style="thin">
        <color theme="1"/>
      </right>
      <top style="thick">
        <color rgb="FF0070C0"/>
      </top>
      <bottom style="medium">
        <color theme="1"/>
      </bottom>
      <diagonal style="thin">
        <color theme="1"/>
      </diagonal>
    </border>
  </borders>
  <cellStyleXfs count="194">
    <xf numFmtId="0" fontId="0" fillId="0" borderId="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7" fillId="0" borderId="0" applyNumberFormat="0" applyFill="0" applyBorder="0" applyAlignment="0" applyProtection="0"/>
    <xf numFmtId="0" fontId="28" fillId="29" borderId="31" applyNumberFormat="0" applyAlignment="0" applyProtection="0"/>
    <xf numFmtId="0" fontId="29" fillId="30" borderId="0" applyNumberFormat="0" applyBorder="0" applyAlignment="0" applyProtection="0"/>
    <xf numFmtId="0" fontId="7" fillId="3" borderId="32" applyNumberFormat="0" applyFont="0" applyAlignment="0" applyProtection="0"/>
    <xf numFmtId="0" fontId="30" fillId="0" borderId="33" applyNumberFormat="0" applyFill="0" applyAlignment="0" applyProtection="0"/>
    <xf numFmtId="0" fontId="31" fillId="31" borderId="0" applyNumberFormat="0" applyBorder="0" applyAlignment="0" applyProtection="0"/>
    <xf numFmtId="0" fontId="32" fillId="32" borderId="34" applyNumberFormat="0" applyAlignment="0" applyProtection="0"/>
    <xf numFmtId="0" fontId="33" fillId="0" borderId="0" applyNumberFormat="0" applyFill="0" applyBorder="0" applyAlignment="0" applyProtection="0"/>
    <xf numFmtId="38" fontId="7" fillId="0" borderId="0" applyFont="0" applyFill="0" applyBorder="0" applyAlignment="0" applyProtection="0"/>
    <xf numFmtId="0" fontId="34" fillId="0" borderId="35" applyNumberFormat="0" applyFill="0" applyAlignment="0" applyProtection="0"/>
    <xf numFmtId="0" fontId="35" fillId="0" borderId="36" applyNumberFormat="0" applyFill="0" applyAlignment="0" applyProtection="0"/>
    <xf numFmtId="0" fontId="36" fillId="0" borderId="37" applyNumberFormat="0" applyFill="0" applyAlignment="0" applyProtection="0"/>
    <xf numFmtId="0" fontId="36" fillId="0" borderId="0" applyNumberFormat="0" applyFill="0" applyBorder="0" applyAlignment="0" applyProtection="0"/>
    <xf numFmtId="0" fontId="37" fillId="0" borderId="38" applyNumberFormat="0" applyFill="0" applyAlignment="0" applyProtection="0"/>
    <xf numFmtId="0" fontId="38" fillId="32" borderId="39" applyNumberFormat="0" applyAlignment="0" applyProtection="0"/>
    <xf numFmtId="0" fontId="39" fillId="0" borderId="0" applyNumberFormat="0" applyFill="0" applyBorder="0" applyAlignment="0" applyProtection="0"/>
    <xf numFmtId="0" fontId="40" fillId="2" borderId="34" applyNumberFormat="0" applyAlignment="0" applyProtection="0"/>
    <xf numFmtId="0" fontId="41" fillId="33" borderId="0" applyNumberFormat="0" applyBorder="0" applyAlignment="0" applyProtection="0"/>
    <xf numFmtId="0" fontId="43" fillId="0" borderId="0"/>
    <xf numFmtId="38" fontId="43" fillId="0" borderId="0" applyFont="0" applyFill="0" applyBorder="0" applyAlignment="0" applyProtection="0">
      <alignment vertical="center"/>
    </xf>
    <xf numFmtId="0" fontId="7" fillId="0" borderId="0"/>
    <xf numFmtId="0" fontId="44" fillId="0" borderId="0">
      <alignment vertical="center"/>
    </xf>
    <xf numFmtId="38" fontId="44"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3" fontId="45" fillId="0" borderId="0"/>
    <xf numFmtId="9" fontId="7" fillId="0" borderId="0" applyFont="0" applyFill="0" applyBorder="0" applyAlignment="0" applyProtection="0"/>
    <xf numFmtId="38" fontId="7" fillId="0" borderId="0" applyFont="0" applyFill="0" applyBorder="0" applyAlignment="0" applyProtection="0"/>
    <xf numFmtId="0" fontId="7" fillId="0" borderId="0">
      <alignment vertical="center"/>
    </xf>
    <xf numFmtId="0" fontId="46" fillId="0" borderId="0"/>
    <xf numFmtId="3" fontId="45" fillId="0" borderId="0"/>
    <xf numFmtId="9" fontId="7" fillId="0" borderId="0" applyFont="0" applyFill="0" applyBorder="0" applyAlignment="0" applyProtection="0"/>
    <xf numFmtId="38" fontId="7" fillId="0" borderId="0" applyFont="0" applyFill="0" applyBorder="0" applyAlignment="0" applyProtection="0"/>
    <xf numFmtId="0" fontId="25" fillId="0" borderId="0"/>
    <xf numFmtId="0" fontId="10" fillId="34" borderId="0" applyNumberFormat="0" applyBorder="0" applyAlignment="0" applyProtection="0">
      <alignment vertical="center"/>
    </xf>
    <xf numFmtId="0" fontId="10" fillId="34" borderId="0" applyNumberFormat="0" applyBorder="0" applyAlignment="0" applyProtection="0">
      <alignment vertical="center"/>
    </xf>
    <xf numFmtId="0" fontId="10" fillId="35" borderId="0" applyNumberFormat="0" applyBorder="0" applyAlignment="0" applyProtection="0">
      <alignment vertical="center"/>
    </xf>
    <xf numFmtId="0" fontId="10" fillId="35"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8" borderId="0" applyNumberFormat="0" applyBorder="0" applyAlignment="0" applyProtection="0">
      <alignment vertical="center"/>
    </xf>
    <xf numFmtId="0" fontId="11" fillId="48" borderId="0" applyNumberFormat="0" applyBorder="0" applyAlignment="0" applyProtection="0">
      <alignment vertical="center"/>
    </xf>
    <xf numFmtId="0" fontId="11" fillId="49" borderId="0" applyNumberFormat="0" applyBorder="0" applyAlignment="0" applyProtection="0">
      <alignment vertical="center"/>
    </xf>
    <xf numFmtId="0" fontId="11" fillId="49" borderId="0" applyNumberFormat="0" applyBorder="0" applyAlignment="0" applyProtection="0">
      <alignment vertical="center"/>
    </xf>
    <xf numFmtId="0" fontId="11" fillId="50" borderId="0" applyNumberFormat="0" applyBorder="0" applyAlignment="0" applyProtection="0">
      <alignment vertical="center"/>
    </xf>
    <xf numFmtId="0" fontId="11" fillId="50"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51" borderId="0" applyNumberFormat="0" applyBorder="0" applyAlignment="0" applyProtection="0">
      <alignment vertical="center"/>
    </xf>
    <xf numFmtId="0" fontId="11" fillId="51"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52" borderId="1" applyNumberFormat="0" applyAlignment="0" applyProtection="0">
      <alignment vertical="center"/>
    </xf>
    <xf numFmtId="0" fontId="13" fillId="52" borderId="1" applyNumberFormat="0" applyAlignment="0" applyProtection="0">
      <alignment vertical="center"/>
    </xf>
    <xf numFmtId="0" fontId="14" fillId="53" borderId="0" applyNumberFormat="0" applyBorder="0" applyAlignment="0" applyProtection="0">
      <alignment vertical="center"/>
    </xf>
    <xf numFmtId="0" fontId="14" fillId="53" borderId="0" applyNumberFormat="0" applyBorder="0" applyAlignment="0" applyProtection="0">
      <alignment vertical="center"/>
    </xf>
    <xf numFmtId="0" fontId="7" fillId="54" borderId="46" applyNumberFormat="0" applyFont="0" applyAlignment="0" applyProtection="0">
      <alignment vertical="center"/>
    </xf>
    <xf numFmtId="0" fontId="7" fillId="54" borderId="46" applyNumberFormat="0" applyFont="0" applyAlignment="0" applyProtection="0">
      <alignment vertical="center"/>
    </xf>
    <xf numFmtId="0" fontId="9" fillId="0" borderId="2" applyNumberFormat="0" applyFill="0" applyAlignment="0" applyProtection="0">
      <alignment vertical="center"/>
    </xf>
    <xf numFmtId="0" fontId="9" fillId="0" borderId="2" applyNumberFormat="0" applyFill="0" applyAlignment="0" applyProtection="0">
      <alignment vertical="center"/>
    </xf>
    <xf numFmtId="0" fontId="15" fillId="35" borderId="0" applyNumberFormat="0" applyBorder="0" applyAlignment="0" applyProtection="0">
      <alignment vertical="center"/>
    </xf>
    <xf numFmtId="0" fontId="15" fillId="35" borderId="0" applyNumberFormat="0" applyBorder="0" applyAlignment="0" applyProtection="0">
      <alignment vertical="center"/>
    </xf>
    <xf numFmtId="0" fontId="16" fillId="55" borderId="47" applyNumberFormat="0" applyAlignment="0" applyProtection="0">
      <alignment vertical="center"/>
    </xf>
    <xf numFmtId="0" fontId="16" fillId="55" borderId="47" applyNumberFormat="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1" fillId="55" borderId="49" applyNumberFormat="0" applyAlignment="0" applyProtection="0">
      <alignment vertical="center"/>
    </xf>
    <xf numFmtId="0" fontId="21" fillId="55" borderId="49"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6" fontId="7" fillId="0" borderId="0" applyFont="0" applyFill="0" applyBorder="0" applyAlignment="0" applyProtection="0">
      <alignment vertical="center"/>
    </xf>
    <xf numFmtId="0" fontId="23" fillId="39" borderId="47" applyNumberFormat="0" applyAlignment="0" applyProtection="0">
      <alignment vertical="center"/>
    </xf>
    <xf numFmtId="0" fontId="23" fillId="39" borderId="47" applyNumberFormat="0" applyAlignment="0" applyProtection="0">
      <alignment vertical="center"/>
    </xf>
    <xf numFmtId="0" fontId="7" fillId="0" borderId="0"/>
    <xf numFmtId="0" fontId="25" fillId="0" borderId="0">
      <alignment vertical="center"/>
    </xf>
    <xf numFmtId="39" fontId="47" fillId="0" borderId="0"/>
    <xf numFmtId="0" fontId="25" fillId="0" borderId="0">
      <alignment vertical="center"/>
    </xf>
    <xf numFmtId="0" fontId="48" fillId="0" borderId="0"/>
    <xf numFmtId="0" fontId="25" fillId="0" borderId="0">
      <alignment vertical="center"/>
    </xf>
    <xf numFmtId="0" fontId="25" fillId="0" borderId="0">
      <alignment vertical="center"/>
    </xf>
    <xf numFmtId="0" fontId="25" fillId="0" borderId="0">
      <alignment vertical="center"/>
    </xf>
    <xf numFmtId="1" fontId="49" fillId="0" borderId="0"/>
    <xf numFmtId="0" fontId="45" fillId="0" borderId="0"/>
    <xf numFmtId="0" fontId="24" fillId="36" borderId="0" applyNumberFormat="0" applyBorder="0" applyAlignment="0" applyProtection="0">
      <alignment vertical="center"/>
    </xf>
    <xf numFmtId="0" fontId="24" fillId="36" borderId="0" applyNumberFormat="0" applyBorder="0" applyAlignment="0" applyProtection="0">
      <alignment vertical="center"/>
    </xf>
    <xf numFmtId="0" fontId="47" fillId="0" borderId="0"/>
    <xf numFmtId="0" fontId="42" fillId="0" borderId="0">
      <alignment vertical="center"/>
    </xf>
    <xf numFmtId="0" fontId="44" fillId="0" borderId="0">
      <alignment vertical="center"/>
    </xf>
    <xf numFmtId="0" fontId="44" fillId="0" borderId="0">
      <alignment vertical="center"/>
    </xf>
    <xf numFmtId="0" fontId="42" fillId="0" borderId="0">
      <alignment vertical="center"/>
    </xf>
    <xf numFmtId="0" fontId="44" fillId="0" borderId="0">
      <alignment vertical="center"/>
    </xf>
    <xf numFmtId="0" fontId="44" fillId="0" borderId="0">
      <alignment vertical="center"/>
    </xf>
    <xf numFmtId="38" fontId="44" fillId="0" borderId="0" applyFont="0" applyFill="0" applyBorder="0" applyAlignment="0" applyProtection="0">
      <alignment vertical="center"/>
    </xf>
    <xf numFmtId="0" fontId="16" fillId="55" borderId="59" applyNumberFormat="0" applyAlignment="0" applyProtection="0">
      <alignment vertical="center"/>
    </xf>
    <xf numFmtId="0" fontId="20" fillId="0" borderId="56" applyNumberFormat="0" applyFill="0" applyAlignment="0" applyProtection="0">
      <alignment vertical="center"/>
    </xf>
    <xf numFmtId="0" fontId="21" fillId="55" borderId="61" applyNumberFormat="0" applyAlignment="0" applyProtection="0">
      <alignment vertical="center"/>
    </xf>
    <xf numFmtId="0" fontId="21" fillId="55" borderId="61"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16" fillId="55" borderId="59" applyNumberFormat="0" applyAlignment="0" applyProtection="0">
      <alignment vertical="center"/>
    </xf>
    <xf numFmtId="0" fontId="7" fillId="54" borderId="58" applyNumberFormat="0" applyFont="0" applyAlignment="0" applyProtection="0">
      <alignment vertical="center"/>
    </xf>
    <xf numFmtId="0" fontId="7" fillId="54" borderId="58" applyNumberFormat="0" applyFont="0" applyAlignment="0" applyProtection="0">
      <alignment vertical="center"/>
    </xf>
    <xf numFmtId="0" fontId="7" fillId="54" borderId="54" applyNumberFormat="0" applyFont="0" applyAlignment="0" applyProtection="0">
      <alignment vertical="center"/>
    </xf>
    <xf numFmtId="0" fontId="7" fillId="54" borderId="54" applyNumberFormat="0" applyFont="0" applyAlignment="0" applyProtection="0">
      <alignment vertical="center"/>
    </xf>
    <xf numFmtId="0" fontId="16" fillId="55" borderId="55" applyNumberFormat="0" applyAlignment="0" applyProtection="0">
      <alignment vertical="center"/>
    </xf>
    <xf numFmtId="0" fontId="16" fillId="55" borderId="55" applyNumberFormat="0" applyAlignment="0" applyProtection="0">
      <alignment vertical="center"/>
    </xf>
    <xf numFmtId="0" fontId="7" fillId="54" borderId="50" applyNumberFormat="0" applyFont="0" applyAlignment="0" applyProtection="0">
      <alignment vertical="center"/>
    </xf>
    <xf numFmtId="0" fontId="7" fillId="54" borderId="50" applyNumberFormat="0" applyFont="0" applyAlignment="0" applyProtection="0">
      <alignment vertical="center"/>
    </xf>
    <xf numFmtId="0" fontId="16" fillId="55" borderId="51" applyNumberFormat="0" applyAlignment="0" applyProtection="0">
      <alignment vertical="center"/>
    </xf>
    <xf numFmtId="0" fontId="16" fillId="55" borderId="51" applyNumberFormat="0" applyAlignment="0" applyProtection="0">
      <alignment vertical="center"/>
    </xf>
    <xf numFmtId="0" fontId="20" fillId="0" borderId="56" applyNumberFormat="0" applyFill="0" applyAlignment="0" applyProtection="0">
      <alignment vertical="center"/>
    </xf>
    <xf numFmtId="0" fontId="21" fillId="55" borderId="57" applyNumberFormat="0" applyAlignment="0" applyProtection="0">
      <alignment vertical="center"/>
    </xf>
    <xf numFmtId="0" fontId="21" fillId="55" borderId="57" applyNumberFormat="0" applyAlignment="0" applyProtection="0">
      <alignment vertical="center"/>
    </xf>
    <xf numFmtId="0" fontId="23" fillId="39" borderId="55" applyNumberFormat="0" applyAlignment="0" applyProtection="0">
      <alignment vertical="center"/>
    </xf>
    <xf numFmtId="0" fontId="23" fillId="39" borderId="55" applyNumberFormat="0" applyAlignment="0" applyProtection="0">
      <alignment vertical="center"/>
    </xf>
    <xf numFmtId="0" fontId="20" fillId="0" borderId="52" applyNumberFormat="0" applyFill="0" applyAlignment="0" applyProtection="0">
      <alignment vertical="center"/>
    </xf>
    <xf numFmtId="0" fontId="20" fillId="0" borderId="52" applyNumberFormat="0" applyFill="0" applyAlignment="0" applyProtection="0">
      <alignment vertical="center"/>
    </xf>
    <xf numFmtId="0" fontId="21" fillId="55" borderId="53" applyNumberFormat="0" applyAlignment="0" applyProtection="0">
      <alignment vertical="center"/>
    </xf>
    <xf numFmtId="0" fontId="21" fillId="55" borderId="53" applyNumberFormat="0" applyAlignment="0" applyProtection="0">
      <alignment vertical="center"/>
    </xf>
    <xf numFmtId="0" fontId="23" fillId="39" borderId="51" applyNumberFormat="0" applyAlignment="0" applyProtection="0">
      <alignment vertical="center"/>
    </xf>
    <xf numFmtId="0" fontId="23" fillId="39" borderId="51" applyNumberFormat="0" applyAlignment="0" applyProtection="0">
      <alignment vertical="center"/>
    </xf>
    <xf numFmtId="0" fontId="23" fillId="39" borderId="59" applyNumberFormat="0" applyAlignment="0" applyProtection="0">
      <alignment vertical="center"/>
    </xf>
    <xf numFmtId="0" fontId="23" fillId="39" borderId="59" applyNumberFormat="0" applyAlignment="0" applyProtection="0">
      <alignment vertical="center"/>
    </xf>
  </cellStyleXfs>
  <cellXfs count="284">
    <xf numFmtId="0" fontId="0" fillId="0" borderId="0" xfId="0"/>
    <xf numFmtId="0" fontId="4" fillId="0" borderId="0" xfId="0" applyFont="1"/>
    <xf numFmtId="176" fontId="0" fillId="0" borderId="0" xfId="0" applyNumberFormat="1"/>
    <xf numFmtId="0" fontId="0" fillId="0" borderId="0" xfId="0"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0" fillId="0" borderId="0" xfId="0" applyAlignment="1">
      <alignment vertical="center"/>
    </xf>
    <xf numFmtId="178" fontId="6" fillId="0" borderId="0" xfId="0" applyNumberFormat="1" applyFont="1" applyAlignment="1">
      <alignment vertical="center"/>
    </xf>
    <xf numFmtId="0" fontId="3" fillId="0" borderId="27" xfId="0" applyFont="1" applyBorder="1" applyAlignment="1">
      <alignment horizontal="center" vertical="center" wrapText="1" shrinkToFit="1"/>
    </xf>
    <xf numFmtId="0" fontId="4" fillId="0" borderId="0" xfId="0" applyFont="1" applyAlignment="1">
      <alignment horizontal="right" vertical="center"/>
    </xf>
    <xf numFmtId="0" fontId="2" fillId="0" borderId="0" xfId="0" applyFont="1" applyAlignment="1">
      <alignment horizontal="centerContinuous" vertical="center"/>
    </xf>
    <xf numFmtId="0" fontId="45" fillId="0" borderId="44" xfId="0" applyFont="1" applyBorder="1" applyAlignment="1">
      <alignment horizontal="center" vertical="center" wrapText="1"/>
    </xf>
    <xf numFmtId="38" fontId="45" fillId="0" borderId="62" xfId="33" applyFont="1" applyBorder="1" applyAlignment="1">
      <alignment horizontal="right" vertical="center"/>
    </xf>
    <xf numFmtId="180" fontId="45" fillId="4" borderId="21" xfId="0" applyNumberFormat="1" applyFont="1" applyFill="1" applyBorder="1" applyAlignment="1">
      <alignment horizontal="right" vertical="center"/>
    </xf>
    <xf numFmtId="38" fontId="45" fillId="0" borderId="44" xfId="33" applyFont="1" applyBorder="1" applyAlignment="1" applyProtection="1">
      <alignment vertical="center"/>
    </xf>
    <xf numFmtId="0" fontId="45" fillId="0" borderId="9" xfId="0" applyFont="1" applyBorder="1" applyAlignment="1">
      <alignment horizontal="center" vertical="center" wrapText="1"/>
    </xf>
    <xf numFmtId="38" fontId="45" fillId="0" borderId="17" xfId="33" applyFont="1" applyBorder="1" applyAlignment="1">
      <alignment horizontal="right" vertical="center"/>
    </xf>
    <xf numFmtId="180" fontId="45" fillId="4" borderId="12" xfId="0" applyNumberFormat="1" applyFont="1" applyFill="1" applyBorder="1" applyAlignment="1">
      <alignment horizontal="right" vertical="center"/>
    </xf>
    <xf numFmtId="38" fontId="45" fillId="0" borderId="9" xfId="33" applyFont="1" applyBorder="1" applyAlignment="1" applyProtection="1">
      <alignment vertical="center"/>
    </xf>
    <xf numFmtId="0" fontId="45" fillId="0" borderId="11" xfId="0" applyFont="1" applyBorder="1" applyAlignment="1">
      <alignment horizontal="center" vertical="center" wrapText="1"/>
    </xf>
    <xf numFmtId="38" fontId="45" fillId="0" borderId="63" xfId="33" applyFont="1" applyBorder="1" applyAlignment="1">
      <alignment horizontal="right" vertical="center"/>
    </xf>
    <xf numFmtId="180" fontId="45" fillId="4" borderId="13" xfId="0" applyNumberFormat="1" applyFont="1" applyFill="1" applyBorder="1" applyAlignment="1">
      <alignment horizontal="right" vertical="center"/>
    </xf>
    <xf numFmtId="38" fontId="45" fillId="0" borderId="11" xfId="33" applyFont="1" applyBorder="1" applyAlignment="1" applyProtection="1">
      <alignment vertical="center"/>
    </xf>
    <xf numFmtId="38" fontId="45" fillId="0" borderId="69" xfId="33" applyFont="1" applyBorder="1" applyAlignment="1">
      <alignment horizontal="right" vertical="center"/>
    </xf>
    <xf numFmtId="0" fontId="45" fillId="0" borderId="71" xfId="0" applyFont="1" applyBorder="1" applyAlignment="1">
      <alignment horizontal="center" vertical="center" wrapText="1"/>
    </xf>
    <xf numFmtId="38" fontId="45" fillId="0" borderId="73" xfId="33" applyFont="1" applyBorder="1" applyAlignment="1">
      <alignment horizontal="right" vertical="center"/>
    </xf>
    <xf numFmtId="38" fontId="45" fillId="0" borderId="75" xfId="33" applyFont="1" applyBorder="1" applyAlignment="1">
      <alignment horizontal="right" vertical="center"/>
    </xf>
    <xf numFmtId="180" fontId="45" fillId="4" borderId="14" xfId="0" applyNumberFormat="1" applyFont="1" applyFill="1" applyBorder="1" applyAlignment="1">
      <alignment horizontal="right" vertical="center"/>
    </xf>
    <xf numFmtId="38" fontId="45" fillId="0" borderId="71" xfId="33" applyFont="1" applyBorder="1" applyAlignment="1" applyProtection="1">
      <alignment vertical="center"/>
    </xf>
    <xf numFmtId="38" fontId="45" fillId="0" borderId="70" xfId="33" applyFont="1" applyBorder="1" applyAlignment="1">
      <alignment horizontal="right" vertical="center"/>
    </xf>
    <xf numFmtId="0" fontId="45" fillId="0" borderId="40" xfId="0" applyFont="1" applyBorder="1" applyAlignment="1">
      <alignment horizontal="center" vertical="center" wrapText="1"/>
    </xf>
    <xf numFmtId="0" fontId="45" fillId="0" borderId="23"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72" xfId="0" applyFont="1" applyBorder="1" applyAlignment="1">
      <alignment horizontal="center" vertical="center" wrapText="1"/>
    </xf>
    <xf numFmtId="0" fontId="2" fillId="0" borderId="76" xfId="0" applyFont="1" applyBorder="1" applyAlignment="1">
      <alignment horizontal="centerContinuous" vertical="center"/>
    </xf>
    <xf numFmtId="0" fontId="2" fillId="0" borderId="23" xfId="0" applyFont="1" applyBorder="1" applyAlignment="1">
      <alignment horizontal="centerContinuous" vertical="center"/>
    </xf>
    <xf numFmtId="0" fontId="2" fillId="0" borderId="24" xfId="0" applyFont="1" applyBorder="1" applyAlignment="1">
      <alignment horizontal="centerContinuous" vertical="center"/>
    </xf>
    <xf numFmtId="182" fontId="45" fillId="0" borderId="22" xfId="33" applyNumberFormat="1" applyFont="1" applyBorder="1" applyAlignment="1" applyProtection="1">
      <alignment vertical="center"/>
    </xf>
    <xf numFmtId="182" fontId="45" fillId="0" borderId="20" xfId="33" applyNumberFormat="1" applyFont="1" applyBorder="1" applyAlignment="1" applyProtection="1">
      <alignment vertical="center"/>
    </xf>
    <xf numFmtId="182" fontId="45" fillId="0" borderId="19" xfId="33" applyNumberFormat="1" applyFont="1" applyBorder="1" applyAlignment="1" applyProtection="1">
      <alignment vertical="center"/>
    </xf>
    <xf numFmtId="182" fontId="45" fillId="0" borderId="15" xfId="33" applyNumberFormat="1" applyFont="1" applyBorder="1" applyAlignment="1" applyProtection="1">
      <alignment vertical="center"/>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82" xfId="0" applyFont="1" applyBorder="1" applyAlignment="1">
      <alignment horizontal="center" vertical="center" wrapText="1"/>
    </xf>
    <xf numFmtId="0" fontId="45" fillId="0" borderId="83" xfId="0" applyFont="1" applyBorder="1" applyAlignment="1">
      <alignment horizontal="center" vertical="center" wrapText="1"/>
    </xf>
    <xf numFmtId="0" fontId="45" fillId="0" borderId="84" xfId="0" applyFont="1" applyBorder="1" applyAlignment="1">
      <alignment horizontal="center" vertical="center" wrapText="1"/>
    </xf>
    <xf numFmtId="0" fontId="3" fillId="0" borderId="85" xfId="0" applyFont="1" applyBorder="1" applyAlignment="1">
      <alignment horizontal="center" vertical="center" wrapText="1" shrinkToFit="1"/>
    </xf>
    <xf numFmtId="2" fontId="45" fillId="0" borderId="86" xfId="0" applyNumberFormat="1" applyFont="1" applyBorder="1" applyAlignment="1">
      <alignment vertical="center"/>
    </xf>
    <xf numFmtId="180" fontId="45" fillId="4" borderId="86" xfId="0" applyNumberFormat="1" applyFont="1" applyFill="1" applyBorder="1" applyAlignment="1">
      <alignment horizontal="right" vertical="center"/>
    </xf>
    <xf numFmtId="178" fontId="45" fillId="0" borderId="87" xfId="33" applyNumberFormat="1" applyFont="1" applyBorder="1" applyAlignment="1" applyProtection="1">
      <alignment vertical="center"/>
    </xf>
    <xf numFmtId="2" fontId="45" fillId="0" borderId="78" xfId="0" applyNumberFormat="1" applyFont="1" applyBorder="1" applyAlignment="1">
      <alignment vertical="center"/>
    </xf>
    <xf numFmtId="180" fontId="45" fillId="4" borderId="78" xfId="0" applyNumberFormat="1" applyFont="1" applyFill="1" applyBorder="1" applyAlignment="1">
      <alignment horizontal="right" vertical="center"/>
    </xf>
    <xf numFmtId="178" fontId="45" fillId="0" borderId="79" xfId="33" applyNumberFormat="1" applyFont="1" applyBorder="1" applyAlignment="1" applyProtection="1">
      <alignment vertical="center"/>
    </xf>
    <xf numFmtId="2" fontId="45" fillId="0" borderId="89" xfId="0" applyNumberFormat="1" applyFont="1" applyBorder="1" applyAlignment="1">
      <alignment vertical="center"/>
    </xf>
    <xf numFmtId="180" fontId="45" fillId="4" borderId="89" xfId="0" applyNumberFormat="1" applyFont="1" applyFill="1" applyBorder="1" applyAlignment="1">
      <alignment horizontal="right" vertical="center"/>
    </xf>
    <xf numFmtId="178" fontId="45" fillId="0" borderId="90" xfId="33" applyNumberFormat="1" applyFont="1" applyBorder="1" applyAlignment="1" applyProtection="1">
      <alignment vertical="center"/>
    </xf>
    <xf numFmtId="2" fontId="45" fillId="0" borderId="81" xfId="0" applyNumberFormat="1" applyFont="1" applyBorder="1" applyAlignment="1">
      <alignment vertical="center"/>
    </xf>
    <xf numFmtId="180" fontId="45" fillId="4" borderId="81" xfId="0" applyNumberFormat="1" applyFont="1" applyFill="1" applyBorder="1" applyAlignment="1">
      <alignment horizontal="right" vertical="center"/>
    </xf>
    <xf numFmtId="178" fontId="45" fillId="0" borderId="82" xfId="33" applyNumberFormat="1" applyFont="1" applyBorder="1" applyAlignment="1" applyProtection="1">
      <alignment vertical="center"/>
    </xf>
    <xf numFmtId="0" fontId="3" fillId="0" borderId="95" xfId="0" applyFont="1" applyBorder="1" applyAlignment="1">
      <alignment horizontal="center" vertical="center" wrapText="1"/>
    </xf>
    <xf numFmtId="0" fontId="45" fillId="0" borderId="96" xfId="0" applyFont="1" applyBorder="1" applyAlignment="1">
      <alignment horizontal="center" vertical="center" wrapText="1"/>
    </xf>
    <xf numFmtId="0" fontId="3" fillId="0" borderId="85" xfId="0" applyFont="1" applyBorder="1" applyAlignment="1">
      <alignment horizontal="center" vertical="center" wrapText="1"/>
    </xf>
    <xf numFmtId="176" fontId="3" fillId="0" borderId="81" xfId="0" applyNumberFormat="1" applyFont="1" applyBorder="1" applyAlignment="1">
      <alignment horizontal="center" vertical="center" wrapText="1"/>
    </xf>
    <xf numFmtId="176" fontId="45" fillId="0" borderId="84" xfId="0" applyNumberFormat="1" applyFont="1" applyBorder="1" applyAlignment="1">
      <alignment horizontal="center" vertical="center" wrapText="1"/>
    </xf>
    <xf numFmtId="0" fontId="45" fillId="0" borderId="85" xfId="0" applyFont="1" applyBorder="1" applyAlignment="1">
      <alignment horizontal="center" vertical="center" wrapText="1"/>
    </xf>
    <xf numFmtId="177" fontId="45" fillId="0" borderId="86" xfId="33" applyNumberFormat="1" applyFont="1" applyBorder="1" applyAlignment="1" applyProtection="1">
      <alignment vertical="center"/>
    </xf>
    <xf numFmtId="177" fontId="45" fillId="0" borderId="78" xfId="33" applyNumberFormat="1" applyFont="1" applyBorder="1" applyAlignment="1" applyProtection="1">
      <alignment vertical="center"/>
    </xf>
    <xf numFmtId="177" fontId="45" fillId="0" borderId="89" xfId="33" applyNumberFormat="1" applyFont="1" applyBorder="1" applyAlignment="1" applyProtection="1">
      <alignment vertical="center"/>
    </xf>
    <xf numFmtId="0" fontId="3" fillId="0" borderId="84" xfId="0" applyFont="1" applyBorder="1" applyAlignment="1">
      <alignment horizontal="center" vertical="center" wrapText="1"/>
    </xf>
    <xf numFmtId="177" fontId="45" fillId="0" borderId="81" xfId="33" applyNumberFormat="1" applyFont="1" applyBorder="1" applyAlignment="1" applyProtection="1">
      <alignment vertical="center"/>
    </xf>
    <xf numFmtId="0" fontId="3" fillId="0" borderId="108" xfId="0" applyFont="1" applyBorder="1" applyAlignment="1">
      <alignment horizontal="center" vertical="center" wrapText="1"/>
    </xf>
    <xf numFmtId="0" fontId="45" fillId="0" borderId="109" xfId="0" applyFont="1" applyBorder="1" applyAlignment="1">
      <alignment horizontal="center" vertical="center" wrapText="1"/>
    </xf>
    <xf numFmtId="177" fontId="45" fillId="0" borderId="110" xfId="33" applyNumberFormat="1" applyFont="1" applyBorder="1" applyAlignment="1" applyProtection="1">
      <alignment vertical="center"/>
    </xf>
    <xf numFmtId="177" fontId="45" fillId="0" borderId="111" xfId="33" applyNumberFormat="1" applyFont="1" applyBorder="1" applyAlignment="1" applyProtection="1">
      <alignment vertical="center"/>
    </xf>
    <xf numFmtId="177" fontId="45" fillId="0" borderId="112" xfId="33" applyNumberFormat="1" applyFont="1" applyBorder="1" applyAlignment="1" applyProtection="1">
      <alignment vertical="center"/>
    </xf>
    <xf numFmtId="177" fontId="45" fillId="0" borderId="108" xfId="33" applyNumberFormat="1" applyFont="1" applyBorder="1" applyAlignment="1" applyProtection="1">
      <alignment vertical="center"/>
    </xf>
    <xf numFmtId="40" fontId="45" fillId="0" borderId="99" xfId="33" applyNumberFormat="1" applyFont="1" applyBorder="1" applyAlignment="1" applyProtection="1">
      <alignment horizontal="center" vertical="center"/>
    </xf>
    <xf numFmtId="40" fontId="45" fillId="0" borderId="94" xfId="33" applyNumberFormat="1" applyFont="1" applyBorder="1" applyAlignment="1" applyProtection="1">
      <alignment horizontal="center" vertical="center"/>
    </xf>
    <xf numFmtId="40" fontId="45" fillId="0" borderId="98" xfId="33" applyNumberFormat="1" applyFont="1" applyBorder="1" applyAlignment="1" applyProtection="1">
      <alignment horizontal="center" vertical="center"/>
    </xf>
    <xf numFmtId="40" fontId="45" fillId="0" borderId="95" xfId="33" applyNumberFormat="1" applyFont="1" applyBorder="1" applyAlignment="1" applyProtection="1">
      <alignment horizontal="center" vertical="center"/>
    </xf>
    <xf numFmtId="177" fontId="45" fillId="0" borderId="99" xfId="33" applyNumberFormat="1" applyFont="1" applyBorder="1" applyAlignment="1" applyProtection="1">
      <alignment vertical="center"/>
    </xf>
    <xf numFmtId="177" fontId="45" fillId="0" borderId="94" xfId="33" applyNumberFormat="1" applyFont="1" applyBorder="1" applyAlignment="1" applyProtection="1">
      <alignment vertical="center"/>
    </xf>
    <xf numFmtId="177" fontId="45" fillId="0" borderId="98" xfId="33" applyNumberFormat="1" applyFont="1" applyBorder="1" applyAlignment="1" applyProtection="1">
      <alignment vertical="center"/>
    </xf>
    <xf numFmtId="177" fontId="45" fillId="0" borderId="113" xfId="33" applyNumberFormat="1" applyFont="1" applyBorder="1" applyAlignment="1" applyProtection="1">
      <alignment vertical="center"/>
    </xf>
    <xf numFmtId="177" fontId="45" fillId="0" borderId="114" xfId="33" applyNumberFormat="1" applyFont="1" applyBorder="1" applyAlignment="1" applyProtection="1">
      <alignment vertical="center"/>
    </xf>
    <xf numFmtId="177" fontId="45" fillId="0" borderId="115" xfId="33" applyNumberFormat="1" applyFont="1" applyBorder="1" applyAlignment="1" applyProtection="1">
      <alignment vertical="center"/>
    </xf>
    <xf numFmtId="177" fontId="45" fillId="0" borderId="116" xfId="33" applyNumberFormat="1" applyFont="1" applyBorder="1" applyAlignment="1" applyProtection="1">
      <alignment vertical="center"/>
    </xf>
    <xf numFmtId="177" fontId="45" fillId="0" borderId="117" xfId="33" applyNumberFormat="1" applyFont="1" applyBorder="1" applyAlignment="1" applyProtection="1">
      <alignment vertical="center"/>
    </xf>
    <xf numFmtId="177" fontId="45" fillId="0" borderId="118" xfId="33" applyNumberFormat="1" applyFont="1" applyBorder="1" applyAlignment="1" applyProtection="1">
      <alignment vertical="center"/>
    </xf>
    <xf numFmtId="2" fontId="45" fillId="0" borderId="99" xfId="0" applyNumberFormat="1" applyFont="1" applyBorder="1" applyAlignment="1">
      <alignment vertical="center"/>
    </xf>
    <xf numFmtId="2" fontId="45" fillId="0" borderId="94" xfId="0" applyNumberFormat="1" applyFont="1" applyBorder="1" applyAlignment="1">
      <alignment vertical="center"/>
    </xf>
    <xf numFmtId="2" fontId="45" fillId="0" borderId="98" xfId="0" applyNumberFormat="1" applyFont="1" applyBorder="1" applyAlignment="1">
      <alignment vertical="center"/>
    </xf>
    <xf numFmtId="2" fontId="45" fillId="0" borderId="95" xfId="0" applyNumberFormat="1" applyFont="1" applyBorder="1" applyAlignment="1">
      <alignment vertical="center"/>
    </xf>
    <xf numFmtId="178" fontId="45" fillId="0" borderId="110" xfId="33" applyNumberFormat="1" applyFont="1" applyBorder="1" applyAlignment="1" applyProtection="1">
      <alignment vertical="center"/>
    </xf>
    <xf numFmtId="178" fontId="45" fillId="0" borderId="111" xfId="33" applyNumberFormat="1" applyFont="1" applyBorder="1" applyAlignment="1" applyProtection="1">
      <alignment vertical="center"/>
    </xf>
    <xf numFmtId="178" fontId="45" fillId="0" borderId="112" xfId="33" applyNumberFormat="1" applyFont="1" applyBorder="1" applyAlignment="1" applyProtection="1">
      <alignment vertical="center"/>
    </xf>
    <xf numFmtId="178" fontId="45" fillId="0" borderId="108" xfId="33" applyNumberFormat="1" applyFont="1" applyBorder="1" applyAlignment="1" applyProtection="1">
      <alignment vertical="center"/>
    </xf>
    <xf numFmtId="179" fontId="45" fillId="56" borderId="64" xfId="33" applyNumberFormat="1" applyFont="1" applyFill="1" applyBorder="1" applyAlignment="1" applyProtection="1">
      <alignment horizontal="right" vertical="center"/>
      <protection locked="0"/>
    </xf>
    <xf numFmtId="179" fontId="45" fillId="56" borderId="65" xfId="33" applyNumberFormat="1" applyFont="1" applyFill="1" applyBorder="1" applyAlignment="1" applyProtection="1">
      <alignment horizontal="right" vertical="center"/>
      <protection locked="0"/>
    </xf>
    <xf numFmtId="179" fontId="45" fillId="56" borderId="66" xfId="33" applyNumberFormat="1" applyFont="1" applyFill="1" applyBorder="1" applyAlignment="1" applyProtection="1">
      <alignment horizontal="right" vertical="center"/>
      <protection locked="0"/>
    </xf>
    <xf numFmtId="179" fontId="45" fillId="56" borderId="67" xfId="33" applyNumberFormat="1" applyFont="1" applyFill="1" applyBorder="1" applyAlignment="1" applyProtection="1">
      <alignment horizontal="right" vertical="center"/>
      <protection locked="0"/>
    </xf>
    <xf numFmtId="179" fontId="45" fillId="56" borderId="74" xfId="33" applyNumberFormat="1" applyFont="1" applyFill="1" applyBorder="1" applyAlignment="1" applyProtection="1">
      <alignment horizontal="right" vertical="center"/>
      <protection locked="0"/>
    </xf>
    <xf numFmtId="179" fontId="45" fillId="56" borderId="68" xfId="33" applyNumberFormat="1" applyFont="1" applyFill="1" applyBorder="1" applyAlignment="1" applyProtection="1">
      <alignment horizontal="right" vertical="center"/>
      <protection locked="0"/>
    </xf>
    <xf numFmtId="181" fontId="45" fillId="56" borderId="64" xfId="0" applyNumberFormat="1" applyFont="1" applyFill="1" applyBorder="1" applyAlignment="1" applyProtection="1">
      <alignment vertical="center"/>
      <protection locked="0"/>
    </xf>
    <xf numFmtId="181" fontId="45" fillId="56" borderId="65" xfId="0" applyNumberFormat="1" applyFont="1" applyFill="1" applyBorder="1" applyAlignment="1" applyProtection="1">
      <alignment vertical="center"/>
      <protection locked="0"/>
    </xf>
    <xf numFmtId="181" fontId="45" fillId="56" borderId="66" xfId="0" applyNumberFormat="1" applyFont="1" applyFill="1" applyBorder="1" applyAlignment="1" applyProtection="1">
      <alignment vertical="center"/>
      <protection locked="0"/>
    </xf>
    <xf numFmtId="181" fontId="45" fillId="56" borderId="67" xfId="0" applyNumberFormat="1" applyFont="1" applyFill="1" applyBorder="1" applyAlignment="1" applyProtection="1">
      <alignment vertical="center"/>
      <protection locked="0"/>
    </xf>
    <xf numFmtId="181" fontId="45" fillId="56" borderId="74" xfId="0" applyNumberFormat="1" applyFont="1" applyFill="1" applyBorder="1" applyAlignment="1" applyProtection="1">
      <alignment vertical="center"/>
      <protection locked="0"/>
    </xf>
    <xf numFmtId="181" fontId="45" fillId="56" borderId="68" xfId="0" applyNumberFormat="1" applyFont="1" applyFill="1" applyBorder="1" applyAlignment="1" applyProtection="1">
      <alignment vertical="center"/>
      <protection locked="0"/>
    </xf>
    <xf numFmtId="0" fontId="0" fillId="0" borderId="0" xfId="0" applyAlignment="1">
      <alignment horizontal="right" vertical="center"/>
    </xf>
    <xf numFmtId="0" fontId="5" fillId="0" borderId="0" xfId="0" applyFont="1" applyAlignment="1">
      <alignment horizontal="left" vertical="center"/>
    </xf>
    <xf numFmtId="180" fontId="0" fillId="4" borderId="41" xfId="0" applyNumberFormat="1" applyFill="1" applyBorder="1" applyAlignment="1">
      <alignment horizontal="right" vertical="center"/>
    </xf>
    <xf numFmtId="176" fontId="0" fillId="0" borderId="0" xfId="0" applyNumberFormat="1" applyAlignment="1">
      <alignment vertical="center"/>
    </xf>
    <xf numFmtId="0" fontId="0" fillId="0" borderId="0" xfId="0" applyAlignment="1">
      <alignment horizontal="left" vertical="center"/>
    </xf>
    <xf numFmtId="179" fontId="45" fillId="0" borderId="121" xfId="33" applyNumberFormat="1" applyFont="1" applyBorder="1" applyAlignment="1" applyProtection="1">
      <alignment horizontal="right" vertical="center"/>
      <protection locked="0"/>
    </xf>
    <xf numFmtId="179" fontId="45" fillId="0" borderId="122" xfId="33" applyNumberFormat="1" applyFont="1" applyBorder="1" applyAlignment="1" applyProtection="1">
      <alignment horizontal="right" vertical="center"/>
      <protection locked="0"/>
    </xf>
    <xf numFmtId="179" fontId="45" fillId="0" borderId="119" xfId="33" applyNumberFormat="1" applyFont="1" applyBorder="1" applyAlignment="1" applyProtection="1">
      <alignment horizontal="right" vertical="center"/>
      <protection locked="0"/>
    </xf>
    <xf numFmtId="179" fontId="45" fillId="0" borderId="123" xfId="33" applyNumberFormat="1" applyFont="1" applyBorder="1" applyAlignment="1" applyProtection="1">
      <alignment horizontal="right" vertical="center"/>
      <protection locked="0"/>
    </xf>
    <xf numFmtId="0" fontId="2" fillId="0" borderId="9" xfId="0" applyFont="1" applyBorder="1" applyAlignment="1">
      <alignment horizontal="centerContinuous" vertical="center"/>
    </xf>
    <xf numFmtId="0" fontId="45" fillId="57" borderId="11" xfId="0" applyFont="1" applyFill="1" applyBorder="1" applyAlignment="1">
      <alignment horizontal="center" vertical="center" wrapText="1"/>
    </xf>
    <xf numFmtId="0" fontId="45" fillId="57" borderId="10" xfId="0" applyFont="1" applyFill="1" applyBorder="1" applyAlignment="1">
      <alignment horizontal="center" vertical="center" shrinkToFit="1"/>
    </xf>
    <xf numFmtId="38" fontId="45" fillId="57" borderId="88" xfId="33" applyFont="1" applyFill="1" applyBorder="1" applyAlignment="1">
      <alignment horizontal="right" vertical="center"/>
    </xf>
    <xf numFmtId="179" fontId="45" fillId="57" borderId="105" xfId="33" applyNumberFormat="1" applyFont="1" applyFill="1" applyBorder="1" applyAlignment="1" applyProtection="1">
      <alignment horizontal="right" vertical="center"/>
      <protection locked="0"/>
    </xf>
    <xf numFmtId="40" fontId="45" fillId="57" borderId="89" xfId="33" applyNumberFormat="1" applyFont="1" applyFill="1" applyBorder="1" applyAlignment="1" applyProtection="1">
      <alignment horizontal="center" vertical="center"/>
    </xf>
    <xf numFmtId="177" fontId="45" fillId="57" borderId="89" xfId="33" applyNumberFormat="1" applyFont="1" applyFill="1" applyBorder="1" applyAlignment="1" applyProtection="1">
      <alignment vertical="center"/>
    </xf>
    <xf numFmtId="177" fontId="45" fillId="57" borderId="112" xfId="33" applyNumberFormat="1" applyFont="1" applyFill="1" applyBorder="1" applyAlignment="1" applyProtection="1">
      <alignment vertical="center"/>
    </xf>
    <xf numFmtId="179" fontId="45" fillId="57" borderId="120" xfId="33" applyNumberFormat="1" applyFont="1" applyFill="1" applyBorder="1" applyAlignment="1" applyProtection="1">
      <alignment horizontal="right" vertical="center"/>
      <protection locked="0"/>
    </xf>
    <xf numFmtId="177" fontId="45" fillId="57" borderId="90" xfId="33" applyNumberFormat="1" applyFont="1" applyFill="1" applyBorder="1" applyAlignment="1" applyProtection="1">
      <alignment vertical="center"/>
    </xf>
    <xf numFmtId="181" fontId="45" fillId="57" borderId="100" xfId="0" applyNumberFormat="1" applyFont="1" applyFill="1" applyBorder="1" applyAlignment="1" applyProtection="1">
      <alignment vertical="center"/>
      <protection locked="0"/>
    </xf>
    <xf numFmtId="2" fontId="45" fillId="57" borderId="89" xfId="0" applyNumberFormat="1" applyFont="1" applyFill="1" applyBorder="1" applyAlignment="1">
      <alignment vertical="center"/>
    </xf>
    <xf numFmtId="180" fontId="45" fillId="57" borderId="89" xfId="0" applyNumberFormat="1" applyFont="1" applyFill="1" applyBorder="1" applyAlignment="1">
      <alignment horizontal="right" vertical="center"/>
    </xf>
    <xf numFmtId="178" fontId="45" fillId="57" borderId="90" xfId="33" applyNumberFormat="1" applyFont="1" applyFill="1" applyBorder="1" applyAlignment="1" applyProtection="1">
      <alignment vertical="center"/>
    </xf>
    <xf numFmtId="181" fontId="45" fillId="57" borderId="91" xfId="0" applyNumberFormat="1" applyFont="1" applyFill="1" applyBorder="1" applyAlignment="1" applyProtection="1">
      <alignment vertical="center"/>
      <protection locked="0"/>
    </xf>
    <xf numFmtId="38" fontId="45" fillId="57" borderId="25" xfId="33" applyFont="1" applyFill="1" applyBorder="1" applyAlignment="1">
      <alignment vertical="center" shrinkToFit="1"/>
    </xf>
    <xf numFmtId="38" fontId="45" fillId="57" borderId="6" xfId="33" applyFont="1" applyFill="1" applyBorder="1" applyAlignment="1">
      <alignment vertical="center" shrinkToFit="1"/>
    </xf>
    <xf numFmtId="38" fontId="45" fillId="57" borderId="7" xfId="33" applyFont="1" applyFill="1" applyBorder="1" applyAlignment="1">
      <alignment vertical="center" shrinkToFit="1"/>
    </xf>
    <xf numFmtId="38" fontId="45" fillId="57" borderId="20" xfId="33" applyFont="1" applyFill="1" applyBorder="1" applyAlignment="1" applyProtection="1">
      <alignment horizontal="right" vertical="center" shrinkToFit="1"/>
    </xf>
    <xf numFmtId="38" fontId="45" fillId="57" borderId="19" xfId="0" applyNumberFormat="1" applyFont="1" applyFill="1" applyBorder="1" applyAlignment="1">
      <alignment vertical="center" shrinkToFit="1"/>
    </xf>
    <xf numFmtId="0" fontId="45" fillId="57" borderId="97" xfId="0" applyFont="1" applyFill="1" applyBorder="1" applyAlignment="1">
      <alignment horizontal="center" vertical="center" wrapText="1"/>
    </xf>
    <xf numFmtId="0" fontId="45" fillId="57" borderId="124" xfId="0" applyFont="1" applyFill="1" applyBorder="1" applyAlignment="1">
      <alignment horizontal="center" vertical="center" shrinkToFit="1"/>
    </xf>
    <xf numFmtId="38" fontId="45" fillId="57" borderId="125" xfId="33" applyFont="1" applyFill="1" applyBorder="1" applyAlignment="1">
      <alignment horizontal="right" vertical="center"/>
    </xf>
    <xf numFmtId="179" fontId="45" fillId="57" borderId="126" xfId="33" applyNumberFormat="1" applyFont="1" applyFill="1" applyBorder="1" applyAlignment="1" applyProtection="1">
      <alignment horizontal="right" vertical="center"/>
      <protection locked="0"/>
    </xf>
    <xf numFmtId="40" fontId="45" fillId="57" borderId="126" xfId="33" applyNumberFormat="1" applyFont="1" applyFill="1" applyBorder="1" applyAlignment="1" applyProtection="1">
      <alignment horizontal="center" vertical="center"/>
    </xf>
    <xf numFmtId="177" fontId="45" fillId="57" borderId="126" xfId="33" applyNumberFormat="1" applyFont="1" applyFill="1" applyBorder="1" applyAlignment="1" applyProtection="1">
      <alignment vertical="center"/>
    </xf>
    <xf numFmtId="177" fontId="45" fillId="57" borderId="127" xfId="33" applyNumberFormat="1" applyFont="1" applyFill="1" applyBorder="1" applyAlignment="1" applyProtection="1">
      <alignment vertical="center"/>
    </xf>
    <xf numFmtId="179" fontId="45" fillId="57" borderId="128" xfId="33" applyNumberFormat="1" applyFont="1" applyFill="1" applyBorder="1" applyAlignment="1" applyProtection="1">
      <alignment horizontal="right" vertical="center"/>
      <protection locked="0"/>
    </xf>
    <xf numFmtId="177" fontId="45" fillId="57" borderId="129" xfId="33" applyNumberFormat="1" applyFont="1" applyFill="1" applyBorder="1" applyAlignment="1" applyProtection="1">
      <alignment vertical="center"/>
    </xf>
    <xf numFmtId="181" fontId="45" fillId="57" borderId="130" xfId="0" applyNumberFormat="1" applyFont="1" applyFill="1" applyBorder="1" applyAlignment="1" applyProtection="1">
      <alignment vertical="center"/>
      <protection locked="0"/>
    </xf>
    <xf numFmtId="2" fontId="45" fillId="57" borderId="126" xfId="0" applyNumberFormat="1" applyFont="1" applyFill="1" applyBorder="1" applyAlignment="1">
      <alignment vertical="center"/>
    </xf>
    <xf numFmtId="180" fontId="45" fillId="57" borderId="126" xfId="0" applyNumberFormat="1" applyFont="1" applyFill="1" applyBorder="1" applyAlignment="1">
      <alignment horizontal="right" vertical="center"/>
    </xf>
    <xf numFmtId="178" fontId="45" fillId="57" borderId="129" xfId="33" applyNumberFormat="1" applyFont="1" applyFill="1" applyBorder="1" applyAlignment="1" applyProtection="1">
      <alignment vertical="center"/>
    </xf>
    <xf numFmtId="181" fontId="45" fillId="57" borderId="125" xfId="0" applyNumberFormat="1" applyFont="1" applyFill="1" applyBorder="1" applyAlignment="1" applyProtection="1">
      <alignment vertical="center"/>
      <protection locked="0"/>
    </xf>
    <xf numFmtId="38" fontId="45" fillId="57" borderId="131" xfId="33" applyFont="1" applyFill="1" applyBorder="1" applyAlignment="1">
      <alignment vertical="center" shrinkToFit="1"/>
    </xf>
    <xf numFmtId="38" fontId="45" fillId="57" borderId="21" xfId="33" applyFont="1" applyFill="1" applyBorder="1" applyAlignment="1">
      <alignment vertical="center" shrinkToFit="1"/>
    </xf>
    <xf numFmtId="38" fontId="45" fillId="57" borderId="22" xfId="33" applyFont="1" applyFill="1" applyBorder="1" applyAlignment="1">
      <alignment vertical="center" shrinkToFit="1"/>
    </xf>
    <xf numFmtId="179" fontId="45" fillId="57" borderId="132" xfId="33" applyNumberFormat="1" applyFont="1" applyFill="1" applyBorder="1" applyAlignment="1" applyProtection="1">
      <alignment horizontal="right" vertical="center"/>
      <protection locked="0"/>
    </xf>
    <xf numFmtId="38" fontId="45" fillId="57" borderId="132" xfId="33" applyFont="1" applyFill="1" applyBorder="1" applyAlignment="1">
      <alignment vertical="center" shrinkToFit="1"/>
    </xf>
    <xf numFmtId="0" fontId="45" fillId="57" borderId="133" xfId="0" applyFont="1" applyFill="1" applyBorder="1" applyAlignment="1">
      <alignment vertical="center" shrinkToFit="1"/>
    </xf>
    <xf numFmtId="38" fontId="45" fillId="57" borderId="134" xfId="33" applyFont="1" applyFill="1" applyBorder="1" applyAlignment="1">
      <alignment vertical="center" shrinkToFit="1"/>
    </xf>
    <xf numFmtId="38" fontId="45" fillId="57" borderId="135" xfId="33" applyFont="1" applyFill="1" applyBorder="1" applyAlignment="1">
      <alignment vertical="center" shrinkToFit="1"/>
    </xf>
    <xf numFmtId="38" fontId="45" fillId="57" borderId="136" xfId="33" applyFont="1" applyFill="1" applyBorder="1" applyAlignment="1">
      <alignment vertical="center" shrinkToFit="1"/>
    </xf>
    <xf numFmtId="38" fontId="45" fillId="57" borderId="7" xfId="33" applyFont="1" applyFill="1" applyBorder="1" applyAlignment="1" applyProtection="1">
      <alignment horizontal="right" vertical="center" shrinkToFit="1"/>
    </xf>
    <xf numFmtId="0" fontId="45" fillId="57" borderId="41" xfId="0" applyFont="1" applyFill="1" applyBorder="1" applyAlignment="1">
      <alignment horizontal="centerContinuous" vertical="center"/>
    </xf>
    <xf numFmtId="0" fontId="45" fillId="57" borderId="101" xfId="0" applyFont="1" applyFill="1" applyBorder="1" applyAlignment="1">
      <alignment horizontal="center" vertical="center" wrapText="1"/>
    </xf>
    <xf numFmtId="176" fontId="45" fillId="57" borderId="102" xfId="0" applyNumberFormat="1" applyFont="1" applyFill="1" applyBorder="1" applyAlignment="1">
      <alignment horizontal="center" vertical="center" wrapText="1"/>
    </xf>
    <xf numFmtId="0" fontId="45" fillId="57" borderId="102" xfId="0" applyFont="1" applyFill="1" applyBorder="1" applyAlignment="1">
      <alignment horizontal="center" vertical="center" wrapText="1"/>
    </xf>
    <xf numFmtId="0" fontId="3" fillId="57" borderId="102" xfId="0" applyFont="1" applyFill="1" applyBorder="1" applyAlignment="1">
      <alignment horizontal="center" vertical="center" wrapText="1"/>
    </xf>
    <xf numFmtId="0" fontId="45" fillId="57" borderId="106" xfId="0" applyFont="1" applyFill="1" applyBorder="1" applyAlignment="1">
      <alignment horizontal="center" vertical="center" wrapText="1"/>
    </xf>
    <xf numFmtId="0" fontId="45" fillId="57" borderId="103" xfId="0" applyFont="1" applyFill="1" applyBorder="1" applyAlignment="1">
      <alignment horizontal="center" vertical="center" wrapText="1"/>
    </xf>
    <xf numFmtId="0" fontId="45" fillId="57" borderId="137" xfId="0" applyFont="1" applyFill="1" applyBorder="1" applyAlignment="1">
      <alignment horizontal="center" vertical="center" wrapText="1"/>
    </xf>
    <xf numFmtId="0" fontId="3" fillId="57" borderId="103" xfId="0" applyFont="1" applyFill="1" applyBorder="1" applyAlignment="1">
      <alignment horizontal="center" vertical="center" wrapText="1"/>
    </xf>
    <xf numFmtId="0" fontId="3" fillId="57" borderId="103" xfId="0" applyFont="1" applyFill="1" applyBorder="1" applyAlignment="1">
      <alignment horizontal="center" vertical="center" wrapText="1" shrinkToFit="1"/>
    </xf>
    <xf numFmtId="0" fontId="45" fillId="57" borderId="45" xfId="0" applyFont="1" applyFill="1" applyBorder="1" applyAlignment="1">
      <alignment horizontal="center" vertical="center" wrapText="1"/>
    </xf>
    <xf numFmtId="0" fontId="3" fillId="57" borderId="26" xfId="0" applyFont="1" applyFill="1" applyBorder="1" applyAlignment="1">
      <alignment horizontal="center" vertical="center" wrapText="1" shrinkToFit="1"/>
    </xf>
    <xf numFmtId="0" fontId="45" fillId="57" borderId="28" xfId="0" applyFont="1" applyFill="1" applyBorder="1" applyAlignment="1">
      <alignment horizontal="center" vertical="center" wrapText="1"/>
    </xf>
    <xf numFmtId="38" fontId="45" fillId="57" borderId="126" xfId="33" applyFont="1" applyFill="1" applyBorder="1" applyAlignment="1">
      <alignment vertical="center" shrinkToFit="1"/>
    </xf>
    <xf numFmtId="0" fontId="45" fillId="57" borderId="129" xfId="0" applyFont="1" applyFill="1" applyBorder="1" applyAlignment="1">
      <alignment vertical="center" shrinkToFit="1"/>
    </xf>
    <xf numFmtId="38" fontId="45" fillId="0" borderId="62" xfId="33" applyFont="1" applyBorder="1" applyAlignment="1">
      <alignment horizontal="right" vertical="center" shrinkToFit="1"/>
    </xf>
    <xf numFmtId="179" fontId="45" fillId="56" borderId="64" xfId="33" applyNumberFormat="1" applyFont="1" applyFill="1" applyBorder="1" applyAlignment="1" applyProtection="1">
      <alignment horizontal="right" vertical="center" shrinkToFit="1"/>
      <protection locked="0"/>
    </xf>
    <xf numFmtId="40" fontId="45" fillId="0" borderId="99" xfId="33" applyNumberFormat="1" applyFont="1" applyBorder="1" applyAlignment="1" applyProtection="1">
      <alignment horizontal="center" vertical="center" shrinkToFit="1"/>
    </xf>
    <xf numFmtId="177" fontId="45" fillId="0" borderId="86" xfId="33" applyNumberFormat="1" applyFont="1" applyBorder="1" applyAlignment="1" applyProtection="1">
      <alignment vertical="center" shrinkToFit="1"/>
    </xf>
    <xf numFmtId="177" fontId="45" fillId="0" borderId="110" xfId="33" applyNumberFormat="1" applyFont="1" applyBorder="1" applyAlignment="1" applyProtection="1">
      <alignment vertical="center" shrinkToFit="1"/>
    </xf>
    <xf numFmtId="177" fontId="45" fillId="0" borderId="99" xfId="33" applyNumberFormat="1" applyFont="1" applyBorder="1" applyAlignment="1" applyProtection="1">
      <alignment vertical="center" shrinkToFit="1"/>
    </xf>
    <xf numFmtId="181" fontId="45" fillId="56" borderId="64" xfId="0" applyNumberFormat="1" applyFont="1" applyFill="1" applyBorder="1" applyAlignment="1" applyProtection="1">
      <alignment vertical="center" shrinkToFit="1"/>
      <protection locked="0"/>
    </xf>
    <xf numFmtId="2" fontId="45" fillId="0" borderId="99" xfId="0" applyNumberFormat="1" applyFont="1" applyBorder="1" applyAlignment="1">
      <alignment vertical="center" shrinkToFit="1"/>
    </xf>
    <xf numFmtId="2" fontId="45" fillId="0" borderId="86" xfId="0" applyNumberFormat="1" applyFont="1" applyBorder="1" applyAlignment="1">
      <alignment vertical="center" shrinkToFit="1"/>
    </xf>
    <xf numFmtId="180" fontId="45" fillId="4" borderId="86" xfId="0" applyNumberFormat="1" applyFont="1" applyFill="1" applyBorder="1" applyAlignment="1">
      <alignment horizontal="right" vertical="center" shrinkToFit="1"/>
    </xf>
    <xf numFmtId="178" fontId="45" fillId="0" borderId="110" xfId="33" applyNumberFormat="1" applyFont="1" applyBorder="1" applyAlignment="1" applyProtection="1">
      <alignment vertical="center" shrinkToFit="1"/>
    </xf>
    <xf numFmtId="178" fontId="45" fillId="0" borderId="87" xfId="33" applyNumberFormat="1" applyFont="1" applyBorder="1" applyAlignment="1" applyProtection="1">
      <alignment vertical="center" shrinkToFit="1"/>
    </xf>
    <xf numFmtId="180" fontId="45" fillId="4" borderId="21" xfId="0" applyNumberFormat="1" applyFont="1" applyFill="1" applyBorder="1" applyAlignment="1">
      <alignment horizontal="right" vertical="center" shrinkToFit="1"/>
    </xf>
    <xf numFmtId="182" fontId="45" fillId="0" borderId="22" xfId="33" applyNumberFormat="1" applyFont="1" applyBorder="1" applyAlignment="1" applyProtection="1">
      <alignment vertical="center" shrinkToFit="1"/>
    </xf>
    <xf numFmtId="38" fontId="45" fillId="0" borderId="44" xfId="33" applyFont="1" applyBorder="1" applyAlignment="1" applyProtection="1">
      <alignment vertical="center" shrinkToFit="1"/>
    </xf>
    <xf numFmtId="38" fontId="45" fillId="0" borderId="17" xfId="33" applyFont="1" applyBorder="1" applyAlignment="1">
      <alignment horizontal="right" vertical="center" shrinkToFit="1"/>
    </xf>
    <xf numFmtId="179" fontId="45" fillId="56" borderId="65" xfId="33" applyNumberFormat="1" applyFont="1" applyFill="1" applyBorder="1" applyAlignment="1" applyProtection="1">
      <alignment horizontal="right" vertical="center" shrinkToFit="1"/>
      <protection locked="0"/>
    </xf>
    <xf numFmtId="40" fontId="45" fillId="0" borderId="94" xfId="33" applyNumberFormat="1" applyFont="1" applyBorder="1" applyAlignment="1" applyProtection="1">
      <alignment horizontal="center" vertical="center" shrinkToFit="1"/>
    </xf>
    <xf numFmtId="177" fontId="45" fillId="0" borderId="78" xfId="33" applyNumberFormat="1" applyFont="1" applyBorder="1" applyAlignment="1" applyProtection="1">
      <alignment vertical="center" shrinkToFit="1"/>
    </xf>
    <xf numFmtId="177" fontId="45" fillId="0" borderId="111" xfId="33" applyNumberFormat="1" applyFont="1" applyBorder="1" applyAlignment="1" applyProtection="1">
      <alignment vertical="center" shrinkToFit="1"/>
    </xf>
    <xf numFmtId="177" fontId="45" fillId="0" borderId="94" xfId="33" applyNumberFormat="1" applyFont="1" applyBorder="1" applyAlignment="1" applyProtection="1">
      <alignment vertical="center" shrinkToFit="1"/>
    </xf>
    <xf numFmtId="181" fontId="45" fillId="56" borderId="65" xfId="0" applyNumberFormat="1" applyFont="1" applyFill="1" applyBorder="1" applyAlignment="1" applyProtection="1">
      <alignment vertical="center" shrinkToFit="1"/>
      <protection locked="0"/>
    </xf>
    <xf numFmtId="2" fontId="45" fillId="0" borderId="94" xfId="0" applyNumberFormat="1" applyFont="1" applyBorder="1" applyAlignment="1">
      <alignment vertical="center" shrinkToFit="1"/>
    </xf>
    <xf numFmtId="2" fontId="45" fillId="0" borderId="78" xfId="0" applyNumberFormat="1" applyFont="1" applyBorder="1" applyAlignment="1">
      <alignment vertical="center" shrinkToFit="1"/>
    </xf>
    <xf numFmtId="180" fontId="45" fillId="4" borderId="78" xfId="0" applyNumberFormat="1" applyFont="1" applyFill="1" applyBorder="1" applyAlignment="1">
      <alignment horizontal="right" vertical="center" shrinkToFit="1"/>
    </xf>
    <xf numFmtId="178" fontId="45" fillId="0" borderId="111" xfId="33" applyNumberFormat="1" applyFont="1" applyBorder="1" applyAlignment="1" applyProtection="1">
      <alignment vertical="center" shrinkToFit="1"/>
    </xf>
    <xf numFmtId="178" fontId="45" fillId="0" borderId="79" xfId="33" applyNumberFormat="1" applyFont="1" applyBorder="1" applyAlignment="1" applyProtection="1">
      <alignment vertical="center" shrinkToFit="1"/>
    </xf>
    <xf numFmtId="180" fontId="45" fillId="4" borderId="12" xfId="0" applyNumberFormat="1" applyFont="1" applyFill="1" applyBorder="1" applyAlignment="1">
      <alignment horizontal="right" vertical="center" shrinkToFit="1"/>
    </xf>
    <xf numFmtId="182" fontId="45" fillId="0" borderId="20" xfId="33" applyNumberFormat="1" applyFont="1" applyBorder="1" applyAlignment="1" applyProtection="1">
      <alignment vertical="center" shrinkToFit="1"/>
    </xf>
    <xf numFmtId="38" fontId="45" fillId="0" borderId="9" xfId="33" applyFont="1" applyBorder="1" applyAlignment="1" applyProtection="1">
      <alignment vertical="center" shrinkToFit="1"/>
    </xf>
    <xf numFmtId="38" fontId="45" fillId="0" borderId="63" xfId="33" applyFont="1" applyBorder="1" applyAlignment="1">
      <alignment horizontal="right" vertical="center" shrinkToFit="1"/>
    </xf>
    <xf numFmtId="179" fontId="45" fillId="56" borderId="66" xfId="33" applyNumberFormat="1" applyFont="1" applyFill="1" applyBorder="1" applyAlignment="1" applyProtection="1">
      <alignment horizontal="right" vertical="center" shrinkToFit="1"/>
      <protection locked="0"/>
    </xf>
    <xf numFmtId="40" fontId="45" fillId="0" borderId="98" xfId="33" applyNumberFormat="1" applyFont="1" applyBorder="1" applyAlignment="1" applyProtection="1">
      <alignment horizontal="center" vertical="center" shrinkToFit="1"/>
    </xf>
    <xf numFmtId="177" fontId="45" fillId="0" borderId="89" xfId="33" applyNumberFormat="1" applyFont="1" applyBorder="1" applyAlignment="1" applyProtection="1">
      <alignment vertical="center" shrinkToFit="1"/>
    </xf>
    <xf numFmtId="177" fontId="45" fillId="0" borderId="112" xfId="33" applyNumberFormat="1" applyFont="1" applyBorder="1" applyAlignment="1" applyProtection="1">
      <alignment vertical="center" shrinkToFit="1"/>
    </xf>
    <xf numFmtId="177" fontId="45" fillId="0" borderId="98" xfId="33" applyNumberFormat="1" applyFont="1" applyBorder="1" applyAlignment="1" applyProtection="1">
      <alignment vertical="center" shrinkToFit="1"/>
    </xf>
    <xf numFmtId="181" fontId="45" fillId="56" borderId="66" xfId="0" applyNumberFormat="1" applyFont="1" applyFill="1" applyBorder="1" applyAlignment="1" applyProtection="1">
      <alignment vertical="center" shrinkToFit="1"/>
      <protection locked="0"/>
    </xf>
    <xf numFmtId="2" fontId="45" fillId="0" borderId="98" xfId="0" applyNumberFormat="1" applyFont="1" applyBorder="1" applyAlignment="1">
      <alignment vertical="center" shrinkToFit="1"/>
    </xf>
    <xf numFmtId="2" fontId="45" fillId="0" borderId="89" xfId="0" applyNumberFormat="1" applyFont="1" applyBorder="1" applyAlignment="1">
      <alignment vertical="center" shrinkToFit="1"/>
    </xf>
    <xf numFmtId="180" fontId="45" fillId="4" borderId="89" xfId="0" applyNumberFormat="1" applyFont="1" applyFill="1" applyBorder="1" applyAlignment="1">
      <alignment horizontal="right" vertical="center" shrinkToFit="1"/>
    </xf>
    <xf numFmtId="178" fontId="45" fillId="0" borderId="112" xfId="33" applyNumberFormat="1" applyFont="1" applyBorder="1" applyAlignment="1" applyProtection="1">
      <alignment vertical="center" shrinkToFit="1"/>
    </xf>
    <xf numFmtId="178" fontId="45" fillId="0" borderId="90" xfId="33" applyNumberFormat="1" applyFont="1" applyBorder="1" applyAlignment="1" applyProtection="1">
      <alignment vertical="center" shrinkToFit="1"/>
    </xf>
    <xf numFmtId="180" fontId="45" fillId="4" borderId="13" xfId="0" applyNumberFormat="1" applyFont="1" applyFill="1" applyBorder="1" applyAlignment="1">
      <alignment horizontal="right" vertical="center" shrinkToFit="1"/>
    </xf>
    <xf numFmtId="182" fontId="45" fillId="0" borderId="19" xfId="33" applyNumberFormat="1" applyFont="1" applyBorder="1" applyAlignment="1" applyProtection="1">
      <alignment vertical="center" shrinkToFit="1"/>
    </xf>
    <xf numFmtId="38" fontId="45" fillId="0" borderId="11" xfId="33" applyFont="1" applyBorder="1" applyAlignment="1" applyProtection="1">
      <alignment vertical="center" shrinkToFit="1"/>
    </xf>
    <xf numFmtId="179" fontId="45" fillId="56" borderId="67" xfId="33" applyNumberFormat="1" applyFont="1" applyFill="1" applyBorder="1" applyAlignment="1" applyProtection="1">
      <alignment horizontal="right" vertical="center" shrinkToFit="1"/>
      <protection locked="0"/>
    </xf>
    <xf numFmtId="181" fontId="45" fillId="56" borderId="67" xfId="0" applyNumberFormat="1" applyFont="1" applyFill="1" applyBorder="1" applyAlignment="1" applyProtection="1">
      <alignment vertical="center" shrinkToFit="1"/>
      <protection locked="0"/>
    </xf>
    <xf numFmtId="179" fontId="45" fillId="56" borderId="68" xfId="33" applyNumberFormat="1" applyFont="1" applyFill="1" applyBorder="1" applyAlignment="1" applyProtection="1">
      <alignment horizontal="right" vertical="center" shrinkToFit="1"/>
      <protection locked="0"/>
    </xf>
    <xf numFmtId="38" fontId="45" fillId="0" borderId="69" xfId="33" applyFont="1" applyBorder="1" applyAlignment="1">
      <alignment horizontal="right" vertical="center" shrinkToFit="1"/>
    </xf>
    <xf numFmtId="179" fontId="45" fillId="0" borderId="123" xfId="33" applyNumberFormat="1" applyFont="1" applyBorder="1" applyAlignment="1" applyProtection="1">
      <alignment horizontal="right" vertical="center" shrinkToFit="1"/>
      <protection locked="0"/>
    </xf>
    <xf numFmtId="177" fontId="45" fillId="0" borderId="113" xfId="33" applyNumberFormat="1" applyFont="1" applyBorder="1" applyAlignment="1" applyProtection="1">
      <alignment vertical="center" shrinkToFit="1"/>
    </xf>
    <xf numFmtId="177" fontId="45" fillId="0" borderId="116" xfId="33" applyNumberFormat="1" applyFont="1" applyBorder="1" applyAlignment="1" applyProtection="1">
      <alignment vertical="center" shrinkToFit="1"/>
    </xf>
    <xf numFmtId="179" fontId="45" fillId="0" borderId="121" xfId="33" applyNumberFormat="1" applyFont="1" applyBorder="1" applyAlignment="1" applyProtection="1">
      <alignment horizontal="right" vertical="center" shrinkToFit="1"/>
      <protection locked="0"/>
    </xf>
    <xf numFmtId="38" fontId="45" fillId="0" borderId="73" xfId="33" applyFont="1" applyBorder="1" applyAlignment="1">
      <alignment horizontal="right" vertical="center" shrinkToFit="1"/>
    </xf>
    <xf numFmtId="179" fontId="45" fillId="56" borderId="74" xfId="33" applyNumberFormat="1" applyFont="1" applyFill="1" applyBorder="1" applyAlignment="1" applyProtection="1">
      <alignment horizontal="right" vertical="center" shrinkToFit="1"/>
      <protection locked="0"/>
    </xf>
    <xf numFmtId="40" fontId="45" fillId="0" borderId="95" xfId="33" applyNumberFormat="1" applyFont="1" applyBorder="1" applyAlignment="1" applyProtection="1">
      <alignment horizontal="center" vertical="center" shrinkToFit="1"/>
    </xf>
    <xf numFmtId="177" fontId="45" fillId="0" borderId="81" xfId="33" applyNumberFormat="1" applyFont="1" applyBorder="1" applyAlignment="1" applyProtection="1">
      <alignment vertical="center" shrinkToFit="1"/>
    </xf>
    <xf numFmtId="177" fontId="45" fillId="0" borderId="108" xfId="33" applyNumberFormat="1" applyFont="1" applyBorder="1" applyAlignment="1" applyProtection="1">
      <alignment vertical="center" shrinkToFit="1"/>
    </xf>
    <xf numFmtId="38" fontId="45" fillId="0" borderId="75" xfId="33" applyFont="1" applyBorder="1" applyAlignment="1">
      <alignment horizontal="right" vertical="center" shrinkToFit="1"/>
    </xf>
    <xf numFmtId="179" fontId="45" fillId="0" borderId="122" xfId="33" applyNumberFormat="1" applyFont="1" applyBorder="1" applyAlignment="1" applyProtection="1">
      <alignment horizontal="right" vertical="center" shrinkToFit="1"/>
      <protection locked="0"/>
    </xf>
    <xf numFmtId="177" fontId="45" fillId="0" borderId="114" xfId="33" applyNumberFormat="1" applyFont="1" applyBorder="1" applyAlignment="1" applyProtection="1">
      <alignment vertical="center" shrinkToFit="1"/>
    </xf>
    <xf numFmtId="177" fontId="45" fillId="0" borderId="117" xfId="33" applyNumberFormat="1" applyFont="1" applyBorder="1" applyAlignment="1" applyProtection="1">
      <alignment vertical="center" shrinkToFit="1"/>
    </xf>
    <xf numFmtId="181" fontId="45" fillId="56" borderId="74" xfId="0" applyNumberFormat="1" applyFont="1" applyFill="1" applyBorder="1" applyAlignment="1" applyProtection="1">
      <alignment vertical="center" shrinkToFit="1"/>
      <protection locked="0"/>
    </xf>
    <xf numFmtId="2" fontId="45" fillId="0" borderId="95" xfId="0" applyNumberFormat="1" applyFont="1" applyBorder="1" applyAlignment="1">
      <alignment vertical="center" shrinkToFit="1"/>
    </xf>
    <xf numFmtId="2" fontId="45" fillId="0" borderId="81" xfId="0" applyNumberFormat="1" applyFont="1" applyBorder="1" applyAlignment="1">
      <alignment vertical="center" shrinkToFit="1"/>
    </xf>
    <xf numFmtId="180" fontId="45" fillId="4" borderId="81" xfId="0" applyNumberFormat="1" applyFont="1" applyFill="1" applyBorder="1" applyAlignment="1">
      <alignment horizontal="right" vertical="center" shrinkToFit="1"/>
    </xf>
    <xf numFmtId="178" fontId="45" fillId="0" borderId="108" xfId="33" applyNumberFormat="1" applyFont="1" applyBorder="1" applyAlignment="1" applyProtection="1">
      <alignment vertical="center" shrinkToFit="1"/>
    </xf>
    <xf numFmtId="178" fontId="45" fillId="0" borderId="82" xfId="33" applyNumberFormat="1" applyFont="1" applyBorder="1" applyAlignment="1" applyProtection="1">
      <alignment vertical="center" shrinkToFit="1"/>
    </xf>
    <xf numFmtId="180" fontId="45" fillId="4" borderId="14" xfId="0" applyNumberFormat="1" applyFont="1" applyFill="1" applyBorder="1" applyAlignment="1">
      <alignment horizontal="right" vertical="center" shrinkToFit="1"/>
    </xf>
    <xf numFmtId="182" fontId="45" fillId="0" borderId="15" xfId="33" applyNumberFormat="1" applyFont="1" applyBorder="1" applyAlignment="1" applyProtection="1">
      <alignment vertical="center" shrinkToFit="1"/>
    </xf>
    <xf numFmtId="38" fontId="45" fillId="0" borderId="71" xfId="33" applyFont="1" applyBorder="1" applyAlignment="1" applyProtection="1">
      <alignment vertical="center" shrinkToFit="1"/>
    </xf>
    <xf numFmtId="38" fontId="45" fillId="0" borderId="70" xfId="33" applyFont="1" applyBorder="1" applyAlignment="1">
      <alignment horizontal="right" vertical="center" shrinkToFit="1"/>
    </xf>
    <xf numFmtId="179" fontId="45" fillId="0" borderId="119" xfId="33" applyNumberFormat="1" applyFont="1" applyBorder="1" applyAlignment="1" applyProtection="1">
      <alignment horizontal="right" vertical="center" shrinkToFit="1"/>
      <protection locked="0"/>
    </xf>
    <xf numFmtId="177" fontId="45" fillId="0" borderId="115" xfId="33" applyNumberFormat="1" applyFont="1" applyBorder="1" applyAlignment="1" applyProtection="1">
      <alignment vertical="center" shrinkToFit="1"/>
    </xf>
    <xf numFmtId="177" fontId="45" fillId="0" borderId="118" xfId="33" applyNumberFormat="1" applyFont="1" applyBorder="1" applyAlignment="1" applyProtection="1">
      <alignment vertical="center" shrinkToFit="1"/>
    </xf>
    <xf numFmtId="181" fontId="45" fillId="57" borderId="138" xfId="0" applyNumberFormat="1" applyFont="1" applyFill="1" applyBorder="1" applyAlignment="1" applyProtection="1">
      <alignment vertical="center"/>
      <protection locked="0"/>
    </xf>
    <xf numFmtId="181" fontId="45" fillId="57" borderId="139" xfId="0" applyNumberFormat="1" applyFont="1" applyFill="1" applyBorder="1" applyAlignment="1" applyProtection="1">
      <alignment vertical="center"/>
      <protection locked="0"/>
    </xf>
    <xf numFmtId="179" fontId="45" fillId="0" borderId="140" xfId="33" applyNumberFormat="1" applyFont="1" applyFill="1" applyBorder="1" applyAlignment="1" applyProtection="1">
      <alignment horizontal="right" vertical="center" shrinkToFit="1"/>
      <protection locked="0"/>
    </xf>
    <xf numFmtId="181" fontId="45" fillId="0" borderId="141" xfId="0" applyNumberFormat="1" applyFont="1" applyBorder="1" applyAlignment="1" applyProtection="1">
      <alignment vertical="center" shrinkToFit="1"/>
      <protection locked="0"/>
    </xf>
    <xf numFmtId="0" fontId="45" fillId="0" borderId="42" xfId="0" applyFont="1" applyBorder="1" applyAlignment="1">
      <alignment horizontal="center" vertical="center"/>
    </xf>
    <xf numFmtId="0" fontId="45" fillId="0" borderId="43" xfId="0" applyFont="1" applyBorder="1" applyAlignment="1">
      <alignment horizontal="center" vertical="center"/>
    </xf>
    <xf numFmtId="0" fontId="45" fillId="57" borderId="30" xfId="0" applyFont="1" applyFill="1" applyBorder="1" applyAlignment="1">
      <alignment horizontal="center" vertical="center"/>
    </xf>
    <xf numFmtId="0" fontId="45" fillId="57" borderId="12" xfId="0" applyFont="1" applyFill="1" applyBorder="1" applyAlignment="1">
      <alignment horizontal="center" vertical="center"/>
    </xf>
    <xf numFmtId="0" fontId="45" fillId="57" borderId="18" xfId="0" applyFont="1" applyFill="1" applyBorder="1" applyAlignment="1">
      <alignment horizontal="center" vertical="center"/>
    </xf>
    <xf numFmtId="0" fontId="45" fillId="57" borderId="13" xfId="0" applyFont="1" applyFill="1" applyBorder="1" applyAlignment="1">
      <alignment horizontal="center" vertical="center"/>
    </xf>
    <xf numFmtId="0" fontId="45" fillId="0" borderId="26" xfId="0" applyFont="1" applyBorder="1" applyAlignment="1">
      <alignment horizontal="center" vertical="center"/>
    </xf>
    <xf numFmtId="0" fontId="45" fillId="0" borderId="27" xfId="0" applyFont="1" applyBorder="1" applyAlignment="1">
      <alignment horizontal="center"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94" xfId="0" applyFont="1" applyBorder="1" applyAlignment="1">
      <alignment horizontal="center" vertical="center"/>
    </xf>
    <xf numFmtId="0" fontId="2" fillId="0" borderId="101" xfId="0" applyFont="1" applyBorder="1" applyAlignment="1">
      <alignment horizontal="center" vertical="center"/>
    </xf>
    <xf numFmtId="0" fontId="2" fillId="0" borderId="102" xfId="0" applyFont="1" applyBorder="1" applyAlignment="1">
      <alignment horizontal="center" vertical="center"/>
    </xf>
    <xf numFmtId="0" fontId="2" fillId="0" borderId="106" xfId="0" applyFont="1" applyBorder="1" applyAlignment="1">
      <alignment horizontal="center" vertical="center"/>
    </xf>
    <xf numFmtId="0" fontId="2" fillId="0" borderId="104" xfId="0" applyFont="1" applyBorder="1" applyAlignment="1">
      <alignment horizontal="center" vertical="center"/>
    </xf>
    <xf numFmtId="0" fontId="2" fillId="0" borderId="92" xfId="0" applyFont="1" applyBorder="1" applyAlignment="1">
      <alignment horizontal="center" vertical="center"/>
    </xf>
    <xf numFmtId="0" fontId="2" fillId="0" borderId="107" xfId="0" applyFont="1" applyBorder="1" applyAlignment="1">
      <alignment horizontal="center" vertical="center"/>
    </xf>
    <xf numFmtId="0" fontId="2" fillId="0" borderId="103" xfId="0" applyFont="1" applyBorder="1" applyAlignment="1">
      <alignment horizontal="center" vertical="center"/>
    </xf>
    <xf numFmtId="0" fontId="2" fillId="0" borderId="93" xfId="0" applyFont="1" applyBorder="1" applyAlignment="1">
      <alignment horizontal="center" vertical="center"/>
    </xf>
    <xf numFmtId="0" fontId="45" fillId="57" borderId="25" xfId="0" applyFont="1" applyFill="1" applyBorder="1" applyAlignment="1">
      <alignment horizontal="center" vertical="center"/>
    </xf>
    <xf numFmtId="0" fontId="45" fillId="57" borderId="6" xfId="0" applyFont="1" applyFill="1" applyBorder="1" applyAlignment="1">
      <alignment horizontal="center" vertical="center"/>
    </xf>
    <xf numFmtId="0" fontId="0" fillId="0" borderId="28" xfId="0" applyFont="1" applyBorder="1" applyAlignment="1">
      <alignment horizontal="center" vertical="center" wrapText="1"/>
    </xf>
    <xf numFmtId="0" fontId="0" fillId="0" borderId="29" xfId="0" applyFont="1" applyBorder="1" applyAlignment="1">
      <alignment horizontal="center" vertical="center" wrapText="1"/>
    </xf>
    <xf numFmtId="0" fontId="4" fillId="0" borderId="29" xfId="0" applyFont="1" applyBorder="1" applyAlignment="1">
      <alignment horizontal="center" vertical="center" wrapText="1"/>
    </xf>
    <xf numFmtId="0" fontId="5" fillId="0" borderId="0" xfId="0" applyFont="1" applyAlignment="1">
      <alignment vertical="center"/>
    </xf>
    <xf numFmtId="0" fontId="50" fillId="57" borderId="76" xfId="0" applyFont="1" applyFill="1" applyBorder="1" applyAlignment="1">
      <alignment horizontal="centerContinuous" vertical="center"/>
    </xf>
  </cellXfs>
  <cellStyles count="194">
    <cellStyle name="20% - アクセント 1" xfId="1" builtinId="30" customBuiltin="1"/>
    <cellStyle name="20% - アクセント 1 2" xfId="59" xr:uid="{FBC5A5C0-BBC1-4B82-A911-DAE8F8894A0F}"/>
    <cellStyle name="20% - アクセント 1 3" xfId="60" xr:uid="{C6A76166-D3D0-4994-A7B5-CD08FD7DCD1A}"/>
    <cellStyle name="20% - アクセント 2" xfId="2" builtinId="34" customBuiltin="1"/>
    <cellStyle name="20% - アクセント 2 2" xfId="61" xr:uid="{B95AC0AC-E07A-4ADE-8EA5-267247D5DE69}"/>
    <cellStyle name="20% - アクセント 2 3" xfId="62" xr:uid="{376DBD1E-1851-4AF6-86B4-AA9163051BC5}"/>
    <cellStyle name="20% - アクセント 3" xfId="3" builtinId="38" customBuiltin="1"/>
    <cellStyle name="20% - アクセント 3 2" xfId="63" xr:uid="{AFCBE0BB-90FB-4238-9D2D-35DA12721766}"/>
    <cellStyle name="20% - アクセント 3 3" xfId="64" xr:uid="{754C1351-1FE9-44D8-8BC5-D842D8A0B26B}"/>
    <cellStyle name="20% - アクセント 4" xfId="4" builtinId="42" customBuiltin="1"/>
    <cellStyle name="20% - アクセント 4 2" xfId="65" xr:uid="{227730C9-1725-4FD1-8552-14DCFC8367BC}"/>
    <cellStyle name="20% - アクセント 4 3" xfId="66" xr:uid="{EB57A6C8-0488-42A0-A2D8-D5DE1E457340}"/>
    <cellStyle name="20% - アクセント 5" xfId="5" builtinId="46" customBuiltin="1"/>
    <cellStyle name="20% - アクセント 5 2" xfId="67" xr:uid="{F9491241-E86A-4CF7-99EC-41F539333F54}"/>
    <cellStyle name="20% - アクセント 5 3" xfId="68" xr:uid="{E6F3614C-9527-40F0-BDC7-E3952EA6CEC1}"/>
    <cellStyle name="20% - アクセント 6" xfId="6" builtinId="50" customBuiltin="1"/>
    <cellStyle name="20% - アクセント 6 2" xfId="69" xr:uid="{E4F8620F-B3BC-4932-BCF8-DB7E745403FD}"/>
    <cellStyle name="20% - アクセント 6 3" xfId="70" xr:uid="{A7AF7E49-E553-45EA-9353-F6D8DCFDB146}"/>
    <cellStyle name="40% - アクセント 1" xfId="7" builtinId="31" customBuiltin="1"/>
    <cellStyle name="40% - アクセント 1 2" xfId="71" xr:uid="{E0DDAAA9-62EF-4411-9AE7-0B0B30A6F11A}"/>
    <cellStyle name="40% - アクセント 1 3" xfId="72" xr:uid="{8F83BF1E-3048-47E0-9A8C-9F39F19D7AFD}"/>
    <cellStyle name="40% - アクセント 2" xfId="8" builtinId="35" customBuiltin="1"/>
    <cellStyle name="40% - アクセント 2 2" xfId="73" xr:uid="{0BA93F07-97C0-4A3A-AB87-387A33286646}"/>
    <cellStyle name="40% - アクセント 2 3" xfId="74" xr:uid="{26D818DC-5A79-494F-AD44-EB6D57E33927}"/>
    <cellStyle name="40% - アクセント 3" xfId="9" builtinId="39" customBuiltin="1"/>
    <cellStyle name="40% - アクセント 3 2" xfId="75" xr:uid="{BD9BC46C-F747-4201-B73A-35E5D2702613}"/>
    <cellStyle name="40% - アクセント 3 3" xfId="76" xr:uid="{5FAEB5BB-7343-4565-84AE-3B0064DADB4B}"/>
    <cellStyle name="40% - アクセント 4" xfId="10" builtinId="43" customBuiltin="1"/>
    <cellStyle name="40% - アクセント 4 2" xfId="77" xr:uid="{6DFCD101-E2F8-4DE8-94EA-228145F90D48}"/>
    <cellStyle name="40% - アクセント 4 3" xfId="78" xr:uid="{D284D53C-2274-4EA9-A12B-801C6FF1D617}"/>
    <cellStyle name="40% - アクセント 5" xfId="11" builtinId="47" customBuiltin="1"/>
    <cellStyle name="40% - アクセント 5 2" xfId="79" xr:uid="{905009FE-738F-4DC6-8964-F16DE505514C}"/>
    <cellStyle name="40% - アクセント 5 3" xfId="80" xr:uid="{6F87AC31-5E33-40E4-BFF8-7B3BBBAE8006}"/>
    <cellStyle name="40% - アクセント 6" xfId="12" builtinId="51" customBuiltin="1"/>
    <cellStyle name="40% - アクセント 6 2" xfId="81" xr:uid="{DEBEAB1E-386A-4D0F-96B0-D7500D08EC2D}"/>
    <cellStyle name="40% - アクセント 6 3" xfId="82" xr:uid="{75ADDD29-E051-42F2-8923-A26B776E554C}"/>
    <cellStyle name="60% - アクセント 1" xfId="13" builtinId="32" customBuiltin="1"/>
    <cellStyle name="60% - アクセント 1 2" xfId="83" xr:uid="{C4C06ECA-C05F-43B3-B0EE-A965936E7C00}"/>
    <cellStyle name="60% - アクセント 1 3" xfId="84" xr:uid="{381F0DDC-F190-4232-B2E1-32992B5C7139}"/>
    <cellStyle name="60% - アクセント 2" xfId="14" builtinId="36" customBuiltin="1"/>
    <cellStyle name="60% - アクセント 2 2" xfId="85" xr:uid="{6665321C-BD59-458D-8533-CC9ACFB81756}"/>
    <cellStyle name="60% - アクセント 2 3" xfId="86" xr:uid="{E7DC3B7C-F4B3-4824-99F3-74988EC91C64}"/>
    <cellStyle name="60% - アクセント 3" xfId="15" builtinId="40" customBuiltin="1"/>
    <cellStyle name="60% - アクセント 3 2" xfId="87" xr:uid="{64498116-2328-4C2C-B78B-00D1DBAA6832}"/>
    <cellStyle name="60% - アクセント 3 3" xfId="88" xr:uid="{FEB33403-9FED-4810-AC74-E3A67690A4B7}"/>
    <cellStyle name="60% - アクセント 4" xfId="16" builtinId="44" customBuiltin="1"/>
    <cellStyle name="60% - アクセント 4 2" xfId="89" xr:uid="{31DC001B-3F26-491E-8A84-196152E0E5ED}"/>
    <cellStyle name="60% - アクセント 4 3" xfId="90" xr:uid="{C438B275-8A2F-4454-89FA-9C4DCDAD6B09}"/>
    <cellStyle name="60% - アクセント 5" xfId="17" builtinId="48" customBuiltin="1"/>
    <cellStyle name="60% - アクセント 5 2" xfId="91" xr:uid="{543E8229-14E0-4EC7-94D7-0D16E72BC0E5}"/>
    <cellStyle name="60% - アクセント 5 3" xfId="92" xr:uid="{A6722330-ADF7-4E3F-8BF8-46552763E8BA}"/>
    <cellStyle name="60% - アクセント 6" xfId="18" builtinId="52" customBuiltin="1"/>
    <cellStyle name="60% - アクセント 6 2" xfId="93" xr:uid="{EDF12ED7-C336-4388-A145-9A49704A7347}"/>
    <cellStyle name="60% - アクセント 6 3" xfId="94" xr:uid="{C3C5EE4D-DD01-4CA8-9868-9AB13FD70D7B}"/>
    <cellStyle name="アクセント 1" xfId="19" builtinId="29" customBuiltin="1"/>
    <cellStyle name="アクセント 1 2" xfId="95" xr:uid="{542DF91B-8D38-40C2-84A3-F1E819086B2A}"/>
    <cellStyle name="アクセント 1 3" xfId="96" xr:uid="{9D1F37B1-5472-4CDA-9DCB-FA2D37E6A4C9}"/>
    <cellStyle name="アクセント 2" xfId="20" builtinId="33" customBuiltin="1"/>
    <cellStyle name="アクセント 2 2" xfId="97" xr:uid="{32A78773-B619-48D4-8277-1BD2B6719D95}"/>
    <cellStyle name="アクセント 2 3" xfId="98" xr:uid="{A0C14D29-EEE5-4B88-A876-9EBA1CF9BB1E}"/>
    <cellStyle name="アクセント 3" xfId="21" builtinId="37" customBuiltin="1"/>
    <cellStyle name="アクセント 3 2" xfId="99" xr:uid="{D851FB93-F276-47DC-8B1A-57EB3E9FF212}"/>
    <cellStyle name="アクセント 3 3" xfId="100" xr:uid="{716C48AE-72C9-4481-BAB4-0666D41D899D}"/>
    <cellStyle name="アクセント 4" xfId="22" builtinId="41" customBuiltin="1"/>
    <cellStyle name="アクセント 4 2" xfId="101" xr:uid="{9A67248F-0070-4AD8-9984-D6D6A92E2B85}"/>
    <cellStyle name="アクセント 4 3" xfId="102" xr:uid="{91F8BF33-6D94-4182-B611-1E9E9D972C73}"/>
    <cellStyle name="アクセント 5" xfId="23" builtinId="45" customBuiltin="1"/>
    <cellStyle name="アクセント 5 2" xfId="103" xr:uid="{AC7AEE7F-8E85-4FF7-8057-34560316B0F4}"/>
    <cellStyle name="アクセント 5 3" xfId="104" xr:uid="{79612D2E-B36A-477D-9BCB-EEFBCCB32F55}"/>
    <cellStyle name="アクセント 6" xfId="24" builtinId="49" customBuiltin="1"/>
    <cellStyle name="アクセント 6 2" xfId="105" xr:uid="{122A5A13-4D91-4664-BB56-F129174D8B9E}"/>
    <cellStyle name="アクセント 6 3" xfId="106" xr:uid="{6247A07F-C1BE-46C8-9230-64DD74FEC6B0}"/>
    <cellStyle name="タイトル" xfId="25" builtinId="15" customBuiltin="1"/>
    <cellStyle name="タイトル 2" xfId="107" xr:uid="{5C47A4F8-3A2F-4865-A204-3C31FC19E7B5}"/>
    <cellStyle name="タイトル 3" xfId="108" xr:uid="{ECBE182B-1249-41FB-ABCB-0C015DE1B9D7}"/>
    <cellStyle name="チェック セル" xfId="26" builtinId="23" customBuiltin="1"/>
    <cellStyle name="チェック セル 2" xfId="109" xr:uid="{691DB741-B595-4205-926A-5456D3EDC18D}"/>
    <cellStyle name="チェック セル 3" xfId="110" xr:uid="{31F8B1F1-2C52-47B0-A9E0-D326B17EE7FD}"/>
    <cellStyle name="どちらでもない" xfId="27" builtinId="28" customBuiltin="1"/>
    <cellStyle name="どちらでもない 2" xfId="111" xr:uid="{C9EB117C-1546-4D8B-83DB-418118F71FFB}"/>
    <cellStyle name="どちらでもない 3" xfId="112" xr:uid="{B9B6B1C4-878F-4F48-9507-B628D71F3AAA}"/>
    <cellStyle name="パーセント 2" xfId="56" xr:uid="{8752F6A8-D7A5-479E-AD9C-A27C944FB149}"/>
    <cellStyle name="パーセント 3" xfId="51" xr:uid="{6CE85C55-0B49-4282-8E36-916AC0C9D1B0}"/>
    <cellStyle name="メモ" xfId="28" builtinId="10" customBuiltin="1"/>
    <cellStyle name="メモ 2" xfId="113" xr:uid="{13C447FB-3636-46D8-8E82-7B9669842C15}"/>
    <cellStyle name="メモ 2 2" xfId="177" xr:uid="{7C8CE321-69F6-4829-8B68-F9503F3B328F}"/>
    <cellStyle name="メモ 2 3" xfId="173" xr:uid="{74AD01D6-1D77-4A98-8465-A3F406F8AC2C}"/>
    <cellStyle name="メモ 2 4" xfId="172" xr:uid="{86E98155-67A7-425C-B723-8343346B3BEE}"/>
    <cellStyle name="メモ 3" xfId="114" xr:uid="{5E20E2D2-6156-4383-87F5-E035B060A640}"/>
    <cellStyle name="メモ 3 2" xfId="178" xr:uid="{D04DC98A-6945-4BF0-8D59-D166725D62BD}"/>
    <cellStyle name="メモ 3 3" xfId="174" xr:uid="{64D168FB-BB68-44A3-989F-9B494FCFF84A}"/>
    <cellStyle name="メモ 3 4" xfId="171" xr:uid="{5998E341-3701-4AB4-A8AF-092C64F38A45}"/>
    <cellStyle name="リンク セル" xfId="29" builtinId="24" customBuiltin="1"/>
    <cellStyle name="リンク セル 2" xfId="115" xr:uid="{19490B58-F739-4B0E-B30F-3434983FBE1E}"/>
    <cellStyle name="リンク セル 3" xfId="116" xr:uid="{94999A67-B400-469B-A69F-606275A73701}"/>
    <cellStyle name="悪い" xfId="30" builtinId="27" customBuiltin="1"/>
    <cellStyle name="悪い 2" xfId="117" xr:uid="{9BC96275-DF2B-4CEA-8A31-CD9731D314A9}"/>
    <cellStyle name="悪い 3" xfId="118" xr:uid="{40CFF6D5-2232-4C3A-B410-61EA8641A37F}"/>
    <cellStyle name="計算" xfId="31" builtinId="22" customBuiltin="1"/>
    <cellStyle name="計算 2" xfId="119" xr:uid="{73DE339B-46A2-4199-9627-03A320F364DB}"/>
    <cellStyle name="計算 2 2" xfId="179" xr:uid="{F9A311AB-4162-4E4C-AECA-AE0CE4453302}"/>
    <cellStyle name="計算 2 3" xfId="175" xr:uid="{0C1F77E0-1D08-4866-AAE9-17314C39021B}"/>
    <cellStyle name="計算 2 4" xfId="164" xr:uid="{7A958390-EB7A-4495-88C0-231F8450EEBC}"/>
    <cellStyle name="計算 3" xfId="120" xr:uid="{DC2996CF-1C28-4481-A520-DBB9E933D6F7}"/>
    <cellStyle name="計算 3 2" xfId="180" xr:uid="{796636CA-B2E3-495E-939E-71E054078DF4}"/>
    <cellStyle name="計算 3 3" xfId="176" xr:uid="{3B6376A1-68A9-42C9-8B7D-12C63F538EEB}"/>
    <cellStyle name="計算 3 4" xfId="170" xr:uid="{AAA5C947-514D-47B0-B261-FCCFFE7C06CB}"/>
    <cellStyle name="警告文" xfId="32" builtinId="11" customBuiltin="1"/>
    <cellStyle name="警告文 2" xfId="121" xr:uid="{E9030C46-658F-40B4-93C9-EBBADBEF836D}"/>
    <cellStyle name="警告文 3" xfId="122" xr:uid="{347A884D-C8FF-49C4-89D0-63CF3A611A5B}"/>
    <cellStyle name="桁区切り" xfId="33" builtinId="6"/>
    <cellStyle name="桁区切り 2" xfId="47" xr:uid="{773D5582-12CA-488D-8C9C-3B2837EE935C}"/>
    <cellStyle name="桁区切り 2 2" xfId="49" xr:uid="{B37DE5D8-9C3F-4BC3-B266-73531894072A}"/>
    <cellStyle name="桁区切り 2 2 2" xfId="123" xr:uid="{5AFB528A-D8AD-4C63-B324-F7F0E40748B3}"/>
    <cellStyle name="桁区切り 2 3" xfId="57" xr:uid="{52DF15AB-0302-4237-B54C-F5233CC232AE}"/>
    <cellStyle name="桁区切り 3" xfId="124" xr:uid="{B64807FA-7D28-4916-97FB-EC6B8C993661}"/>
    <cellStyle name="桁区切り 4" xfId="125" xr:uid="{119568DF-8903-4729-8888-1DFED662A39B}"/>
    <cellStyle name="桁区切り 5" xfId="126" xr:uid="{B545A287-C8A9-42E1-AD4E-FACBF0333581}"/>
    <cellStyle name="桁区切り 6" xfId="52" xr:uid="{25362FD1-177E-461A-A4CC-FB62D9A1DA6A}"/>
    <cellStyle name="桁区切り 7" xfId="163" xr:uid="{14AC06EB-15B9-459A-9973-B618192D533F}"/>
    <cellStyle name="桁区切り 8" xfId="44" xr:uid="{5228C5A7-2505-477E-9D00-C971BB4B2FD1}"/>
    <cellStyle name="見出し 1" xfId="34" builtinId="16" customBuiltin="1"/>
    <cellStyle name="見出し 1 2" xfId="127" xr:uid="{EF9A5359-4CFC-4D37-A264-13BF3C33213E}"/>
    <cellStyle name="見出し 1 3" xfId="128" xr:uid="{A0AA0DE1-0EA2-4AFC-80BD-0D31D5E99D7F}"/>
    <cellStyle name="見出し 2" xfId="35" builtinId="17" customBuiltin="1"/>
    <cellStyle name="見出し 2 2" xfId="129" xr:uid="{B4037B18-1EC3-4389-9B96-277B0A7808F5}"/>
    <cellStyle name="見出し 2 3" xfId="130" xr:uid="{69DA2C72-9877-4376-B8B1-D6486448295A}"/>
    <cellStyle name="見出し 3" xfId="36" builtinId="18" customBuiltin="1"/>
    <cellStyle name="見出し 3 2" xfId="131" xr:uid="{A973FFF1-DDFE-422B-8743-F43ACD94DD1B}"/>
    <cellStyle name="見出し 3 3" xfId="132" xr:uid="{4E64DC61-04A4-4616-9EB9-D09D3B6DEA6A}"/>
    <cellStyle name="見出し 4" xfId="37" builtinId="19" customBuiltin="1"/>
    <cellStyle name="見出し 4 2" xfId="133" xr:uid="{67037537-B709-4613-86D1-69A134356975}"/>
    <cellStyle name="見出し 4 3" xfId="134" xr:uid="{60561CA3-25C9-448F-A8BE-6E27E6E3068B}"/>
    <cellStyle name="集計" xfId="38" builtinId="25" customBuiltin="1"/>
    <cellStyle name="集計 2" xfId="135" xr:uid="{5728C1C1-49A7-4885-8D06-8E06721927AB}"/>
    <cellStyle name="集計 2 2" xfId="186" xr:uid="{9D5F833F-5CD5-4EB0-BE3F-9A4F88328BB7}"/>
    <cellStyle name="集計 2 3" xfId="165" xr:uid="{5291FE73-822B-456A-9215-6CBB11982546}"/>
    <cellStyle name="集計 2 4" xfId="169" xr:uid="{0E69A051-8E1B-4964-BE5F-D50DAEFE584C}"/>
    <cellStyle name="集計 3" xfId="136" xr:uid="{257A3D08-444F-4F94-8A21-54230ABB9891}"/>
    <cellStyle name="集計 3 2" xfId="187" xr:uid="{133EA683-A97C-40C1-B88C-65ABAD199833}"/>
    <cellStyle name="集計 3 3" xfId="181" xr:uid="{30D7FB78-0A1A-4856-8928-98B51196FC59}"/>
    <cellStyle name="集計 3 4" xfId="168" xr:uid="{CA92E2F2-1FEC-460C-9FCD-926BEC850D1A}"/>
    <cellStyle name="出力" xfId="39" builtinId="21" customBuiltin="1"/>
    <cellStyle name="出力 2" xfId="137" xr:uid="{5025B9D1-993E-4F2C-B10A-79813C7B02D3}"/>
    <cellStyle name="出力 2 2" xfId="188" xr:uid="{AF6CDB3E-FA09-4B15-8BCC-6B666C560A5A}"/>
    <cellStyle name="出力 2 3" xfId="182" xr:uid="{F3392AB1-BAE3-450D-8D65-167C75E18A93}"/>
    <cellStyle name="出力 2 4" xfId="167" xr:uid="{5E3AC609-EEEC-476F-8B87-377D55BABF96}"/>
    <cellStyle name="出力 3" xfId="138" xr:uid="{6E4B6461-EE72-4696-9BBA-98409B0C06BE}"/>
    <cellStyle name="出力 3 2" xfId="189" xr:uid="{4B601C34-AF54-4CBE-8787-1E553F1B8B12}"/>
    <cellStyle name="出力 3 3" xfId="183" xr:uid="{E8C841BD-F425-43BA-98B7-20D7D4DDDA03}"/>
    <cellStyle name="出力 3 4" xfId="166" xr:uid="{C3598E33-F976-4FA0-8844-5DC4C1FE3217}"/>
    <cellStyle name="説明文" xfId="40" builtinId="53" customBuiltin="1"/>
    <cellStyle name="説明文 2" xfId="139" xr:uid="{C4EA033D-7057-454E-A42A-ED55D8F27252}"/>
    <cellStyle name="説明文 3" xfId="140" xr:uid="{8392A084-0A46-42E9-99A5-B51F54D2CECA}"/>
    <cellStyle name="通貨 2" xfId="141" xr:uid="{B0D19780-2553-4DA4-BAA3-958B481C7164}"/>
    <cellStyle name="入力" xfId="41" builtinId="20" customBuiltin="1"/>
    <cellStyle name="入力 2" xfId="142" xr:uid="{98DA1B16-4BF3-47DD-B1DC-67AADB59DA3B}"/>
    <cellStyle name="入力 2 2" xfId="190" xr:uid="{473D3FD6-E711-4942-A195-3CA12F0B62D9}"/>
    <cellStyle name="入力 2 3" xfId="184" xr:uid="{2A1F365F-4CE5-44A2-B1C7-A2A3A86BEE50}"/>
    <cellStyle name="入力 2 4" xfId="192" xr:uid="{F405032F-61A6-4D6E-85F3-395D035BB3E2}"/>
    <cellStyle name="入力 3" xfId="143" xr:uid="{AFA0B4B5-4C87-4139-A3DA-4DD852EA89F7}"/>
    <cellStyle name="入力 3 2" xfId="191" xr:uid="{645B6C4A-FB6A-4918-8501-81675DBFCE75}"/>
    <cellStyle name="入力 3 3" xfId="185" xr:uid="{49F883F3-5320-4BEB-8927-848460550D9C}"/>
    <cellStyle name="入力 3 4" xfId="193" xr:uid="{F4A70C8B-BAA8-45FE-9B08-40880184D244}"/>
    <cellStyle name="標準" xfId="0" builtinId="0"/>
    <cellStyle name="標準 10" xfId="157" xr:uid="{C347D6CF-D4C2-439B-A1DE-DEBACED1DF02}"/>
    <cellStyle name="標準 11" xfId="161" xr:uid="{E25DAEE6-A95A-4F60-9164-C50C0652F81D}"/>
    <cellStyle name="標準 12" xfId="162" xr:uid="{89377D99-3F89-41CB-9EEB-C2DC1BD0F3DC}"/>
    <cellStyle name="標準 13" xfId="43" xr:uid="{ECD9E44E-DCC8-4705-8163-E7B43F36550B}"/>
    <cellStyle name="標準 2" xfId="45" xr:uid="{68320F74-E83C-47DC-AA42-827F79368BA7}"/>
    <cellStyle name="標準 2 2" xfId="145" xr:uid="{34F85DFA-FFE5-4357-9F92-CD8AEEB4CB07}"/>
    <cellStyle name="標準 2 2 2" xfId="159" xr:uid="{68252C8B-B3DC-493A-ABA1-3FE7265D3941}"/>
    <cellStyle name="標準 2 3" xfId="144" xr:uid="{4530E68D-8E18-4A71-9BD0-7D2AC4464D4A}"/>
    <cellStyle name="標準 2 3 2" xfId="160" xr:uid="{7D4EE6F3-D239-48BC-BFCB-2D9FD91BF5D3}"/>
    <cellStyle name="標準 2 4" xfId="156" xr:uid="{C4BD825B-82A7-4073-9253-87F10F7BD443}"/>
    <cellStyle name="標準 2 5" xfId="53" xr:uid="{37D28C18-17EB-4C5E-9EED-CAAB0A1AC7CA}"/>
    <cellStyle name="標準 2 6" xfId="158" xr:uid="{937C91EC-C27F-4782-9188-17CBB230ECF7}"/>
    <cellStyle name="標準 3" xfId="46" xr:uid="{A0731072-409B-4D18-8273-9F3168FB1425}"/>
    <cellStyle name="標準 3 2" xfId="48" xr:uid="{426C804B-E2E7-464D-835C-440706758452}"/>
    <cellStyle name="標準 3 2 2" xfId="146" xr:uid="{8F7EF7EF-4D52-45FE-B238-5660B17560EC}"/>
    <cellStyle name="標準 3 3" xfId="55" xr:uid="{FE817A39-978E-414F-A3BB-44432E1B9219}"/>
    <cellStyle name="標準 4" xfId="54" xr:uid="{69D36C67-7F42-4138-8492-4C375855A087}"/>
    <cellStyle name="標準 4 2" xfId="148" xr:uid="{76CA6DE4-49AE-4A7D-AB3A-7F99DB506683}"/>
    <cellStyle name="標準 4 3" xfId="147" xr:uid="{3CA02269-4B99-48EF-A63E-2BAC785A26C2}"/>
    <cellStyle name="標準 5" xfId="149" xr:uid="{293511B5-9458-4776-B60A-CC7FFEBC5BF2}"/>
    <cellStyle name="標準 6" xfId="150" xr:uid="{B4C1285E-F08F-4427-8265-8C080961A9D3}"/>
    <cellStyle name="標準 7" xfId="151" xr:uid="{8A28687C-4D1C-42E9-B80B-0470E6427759}"/>
    <cellStyle name="標準 8" xfId="58" xr:uid="{0130DE4C-3BF9-48F3-8B73-01FAD46902E5}"/>
    <cellStyle name="標準 9" xfId="50" xr:uid="{AD3F4529-E39B-465D-B819-09EC2F20EC22}"/>
    <cellStyle name="未定義" xfId="152" xr:uid="{314C1B13-F2B6-4E2A-9E9D-080E705DEC31}"/>
    <cellStyle name="未定義 2" xfId="153" xr:uid="{BFC731B9-C0E3-4071-AD54-FFE795F68107}"/>
    <cellStyle name="良い" xfId="42" builtinId="26" customBuiltin="1"/>
    <cellStyle name="良い 2" xfId="154" xr:uid="{FA9877A1-A565-4740-8080-FABEB9278A04}"/>
    <cellStyle name="良い 3" xfId="155" xr:uid="{BDE4D3B0-082C-4D10-8BA1-EA10755876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50903-2B3D-4E79-B089-92DE8C12EF19}">
  <sheetPr>
    <tabColor indexed="10"/>
  </sheetPr>
  <dimension ref="A1:Z81"/>
  <sheetViews>
    <sheetView showGridLines="0" tabSelected="1" topLeftCell="A2" zoomScale="70" zoomScaleNormal="70" workbookViewId="0">
      <pane xSplit="2" ySplit="5" topLeftCell="F7" activePane="bottomRight" state="frozen"/>
      <selection activeCell="A2" sqref="A2"/>
      <selection pane="topRight" activeCell="C2" sqref="C2"/>
      <selection pane="bottomLeft" activeCell="A7" sqref="A7"/>
      <selection pane="bottomRight" activeCell="I8" sqref="I8"/>
    </sheetView>
  </sheetViews>
  <sheetFormatPr defaultColWidth="9" defaultRowHeight="13"/>
  <cols>
    <col min="1" max="1" width="13.453125" customWidth="1"/>
    <col min="2" max="2" width="8.26953125" customWidth="1"/>
    <col min="3" max="3" width="8.90625" customWidth="1"/>
    <col min="4" max="4" width="7.54296875" style="2" customWidth="1"/>
    <col min="5" max="7" width="7.54296875" customWidth="1"/>
    <col min="8" max="8" width="8.6328125" customWidth="1"/>
    <col min="9" max="11" width="7.54296875" customWidth="1"/>
    <col min="12" max="23" width="9.26953125" customWidth="1"/>
    <col min="24" max="24" width="13.81640625" customWidth="1"/>
    <col min="25" max="25" width="2.7265625" customWidth="1"/>
    <col min="26" max="26" width="16.6328125" customWidth="1"/>
    <col min="27" max="27" width="15.1796875" customWidth="1"/>
  </cols>
  <sheetData>
    <row r="1" spans="1:26" ht="16.5">
      <c r="A1" s="1" t="s">
        <v>76</v>
      </c>
      <c r="B1" s="1"/>
    </row>
    <row r="2" spans="1:26" ht="25.5" customHeight="1" thickBot="1">
      <c r="A2" s="10" t="s">
        <v>87</v>
      </c>
      <c r="B2" s="10"/>
      <c r="C2" s="10"/>
      <c r="D2" s="10"/>
      <c r="E2" s="10"/>
      <c r="F2" s="10"/>
      <c r="G2" s="10"/>
      <c r="H2" s="10"/>
      <c r="I2" s="10"/>
      <c r="J2" s="10"/>
      <c r="K2" s="10"/>
      <c r="L2" s="10"/>
      <c r="M2" s="10"/>
      <c r="N2" s="10"/>
      <c r="O2" s="10"/>
      <c r="P2" s="10"/>
      <c r="Q2" s="10"/>
      <c r="R2" s="10"/>
      <c r="S2" s="10"/>
      <c r="T2" s="10"/>
      <c r="U2" s="10"/>
      <c r="V2" s="10"/>
      <c r="W2" s="10"/>
      <c r="X2" s="9" t="s">
        <v>60</v>
      </c>
    </row>
    <row r="3" spans="1:26" ht="18.75" customHeight="1">
      <c r="A3" s="263" t="s">
        <v>5</v>
      </c>
      <c r="B3" s="263" t="s">
        <v>6</v>
      </c>
      <c r="C3" s="269" t="s">
        <v>32</v>
      </c>
      <c r="D3" s="270"/>
      <c r="E3" s="270"/>
      <c r="F3" s="270"/>
      <c r="G3" s="271"/>
      <c r="H3" s="269" t="s">
        <v>47</v>
      </c>
      <c r="I3" s="270"/>
      <c r="J3" s="270"/>
      <c r="K3" s="275"/>
      <c r="L3" s="36" t="s">
        <v>19</v>
      </c>
      <c r="M3" s="36"/>
      <c r="N3" s="36"/>
      <c r="O3" s="36"/>
      <c r="P3" s="36"/>
      <c r="Q3" s="36"/>
      <c r="R3" s="36"/>
      <c r="S3" s="36"/>
      <c r="T3" s="36"/>
      <c r="U3" s="37"/>
      <c r="V3" s="35"/>
      <c r="W3" s="35"/>
      <c r="X3" s="279" t="s">
        <v>86</v>
      </c>
    </row>
    <row r="4" spans="1:26" ht="18.75" customHeight="1">
      <c r="A4" s="264"/>
      <c r="B4" s="264"/>
      <c r="C4" s="272"/>
      <c r="D4" s="273"/>
      <c r="E4" s="273"/>
      <c r="F4" s="273"/>
      <c r="G4" s="274"/>
      <c r="H4" s="272"/>
      <c r="I4" s="273"/>
      <c r="J4" s="273"/>
      <c r="K4" s="276"/>
      <c r="L4" s="268" t="s">
        <v>44</v>
      </c>
      <c r="M4" s="266"/>
      <c r="N4" s="266"/>
      <c r="O4" s="266"/>
      <c r="P4" s="267"/>
      <c r="Q4" s="265" t="s">
        <v>45</v>
      </c>
      <c r="R4" s="266"/>
      <c r="S4" s="266"/>
      <c r="T4" s="266"/>
      <c r="U4" s="267"/>
      <c r="V4" s="119" t="s">
        <v>62</v>
      </c>
      <c r="W4" s="119"/>
      <c r="X4" s="280"/>
    </row>
    <row r="5" spans="1:26" ht="38.5" customHeight="1">
      <c r="A5" s="264"/>
      <c r="B5" s="264"/>
      <c r="C5" s="42" t="s">
        <v>54</v>
      </c>
      <c r="D5" s="63" t="s">
        <v>52</v>
      </c>
      <c r="E5" s="43" t="s">
        <v>4</v>
      </c>
      <c r="F5" s="43" t="s">
        <v>59</v>
      </c>
      <c r="G5" s="71" t="s">
        <v>53</v>
      </c>
      <c r="H5" s="42" t="s">
        <v>54</v>
      </c>
      <c r="I5" s="63" t="s">
        <v>52</v>
      </c>
      <c r="J5" s="43" t="s">
        <v>59</v>
      </c>
      <c r="K5" s="44" t="s">
        <v>53</v>
      </c>
      <c r="L5" s="60" t="s">
        <v>58</v>
      </c>
      <c r="M5" s="43" t="s">
        <v>57</v>
      </c>
      <c r="N5" s="43" t="s">
        <v>55</v>
      </c>
      <c r="O5" s="43" t="s">
        <v>56</v>
      </c>
      <c r="P5" s="44" t="s">
        <v>59</v>
      </c>
      <c r="Q5" s="42" t="s">
        <v>58</v>
      </c>
      <c r="R5" s="43" t="s">
        <v>57</v>
      </c>
      <c r="S5" s="43" t="s">
        <v>55</v>
      </c>
      <c r="T5" s="43" t="s">
        <v>56</v>
      </c>
      <c r="U5" s="44" t="s">
        <v>59</v>
      </c>
      <c r="V5" s="5" t="s">
        <v>56</v>
      </c>
      <c r="W5" s="4" t="s">
        <v>63</v>
      </c>
      <c r="X5" s="280"/>
    </row>
    <row r="6" spans="1:26" ht="31.5" customHeight="1" thickBot="1">
      <c r="A6" s="264"/>
      <c r="B6" s="264"/>
      <c r="C6" s="45" t="s">
        <v>0</v>
      </c>
      <c r="D6" s="64" t="s">
        <v>1</v>
      </c>
      <c r="E6" s="46" t="s">
        <v>2</v>
      </c>
      <c r="F6" s="69" t="s">
        <v>77</v>
      </c>
      <c r="G6" s="72" t="s">
        <v>78</v>
      </c>
      <c r="H6" s="45" t="s">
        <v>34</v>
      </c>
      <c r="I6" s="64" t="s">
        <v>35</v>
      </c>
      <c r="J6" s="46" t="s">
        <v>79</v>
      </c>
      <c r="K6" s="65" t="s">
        <v>80</v>
      </c>
      <c r="L6" s="61" t="s">
        <v>36</v>
      </c>
      <c r="M6" s="46" t="s">
        <v>37</v>
      </c>
      <c r="N6" s="46" t="s">
        <v>38</v>
      </c>
      <c r="O6" s="46" t="s">
        <v>39</v>
      </c>
      <c r="P6" s="62" t="s">
        <v>81</v>
      </c>
      <c r="Q6" s="45" t="s">
        <v>40</v>
      </c>
      <c r="R6" s="46" t="s">
        <v>41</v>
      </c>
      <c r="S6" s="46" t="s">
        <v>42</v>
      </c>
      <c r="T6" s="46" t="s">
        <v>43</v>
      </c>
      <c r="U6" s="47" t="s">
        <v>82</v>
      </c>
      <c r="V6" s="30" t="s">
        <v>83</v>
      </c>
      <c r="W6" s="8" t="s">
        <v>84</v>
      </c>
      <c r="X6" s="281" t="s">
        <v>85</v>
      </c>
    </row>
    <row r="7" spans="1:26" ht="16" customHeight="1" thickBot="1">
      <c r="A7" s="283" t="s">
        <v>70</v>
      </c>
      <c r="B7" s="163"/>
      <c r="C7" s="164"/>
      <c r="D7" s="165"/>
      <c r="E7" s="166"/>
      <c r="F7" s="167"/>
      <c r="G7" s="168"/>
      <c r="H7" s="164"/>
      <c r="I7" s="165"/>
      <c r="J7" s="166"/>
      <c r="K7" s="169"/>
      <c r="L7" s="170"/>
      <c r="M7" s="166"/>
      <c r="N7" s="166"/>
      <c r="O7" s="166"/>
      <c r="P7" s="171"/>
      <c r="Q7" s="164"/>
      <c r="R7" s="166"/>
      <c r="S7" s="166"/>
      <c r="T7" s="166"/>
      <c r="U7" s="172"/>
      <c r="V7" s="173"/>
      <c r="W7" s="174"/>
      <c r="X7" s="175"/>
    </row>
    <row r="8" spans="1:26" s="6" customFormat="1" ht="33.5" customHeight="1" thickTop="1">
      <c r="A8" s="11" t="s">
        <v>7</v>
      </c>
      <c r="B8" s="11" t="s">
        <v>61</v>
      </c>
      <c r="C8" s="178">
        <v>130</v>
      </c>
      <c r="D8" s="179"/>
      <c r="E8" s="180">
        <v>0.85</v>
      </c>
      <c r="F8" s="181">
        <f>ROUNDDOWN(C8*D8*E8,2)</f>
        <v>0</v>
      </c>
      <c r="G8" s="182">
        <f>F8*12</f>
        <v>0</v>
      </c>
      <c r="H8" s="178">
        <v>130</v>
      </c>
      <c r="I8" s="179"/>
      <c r="J8" s="183">
        <f>ROUNDDOWN(H8*I8,2)</f>
        <v>0</v>
      </c>
      <c r="K8" s="182">
        <f>J8*12</f>
        <v>0</v>
      </c>
      <c r="L8" s="184"/>
      <c r="M8" s="185">
        <v>0</v>
      </c>
      <c r="N8" s="186">
        <v>3.8</v>
      </c>
      <c r="O8" s="187">
        <v>10332</v>
      </c>
      <c r="P8" s="188" t="str">
        <f>IF(L8=0,"",(ROUNDDOWN((L8+M8+N8)*O8,2)))</f>
        <v/>
      </c>
      <c r="Q8" s="184"/>
      <c r="R8" s="185">
        <v>0</v>
      </c>
      <c r="S8" s="186">
        <v>3.8</v>
      </c>
      <c r="T8" s="187">
        <v>64599</v>
      </c>
      <c r="U8" s="189" t="str">
        <f>IF(Q8=0,"",(ROUNDDOWN((Q8+R8+S8)*T8,2)))</f>
        <v/>
      </c>
      <c r="V8" s="190">
        <f>SUM(O8,T8)</f>
        <v>74931</v>
      </c>
      <c r="W8" s="191">
        <f t="shared" ref="W8:W34" si="0">SUM(P8,U8)</f>
        <v>0</v>
      </c>
      <c r="X8" s="192" t="str">
        <f>IF((P8="")*AND(U8=""),"",(ROUNDDOWN(G8+K8+W8,0)))</f>
        <v/>
      </c>
    </row>
    <row r="9" spans="1:26" s="6" customFormat="1" ht="33.5" customHeight="1">
      <c r="A9" s="15" t="s">
        <v>8</v>
      </c>
      <c r="B9" s="15" t="s">
        <v>61</v>
      </c>
      <c r="C9" s="193">
        <v>224</v>
      </c>
      <c r="D9" s="194"/>
      <c r="E9" s="195">
        <v>0.85</v>
      </c>
      <c r="F9" s="196">
        <f t="shared" ref="F9:F34" si="1">ROUNDDOWN(C9*D9*E9,2)</f>
        <v>0</v>
      </c>
      <c r="G9" s="197">
        <f t="shared" ref="G9:G34" si="2">F9*12</f>
        <v>0</v>
      </c>
      <c r="H9" s="193">
        <v>224</v>
      </c>
      <c r="I9" s="194"/>
      <c r="J9" s="198">
        <f t="shared" ref="J9:J22" si="3">ROUNDDOWN(H9*I9,2)</f>
        <v>0</v>
      </c>
      <c r="K9" s="197">
        <f t="shared" ref="K9:K22" si="4">J9*12</f>
        <v>0</v>
      </c>
      <c r="L9" s="199"/>
      <c r="M9" s="200">
        <v>0</v>
      </c>
      <c r="N9" s="201">
        <v>3.8</v>
      </c>
      <c r="O9" s="202">
        <v>2213</v>
      </c>
      <c r="P9" s="203" t="str">
        <f t="shared" ref="P9:P34" si="5">IF(L9=0,"",(ROUNDDOWN((L9+M9+N9)*O9,2)))</f>
        <v/>
      </c>
      <c r="Q9" s="199"/>
      <c r="R9" s="200">
        <v>0</v>
      </c>
      <c r="S9" s="201">
        <v>3.8</v>
      </c>
      <c r="T9" s="202">
        <v>41947</v>
      </c>
      <c r="U9" s="204" t="str">
        <f t="shared" ref="U9:U34" si="6">IF(Q9=0,"",(ROUNDDOWN((Q9+R9+S9)*T9,2)))</f>
        <v/>
      </c>
      <c r="V9" s="205">
        <f t="shared" ref="V9:V34" si="7">SUM(O9,T9)</f>
        <v>44160</v>
      </c>
      <c r="W9" s="206">
        <f t="shared" si="0"/>
        <v>0</v>
      </c>
      <c r="X9" s="207" t="str">
        <f t="shared" ref="X9:X34" si="8">IF((P9="")*AND(U9=""),"",(ROUNDDOWN(G9+K9+W9,0)))</f>
        <v/>
      </c>
    </row>
    <row r="10" spans="1:26" s="6" customFormat="1" ht="33.5" customHeight="1">
      <c r="A10" s="15" t="s">
        <v>9</v>
      </c>
      <c r="B10" s="15" t="s">
        <v>61</v>
      </c>
      <c r="C10" s="193">
        <v>64</v>
      </c>
      <c r="D10" s="194"/>
      <c r="E10" s="195">
        <v>0.85</v>
      </c>
      <c r="F10" s="196">
        <f t="shared" si="1"/>
        <v>0</v>
      </c>
      <c r="G10" s="197">
        <f t="shared" si="2"/>
        <v>0</v>
      </c>
      <c r="H10" s="193">
        <v>64</v>
      </c>
      <c r="I10" s="194"/>
      <c r="J10" s="198">
        <f t="shared" si="3"/>
        <v>0</v>
      </c>
      <c r="K10" s="197">
        <f t="shared" si="4"/>
        <v>0</v>
      </c>
      <c r="L10" s="199"/>
      <c r="M10" s="200">
        <v>0</v>
      </c>
      <c r="N10" s="201">
        <v>3.8</v>
      </c>
      <c r="O10" s="202">
        <v>6574</v>
      </c>
      <c r="P10" s="203" t="str">
        <f t="shared" si="5"/>
        <v/>
      </c>
      <c r="Q10" s="199"/>
      <c r="R10" s="200">
        <v>0</v>
      </c>
      <c r="S10" s="201">
        <v>3.8</v>
      </c>
      <c r="T10" s="202">
        <v>17375</v>
      </c>
      <c r="U10" s="204" t="str">
        <f t="shared" si="6"/>
        <v/>
      </c>
      <c r="V10" s="205">
        <f t="shared" si="7"/>
        <v>23949</v>
      </c>
      <c r="W10" s="206">
        <f t="shared" si="0"/>
        <v>0</v>
      </c>
      <c r="X10" s="207" t="str">
        <f t="shared" si="8"/>
        <v/>
      </c>
      <c r="Z10" s="3"/>
    </row>
    <row r="11" spans="1:26" s="6" customFormat="1" ht="33.5" customHeight="1">
      <c r="A11" s="15" t="s">
        <v>10</v>
      </c>
      <c r="B11" s="15" t="s">
        <v>61</v>
      </c>
      <c r="C11" s="193">
        <v>12</v>
      </c>
      <c r="D11" s="194"/>
      <c r="E11" s="195">
        <v>0.85</v>
      </c>
      <c r="F11" s="196">
        <f t="shared" si="1"/>
        <v>0</v>
      </c>
      <c r="G11" s="197">
        <f t="shared" si="2"/>
        <v>0</v>
      </c>
      <c r="H11" s="193">
        <v>12</v>
      </c>
      <c r="I11" s="194"/>
      <c r="J11" s="198">
        <f t="shared" si="3"/>
        <v>0</v>
      </c>
      <c r="K11" s="197">
        <f t="shared" si="4"/>
        <v>0</v>
      </c>
      <c r="L11" s="199"/>
      <c r="M11" s="200">
        <v>0</v>
      </c>
      <c r="N11" s="201">
        <v>3.8</v>
      </c>
      <c r="O11" s="202">
        <v>3205</v>
      </c>
      <c r="P11" s="203" t="str">
        <f t="shared" si="5"/>
        <v/>
      </c>
      <c r="Q11" s="199"/>
      <c r="R11" s="200">
        <v>0</v>
      </c>
      <c r="S11" s="201">
        <v>3.8</v>
      </c>
      <c r="T11" s="202">
        <v>10601</v>
      </c>
      <c r="U11" s="204" t="str">
        <f t="shared" si="6"/>
        <v/>
      </c>
      <c r="V11" s="205">
        <f t="shared" si="7"/>
        <v>13806</v>
      </c>
      <c r="W11" s="206">
        <f t="shared" si="0"/>
        <v>0</v>
      </c>
      <c r="X11" s="207" t="str">
        <f t="shared" si="8"/>
        <v/>
      </c>
      <c r="Z11" s="3"/>
    </row>
    <row r="12" spans="1:26" s="6" customFormat="1" ht="33.5" customHeight="1">
      <c r="A12" s="15" t="s">
        <v>11</v>
      </c>
      <c r="B12" s="15" t="s">
        <v>61</v>
      </c>
      <c r="C12" s="193">
        <v>60</v>
      </c>
      <c r="D12" s="194"/>
      <c r="E12" s="195">
        <v>0.85</v>
      </c>
      <c r="F12" s="196">
        <f t="shared" si="1"/>
        <v>0</v>
      </c>
      <c r="G12" s="197">
        <f t="shared" si="2"/>
        <v>0</v>
      </c>
      <c r="H12" s="193">
        <v>60</v>
      </c>
      <c r="I12" s="194"/>
      <c r="J12" s="198">
        <f t="shared" si="3"/>
        <v>0</v>
      </c>
      <c r="K12" s="197">
        <f t="shared" si="4"/>
        <v>0</v>
      </c>
      <c r="L12" s="199"/>
      <c r="M12" s="200">
        <v>0</v>
      </c>
      <c r="N12" s="201">
        <v>3.8</v>
      </c>
      <c r="O12" s="202">
        <v>9862</v>
      </c>
      <c r="P12" s="203" t="str">
        <f t="shared" si="5"/>
        <v/>
      </c>
      <c r="Q12" s="199"/>
      <c r="R12" s="200">
        <v>0</v>
      </c>
      <c r="S12" s="201">
        <v>3.8</v>
      </c>
      <c r="T12" s="202">
        <v>36900</v>
      </c>
      <c r="U12" s="204" t="str">
        <f t="shared" si="6"/>
        <v/>
      </c>
      <c r="V12" s="205">
        <f t="shared" si="7"/>
        <v>46762</v>
      </c>
      <c r="W12" s="206">
        <f t="shared" si="0"/>
        <v>0</v>
      </c>
      <c r="X12" s="207" t="str">
        <f t="shared" si="8"/>
        <v/>
      </c>
      <c r="Z12" s="3"/>
    </row>
    <row r="13" spans="1:26" s="6" customFormat="1" ht="33.5" customHeight="1">
      <c r="A13" s="15" t="s">
        <v>12</v>
      </c>
      <c r="B13" s="15" t="s">
        <v>61</v>
      </c>
      <c r="C13" s="193">
        <v>50</v>
      </c>
      <c r="D13" s="194"/>
      <c r="E13" s="195">
        <v>0.85</v>
      </c>
      <c r="F13" s="196">
        <f t="shared" si="1"/>
        <v>0</v>
      </c>
      <c r="G13" s="197">
        <f t="shared" si="2"/>
        <v>0</v>
      </c>
      <c r="H13" s="193">
        <v>50</v>
      </c>
      <c r="I13" s="194"/>
      <c r="J13" s="198">
        <f t="shared" si="3"/>
        <v>0</v>
      </c>
      <c r="K13" s="197">
        <f t="shared" si="4"/>
        <v>0</v>
      </c>
      <c r="L13" s="199"/>
      <c r="M13" s="200">
        <v>0</v>
      </c>
      <c r="N13" s="201">
        <v>3.8</v>
      </c>
      <c r="O13" s="202">
        <v>10517</v>
      </c>
      <c r="P13" s="203" t="str">
        <f t="shared" si="5"/>
        <v/>
      </c>
      <c r="Q13" s="199"/>
      <c r="R13" s="200">
        <v>0</v>
      </c>
      <c r="S13" s="201">
        <v>3.8</v>
      </c>
      <c r="T13" s="202">
        <v>51039</v>
      </c>
      <c r="U13" s="204" t="str">
        <f t="shared" si="6"/>
        <v/>
      </c>
      <c r="V13" s="205">
        <f t="shared" si="7"/>
        <v>61556</v>
      </c>
      <c r="W13" s="206">
        <f t="shared" si="0"/>
        <v>0</v>
      </c>
      <c r="X13" s="207" t="str">
        <f t="shared" si="8"/>
        <v/>
      </c>
      <c r="Z13" s="3"/>
    </row>
    <row r="14" spans="1:26" s="6" customFormat="1" ht="33.5" customHeight="1">
      <c r="A14" s="15" t="s">
        <v>13</v>
      </c>
      <c r="B14" s="15" t="s">
        <v>61</v>
      </c>
      <c r="C14" s="193">
        <v>54</v>
      </c>
      <c r="D14" s="194"/>
      <c r="E14" s="195">
        <v>0.85</v>
      </c>
      <c r="F14" s="196">
        <f t="shared" si="1"/>
        <v>0</v>
      </c>
      <c r="G14" s="197">
        <f t="shared" si="2"/>
        <v>0</v>
      </c>
      <c r="H14" s="193">
        <v>54</v>
      </c>
      <c r="I14" s="194"/>
      <c r="J14" s="198">
        <f t="shared" si="3"/>
        <v>0</v>
      </c>
      <c r="K14" s="197">
        <f t="shared" si="4"/>
        <v>0</v>
      </c>
      <c r="L14" s="199"/>
      <c r="M14" s="200">
        <v>0</v>
      </c>
      <c r="N14" s="201">
        <v>3.8</v>
      </c>
      <c r="O14" s="202">
        <v>24150</v>
      </c>
      <c r="P14" s="203" t="str">
        <f t="shared" si="5"/>
        <v/>
      </c>
      <c r="Q14" s="199"/>
      <c r="R14" s="200">
        <v>0</v>
      </c>
      <c r="S14" s="201">
        <v>3.8</v>
      </c>
      <c r="T14" s="202">
        <v>72242</v>
      </c>
      <c r="U14" s="204" t="str">
        <f t="shared" si="6"/>
        <v/>
      </c>
      <c r="V14" s="205">
        <f t="shared" si="7"/>
        <v>96392</v>
      </c>
      <c r="W14" s="206">
        <f t="shared" si="0"/>
        <v>0</v>
      </c>
      <c r="X14" s="207" t="str">
        <f t="shared" si="8"/>
        <v/>
      </c>
      <c r="Z14" s="3"/>
    </row>
    <row r="15" spans="1:26" s="6" customFormat="1" ht="33.5" customHeight="1">
      <c r="A15" s="15" t="s">
        <v>14</v>
      </c>
      <c r="B15" s="15" t="s">
        <v>61</v>
      </c>
      <c r="C15" s="193">
        <v>40</v>
      </c>
      <c r="D15" s="194"/>
      <c r="E15" s="195">
        <v>0.85</v>
      </c>
      <c r="F15" s="196">
        <f t="shared" si="1"/>
        <v>0</v>
      </c>
      <c r="G15" s="197">
        <f t="shared" si="2"/>
        <v>0</v>
      </c>
      <c r="H15" s="193">
        <v>40</v>
      </c>
      <c r="I15" s="194"/>
      <c r="J15" s="198">
        <f t="shared" si="3"/>
        <v>0</v>
      </c>
      <c r="K15" s="197">
        <f t="shared" si="4"/>
        <v>0</v>
      </c>
      <c r="L15" s="199"/>
      <c r="M15" s="200">
        <v>0</v>
      </c>
      <c r="N15" s="201">
        <v>3.8</v>
      </c>
      <c r="O15" s="202">
        <v>61</v>
      </c>
      <c r="P15" s="203" t="str">
        <f t="shared" si="5"/>
        <v/>
      </c>
      <c r="Q15" s="199"/>
      <c r="R15" s="200">
        <v>0</v>
      </c>
      <c r="S15" s="201">
        <v>3.8</v>
      </c>
      <c r="T15" s="202">
        <v>30350</v>
      </c>
      <c r="U15" s="204" t="str">
        <f t="shared" si="6"/>
        <v/>
      </c>
      <c r="V15" s="205">
        <f t="shared" si="7"/>
        <v>30411</v>
      </c>
      <c r="W15" s="206">
        <f t="shared" si="0"/>
        <v>0</v>
      </c>
      <c r="X15" s="207" t="str">
        <f t="shared" si="8"/>
        <v/>
      </c>
      <c r="Z15" s="3"/>
    </row>
    <row r="16" spans="1:26" s="6" customFormat="1" ht="33.5" customHeight="1">
      <c r="A16" s="15" t="s">
        <v>33</v>
      </c>
      <c r="B16" s="15" t="s">
        <v>61</v>
      </c>
      <c r="C16" s="193">
        <v>48</v>
      </c>
      <c r="D16" s="194"/>
      <c r="E16" s="195">
        <v>0.85</v>
      </c>
      <c r="F16" s="196">
        <f t="shared" si="1"/>
        <v>0</v>
      </c>
      <c r="G16" s="197">
        <f t="shared" si="2"/>
        <v>0</v>
      </c>
      <c r="H16" s="193">
        <v>48</v>
      </c>
      <c r="I16" s="194"/>
      <c r="J16" s="198">
        <f t="shared" si="3"/>
        <v>0</v>
      </c>
      <c r="K16" s="197">
        <f t="shared" si="4"/>
        <v>0</v>
      </c>
      <c r="L16" s="199"/>
      <c r="M16" s="200">
        <v>0</v>
      </c>
      <c r="N16" s="201">
        <v>3.8</v>
      </c>
      <c r="O16" s="202">
        <v>1321</v>
      </c>
      <c r="P16" s="203" t="str">
        <f t="shared" si="5"/>
        <v/>
      </c>
      <c r="Q16" s="199"/>
      <c r="R16" s="200">
        <v>0</v>
      </c>
      <c r="S16" s="201">
        <v>3.8</v>
      </c>
      <c r="T16" s="202">
        <v>6176</v>
      </c>
      <c r="U16" s="204" t="str">
        <f t="shared" si="6"/>
        <v/>
      </c>
      <c r="V16" s="205">
        <f t="shared" si="7"/>
        <v>7497</v>
      </c>
      <c r="W16" s="206">
        <f t="shared" si="0"/>
        <v>0</v>
      </c>
      <c r="X16" s="207" t="str">
        <f t="shared" si="8"/>
        <v/>
      </c>
      <c r="Z16" s="3"/>
    </row>
    <row r="17" spans="1:26" s="6" customFormat="1" ht="33.5" customHeight="1">
      <c r="A17" s="15" t="s">
        <v>15</v>
      </c>
      <c r="B17" s="15" t="s">
        <v>61</v>
      </c>
      <c r="C17" s="193">
        <v>50</v>
      </c>
      <c r="D17" s="194"/>
      <c r="E17" s="195">
        <v>0.85</v>
      </c>
      <c r="F17" s="196">
        <f t="shared" si="1"/>
        <v>0</v>
      </c>
      <c r="G17" s="197">
        <f t="shared" si="2"/>
        <v>0</v>
      </c>
      <c r="H17" s="193">
        <v>50</v>
      </c>
      <c r="I17" s="194"/>
      <c r="J17" s="198">
        <f t="shared" si="3"/>
        <v>0</v>
      </c>
      <c r="K17" s="197">
        <f t="shared" si="4"/>
        <v>0</v>
      </c>
      <c r="L17" s="199"/>
      <c r="M17" s="200">
        <v>0</v>
      </c>
      <c r="N17" s="201">
        <v>3.8</v>
      </c>
      <c r="O17" s="202">
        <v>5217</v>
      </c>
      <c r="P17" s="203" t="str">
        <f t="shared" si="5"/>
        <v/>
      </c>
      <c r="Q17" s="199"/>
      <c r="R17" s="200">
        <v>0</v>
      </c>
      <c r="S17" s="201">
        <v>3.8</v>
      </c>
      <c r="T17" s="202">
        <v>7320</v>
      </c>
      <c r="U17" s="204" t="str">
        <f t="shared" si="6"/>
        <v/>
      </c>
      <c r="V17" s="205">
        <f t="shared" si="7"/>
        <v>12537</v>
      </c>
      <c r="W17" s="206">
        <f t="shared" si="0"/>
        <v>0</v>
      </c>
      <c r="X17" s="207" t="str">
        <f t="shared" si="8"/>
        <v/>
      </c>
      <c r="Z17" s="3"/>
    </row>
    <row r="18" spans="1:26" s="6" customFormat="1" ht="33.5" customHeight="1">
      <c r="A18" s="15" t="s">
        <v>16</v>
      </c>
      <c r="B18" s="15" t="s">
        <v>61</v>
      </c>
      <c r="C18" s="193">
        <v>50</v>
      </c>
      <c r="D18" s="194"/>
      <c r="E18" s="195">
        <v>0.85</v>
      </c>
      <c r="F18" s="196">
        <f t="shared" si="1"/>
        <v>0</v>
      </c>
      <c r="G18" s="197">
        <f t="shared" si="2"/>
        <v>0</v>
      </c>
      <c r="H18" s="193">
        <v>50</v>
      </c>
      <c r="I18" s="194"/>
      <c r="J18" s="198">
        <f t="shared" si="3"/>
        <v>0</v>
      </c>
      <c r="K18" s="197">
        <f t="shared" si="4"/>
        <v>0</v>
      </c>
      <c r="L18" s="199"/>
      <c r="M18" s="200">
        <v>0</v>
      </c>
      <c r="N18" s="201">
        <v>3.8</v>
      </c>
      <c r="O18" s="202">
        <v>57</v>
      </c>
      <c r="P18" s="203" t="str">
        <f t="shared" si="5"/>
        <v/>
      </c>
      <c r="Q18" s="199"/>
      <c r="R18" s="200">
        <v>0</v>
      </c>
      <c r="S18" s="201">
        <v>3.8</v>
      </c>
      <c r="T18" s="202">
        <v>7200</v>
      </c>
      <c r="U18" s="204" t="str">
        <f t="shared" si="6"/>
        <v/>
      </c>
      <c r="V18" s="205">
        <f t="shared" si="7"/>
        <v>7257</v>
      </c>
      <c r="W18" s="206">
        <f t="shared" si="0"/>
        <v>0</v>
      </c>
      <c r="X18" s="207" t="str">
        <f t="shared" si="8"/>
        <v/>
      </c>
      <c r="Z18" s="3"/>
    </row>
    <row r="19" spans="1:26" s="6" customFormat="1" ht="33.5" customHeight="1">
      <c r="A19" s="15" t="s">
        <v>17</v>
      </c>
      <c r="B19" s="15" t="s">
        <v>61</v>
      </c>
      <c r="C19" s="193">
        <v>52</v>
      </c>
      <c r="D19" s="194"/>
      <c r="E19" s="195">
        <v>0.85</v>
      </c>
      <c r="F19" s="196">
        <f t="shared" si="1"/>
        <v>0</v>
      </c>
      <c r="G19" s="197">
        <f t="shared" si="2"/>
        <v>0</v>
      </c>
      <c r="H19" s="193">
        <v>52</v>
      </c>
      <c r="I19" s="194"/>
      <c r="J19" s="198">
        <f t="shared" si="3"/>
        <v>0</v>
      </c>
      <c r="K19" s="197">
        <f t="shared" si="4"/>
        <v>0</v>
      </c>
      <c r="L19" s="199"/>
      <c r="M19" s="200">
        <v>0</v>
      </c>
      <c r="N19" s="201">
        <v>3.8</v>
      </c>
      <c r="O19" s="202">
        <v>154</v>
      </c>
      <c r="P19" s="203" t="str">
        <f t="shared" si="5"/>
        <v/>
      </c>
      <c r="Q19" s="199"/>
      <c r="R19" s="200">
        <v>0</v>
      </c>
      <c r="S19" s="201">
        <v>3.8</v>
      </c>
      <c r="T19" s="202">
        <v>817</v>
      </c>
      <c r="U19" s="204" t="str">
        <f t="shared" si="6"/>
        <v/>
      </c>
      <c r="V19" s="205">
        <f t="shared" si="7"/>
        <v>971</v>
      </c>
      <c r="W19" s="206">
        <f t="shared" si="0"/>
        <v>0</v>
      </c>
      <c r="X19" s="207" t="str">
        <f t="shared" si="8"/>
        <v/>
      </c>
      <c r="Z19" s="3"/>
    </row>
    <row r="20" spans="1:26" s="6" customFormat="1" ht="33.5" customHeight="1" thickBot="1">
      <c r="A20" s="19" t="s">
        <v>18</v>
      </c>
      <c r="B20" s="19" t="s">
        <v>61</v>
      </c>
      <c r="C20" s="208">
        <v>50</v>
      </c>
      <c r="D20" s="209"/>
      <c r="E20" s="210">
        <v>0.85</v>
      </c>
      <c r="F20" s="211">
        <f t="shared" si="1"/>
        <v>0</v>
      </c>
      <c r="G20" s="212">
        <f t="shared" si="2"/>
        <v>0</v>
      </c>
      <c r="H20" s="208">
        <v>50</v>
      </c>
      <c r="I20" s="209"/>
      <c r="J20" s="213">
        <f t="shared" si="3"/>
        <v>0</v>
      </c>
      <c r="K20" s="212">
        <f t="shared" si="4"/>
        <v>0</v>
      </c>
      <c r="L20" s="214"/>
      <c r="M20" s="215">
        <v>0</v>
      </c>
      <c r="N20" s="216">
        <v>3.8</v>
      </c>
      <c r="O20" s="217">
        <v>134.4</v>
      </c>
      <c r="P20" s="218" t="str">
        <f t="shared" si="5"/>
        <v/>
      </c>
      <c r="Q20" s="214"/>
      <c r="R20" s="215">
        <v>0</v>
      </c>
      <c r="S20" s="216">
        <v>3.8</v>
      </c>
      <c r="T20" s="217">
        <v>1074</v>
      </c>
      <c r="U20" s="219" t="str">
        <f t="shared" si="6"/>
        <v/>
      </c>
      <c r="V20" s="220">
        <f t="shared" si="7"/>
        <v>1208.4000000000001</v>
      </c>
      <c r="W20" s="221">
        <f t="shared" si="0"/>
        <v>0</v>
      </c>
      <c r="X20" s="222" t="str">
        <f t="shared" si="8"/>
        <v/>
      </c>
      <c r="Z20" s="3"/>
    </row>
    <row r="21" spans="1:26" s="6" customFormat="1" ht="33.5" customHeight="1">
      <c r="A21" s="11" t="s">
        <v>20</v>
      </c>
      <c r="B21" s="31" t="s">
        <v>31</v>
      </c>
      <c r="C21" s="178">
        <v>7</v>
      </c>
      <c r="D21" s="223"/>
      <c r="E21" s="180">
        <v>0.85</v>
      </c>
      <c r="F21" s="181">
        <f t="shared" si="1"/>
        <v>0</v>
      </c>
      <c r="G21" s="182">
        <f t="shared" si="2"/>
        <v>0</v>
      </c>
      <c r="H21" s="178">
        <v>7</v>
      </c>
      <c r="I21" s="223"/>
      <c r="J21" s="183">
        <f t="shared" si="3"/>
        <v>0</v>
      </c>
      <c r="K21" s="182">
        <f t="shared" si="4"/>
        <v>0</v>
      </c>
      <c r="L21" s="224"/>
      <c r="M21" s="185">
        <v>0</v>
      </c>
      <c r="N21" s="186">
        <v>3.8</v>
      </c>
      <c r="O21" s="187">
        <v>1236</v>
      </c>
      <c r="P21" s="188" t="str">
        <f t="shared" si="5"/>
        <v/>
      </c>
      <c r="Q21" s="224"/>
      <c r="R21" s="185">
        <v>0</v>
      </c>
      <c r="S21" s="186">
        <v>3.8</v>
      </c>
      <c r="T21" s="187">
        <v>13127</v>
      </c>
      <c r="U21" s="189" t="str">
        <f t="shared" si="6"/>
        <v/>
      </c>
      <c r="V21" s="190">
        <f t="shared" si="7"/>
        <v>14363</v>
      </c>
      <c r="W21" s="191">
        <f t="shared" si="0"/>
        <v>0</v>
      </c>
      <c r="X21" s="192" t="str">
        <f t="shared" si="8"/>
        <v/>
      </c>
      <c r="Z21" s="3"/>
    </row>
    <row r="22" spans="1:26" s="6" customFormat="1" ht="33.5" customHeight="1" thickBot="1">
      <c r="A22" s="15" t="s">
        <v>21</v>
      </c>
      <c r="B22" s="32" t="s">
        <v>31</v>
      </c>
      <c r="C22" s="193">
        <v>19</v>
      </c>
      <c r="D22" s="194"/>
      <c r="E22" s="195">
        <v>0.85</v>
      </c>
      <c r="F22" s="196">
        <f t="shared" si="1"/>
        <v>0</v>
      </c>
      <c r="G22" s="197">
        <f t="shared" si="2"/>
        <v>0</v>
      </c>
      <c r="H22" s="193">
        <v>19</v>
      </c>
      <c r="I22" s="225"/>
      <c r="J22" s="198">
        <f t="shared" si="3"/>
        <v>0</v>
      </c>
      <c r="K22" s="197">
        <f t="shared" si="4"/>
        <v>0</v>
      </c>
      <c r="L22" s="199"/>
      <c r="M22" s="200">
        <v>0</v>
      </c>
      <c r="N22" s="201">
        <v>3.8</v>
      </c>
      <c r="O22" s="202">
        <v>0</v>
      </c>
      <c r="P22" s="203" t="str">
        <f t="shared" si="5"/>
        <v/>
      </c>
      <c r="Q22" s="199"/>
      <c r="R22" s="200">
        <v>0</v>
      </c>
      <c r="S22" s="201">
        <v>3.8</v>
      </c>
      <c r="T22" s="202">
        <v>187</v>
      </c>
      <c r="U22" s="204" t="str">
        <f t="shared" si="6"/>
        <v/>
      </c>
      <c r="V22" s="205">
        <f t="shared" si="7"/>
        <v>187</v>
      </c>
      <c r="W22" s="206">
        <f t="shared" si="0"/>
        <v>0</v>
      </c>
      <c r="X22" s="207" t="str">
        <f t="shared" si="8"/>
        <v/>
      </c>
      <c r="Z22" s="3"/>
    </row>
    <row r="23" spans="1:26" s="6" customFormat="1" ht="33.5" customHeight="1" thickTop="1">
      <c r="A23" s="15" t="s">
        <v>22</v>
      </c>
      <c r="B23" s="32" t="s">
        <v>31</v>
      </c>
      <c r="C23" s="193">
        <v>5</v>
      </c>
      <c r="D23" s="194"/>
      <c r="E23" s="195">
        <v>0.85</v>
      </c>
      <c r="F23" s="196">
        <f t="shared" si="1"/>
        <v>0</v>
      </c>
      <c r="G23" s="197">
        <f t="shared" si="2"/>
        <v>0</v>
      </c>
      <c r="H23" s="226"/>
      <c r="I23" s="227"/>
      <c r="J23" s="228"/>
      <c r="K23" s="229"/>
      <c r="L23" s="199"/>
      <c r="M23" s="200">
        <v>0</v>
      </c>
      <c r="N23" s="201">
        <v>3.8</v>
      </c>
      <c r="O23" s="202">
        <v>12</v>
      </c>
      <c r="P23" s="203" t="str">
        <f t="shared" si="5"/>
        <v/>
      </c>
      <c r="Q23" s="199"/>
      <c r="R23" s="200">
        <v>0</v>
      </c>
      <c r="S23" s="201">
        <v>3.8</v>
      </c>
      <c r="T23" s="202">
        <v>376</v>
      </c>
      <c r="U23" s="204" t="str">
        <f t="shared" si="6"/>
        <v/>
      </c>
      <c r="V23" s="205">
        <f t="shared" si="7"/>
        <v>388</v>
      </c>
      <c r="W23" s="206">
        <f t="shared" si="0"/>
        <v>0</v>
      </c>
      <c r="X23" s="207" t="str">
        <f t="shared" si="8"/>
        <v/>
      </c>
      <c r="Z23" s="3"/>
    </row>
    <row r="24" spans="1:26" s="6" customFormat="1" ht="33.5" customHeight="1">
      <c r="A24" s="15" t="s">
        <v>23</v>
      </c>
      <c r="B24" s="32" t="s">
        <v>31</v>
      </c>
      <c r="C24" s="193">
        <v>6</v>
      </c>
      <c r="D24" s="194"/>
      <c r="E24" s="195">
        <v>0.85</v>
      </c>
      <c r="F24" s="196">
        <f t="shared" si="1"/>
        <v>0</v>
      </c>
      <c r="G24" s="197">
        <f t="shared" si="2"/>
        <v>0</v>
      </c>
      <c r="H24" s="226"/>
      <c r="I24" s="230"/>
      <c r="J24" s="228"/>
      <c r="K24" s="229"/>
      <c r="L24" s="199"/>
      <c r="M24" s="200">
        <v>0</v>
      </c>
      <c r="N24" s="201">
        <v>3.8</v>
      </c>
      <c r="O24" s="202">
        <v>99</v>
      </c>
      <c r="P24" s="203" t="str">
        <f t="shared" si="5"/>
        <v/>
      </c>
      <c r="Q24" s="199"/>
      <c r="R24" s="200">
        <v>0</v>
      </c>
      <c r="S24" s="201">
        <v>3.8</v>
      </c>
      <c r="T24" s="202">
        <v>849</v>
      </c>
      <c r="U24" s="204" t="str">
        <f t="shared" si="6"/>
        <v/>
      </c>
      <c r="V24" s="205">
        <f t="shared" si="7"/>
        <v>948</v>
      </c>
      <c r="W24" s="206">
        <f t="shared" si="0"/>
        <v>0</v>
      </c>
      <c r="X24" s="207" t="str">
        <f t="shared" si="8"/>
        <v/>
      </c>
      <c r="Z24" s="3"/>
    </row>
    <row r="25" spans="1:26" s="6" customFormat="1" ht="33.5" customHeight="1">
      <c r="A25" s="15" t="s">
        <v>24</v>
      </c>
      <c r="B25" s="32" t="s">
        <v>31</v>
      </c>
      <c r="C25" s="193">
        <v>3</v>
      </c>
      <c r="D25" s="194"/>
      <c r="E25" s="195">
        <v>0.85</v>
      </c>
      <c r="F25" s="196">
        <f t="shared" si="1"/>
        <v>0</v>
      </c>
      <c r="G25" s="197">
        <f t="shared" si="2"/>
        <v>0</v>
      </c>
      <c r="H25" s="226"/>
      <c r="I25" s="230"/>
      <c r="J25" s="228"/>
      <c r="K25" s="229"/>
      <c r="L25" s="199"/>
      <c r="M25" s="200">
        <v>0</v>
      </c>
      <c r="N25" s="201">
        <v>3.8</v>
      </c>
      <c r="O25" s="202">
        <v>148</v>
      </c>
      <c r="P25" s="203" t="str">
        <f t="shared" si="5"/>
        <v/>
      </c>
      <c r="Q25" s="199"/>
      <c r="R25" s="200">
        <v>0</v>
      </c>
      <c r="S25" s="201">
        <v>3.8</v>
      </c>
      <c r="T25" s="202">
        <v>1450</v>
      </c>
      <c r="U25" s="204" t="str">
        <f t="shared" si="6"/>
        <v/>
      </c>
      <c r="V25" s="205">
        <f t="shared" si="7"/>
        <v>1598</v>
      </c>
      <c r="W25" s="206">
        <f t="shared" si="0"/>
        <v>0</v>
      </c>
      <c r="X25" s="207" t="str">
        <f t="shared" si="8"/>
        <v/>
      </c>
      <c r="Z25" s="3"/>
    </row>
    <row r="26" spans="1:26" s="6" customFormat="1" ht="33.5" customHeight="1">
      <c r="A26" s="15" t="s">
        <v>25</v>
      </c>
      <c r="B26" s="32" t="s">
        <v>31</v>
      </c>
      <c r="C26" s="193">
        <v>4</v>
      </c>
      <c r="D26" s="194"/>
      <c r="E26" s="195">
        <v>0.85</v>
      </c>
      <c r="F26" s="196">
        <f t="shared" si="1"/>
        <v>0</v>
      </c>
      <c r="G26" s="197">
        <f t="shared" si="2"/>
        <v>0</v>
      </c>
      <c r="H26" s="226"/>
      <c r="I26" s="230"/>
      <c r="J26" s="228"/>
      <c r="K26" s="229"/>
      <c r="L26" s="199"/>
      <c r="M26" s="200">
        <v>0</v>
      </c>
      <c r="N26" s="201">
        <v>3.8</v>
      </c>
      <c r="O26" s="202">
        <v>187</v>
      </c>
      <c r="P26" s="203" t="str">
        <f t="shared" si="5"/>
        <v/>
      </c>
      <c r="Q26" s="199"/>
      <c r="R26" s="200">
        <v>0</v>
      </c>
      <c r="S26" s="201">
        <v>3.8</v>
      </c>
      <c r="T26" s="202">
        <v>8449</v>
      </c>
      <c r="U26" s="204" t="str">
        <f t="shared" si="6"/>
        <v/>
      </c>
      <c r="V26" s="205">
        <f t="shared" si="7"/>
        <v>8636</v>
      </c>
      <c r="W26" s="206">
        <f t="shared" si="0"/>
        <v>0</v>
      </c>
      <c r="X26" s="207" t="str">
        <f t="shared" si="8"/>
        <v/>
      </c>
      <c r="Z26" s="3"/>
    </row>
    <row r="27" spans="1:26" s="6" customFormat="1" ht="33.5" customHeight="1">
      <c r="A27" s="15" t="s">
        <v>48</v>
      </c>
      <c r="B27" s="32" t="s">
        <v>31</v>
      </c>
      <c r="C27" s="193">
        <v>11</v>
      </c>
      <c r="D27" s="194"/>
      <c r="E27" s="195">
        <v>0.85</v>
      </c>
      <c r="F27" s="196">
        <f t="shared" si="1"/>
        <v>0</v>
      </c>
      <c r="G27" s="197">
        <f t="shared" si="2"/>
        <v>0</v>
      </c>
      <c r="H27" s="226"/>
      <c r="I27" s="230"/>
      <c r="J27" s="228"/>
      <c r="K27" s="229"/>
      <c r="L27" s="199"/>
      <c r="M27" s="200">
        <v>0</v>
      </c>
      <c r="N27" s="201">
        <v>3.8</v>
      </c>
      <c r="O27" s="202">
        <v>1692</v>
      </c>
      <c r="P27" s="203" t="str">
        <f t="shared" si="5"/>
        <v/>
      </c>
      <c r="Q27" s="199"/>
      <c r="R27" s="200">
        <v>0</v>
      </c>
      <c r="S27" s="201">
        <v>3.8</v>
      </c>
      <c r="T27" s="202">
        <v>4463</v>
      </c>
      <c r="U27" s="204" t="str">
        <f t="shared" si="6"/>
        <v/>
      </c>
      <c r="V27" s="205">
        <f t="shared" si="7"/>
        <v>6155</v>
      </c>
      <c r="W27" s="206">
        <f t="shared" si="0"/>
        <v>0</v>
      </c>
      <c r="X27" s="207" t="str">
        <f t="shared" si="8"/>
        <v/>
      </c>
      <c r="Z27" s="3"/>
    </row>
    <row r="28" spans="1:26" s="6" customFormat="1" ht="33.5" customHeight="1">
      <c r="A28" s="15" t="s">
        <v>26</v>
      </c>
      <c r="B28" s="32" t="s">
        <v>31</v>
      </c>
      <c r="C28" s="193">
        <v>13</v>
      </c>
      <c r="D28" s="194"/>
      <c r="E28" s="195">
        <v>0.85</v>
      </c>
      <c r="F28" s="196">
        <f t="shared" si="1"/>
        <v>0</v>
      </c>
      <c r="G28" s="197">
        <f t="shared" si="2"/>
        <v>0</v>
      </c>
      <c r="H28" s="226"/>
      <c r="I28" s="230"/>
      <c r="J28" s="228"/>
      <c r="K28" s="229"/>
      <c r="L28" s="199"/>
      <c r="M28" s="200">
        <v>0</v>
      </c>
      <c r="N28" s="201">
        <v>3.8</v>
      </c>
      <c r="O28" s="202">
        <v>5685</v>
      </c>
      <c r="P28" s="203" t="str">
        <f t="shared" si="5"/>
        <v/>
      </c>
      <c r="Q28" s="199"/>
      <c r="R28" s="200">
        <v>0</v>
      </c>
      <c r="S28" s="201">
        <v>3.8</v>
      </c>
      <c r="T28" s="202">
        <v>12983</v>
      </c>
      <c r="U28" s="204" t="str">
        <f t="shared" si="6"/>
        <v/>
      </c>
      <c r="V28" s="205">
        <f t="shared" si="7"/>
        <v>18668</v>
      </c>
      <c r="W28" s="206">
        <f t="shared" si="0"/>
        <v>0</v>
      </c>
      <c r="X28" s="207" t="str">
        <f t="shared" si="8"/>
        <v/>
      </c>
      <c r="Z28" s="3"/>
    </row>
    <row r="29" spans="1:26" s="6" customFormat="1" ht="33.5" customHeight="1">
      <c r="A29" s="15" t="s">
        <v>27</v>
      </c>
      <c r="B29" s="32" t="s">
        <v>31</v>
      </c>
      <c r="C29" s="193">
        <v>4</v>
      </c>
      <c r="D29" s="194"/>
      <c r="E29" s="195">
        <v>0.85</v>
      </c>
      <c r="F29" s="196">
        <f t="shared" si="1"/>
        <v>0</v>
      </c>
      <c r="G29" s="197">
        <f t="shared" si="2"/>
        <v>0</v>
      </c>
      <c r="H29" s="226"/>
      <c r="I29" s="230"/>
      <c r="J29" s="228"/>
      <c r="K29" s="229"/>
      <c r="L29" s="199"/>
      <c r="M29" s="200">
        <v>0</v>
      </c>
      <c r="N29" s="201">
        <v>3.8</v>
      </c>
      <c r="O29" s="202">
        <v>29</v>
      </c>
      <c r="P29" s="203" t="str">
        <f t="shared" si="5"/>
        <v/>
      </c>
      <c r="Q29" s="199"/>
      <c r="R29" s="200">
        <v>0</v>
      </c>
      <c r="S29" s="201">
        <v>3.8</v>
      </c>
      <c r="T29" s="202">
        <v>108</v>
      </c>
      <c r="U29" s="204" t="str">
        <f t="shared" si="6"/>
        <v/>
      </c>
      <c r="V29" s="205">
        <f t="shared" si="7"/>
        <v>137</v>
      </c>
      <c r="W29" s="206">
        <f t="shared" si="0"/>
        <v>0</v>
      </c>
      <c r="X29" s="207" t="str">
        <f t="shared" si="8"/>
        <v/>
      </c>
      <c r="Z29" s="3"/>
    </row>
    <row r="30" spans="1:26" s="6" customFormat="1" ht="33.5" customHeight="1">
      <c r="A30" s="15" t="s">
        <v>28</v>
      </c>
      <c r="B30" s="32" t="s">
        <v>31</v>
      </c>
      <c r="C30" s="193">
        <v>3</v>
      </c>
      <c r="D30" s="194"/>
      <c r="E30" s="195">
        <v>0.85</v>
      </c>
      <c r="F30" s="196">
        <f t="shared" si="1"/>
        <v>0</v>
      </c>
      <c r="G30" s="197">
        <f t="shared" si="2"/>
        <v>0</v>
      </c>
      <c r="H30" s="226"/>
      <c r="I30" s="230"/>
      <c r="J30" s="228"/>
      <c r="K30" s="229"/>
      <c r="L30" s="199"/>
      <c r="M30" s="200">
        <v>0</v>
      </c>
      <c r="N30" s="201">
        <v>3.8</v>
      </c>
      <c r="O30" s="202">
        <v>1255</v>
      </c>
      <c r="P30" s="203" t="str">
        <f t="shared" si="5"/>
        <v/>
      </c>
      <c r="Q30" s="199"/>
      <c r="R30" s="200">
        <v>0</v>
      </c>
      <c r="S30" s="201">
        <v>3.8</v>
      </c>
      <c r="T30" s="202">
        <v>7641</v>
      </c>
      <c r="U30" s="204" t="str">
        <f t="shared" si="6"/>
        <v/>
      </c>
      <c r="V30" s="205">
        <f t="shared" si="7"/>
        <v>8896</v>
      </c>
      <c r="W30" s="206">
        <f t="shared" si="0"/>
        <v>0</v>
      </c>
      <c r="X30" s="207" t="str">
        <f t="shared" si="8"/>
        <v/>
      </c>
      <c r="Z30" s="3"/>
    </row>
    <row r="31" spans="1:26" s="6" customFormat="1" ht="33.5" customHeight="1">
      <c r="A31" s="15" t="s">
        <v>29</v>
      </c>
      <c r="B31" s="32" t="s">
        <v>31</v>
      </c>
      <c r="C31" s="193">
        <v>9</v>
      </c>
      <c r="D31" s="194"/>
      <c r="E31" s="195">
        <v>0.85</v>
      </c>
      <c r="F31" s="196">
        <f t="shared" si="1"/>
        <v>0</v>
      </c>
      <c r="G31" s="197">
        <f t="shared" si="2"/>
        <v>0</v>
      </c>
      <c r="H31" s="226"/>
      <c r="I31" s="230"/>
      <c r="J31" s="228"/>
      <c r="K31" s="229"/>
      <c r="L31" s="199"/>
      <c r="M31" s="200">
        <v>0</v>
      </c>
      <c r="N31" s="201">
        <v>3.8</v>
      </c>
      <c r="O31" s="202">
        <v>4934</v>
      </c>
      <c r="P31" s="203" t="str">
        <f t="shared" si="5"/>
        <v/>
      </c>
      <c r="Q31" s="199"/>
      <c r="R31" s="200">
        <v>0</v>
      </c>
      <c r="S31" s="201">
        <v>3.8</v>
      </c>
      <c r="T31" s="202">
        <v>13988</v>
      </c>
      <c r="U31" s="204" t="str">
        <f t="shared" si="6"/>
        <v/>
      </c>
      <c r="V31" s="205">
        <f t="shared" si="7"/>
        <v>18922</v>
      </c>
      <c r="W31" s="206">
        <f t="shared" si="0"/>
        <v>0</v>
      </c>
      <c r="X31" s="207" t="str">
        <f t="shared" si="8"/>
        <v/>
      </c>
      <c r="Z31" s="3"/>
    </row>
    <row r="32" spans="1:26" s="6" customFormat="1" ht="33.5" customHeight="1">
      <c r="A32" s="15" t="s">
        <v>30</v>
      </c>
      <c r="B32" s="32" t="s">
        <v>31</v>
      </c>
      <c r="C32" s="193">
        <v>29</v>
      </c>
      <c r="D32" s="194"/>
      <c r="E32" s="195">
        <v>0.85</v>
      </c>
      <c r="F32" s="196">
        <f t="shared" si="1"/>
        <v>0</v>
      </c>
      <c r="G32" s="197">
        <f t="shared" si="2"/>
        <v>0</v>
      </c>
      <c r="H32" s="226"/>
      <c r="I32" s="230"/>
      <c r="J32" s="228"/>
      <c r="K32" s="229"/>
      <c r="L32" s="199"/>
      <c r="M32" s="200">
        <v>0</v>
      </c>
      <c r="N32" s="201">
        <v>3.8</v>
      </c>
      <c r="O32" s="202">
        <v>1792.5</v>
      </c>
      <c r="P32" s="203" t="str">
        <f t="shared" si="5"/>
        <v/>
      </c>
      <c r="Q32" s="199"/>
      <c r="R32" s="200">
        <v>0</v>
      </c>
      <c r="S32" s="201">
        <v>3.8</v>
      </c>
      <c r="T32" s="202">
        <v>25182</v>
      </c>
      <c r="U32" s="204" t="str">
        <f t="shared" si="6"/>
        <v/>
      </c>
      <c r="V32" s="205">
        <f t="shared" si="7"/>
        <v>26974.5</v>
      </c>
      <c r="W32" s="206">
        <f t="shared" si="0"/>
        <v>0</v>
      </c>
      <c r="X32" s="207" t="str">
        <f t="shared" si="8"/>
        <v/>
      </c>
      <c r="Z32" s="3"/>
    </row>
    <row r="33" spans="1:26" s="6" customFormat="1" ht="33.5" customHeight="1" thickBot="1">
      <c r="A33" s="24" t="s">
        <v>49</v>
      </c>
      <c r="B33" s="34" t="s">
        <v>31</v>
      </c>
      <c r="C33" s="231">
        <v>20</v>
      </c>
      <c r="D33" s="232"/>
      <c r="E33" s="233">
        <v>0.85</v>
      </c>
      <c r="F33" s="234">
        <f t="shared" ref="F33" si="9">ROUNDDOWN(C33*D33*E33,2)</f>
        <v>0</v>
      </c>
      <c r="G33" s="235">
        <f t="shared" ref="G33" si="10">F33*12</f>
        <v>0</v>
      </c>
      <c r="H33" s="236"/>
      <c r="I33" s="237"/>
      <c r="J33" s="238"/>
      <c r="K33" s="239"/>
      <c r="L33" s="240"/>
      <c r="M33" s="241">
        <v>0</v>
      </c>
      <c r="N33" s="242">
        <v>3.8</v>
      </c>
      <c r="O33" s="243">
        <v>3891.5999999999995</v>
      </c>
      <c r="P33" s="244" t="str">
        <f t="shared" ref="P33" si="11">IF(L33=0,"",(ROUNDDOWN((L33+M33+N33)*O33,2)))</f>
        <v/>
      </c>
      <c r="Q33" s="240"/>
      <c r="R33" s="241">
        <v>0</v>
      </c>
      <c r="S33" s="242">
        <v>3.8</v>
      </c>
      <c r="T33" s="243">
        <v>10264</v>
      </c>
      <c r="U33" s="245" t="str">
        <f t="shared" ref="U33" si="12">IF(Q33=0,"",(ROUNDDOWN((Q33+R33+S33)*T33,2)))</f>
        <v/>
      </c>
      <c r="V33" s="246">
        <f t="shared" si="7"/>
        <v>14155.599999999999</v>
      </c>
      <c r="W33" s="247">
        <f t="shared" si="0"/>
        <v>0</v>
      </c>
      <c r="X33" s="248" t="str">
        <f t="shared" si="8"/>
        <v/>
      </c>
      <c r="Z33" s="3"/>
    </row>
    <row r="34" spans="1:26" s="6" customFormat="1" ht="33.5" customHeight="1" thickTop="1" thickBot="1">
      <c r="A34" s="19" t="s">
        <v>50</v>
      </c>
      <c r="B34" s="33" t="s">
        <v>31</v>
      </c>
      <c r="C34" s="208"/>
      <c r="D34" s="255"/>
      <c r="E34" s="210"/>
      <c r="F34" s="211">
        <f t="shared" si="1"/>
        <v>0</v>
      </c>
      <c r="G34" s="212">
        <f t="shared" si="2"/>
        <v>0</v>
      </c>
      <c r="H34" s="249"/>
      <c r="I34" s="250"/>
      <c r="J34" s="251"/>
      <c r="K34" s="252"/>
      <c r="L34" s="256"/>
      <c r="M34" s="215">
        <v>0</v>
      </c>
      <c r="N34" s="216"/>
      <c r="O34" s="217"/>
      <c r="P34" s="218" t="str">
        <f t="shared" si="5"/>
        <v/>
      </c>
      <c r="Q34" s="256"/>
      <c r="R34" s="215">
        <v>0</v>
      </c>
      <c r="S34" s="216"/>
      <c r="T34" s="217"/>
      <c r="U34" s="219" t="str">
        <f t="shared" si="6"/>
        <v/>
      </c>
      <c r="V34" s="220">
        <f t="shared" si="7"/>
        <v>0</v>
      </c>
      <c r="W34" s="221">
        <f t="shared" si="0"/>
        <v>0</v>
      </c>
      <c r="X34" s="222" t="str">
        <f t="shared" si="8"/>
        <v/>
      </c>
      <c r="Z34" s="3"/>
    </row>
    <row r="35" spans="1:26" s="6" customFormat="1" ht="33.5" customHeight="1" thickBot="1">
      <c r="A35" s="139" t="s">
        <v>74</v>
      </c>
      <c r="B35" s="121"/>
      <c r="C35" s="122"/>
      <c r="D35" s="156"/>
      <c r="E35" s="124"/>
      <c r="F35" s="125"/>
      <c r="G35" s="126">
        <f>SUM(G8:G34)</f>
        <v>0</v>
      </c>
      <c r="H35" s="122"/>
      <c r="I35" s="156"/>
      <c r="J35" s="125"/>
      <c r="K35" s="128">
        <f>SUM(K8:K34)</f>
        <v>0</v>
      </c>
      <c r="L35" s="253"/>
      <c r="M35" s="130"/>
      <c r="N35" s="130"/>
      <c r="O35" s="131">
        <f>SUM(O8:O34)</f>
        <v>94758.5</v>
      </c>
      <c r="P35" s="132" t="str">
        <f t="shared" ref="P35" si="13">IF(L35=0,"",(ROUNDDOWN((L35+M35+N35)*O35,2)))</f>
        <v/>
      </c>
      <c r="Q35" s="254"/>
      <c r="R35" s="130"/>
      <c r="S35" s="130">
        <v>3.8</v>
      </c>
      <c r="T35" s="157">
        <f t="shared" ref="T35:U35" si="14">SUM(T8:T34)</f>
        <v>446707</v>
      </c>
      <c r="U35" s="158">
        <f t="shared" si="14"/>
        <v>0</v>
      </c>
      <c r="V35" s="159">
        <f t="shared" ref="V35:W35" si="15">SUM(V8:V34)</f>
        <v>541465.5</v>
      </c>
      <c r="W35" s="160">
        <f t="shared" si="15"/>
        <v>0</v>
      </c>
      <c r="X35" s="161">
        <f>SUM(X8:X34)</f>
        <v>0</v>
      </c>
      <c r="Y35" s="7"/>
    </row>
    <row r="36" spans="1:26" s="6" customFormat="1" ht="23.5" customHeight="1">
      <c r="A36" s="110"/>
      <c r="B36" s="110"/>
      <c r="C36" s="111"/>
      <c r="D36" s="111"/>
      <c r="E36" s="111"/>
      <c r="F36" s="111"/>
      <c r="G36" s="111"/>
      <c r="H36" s="111"/>
      <c r="I36" s="111"/>
      <c r="J36" s="111"/>
      <c r="K36" s="111"/>
      <c r="L36" s="111"/>
      <c r="M36" s="111"/>
      <c r="N36" s="111"/>
      <c r="Q36" s="111"/>
      <c r="R36" s="111"/>
      <c r="S36" s="111"/>
      <c r="T36" s="257"/>
      <c r="U36" s="258"/>
      <c r="V36" s="277" t="s">
        <v>3</v>
      </c>
      <c r="W36" s="278"/>
      <c r="X36" s="162">
        <f>ROUNDDOWN(X35*0.1,0)</f>
        <v>0</v>
      </c>
    </row>
    <row r="37" spans="1:26" s="6" customFormat="1" ht="23.5" customHeight="1" thickBot="1">
      <c r="C37" s="111"/>
      <c r="D37" s="111"/>
      <c r="E37" s="111"/>
      <c r="F37" s="111"/>
      <c r="G37" s="111"/>
      <c r="H37" s="111"/>
      <c r="I37" s="111"/>
      <c r="J37" s="111"/>
      <c r="K37" s="111"/>
      <c r="L37" s="111"/>
      <c r="M37" s="111"/>
      <c r="N37" s="111"/>
      <c r="Q37" s="111"/>
      <c r="R37" s="111"/>
      <c r="S37" s="111"/>
      <c r="T37" s="257"/>
      <c r="U37" s="258"/>
      <c r="V37" s="261" t="s">
        <v>51</v>
      </c>
      <c r="W37" s="262"/>
      <c r="X37" s="138">
        <f>SUM(X35:X36)</f>
        <v>0</v>
      </c>
    </row>
    <row r="38" spans="1:26" ht="13.5" thickBot="1"/>
    <row r="39" spans="1:26" ht="16" customHeight="1" thickBot="1">
      <c r="A39" s="283" t="s">
        <v>71</v>
      </c>
      <c r="B39" s="163"/>
      <c r="C39" s="164"/>
      <c r="D39" s="165"/>
      <c r="E39" s="166"/>
      <c r="F39" s="167"/>
      <c r="G39" s="168"/>
      <c r="H39" s="164"/>
      <c r="I39" s="165"/>
      <c r="J39" s="166"/>
      <c r="K39" s="169"/>
      <c r="L39" s="170"/>
      <c r="M39" s="166"/>
      <c r="N39" s="166"/>
      <c r="O39" s="166"/>
      <c r="P39" s="171"/>
      <c r="Q39" s="164"/>
      <c r="R39" s="166"/>
      <c r="S39" s="166"/>
      <c r="T39" s="166"/>
      <c r="U39" s="172"/>
      <c r="V39" s="173"/>
      <c r="W39" s="174"/>
      <c r="X39" s="175"/>
    </row>
    <row r="40" spans="1:26" s="6" customFormat="1" ht="33.5" customHeight="1" thickTop="1" thickBot="1">
      <c r="A40" s="11" t="s">
        <v>7</v>
      </c>
      <c r="B40" s="31" t="s">
        <v>61</v>
      </c>
      <c r="C40" s="12">
        <v>130</v>
      </c>
      <c r="D40" s="98"/>
      <c r="E40" s="77">
        <v>0.85</v>
      </c>
      <c r="F40" s="66">
        <f>ROUNDDOWN(C40*D40*E40,2)</f>
        <v>0</v>
      </c>
      <c r="G40" s="73">
        <f>F40*12</f>
        <v>0</v>
      </c>
      <c r="H40" s="12">
        <v>130</v>
      </c>
      <c r="I40" s="98"/>
      <c r="J40" s="81">
        <f>ROUNDDOWN(H40*I40,2)</f>
        <v>0</v>
      </c>
      <c r="K40" s="73">
        <f>J40*12</f>
        <v>0</v>
      </c>
      <c r="L40" s="104"/>
      <c r="M40" s="90">
        <v>0</v>
      </c>
      <c r="N40" s="48">
        <v>3.8</v>
      </c>
      <c r="O40" s="49">
        <v>10332</v>
      </c>
      <c r="P40" s="94" t="str">
        <f>IF(L40=0,"",(ROUNDDOWN((L40+M40+N40)*O40,2)))</f>
        <v/>
      </c>
      <c r="Q40" s="104"/>
      <c r="R40" s="90">
        <v>0</v>
      </c>
      <c r="S40" s="48">
        <v>3.8</v>
      </c>
      <c r="T40" s="49">
        <v>64599</v>
      </c>
      <c r="U40" s="50" t="str">
        <f>IF(Q40=0,"",(ROUNDDOWN((Q40+R40+S40)*T40,2)))</f>
        <v/>
      </c>
      <c r="V40" s="13">
        <f>SUM(O40,T40)</f>
        <v>74931</v>
      </c>
      <c r="W40" s="38">
        <f t="shared" ref="W40:W66" si="16">SUM(P40,U40)</f>
        <v>0</v>
      </c>
      <c r="X40" s="192" t="str">
        <f>IF((P40="")*AND(U40=""),"",(ROUNDDOWN(G40+K40+W40,0)))</f>
        <v/>
      </c>
    </row>
    <row r="41" spans="1:26" s="6" customFormat="1" ht="33.5" customHeight="1" thickBot="1">
      <c r="A41" s="15" t="s">
        <v>8</v>
      </c>
      <c r="B41" s="31" t="s">
        <v>61</v>
      </c>
      <c r="C41" s="16">
        <v>224</v>
      </c>
      <c r="D41" s="99"/>
      <c r="E41" s="78">
        <v>0.85</v>
      </c>
      <c r="F41" s="67">
        <f t="shared" ref="F41:F66" si="17">ROUNDDOWN(C41*D41*E41,2)</f>
        <v>0</v>
      </c>
      <c r="G41" s="74">
        <f t="shared" ref="G41:G66" si="18">F41*12</f>
        <v>0</v>
      </c>
      <c r="H41" s="16">
        <v>224</v>
      </c>
      <c r="I41" s="99"/>
      <c r="J41" s="82">
        <f t="shared" ref="J41:J54" si="19">ROUNDDOWN(H41*I41,2)</f>
        <v>0</v>
      </c>
      <c r="K41" s="74">
        <f t="shared" ref="K41:K54" si="20">J41*12</f>
        <v>0</v>
      </c>
      <c r="L41" s="105"/>
      <c r="M41" s="91">
        <v>0</v>
      </c>
      <c r="N41" s="51">
        <v>3.8</v>
      </c>
      <c r="O41" s="52">
        <v>2213</v>
      </c>
      <c r="P41" s="95" t="str">
        <f t="shared" ref="P41:P67" si="21">IF(L41=0,"",(ROUNDDOWN((L41+M41+N41)*O41,2)))</f>
        <v/>
      </c>
      <c r="Q41" s="105"/>
      <c r="R41" s="91">
        <v>0</v>
      </c>
      <c r="S41" s="51">
        <v>3.8</v>
      </c>
      <c r="T41" s="52">
        <v>41947</v>
      </c>
      <c r="U41" s="53" t="str">
        <f t="shared" ref="U41:U66" si="22">IF(Q41=0,"",(ROUNDDOWN((Q41+R41+S41)*T41,2)))</f>
        <v/>
      </c>
      <c r="V41" s="17">
        <f t="shared" ref="V41:V66" si="23">SUM(O41,T41)</f>
        <v>44160</v>
      </c>
      <c r="W41" s="39">
        <f t="shared" si="16"/>
        <v>0</v>
      </c>
      <c r="X41" s="18" t="str">
        <f t="shared" ref="X41:X66" si="24">IF((P41="")*AND(U41=""),"",(ROUNDDOWN(G41+K41+W41,0)))</f>
        <v/>
      </c>
    </row>
    <row r="42" spans="1:26" s="6" customFormat="1" ht="33.5" customHeight="1" thickBot="1">
      <c r="A42" s="15" t="s">
        <v>9</v>
      </c>
      <c r="B42" s="31" t="s">
        <v>61</v>
      </c>
      <c r="C42" s="16">
        <v>64</v>
      </c>
      <c r="D42" s="99"/>
      <c r="E42" s="78">
        <v>0.85</v>
      </c>
      <c r="F42" s="67">
        <f t="shared" si="17"/>
        <v>0</v>
      </c>
      <c r="G42" s="74">
        <f t="shared" si="18"/>
        <v>0</v>
      </c>
      <c r="H42" s="16">
        <v>64</v>
      </c>
      <c r="I42" s="99"/>
      <c r="J42" s="82">
        <f t="shared" si="19"/>
        <v>0</v>
      </c>
      <c r="K42" s="74">
        <f t="shared" si="20"/>
        <v>0</v>
      </c>
      <c r="L42" s="105"/>
      <c r="M42" s="91">
        <v>0</v>
      </c>
      <c r="N42" s="51">
        <v>3.8</v>
      </c>
      <c r="O42" s="52">
        <v>6574</v>
      </c>
      <c r="P42" s="95" t="str">
        <f t="shared" si="21"/>
        <v/>
      </c>
      <c r="Q42" s="105"/>
      <c r="R42" s="91">
        <v>0</v>
      </c>
      <c r="S42" s="51">
        <v>3.8</v>
      </c>
      <c r="T42" s="52">
        <v>17375</v>
      </c>
      <c r="U42" s="53" t="str">
        <f t="shared" si="22"/>
        <v/>
      </c>
      <c r="V42" s="17">
        <f t="shared" si="23"/>
        <v>23949</v>
      </c>
      <c r="W42" s="39">
        <f t="shared" si="16"/>
        <v>0</v>
      </c>
      <c r="X42" s="18" t="str">
        <f t="shared" si="24"/>
        <v/>
      </c>
      <c r="Z42" s="3"/>
    </row>
    <row r="43" spans="1:26" s="6" customFormat="1" ht="33.5" customHeight="1" thickBot="1">
      <c r="A43" s="15" t="s">
        <v>10</v>
      </c>
      <c r="B43" s="31" t="s">
        <v>61</v>
      </c>
      <c r="C43" s="16">
        <v>12</v>
      </c>
      <c r="D43" s="99"/>
      <c r="E43" s="78">
        <v>0.85</v>
      </c>
      <c r="F43" s="67">
        <f t="shared" si="17"/>
        <v>0</v>
      </c>
      <c r="G43" s="74">
        <f t="shared" si="18"/>
        <v>0</v>
      </c>
      <c r="H43" s="16">
        <v>12</v>
      </c>
      <c r="I43" s="99"/>
      <c r="J43" s="82">
        <f t="shared" si="19"/>
        <v>0</v>
      </c>
      <c r="K43" s="74">
        <f t="shared" si="20"/>
        <v>0</v>
      </c>
      <c r="L43" s="105"/>
      <c r="M43" s="91">
        <v>0</v>
      </c>
      <c r="N43" s="51">
        <v>3.8</v>
      </c>
      <c r="O43" s="52">
        <v>0</v>
      </c>
      <c r="P43" s="95" t="str">
        <f t="shared" si="21"/>
        <v/>
      </c>
      <c r="Q43" s="105"/>
      <c r="R43" s="91">
        <v>0</v>
      </c>
      <c r="S43" s="51">
        <v>3.8</v>
      </c>
      <c r="T43" s="52">
        <v>1051</v>
      </c>
      <c r="U43" s="53" t="str">
        <f t="shared" si="22"/>
        <v/>
      </c>
      <c r="V43" s="17">
        <f t="shared" si="23"/>
        <v>1051</v>
      </c>
      <c r="W43" s="39">
        <f t="shared" si="16"/>
        <v>0</v>
      </c>
      <c r="X43" s="18" t="str">
        <f t="shared" si="24"/>
        <v/>
      </c>
      <c r="Z43" s="3"/>
    </row>
    <row r="44" spans="1:26" s="6" customFormat="1" ht="33.5" customHeight="1" thickBot="1">
      <c r="A44" s="15" t="s">
        <v>11</v>
      </c>
      <c r="B44" s="31" t="s">
        <v>61</v>
      </c>
      <c r="C44" s="16">
        <v>60</v>
      </c>
      <c r="D44" s="99"/>
      <c r="E44" s="78">
        <v>0.85</v>
      </c>
      <c r="F44" s="67">
        <f t="shared" si="17"/>
        <v>0</v>
      </c>
      <c r="G44" s="74">
        <f t="shared" si="18"/>
        <v>0</v>
      </c>
      <c r="H44" s="16">
        <v>60</v>
      </c>
      <c r="I44" s="99"/>
      <c r="J44" s="82">
        <f t="shared" si="19"/>
        <v>0</v>
      </c>
      <c r="K44" s="74">
        <f t="shared" si="20"/>
        <v>0</v>
      </c>
      <c r="L44" s="105"/>
      <c r="M44" s="91">
        <v>0</v>
      </c>
      <c r="N44" s="51">
        <v>3.8</v>
      </c>
      <c r="O44" s="52">
        <v>9862</v>
      </c>
      <c r="P44" s="95" t="str">
        <f t="shared" si="21"/>
        <v/>
      </c>
      <c r="Q44" s="105"/>
      <c r="R44" s="91">
        <v>0</v>
      </c>
      <c r="S44" s="51">
        <v>3.8</v>
      </c>
      <c r="T44" s="52">
        <v>36900</v>
      </c>
      <c r="U44" s="53" t="str">
        <f t="shared" si="22"/>
        <v/>
      </c>
      <c r="V44" s="17">
        <f t="shared" si="23"/>
        <v>46762</v>
      </c>
      <c r="W44" s="39">
        <f t="shared" si="16"/>
        <v>0</v>
      </c>
      <c r="X44" s="18" t="str">
        <f t="shared" si="24"/>
        <v/>
      </c>
      <c r="Z44" s="3"/>
    </row>
    <row r="45" spans="1:26" s="6" customFormat="1" ht="33.5" customHeight="1" thickBot="1">
      <c r="A45" s="15" t="s">
        <v>12</v>
      </c>
      <c r="B45" s="31" t="s">
        <v>61</v>
      </c>
      <c r="C45" s="16">
        <v>50</v>
      </c>
      <c r="D45" s="99"/>
      <c r="E45" s="78">
        <v>0.85</v>
      </c>
      <c r="F45" s="67">
        <f t="shared" si="17"/>
        <v>0</v>
      </c>
      <c r="G45" s="74">
        <f t="shared" si="18"/>
        <v>0</v>
      </c>
      <c r="H45" s="16">
        <v>50</v>
      </c>
      <c r="I45" s="99"/>
      <c r="J45" s="82">
        <f t="shared" si="19"/>
        <v>0</v>
      </c>
      <c r="K45" s="74">
        <f t="shared" si="20"/>
        <v>0</v>
      </c>
      <c r="L45" s="105"/>
      <c r="M45" s="91">
        <v>0</v>
      </c>
      <c r="N45" s="51">
        <v>3.8</v>
      </c>
      <c r="O45" s="52">
        <v>10517</v>
      </c>
      <c r="P45" s="95" t="str">
        <f t="shared" si="21"/>
        <v/>
      </c>
      <c r="Q45" s="105"/>
      <c r="R45" s="91">
        <v>0</v>
      </c>
      <c r="S45" s="51">
        <v>3.8</v>
      </c>
      <c r="T45" s="52">
        <v>51039</v>
      </c>
      <c r="U45" s="53" t="str">
        <f t="shared" si="22"/>
        <v/>
      </c>
      <c r="V45" s="17">
        <f t="shared" si="23"/>
        <v>61556</v>
      </c>
      <c r="W45" s="39">
        <f t="shared" si="16"/>
        <v>0</v>
      </c>
      <c r="X45" s="18" t="str">
        <f t="shared" si="24"/>
        <v/>
      </c>
      <c r="Z45" s="3"/>
    </row>
    <row r="46" spans="1:26" s="6" customFormat="1" ht="33.5" customHeight="1" thickBot="1">
      <c r="A46" s="15" t="s">
        <v>13</v>
      </c>
      <c r="B46" s="31" t="s">
        <v>61</v>
      </c>
      <c r="C46" s="16">
        <v>54</v>
      </c>
      <c r="D46" s="99"/>
      <c r="E46" s="78">
        <v>0.85</v>
      </c>
      <c r="F46" s="67">
        <f t="shared" si="17"/>
        <v>0</v>
      </c>
      <c r="G46" s="74">
        <f t="shared" si="18"/>
        <v>0</v>
      </c>
      <c r="H46" s="16">
        <v>54</v>
      </c>
      <c r="I46" s="99"/>
      <c r="J46" s="82">
        <f t="shared" si="19"/>
        <v>0</v>
      </c>
      <c r="K46" s="74">
        <f t="shared" si="20"/>
        <v>0</v>
      </c>
      <c r="L46" s="105"/>
      <c r="M46" s="91">
        <v>0</v>
      </c>
      <c r="N46" s="51">
        <v>3.8</v>
      </c>
      <c r="O46" s="52">
        <v>24150</v>
      </c>
      <c r="P46" s="95" t="str">
        <f t="shared" si="21"/>
        <v/>
      </c>
      <c r="Q46" s="105"/>
      <c r="R46" s="91">
        <v>0</v>
      </c>
      <c r="S46" s="51">
        <v>3.8</v>
      </c>
      <c r="T46" s="52">
        <v>72242</v>
      </c>
      <c r="U46" s="53" t="str">
        <f t="shared" si="22"/>
        <v/>
      </c>
      <c r="V46" s="17">
        <f t="shared" si="23"/>
        <v>96392</v>
      </c>
      <c r="W46" s="39">
        <f t="shared" si="16"/>
        <v>0</v>
      </c>
      <c r="X46" s="18" t="str">
        <f t="shared" si="24"/>
        <v/>
      </c>
      <c r="Z46" s="3"/>
    </row>
    <row r="47" spans="1:26" s="6" customFormat="1" ht="33.5" customHeight="1" thickBot="1">
      <c r="A47" s="15" t="s">
        <v>14</v>
      </c>
      <c r="B47" s="31" t="s">
        <v>61</v>
      </c>
      <c r="C47" s="16">
        <v>40</v>
      </c>
      <c r="D47" s="99"/>
      <c r="E47" s="78">
        <v>0.85</v>
      </c>
      <c r="F47" s="67">
        <f t="shared" si="17"/>
        <v>0</v>
      </c>
      <c r="G47" s="74">
        <f t="shared" si="18"/>
        <v>0</v>
      </c>
      <c r="H47" s="16">
        <v>40</v>
      </c>
      <c r="I47" s="99"/>
      <c r="J47" s="82">
        <f t="shared" si="19"/>
        <v>0</v>
      </c>
      <c r="K47" s="74">
        <f t="shared" si="20"/>
        <v>0</v>
      </c>
      <c r="L47" s="105"/>
      <c r="M47" s="91">
        <v>0</v>
      </c>
      <c r="N47" s="51">
        <v>3.8</v>
      </c>
      <c r="O47" s="52">
        <v>61</v>
      </c>
      <c r="P47" s="95" t="str">
        <f t="shared" si="21"/>
        <v/>
      </c>
      <c r="Q47" s="105"/>
      <c r="R47" s="91">
        <v>0</v>
      </c>
      <c r="S47" s="51">
        <v>3.8</v>
      </c>
      <c r="T47" s="52">
        <v>30350</v>
      </c>
      <c r="U47" s="53" t="str">
        <f t="shared" si="22"/>
        <v/>
      </c>
      <c r="V47" s="17">
        <f t="shared" si="23"/>
        <v>30411</v>
      </c>
      <c r="W47" s="39">
        <f t="shared" si="16"/>
        <v>0</v>
      </c>
      <c r="X47" s="18" t="str">
        <f t="shared" si="24"/>
        <v/>
      </c>
      <c r="Z47" s="3"/>
    </row>
    <row r="48" spans="1:26" s="6" customFormat="1" ht="33.5" customHeight="1" thickBot="1">
      <c r="A48" s="15" t="s">
        <v>33</v>
      </c>
      <c r="B48" s="31" t="s">
        <v>61</v>
      </c>
      <c r="C48" s="16">
        <v>48</v>
      </c>
      <c r="D48" s="99"/>
      <c r="E48" s="78">
        <v>0.85</v>
      </c>
      <c r="F48" s="67">
        <f t="shared" si="17"/>
        <v>0</v>
      </c>
      <c r="G48" s="74">
        <f t="shared" si="18"/>
        <v>0</v>
      </c>
      <c r="H48" s="16">
        <v>48</v>
      </c>
      <c r="I48" s="99"/>
      <c r="J48" s="82">
        <f t="shared" si="19"/>
        <v>0</v>
      </c>
      <c r="K48" s="74">
        <f t="shared" si="20"/>
        <v>0</v>
      </c>
      <c r="L48" s="105"/>
      <c r="M48" s="91">
        <v>0</v>
      </c>
      <c r="N48" s="51">
        <v>3.8</v>
      </c>
      <c r="O48" s="52">
        <v>1321</v>
      </c>
      <c r="P48" s="95" t="str">
        <f t="shared" si="21"/>
        <v/>
      </c>
      <c r="Q48" s="105"/>
      <c r="R48" s="91">
        <v>0</v>
      </c>
      <c r="S48" s="51">
        <v>3.8</v>
      </c>
      <c r="T48" s="52">
        <v>6176</v>
      </c>
      <c r="U48" s="53" t="str">
        <f t="shared" si="22"/>
        <v/>
      </c>
      <c r="V48" s="17">
        <f t="shared" si="23"/>
        <v>7497</v>
      </c>
      <c r="W48" s="39">
        <f t="shared" si="16"/>
        <v>0</v>
      </c>
      <c r="X48" s="18" t="str">
        <f t="shared" si="24"/>
        <v/>
      </c>
      <c r="Z48" s="3"/>
    </row>
    <row r="49" spans="1:26" s="6" customFormat="1" ht="33.5" customHeight="1" thickBot="1">
      <c r="A49" s="15" t="s">
        <v>15</v>
      </c>
      <c r="B49" s="31" t="s">
        <v>61</v>
      </c>
      <c r="C49" s="16">
        <v>50</v>
      </c>
      <c r="D49" s="99"/>
      <c r="E49" s="78">
        <v>0.85</v>
      </c>
      <c r="F49" s="67">
        <f t="shared" si="17"/>
        <v>0</v>
      </c>
      <c r="G49" s="74">
        <f t="shared" si="18"/>
        <v>0</v>
      </c>
      <c r="H49" s="16">
        <v>50</v>
      </c>
      <c r="I49" s="99"/>
      <c r="J49" s="82">
        <f t="shared" si="19"/>
        <v>0</v>
      </c>
      <c r="K49" s="74">
        <f t="shared" si="20"/>
        <v>0</v>
      </c>
      <c r="L49" s="105"/>
      <c r="M49" s="91">
        <v>0</v>
      </c>
      <c r="N49" s="51">
        <v>3.8</v>
      </c>
      <c r="O49" s="52">
        <v>5217</v>
      </c>
      <c r="P49" s="95" t="str">
        <f t="shared" si="21"/>
        <v/>
      </c>
      <c r="Q49" s="105"/>
      <c r="R49" s="91">
        <v>0</v>
      </c>
      <c r="S49" s="51">
        <v>3.8</v>
      </c>
      <c r="T49" s="52">
        <v>7320</v>
      </c>
      <c r="U49" s="53" t="str">
        <f t="shared" si="22"/>
        <v/>
      </c>
      <c r="V49" s="17">
        <f t="shared" si="23"/>
        <v>12537</v>
      </c>
      <c r="W49" s="39">
        <f t="shared" si="16"/>
        <v>0</v>
      </c>
      <c r="X49" s="18" t="str">
        <f t="shared" si="24"/>
        <v/>
      </c>
      <c r="Z49" s="3"/>
    </row>
    <row r="50" spans="1:26" s="6" customFormat="1" ht="33.5" customHeight="1" thickBot="1">
      <c r="A50" s="15" t="s">
        <v>16</v>
      </c>
      <c r="B50" s="31" t="s">
        <v>61</v>
      </c>
      <c r="C50" s="16">
        <v>50</v>
      </c>
      <c r="D50" s="99"/>
      <c r="E50" s="78">
        <v>0.85</v>
      </c>
      <c r="F50" s="67">
        <f t="shared" si="17"/>
        <v>0</v>
      </c>
      <c r="G50" s="74">
        <f t="shared" si="18"/>
        <v>0</v>
      </c>
      <c r="H50" s="16">
        <v>50</v>
      </c>
      <c r="I50" s="99"/>
      <c r="J50" s="82">
        <f t="shared" si="19"/>
        <v>0</v>
      </c>
      <c r="K50" s="74">
        <f t="shared" si="20"/>
        <v>0</v>
      </c>
      <c r="L50" s="105"/>
      <c r="M50" s="91">
        <v>0</v>
      </c>
      <c r="N50" s="51">
        <v>3.8</v>
      </c>
      <c r="O50" s="52">
        <v>57</v>
      </c>
      <c r="P50" s="95" t="str">
        <f t="shared" si="21"/>
        <v/>
      </c>
      <c r="Q50" s="105"/>
      <c r="R50" s="91">
        <v>0</v>
      </c>
      <c r="S50" s="51">
        <v>3.8</v>
      </c>
      <c r="T50" s="52">
        <v>7200</v>
      </c>
      <c r="U50" s="53" t="str">
        <f t="shared" si="22"/>
        <v/>
      </c>
      <c r="V50" s="17">
        <f t="shared" si="23"/>
        <v>7257</v>
      </c>
      <c r="W50" s="39">
        <f t="shared" si="16"/>
        <v>0</v>
      </c>
      <c r="X50" s="18" t="str">
        <f t="shared" si="24"/>
        <v/>
      </c>
      <c r="Z50" s="3"/>
    </row>
    <row r="51" spans="1:26" s="6" customFormat="1" ht="33.5" customHeight="1" thickBot="1">
      <c r="A51" s="15" t="s">
        <v>17</v>
      </c>
      <c r="B51" s="31" t="s">
        <v>61</v>
      </c>
      <c r="C51" s="16">
        <v>52</v>
      </c>
      <c r="D51" s="99"/>
      <c r="E51" s="78">
        <v>0.85</v>
      </c>
      <c r="F51" s="67">
        <f t="shared" si="17"/>
        <v>0</v>
      </c>
      <c r="G51" s="74">
        <f t="shared" si="18"/>
        <v>0</v>
      </c>
      <c r="H51" s="16">
        <v>52</v>
      </c>
      <c r="I51" s="99"/>
      <c r="J51" s="82">
        <f t="shared" si="19"/>
        <v>0</v>
      </c>
      <c r="K51" s="74">
        <f t="shared" si="20"/>
        <v>0</v>
      </c>
      <c r="L51" s="105"/>
      <c r="M51" s="91">
        <v>0</v>
      </c>
      <c r="N51" s="51">
        <v>3.8</v>
      </c>
      <c r="O51" s="52">
        <v>154</v>
      </c>
      <c r="P51" s="95" t="str">
        <f t="shared" si="21"/>
        <v/>
      </c>
      <c r="Q51" s="105"/>
      <c r="R51" s="91">
        <v>0</v>
      </c>
      <c r="S51" s="51">
        <v>3.8</v>
      </c>
      <c r="T51" s="52">
        <v>817</v>
      </c>
      <c r="U51" s="53" t="str">
        <f t="shared" si="22"/>
        <v/>
      </c>
      <c r="V51" s="17">
        <f t="shared" si="23"/>
        <v>971</v>
      </c>
      <c r="W51" s="39">
        <f t="shared" si="16"/>
        <v>0</v>
      </c>
      <c r="X51" s="18" t="str">
        <f t="shared" si="24"/>
        <v/>
      </c>
      <c r="Z51" s="3"/>
    </row>
    <row r="52" spans="1:26" s="6" customFormat="1" ht="33.5" customHeight="1" thickBot="1">
      <c r="A52" s="19" t="s">
        <v>18</v>
      </c>
      <c r="B52" s="31" t="s">
        <v>61</v>
      </c>
      <c r="C52" s="20">
        <v>50</v>
      </c>
      <c r="D52" s="100"/>
      <c r="E52" s="79">
        <v>0.85</v>
      </c>
      <c r="F52" s="68">
        <f t="shared" si="17"/>
        <v>0</v>
      </c>
      <c r="G52" s="75">
        <f t="shared" si="18"/>
        <v>0</v>
      </c>
      <c r="H52" s="20">
        <v>50</v>
      </c>
      <c r="I52" s="100"/>
      <c r="J52" s="83">
        <f t="shared" si="19"/>
        <v>0</v>
      </c>
      <c r="K52" s="75">
        <f t="shared" si="20"/>
        <v>0</v>
      </c>
      <c r="L52" s="106"/>
      <c r="M52" s="92">
        <v>0</v>
      </c>
      <c r="N52" s="54">
        <v>3.8</v>
      </c>
      <c r="O52" s="55">
        <v>134</v>
      </c>
      <c r="P52" s="96" t="str">
        <f t="shared" si="21"/>
        <v/>
      </c>
      <c r="Q52" s="106"/>
      <c r="R52" s="92">
        <v>0</v>
      </c>
      <c r="S52" s="54">
        <v>3.8</v>
      </c>
      <c r="T52" s="55">
        <v>1074</v>
      </c>
      <c r="U52" s="56" t="str">
        <f t="shared" si="22"/>
        <v/>
      </c>
      <c r="V52" s="21">
        <f t="shared" si="23"/>
        <v>1208</v>
      </c>
      <c r="W52" s="40">
        <f t="shared" si="16"/>
        <v>0</v>
      </c>
      <c r="X52" s="22" t="str">
        <f t="shared" si="24"/>
        <v/>
      </c>
      <c r="Z52" s="3"/>
    </row>
    <row r="53" spans="1:26" s="6" customFormat="1" ht="33.5" customHeight="1">
      <c r="A53" s="11" t="s">
        <v>20</v>
      </c>
      <c r="B53" s="31" t="s">
        <v>31</v>
      </c>
      <c r="C53" s="12">
        <v>7</v>
      </c>
      <c r="D53" s="101"/>
      <c r="E53" s="77">
        <v>0.85</v>
      </c>
      <c r="F53" s="66">
        <f t="shared" si="17"/>
        <v>0</v>
      </c>
      <c r="G53" s="73">
        <f t="shared" si="18"/>
        <v>0</v>
      </c>
      <c r="H53" s="12">
        <v>7</v>
      </c>
      <c r="I53" s="101"/>
      <c r="J53" s="81">
        <f t="shared" si="19"/>
        <v>0</v>
      </c>
      <c r="K53" s="73">
        <f t="shared" si="20"/>
        <v>0</v>
      </c>
      <c r="L53" s="107"/>
      <c r="M53" s="90">
        <v>0</v>
      </c>
      <c r="N53" s="48">
        <v>3.8</v>
      </c>
      <c r="O53" s="49">
        <v>1236</v>
      </c>
      <c r="P53" s="94" t="str">
        <f t="shared" si="21"/>
        <v/>
      </c>
      <c r="Q53" s="107"/>
      <c r="R53" s="90">
        <v>0</v>
      </c>
      <c r="S53" s="48">
        <v>3.8</v>
      </c>
      <c r="T53" s="49">
        <v>13127</v>
      </c>
      <c r="U53" s="50" t="str">
        <f t="shared" si="22"/>
        <v/>
      </c>
      <c r="V53" s="13">
        <f t="shared" si="23"/>
        <v>14363</v>
      </c>
      <c r="W53" s="38">
        <f t="shared" si="16"/>
        <v>0</v>
      </c>
      <c r="X53" s="14" t="str">
        <f t="shared" si="24"/>
        <v/>
      </c>
      <c r="Z53" s="3"/>
    </row>
    <row r="54" spans="1:26" s="6" customFormat="1" ht="33.5" customHeight="1" thickBot="1">
      <c r="A54" s="15" t="s">
        <v>21</v>
      </c>
      <c r="B54" s="32" t="s">
        <v>31</v>
      </c>
      <c r="C54" s="16">
        <v>19</v>
      </c>
      <c r="D54" s="99"/>
      <c r="E54" s="78">
        <v>0.85</v>
      </c>
      <c r="F54" s="67">
        <f t="shared" si="17"/>
        <v>0</v>
      </c>
      <c r="G54" s="74">
        <f t="shared" si="18"/>
        <v>0</v>
      </c>
      <c r="H54" s="16">
        <v>19</v>
      </c>
      <c r="I54" s="103"/>
      <c r="J54" s="82">
        <f t="shared" si="19"/>
        <v>0</v>
      </c>
      <c r="K54" s="74">
        <f t="shared" si="20"/>
        <v>0</v>
      </c>
      <c r="L54" s="105"/>
      <c r="M54" s="91">
        <v>0</v>
      </c>
      <c r="N54" s="51">
        <v>3.8</v>
      </c>
      <c r="O54" s="52">
        <v>337</v>
      </c>
      <c r="P54" s="95" t="str">
        <f t="shared" si="21"/>
        <v/>
      </c>
      <c r="Q54" s="105"/>
      <c r="R54" s="91">
        <v>0</v>
      </c>
      <c r="S54" s="51">
        <v>3.8</v>
      </c>
      <c r="T54" s="52">
        <v>468</v>
      </c>
      <c r="U54" s="53" t="str">
        <f t="shared" si="22"/>
        <v/>
      </c>
      <c r="V54" s="17">
        <f t="shared" si="23"/>
        <v>805</v>
      </c>
      <c r="W54" s="39">
        <f t="shared" si="16"/>
        <v>0</v>
      </c>
      <c r="X54" s="18" t="str">
        <f t="shared" si="24"/>
        <v/>
      </c>
      <c r="Z54" s="3"/>
    </row>
    <row r="55" spans="1:26" s="6" customFormat="1" ht="33.5" customHeight="1" thickTop="1">
      <c r="A55" s="15" t="s">
        <v>22</v>
      </c>
      <c r="B55" s="32" t="s">
        <v>31</v>
      </c>
      <c r="C55" s="16">
        <v>5</v>
      </c>
      <c r="D55" s="99"/>
      <c r="E55" s="78">
        <v>0.85</v>
      </c>
      <c r="F55" s="67">
        <f t="shared" si="17"/>
        <v>0</v>
      </c>
      <c r="G55" s="74">
        <f t="shared" si="18"/>
        <v>0</v>
      </c>
      <c r="H55" s="23"/>
      <c r="I55" s="118"/>
      <c r="J55" s="84"/>
      <c r="K55" s="87"/>
      <c r="L55" s="105"/>
      <c r="M55" s="91">
        <v>0</v>
      </c>
      <c r="N55" s="51">
        <v>3.8</v>
      </c>
      <c r="O55" s="52">
        <v>12</v>
      </c>
      <c r="P55" s="95" t="str">
        <f t="shared" si="21"/>
        <v/>
      </c>
      <c r="Q55" s="105"/>
      <c r="R55" s="91">
        <v>0</v>
      </c>
      <c r="S55" s="51">
        <v>3.8</v>
      </c>
      <c r="T55" s="52">
        <v>376</v>
      </c>
      <c r="U55" s="53" t="str">
        <f t="shared" si="22"/>
        <v/>
      </c>
      <c r="V55" s="17">
        <f t="shared" si="23"/>
        <v>388</v>
      </c>
      <c r="W55" s="39">
        <f t="shared" si="16"/>
        <v>0</v>
      </c>
      <c r="X55" s="18" t="str">
        <f t="shared" si="24"/>
        <v/>
      </c>
      <c r="Z55" s="3"/>
    </row>
    <row r="56" spans="1:26" s="6" customFormat="1" ht="33.5" customHeight="1">
      <c r="A56" s="15" t="s">
        <v>23</v>
      </c>
      <c r="B56" s="32" t="s">
        <v>31</v>
      </c>
      <c r="C56" s="16">
        <v>6</v>
      </c>
      <c r="D56" s="99"/>
      <c r="E56" s="78">
        <v>0.85</v>
      </c>
      <c r="F56" s="67">
        <f t="shared" si="17"/>
        <v>0</v>
      </c>
      <c r="G56" s="74">
        <f t="shared" si="18"/>
        <v>0</v>
      </c>
      <c r="H56" s="23"/>
      <c r="I56" s="115"/>
      <c r="J56" s="84"/>
      <c r="K56" s="87"/>
      <c r="L56" s="105"/>
      <c r="M56" s="91">
        <v>0</v>
      </c>
      <c r="N56" s="51">
        <v>3.8</v>
      </c>
      <c r="O56" s="52">
        <v>99</v>
      </c>
      <c r="P56" s="95" t="str">
        <f t="shared" si="21"/>
        <v/>
      </c>
      <c r="Q56" s="105"/>
      <c r="R56" s="91">
        <v>0</v>
      </c>
      <c r="S56" s="51">
        <v>3.8</v>
      </c>
      <c r="T56" s="52">
        <v>849</v>
      </c>
      <c r="U56" s="53" t="str">
        <f t="shared" si="22"/>
        <v/>
      </c>
      <c r="V56" s="17">
        <f t="shared" si="23"/>
        <v>948</v>
      </c>
      <c r="W56" s="39">
        <f t="shared" si="16"/>
        <v>0</v>
      </c>
      <c r="X56" s="18" t="str">
        <f t="shared" si="24"/>
        <v/>
      </c>
      <c r="Z56" s="3"/>
    </row>
    <row r="57" spans="1:26" s="6" customFormat="1" ht="33.5" customHeight="1">
      <c r="A57" s="15" t="s">
        <v>24</v>
      </c>
      <c r="B57" s="32" t="s">
        <v>31</v>
      </c>
      <c r="C57" s="16">
        <v>3</v>
      </c>
      <c r="D57" s="99"/>
      <c r="E57" s="78">
        <v>0.85</v>
      </c>
      <c r="F57" s="67">
        <f t="shared" si="17"/>
        <v>0</v>
      </c>
      <c r="G57" s="74">
        <f t="shared" si="18"/>
        <v>0</v>
      </c>
      <c r="H57" s="23"/>
      <c r="I57" s="115"/>
      <c r="J57" s="84"/>
      <c r="K57" s="87"/>
      <c r="L57" s="105"/>
      <c r="M57" s="91">
        <v>0</v>
      </c>
      <c r="N57" s="51">
        <v>3.8</v>
      </c>
      <c r="O57" s="52">
        <v>148</v>
      </c>
      <c r="P57" s="95" t="str">
        <f t="shared" si="21"/>
        <v/>
      </c>
      <c r="Q57" s="105"/>
      <c r="R57" s="91">
        <v>0</v>
      </c>
      <c r="S57" s="51">
        <v>3.8</v>
      </c>
      <c r="T57" s="52">
        <v>1450</v>
      </c>
      <c r="U57" s="53" t="str">
        <f t="shared" si="22"/>
        <v/>
      </c>
      <c r="V57" s="17">
        <f t="shared" si="23"/>
        <v>1598</v>
      </c>
      <c r="W57" s="39">
        <f t="shared" si="16"/>
        <v>0</v>
      </c>
      <c r="X57" s="18" t="str">
        <f t="shared" si="24"/>
        <v/>
      </c>
      <c r="Z57" s="3"/>
    </row>
    <row r="58" spans="1:26" s="6" customFormat="1" ht="33.5" customHeight="1">
      <c r="A58" s="15" t="s">
        <v>25</v>
      </c>
      <c r="B58" s="32" t="s">
        <v>31</v>
      </c>
      <c r="C58" s="16">
        <v>4</v>
      </c>
      <c r="D58" s="99"/>
      <c r="E58" s="78">
        <v>0.85</v>
      </c>
      <c r="F58" s="67">
        <f t="shared" si="17"/>
        <v>0</v>
      </c>
      <c r="G58" s="74">
        <f t="shared" si="18"/>
        <v>0</v>
      </c>
      <c r="H58" s="23"/>
      <c r="I58" s="115"/>
      <c r="J58" s="84"/>
      <c r="K58" s="87"/>
      <c r="L58" s="105"/>
      <c r="M58" s="91">
        <v>0</v>
      </c>
      <c r="N58" s="51">
        <v>3.8</v>
      </c>
      <c r="O58" s="52">
        <v>187</v>
      </c>
      <c r="P58" s="95" t="str">
        <f t="shared" si="21"/>
        <v/>
      </c>
      <c r="Q58" s="105"/>
      <c r="R58" s="91">
        <v>0</v>
      </c>
      <c r="S58" s="51">
        <v>3.8</v>
      </c>
      <c r="T58" s="52">
        <v>8449</v>
      </c>
      <c r="U58" s="53" t="str">
        <f t="shared" si="22"/>
        <v/>
      </c>
      <c r="V58" s="17">
        <f t="shared" si="23"/>
        <v>8636</v>
      </c>
      <c r="W58" s="39">
        <f t="shared" si="16"/>
        <v>0</v>
      </c>
      <c r="X58" s="18" t="str">
        <f t="shared" si="24"/>
        <v/>
      </c>
      <c r="Z58" s="3"/>
    </row>
    <row r="59" spans="1:26" s="6" customFormat="1" ht="33.5" customHeight="1">
      <c r="A59" s="15" t="s">
        <v>48</v>
      </c>
      <c r="B59" s="32" t="s">
        <v>31</v>
      </c>
      <c r="C59" s="16">
        <v>11</v>
      </c>
      <c r="D59" s="99"/>
      <c r="E59" s="78">
        <v>0.85</v>
      </c>
      <c r="F59" s="67">
        <f t="shared" si="17"/>
        <v>0</v>
      </c>
      <c r="G59" s="74">
        <f t="shared" si="18"/>
        <v>0</v>
      </c>
      <c r="H59" s="23"/>
      <c r="I59" s="115"/>
      <c r="J59" s="84"/>
      <c r="K59" s="87"/>
      <c r="L59" s="105"/>
      <c r="M59" s="91">
        <v>0</v>
      </c>
      <c r="N59" s="51">
        <v>3.8</v>
      </c>
      <c r="O59" s="52">
        <v>1692</v>
      </c>
      <c r="P59" s="95" t="str">
        <f t="shared" si="21"/>
        <v/>
      </c>
      <c r="Q59" s="105"/>
      <c r="R59" s="91">
        <v>0</v>
      </c>
      <c r="S59" s="51">
        <v>3.8</v>
      </c>
      <c r="T59" s="52">
        <v>4463</v>
      </c>
      <c r="U59" s="53" t="str">
        <f t="shared" si="22"/>
        <v/>
      </c>
      <c r="V59" s="17">
        <f t="shared" si="23"/>
        <v>6155</v>
      </c>
      <c r="W59" s="39">
        <f t="shared" si="16"/>
        <v>0</v>
      </c>
      <c r="X59" s="18" t="str">
        <f t="shared" si="24"/>
        <v/>
      </c>
      <c r="Z59" s="3"/>
    </row>
    <row r="60" spans="1:26" s="6" customFormat="1" ht="33.5" customHeight="1">
      <c r="A60" s="15" t="s">
        <v>26</v>
      </c>
      <c r="B60" s="32" t="s">
        <v>31</v>
      </c>
      <c r="C60" s="16">
        <v>13</v>
      </c>
      <c r="D60" s="99"/>
      <c r="E60" s="78">
        <v>0.85</v>
      </c>
      <c r="F60" s="67">
        <f t="shared" si="17"/>
        <v>0</v>
      </c>
      <c r="G60" s="74">
        <f t="shared" si="18"/>
        <v>0</v>
      </c>
      <c r="H60" s="23"/>
      <c r="I60" s="115"/>
      <c r="J60" s="84"/>
      <c r="K60" s="87"/>
      <c r="L60" s="105"/>
      <c r="M60" s="91">
        <v>0</v>
      </c>
      <c r="N60" s="51">
        <v>3.8</v>
      </c>
      <c r="O60" s="52">
        <v>5685</v>
      </c>
      <c r="P60" s="95" t="str">
        <f t="shared" si="21"/>
        <v/>
      </c>
      <c r="Q60" s="105"/>
      <c r="R60" s="91">
        <v>0</v>
      </c>
      <c r="S60" s="51">
        <v>3.8</v>
      </c>
      <c r="T60" s="52">
        <v>12983</v>
      </c>
      <c r="U60" s="53" t="str">
        <f t="shared" si="22"/>
        <v/>
      </c>
      <c r="V60" s="17">
        <f t="shared" si="23"/>
        <v>18668</v>
      </c>
      <c r="W60" s="39">
        <f t="shared" si="16"/>
        <v>0</v>
      </c>
      <c r="X60" s="18" t="str">
        <f t="shared" si="24"/>
        <v/>
      </c>
      <c r="Z60" s="3"/>
    </row>
    <row r="61" spans="1:26" s="6" customFormat="1" ht="33.5" customHeight="1">
      <c r="A61" s="15" t="s">
        <v>27</v>
      </c>
      <c r="B61" s="32" t="s">
        <v>31</v>
      </c>
      <c r="C61" s="16">
        <v>4</v>
      </c>
      <c r="D61" s="99"/>
      <c r="E61" s="78">
        <v>0.85</v>
      </c>
      <c r="F61" s="67">
        <f t="shared" si="17"/>
        <v>0</v>
      </c>
      <c r="G61" s="74">
        <f t="shared" si="18"/>
        <v>0</v>
      </c>
      <c r="H61" s="23"/>
      <c r="I61" s="115"/>
      <c r="J61" s="84"/>
      <c r="K61" s="87"/>
      <c r="L61" s="105"/>
      <c r="M61" s="91">
        <v>0</v>
      </c>
      <c r="N61" s="51">
        <v>3.8</v>
      </c>
      <c r="O61" s="52">
        <v>29</v>
      </c>
      <c r="P61" s="95" t="str">
        <f t="shared" si="21"/>
        <v/>
      </c>
      <c r="Q61" s="105"/>
      <c r="R61" s="91">
        <v>0</v>
      </c>
      <c r="S61" s="51">
        <v>3.8</v>
      </c>
      <c r="T61" s="52">
        <v>108</v>
      </c>
      <c r="U61" s="53" t="str">
        <f t="shared" si="22"/>
        <v/>
      </c>
      <c r="V61" s="17">
        <f t="shared" si="23"/>
        <v>137</v>
      </c>
      <c r="W61" s="39">
        <f t="shared" si="16"/>
        <v>0</v>
      </c>
      <c r="X61" s="18" t="str">
        <f t="shared" si="24"/>
        <v/>
      </c>
      <c r="Z61" s="3"/>
    </row>
    <row r="62" spans="1:26" s="6" customFormat="1" ht="33.5" customHeight="1">
      <c r="A62" s="15" t="s">
        <v>28</v>
      </c>
      <c r="B62" s="32" t="s">
        <v>31</v>
      </c>
      <c r="C62" s="16">
        <v>3</v>
      </c>
      <c r="D62" s="99"/>
      <c r="E62" s="78">
        <v>0.85</v>
      </c>
      <c r="F62" s="67">
        <f t="shared" si="17"/>
        <v>0</v>
      </c>
      <c r="G62" s="74">
        <f t="shared" si="18"/>
        <v>0</v>
      </c>
      <c r="H62" s="23"/>
      <c r="I62" s="115"/>
      <c r="J62" s="84"/>
      <c r="K62" s="87"/>
      <c r="L62" s="105"/>
      <c r="M62" s="91">
        <v>0</v>
      </c>
      <c r="N62" s="51">
        <v>3.8</v>
      </c>
      <c r="O62" s="52">
        <v>1255</v>
      </c>
      <c r="P62" s="95" t="str">
        <f t="shared" si="21"/>
        <v/>
      </c>
      <c r="Q62" s="105"/>
      <c r="R62" s="91">
        <v>0</v>
      </c>
      <c r="S62" s="51">
        <v>3.8</v>
      </c>
      <c r="T62" s="52">
        <v>7641</v>
      </c>
      <c r="U62" s="53" t="str">
        <f t="shared" si="22"/>
        <v/>
      </c>
      <c r="V62" s="17">
        <f t="shared" si="23"/>
        <v>8896</v>
      </c>
      <c r="W62" s="39">
        <f t="shared" si="16"/>
        <v>0</v>
      </c>
      <c r="X62" s="18" t="str">
        <f t="shared" si="24"/>
        <v/>
      </c>
      <c r="Z62" s="3"/>
    </row>
    <row r="63" spans="1:26" s="6" customFormat="1" ht="33.5" customHeight="1">
      <c r="A63" s="15" t="s">
        <v>29</v>
      </c>
      <c r="B63" s="32" t="s">
        <v>31</v>
      </c>
      <c r="C63" s="16">
        <v>9</v>
      </c>
      <c r="D63" s="99"/>
      <c r="E63" s="78">
        <v>0.85</v>
      </c>
      <c r="F63" s="67">
        <f t="shared" si="17"/>
        <v>0</v>
      </c>
      <c r="G63" s="74">
        <f t="shared" si="18"/>
        <v>0</v>
      </c>
      <c r="H63" s="23"/>
      <c r="I63" s="115"/>
      <c r="J63" s="84"/>
      <c r="K63" s="87"/>
      <c r="L63" s="105"/>
      <c r="M63" s="91">
        <v>0</v>
      </c>
      <c r="N63" s="51">
        <v>3.8</v>
      </c>
      <c r="O63" s="52">
        <v>4934</v>
      </c>
      <c r="P63" s="95" t="str">
        <f t="shared" si="21"/>
        <v/>
      </c>
      <c r="Q63" s="105"/>
      <c r="R63" s="91">
        <v>0</v>
      </c>
      <c r="S63" s="51">
        <v>3.8</v>
      </c>
      <c r="T63" s="52">
        <v>13988</v>
      </c>
      <c r="U63" s="53" t="str">
        <f t="shared" si="22"/>
        <v/>
      </c>
      <c r="V63" s="17">
        <f t="shared" si="23"/>
        <v>18922</v>
      </c>
      <c r="W63" s="39">
        <f t="shared" si="16"/>
        <v>0</v>
      </c>
      <c r="X63" s="18" t="str">
        <f t="shared" si="24"/>
        <v/>
      </c>
      <c r="Z63" s="3"/>
    </row>
    <row r="64" spans="1:26" s="6" customFormat="1" ht="33.5" customHeight="1">
      <c r="A64" s="15" t="s">
        <v>30</v>
      </c>
      <c r="B64" s="32" t="s">
        <v>31</v>
      </c>
      <c r="C64" s="16">
        <v>29</v>
      </c>
      <c r="D64" s="99"/>
      <c r="E64" s="78">
        <v>0.85</v>
      </c>
      <c r="F64" s="67">
        <f t="shared" si="17"/>
        <v>0</v>
      </c>
      <c r="G64" s="74">
        <f t="shared" si="18"/>
        <v>0</v>
      </c>
      <c r="H64" s="23"/>
      <c r="I64" s="115"/>
      <c r="J64" s="84"/>
      <c r="K64" s="87"/>
      <c r="L64" s="105"/>
      <c r="M64" s="91">
        <v>0</v>
      </c>
      <c r="N64" s="51">
        <v>3.8</v>
      </c>
      <c r="O64" s="52">
        <v>1793</v>
      </c>
      <c r="P64" s="95" t="str">
        <f t="shared" si="21"/>
        <v/>
      </c>
      <c r="Q64" s="105"/>
      <c r="R64" s="91">
        <v>0</v>
      </c>
      <c r="S64" s="51">
        <v>3.8</v>
      </c>
      <c r="T64" s="52">
        <v>25182</v>
      </c>
      <c r="U64" s="53" t="str">
        <f t="shared" si="22"/>
        <v/>
      </c>
      <c r="V64" s="17">
        <f t="shared" si="23"/>
        <v>26975</v>
      </c>
      <c r="W64" s="39">
        <f t="shared" si="16"/>
        <v>0</v>
      </c>
      <c r="X64" s="18" t="str">
        <f t="shared" si="24"/>
        <v/>
      </c>
      <c r="Z64" s="3"/>
    </row>
    <row r="65" spans="1:26" s="6" customFormat="1" ht="33.5" customHeight="1">
      <c r="A65" s="24" t="s">
        <v>49</v>
      </c>
      <c r="B65" s="34" t="s">
        <v>31</v>
      </c>
      <c r="C65" s="25">
        <v>20</v>
      </c>
      <c r="D65" s="102"/>
      <c r="E65" s="80">
        <v>0.85</v>
      </c>
      <c r="F65" s="70">
        <f t="shared" si="17"/>
        <v>0</v>
      </c>
      <c r="G65" s="76">
        <f t="shared" si="18"/>
        <v>0</v>
      </c>
      <c r="H65" s="26"/>
      <c r="I65" s="116"/>
      <c r="J65" s="85"/>
      <c r="K65" s="88"/>
      <c r="L65" s="108"/>
      <c r="M65" s="93">
        <v>0</v>
      </c>
      <c r="N65" s="57">
        <v>3.8</v>
      </c>
      <c r="O65" s="58">
        <v>3892</v>
      </c>
      <c r="P65" s="97" t="str">
        <f t="shared" si="21"/>
        <v/>
      </c>
      <c r="Q65" s="108"/>
      <c r="R65" s="93">
        <v>0</v>
      </c>
      <c r="S65" s="57">
        <v>3.8</v>
      </c>
      <c r="T65" s="58">
        <v>10264</v>
      </c>
      <c r="U65" s="59" t="str">
        <f t="shared" si="22"/>
        <v/>
      </c>
      <c r="V65" s="27">
        <f t="shared" si="23"/>
        <v>14156</v>
      </c>
      <c r="W65" s="41">
        <f t="shared" si="16"/>
        <v>0</v>
      </c>
      <c r="X65" s="28" t="str">
        <f t="shared" si="24"/>
        <v/>
      </c>
      <c r="Z65" s="3"/>
    </row>
    <row r="66" spans="1:26" s="6" customFormat="1" ht="33.5" customHeight="1" thickBot="1">
      <c r="A66" s="19" t="s">
        <v>50</v>
      </c>
      <c r="B66" s="33" t="s">
        <v>31</v>
      </c>
      <c r="C66" s="20">
        <v>30</v>
      </c>
      <c r="D66" s="103"/>
      <c r="E66" s="79">
        <v>0.85</v>
      </c>
      <c r="F66" s="68">
        <f t="shared" si="17"/>
        <v>0</v>
      </c>
      <c r="G66" s="75">
        <f t="shared" si="18"/>
        <v>0</v>
      </c>
      <c r="H66" s="29"/>
      <c r="I66" s="117"/>
      <c r="J66" s="86"/>
      <c r="K66" s="89"/>
      <c r="L66" s="109"/>
      <c r="M66" s="92">
        <v>0</v>
      </c>
      <c r="N66" s="54">
        <v>3.8</v>
      </c>
      <c r="O66" s="55">
        <v>3526</v>
      </c>
      <c r="P66" s="96" t="str">
        <f t="shared" si="21"/>
        <v/>
      </c>
      <c r="Q66" s="109"/>
      <c r="R66" s="92">
        <v>0</v>
      </c>
      <c r="S66" s="54">
        <v>3.8</v>
      </c>
      <c r="T66" s="55">
        <v>11661</v>
      </c>
      <c r="U66" s="56" t="str">
        <f t="shared" si="22"/>
        <v/>
      </c>
      <c r="V66" s="21">
        <f t="shared" si="23"/>
        <v>15187</v>
      </c>
      <c r="W66" s="40">
        <f t="shared" si="16"/>
        <v>0</v>
      </c>
      <c r="X66" s="22" t="str">
        <f t="shared" si="24"/>
        <v/>
      </c>
      <c r="Z66" s="3"/>
    </row>
    <row r="67" spans="1:26" s="6" customFormat="1" ht="33.5" customHeight="1" thickTop="1" thickBot="1">
      <c r="A67" s="120" t="s">
        <v>72</v>
      </c>
      <c r="B67" s="121"/>
      <c r="C67" s="122"/>
      <c r="D67" s="123"/>
      <c r="E67" s="124"/>
      <c r="F67" s="125"/>
      <c r="G67" s="126">
        <f>SUM(G40:G66)</f>
        <v>0</v>
      </c>
      <c r="H67" s="122"/>
      <c r="I67" s="127"/>
      <c r="J67" s="125"/>
      <c r="K67" s="128">
        <f>SUM(K40:K66)</f>
        <v>0</v>
      </c>
      <c r="L67" s="129"/>
      <c r="M67" s="130"/>
      <c r="N67" s="130"/>
      <c r="O67" s="131">
        <f>SUM(O40:O66)</f>
        <v>95417</v>
      </c>
      <c r="P67" s="132" t="str">
        <f t="shared" si="21"/>
        <v/>
      </c>
      <c r="Q67" s="133"/>
      <c r="R67" s="130"/>
      <c r="S67" s="130">
        <v>3.8</v>
      </c>
      <c r="T67" s="176">
        <f t="shared" ref="T67:W67" si="25">SUM(T40:T66)</f>
        <v>449099</v>
      </c>
      <c r="U67" s="177">
        <f t="shared" si="25"/>
        <v>0</v>
      </c>
      <c r="V67" s="134">
        <f t="shared" si="25"/>
        <v>544516</v>
      </c>
      <c r="W67" s="135">
        <f t="shared" si="25"/>
        <v>0</v>
      </c>
      <c r="X67" s="136">
        <f>SUM(X40:X66)</f>
        <v>0</v>
      </c>
      <c r="Y67" s="7"/>
    </row>
    <row r="68" spans="1:26" s="6" customFormat="1" ht="23.5" customHeight="1">
      <c r="A68" s="110"/>
      <c r="B68" s="110"/>
      <c r="C68" s="111"/>
      <c r="D68" s="111"/>
      <c r="E68" s="111"/>
      <c r="F68" s="111"/>
      <c r="G68" s="111"/>
      <c r="H68" s="111"/>
      <c r="I68" s="111"/>
      <c r="J68" s="111"/>
      <c r="K68" s="111"/>
      <c r="L68" s="111"/>
      <c r="M68" s="111"/>
      <c r="N68" s="111"/>
      <c r="Q68" s="111"/>
      <c r="R68" s="111"/>
      <c r="S68" s="111"/>
      <c r="T68" s="257"/>
      <c r="U68" s="258"/>
      <c r="V68" s="259" t="s">
        <v>3</v>
      </c>
      <c r="W68" s="260"/>
      <c r="X68" s="137">
        <f>ROUNDDOWN(X67*0.1,0)</f>
        <v>0</v>
      </c>
    </row>
    <row r="69" spans="1:26" s="6" customFormat="1" ht="23.5" customHeight="1" thickBot="1">
      <c r="C69" s="111"/>
      <c r="D69" s="111"/>
      <c r="E69" s="111"/>
      <c r="F69" s="111"/>
      <c r="G69" s="111"/>
      <c r="H69" s="111"/>
      <c r="I69" s="111"/>
      <c r="J69" s="111"/>
      <c r="K69" s="111"/>
      <c r="L69" s="111"/>
      <c r="M69" s="111"/>
      <c r="N69" s="111"/>
      <c r="Q69" s="111"/>
      <c r="R69" s="111"/>
      <c r="S69" s="111"/>
      <c r="T69" s="257"/>
      <c r="U69" s="258"/>
      <c r="V69" s="261" t="s">
        <v>51</v>
      </c>
      <c r="W69" s="262"/>
      <c r="X69" s="138">
        <f>SUM(X67:X68)</f>
        <v>0</v>
      </c>
    </row>
    <row r="70" spans="1:26" s="6" customFormat="1" ht="18.5" customHeight="1">
      <c r="C70" s="111"/>
      <c r="D70" s="111"/>
      <c r="E70" s="111"/>
      <c r="F70" s="111"/>
      <c r="G70" s="111"/>
      <c r="H70" s="111"/>
      <c r="I70" s="111"/>
      <c r="J70" s="111"/>
      <c r="K70" s="111"/>
      <c r="L70" s="111"/>
      <c r="M70" s="111"/>
      <c r="N70" s="111"/>
      <c r="O70" s="3"/>
      <c r="P70" s="3"/>
      <c r="Q70" s="111"/>
      <c r="R70" s="111"/>
      <c r="S70" s="111"/>
      <c r="T70" s="3"/>
      <c r="U70" s="3"/>
      <c r="V70" s="3"/>
      <c r="W70" s="3"/>
      <c r="X70" s="112"/>
    </row>
    <row r="71" spans="1:26" ht="13.5" thickBot="1"/>
    <row r="72" spans="1:26" s="6" customFormat="1" ht="33.5" customHeight="1" thickBot="1">
      <c r="A72" s="139" t="s">
        <v>73</v>
      </c>
      <c r="B72" s="140"/>
      <c r="C72" s="141"/>
      <c r="D72" s="142"/>
      <c r="E72" s="143"/>
      <c r="F72" s="144"/>
      <c r="G72" s="145">
        <f>SUM(G35,G67)</f>
        <v>0</v>
      </c>
      <c r="H72" s="141"/>
      <c r="I72" s="146"/>
      <c r="J72" s="144"/>
      <c r="K72" s="147">
        <f>SUM(K35,K67)</f>
        <v>0</v>
      </c>
      <c r="L72" s="148"/>
      <c r="M72" s="149"/>
      <c r="N72" s="149"/>
      <c r="O72" s="150">
        <f t="shared" ref="O72:P72" si="26">SUM(O35,O67)</f>
        <v>190175.5</v>
      </c>
      <c r="P72" s="151">
        <f t="shared" si="26"/>
        <v>0</v>
      </c>
      <c r="Q72" s="152"/>
      <c r="R72" s="149"/>
      <c r="S72" s="149"/>
      <c r="T72" s="176">
        <f t="shared" ref="T72:U72" si="27">SUM(T35,T67)</f>
        <v>895806</v>
      </c>
      <c r="U72" s="177">
        <f t="shared" si="27"/>
        <v>0</v>
      </c>
      <c r="V72" s="153">
        <f>SUM(V35,V67)</f>
        <v>1085981.5</v>
      </c>
      <c r="W72" s="154">
        <f t="shared" ref="W72" si="28">SUM(W35,W67)</f>
        <v>0</v>
      </c>
      <c r="X72" s="155">
        <f>SUM(X35,X67)</f>
        <v>0</v>
      </c>
      <c r="Y72" s="7"/>
    </row>
    <row r="73" spans="1:26" s="6" customFormat="1" ht="30" customHeight="1">
      <c r="A73" s="110"/>
      <c r="D73" s="111"/>
      <c r="E73" s="111"/>
      <c r="F73" s="111"/>
      <c r="G73" s="111"/>
      <c r="H73" s="111"/>
      <c r="I73" s="111"/>
      <c r="J73" s="111"/>
      <c r="K73" s="111"/>
      <c r="L73" s="111"/>
      <c r="M73" s="111"/>
      <c r="N73" s="111"/>
      <c r="Q73" s="111"/>
      <c r="R73" s="111"/>
      <c r="S73" s="111"/>
      <c r="T73" s="257"/>
      <c r="U73" s="258"/>
      <c r="V73" s="259" t="s">
        <v>3</v>
      </c>
      <c r="W73" s="260"/>
      <c r="X73" s="137">
        <f>ROUNDDOWN(X72*0.1,0)</f>
        <v>0</v>
      </c>
    </row>
    <row r="74" spans="1:26" s="6" customFormat="1" ht="30" customHeight="1" thickBot="1">
      <c r="D74" s="111"/>
      <c r="E74" s="111"/>
      <c r="F74" s="111"/>
      <c r="G74" s="111"/>
      <c r="H74" s="111"/>
      <c r="I74" s="111"/>
      <c r="J74" s="111"/>
      <c r="K74" s="111"/>
      <c r="L74" s="111"/>
      <c r="M74" s="111"/>
      <c r="N74" s="111"/>
      <c r="Q74" s="111"/>
      <c r="R74" s="111"/>
      <c r="S74" s="111"/>
      <c r="T74" s="257"/>
      <c r="U74" s="258"/>
      <c r="V74" s="261" t="s">
        <v>51</v>
      </c>
      <c r="W74" s="262"/>
      <c r="X74" s="138">
        <f>SUM(X72:X73)</f>
        <v>0</v>
      </c>
    </row>
    <row r="75" spans="1:26" s="6" customFormat="1" ht="19.5" customHeight="1">
      <c r="B75" s="110" t="s">
        <v>46</v>
      </c>
      <c r="C75" s="282" t="s">
        <v>64</v>
      </c>
      <c r="D75" s="111"/>
      <c r="E75" s="111"/>
      <c r="F75" s="111"/>
      <c r="G75" s="111"/>
      <c r="H75" s="111"/>
      <c r="I75" s="111"/>
      <c r="J75" s="111"/>
      <c r="K75" s="111"/>
      <c r="L75" s="111"/>
      <c r="M75" s="111"/>
      <c r="N75" s="111"/>
      <c r="O75" s="3"/>
      <c r="P75" s="3"/>
      <c r="Q75" s="111"/>
      <c r="R75" s="111"/>
      <c r="S75" s="111"/>
      <c r="T75" s="3"/>
      <c r="U75" s="3"/>
      <c r="V75" s="3"/>
      <c r="W75" s="3"/>
      <c r="X75" s="112"/>
    </row>
    <row r="76" spans="1:26" s="6" customFormat="1" ht="19.5" customHeight="1">
      <c r="C76" s="282" t="s">
        <v>65</v>
      </c>
      <c r="D76" s="113"/>
    </row>
    <row r="77" spans="1:26" s="6" customFormat="1" ht="19.5" customHeight="1">
      <c r="C77" s="282" t="s">
        <v>66</v>
      </c>
      <c r="V77" s="114"/>
      <c r="W77" s="114"/>
    </row>
    <row r="78" spans="1:26" s="6" customFormat="1" ht="19.5" customHeight="1">
      <c r="C78" s="282" t="s">
        <v>67</v>
      </c>
      <c r="D78" s="113"/>
    </row>
    <row r="79" spans="1:26" s="6" customFormat="1" ht="19.5" customHeight="1">
      <c r="C79" s="282" t="s">
        <v>68</v>
      </c>
      <c r="D79" s="113"/>
    </row>
    <row r="80" spans="1:26" ht="19.5" customHeight="1">
      <c r="B80" s="6"/>
      <c r="C80" s="282" t="s">
        <v>69</v>
      </c>
    </row>
    <row r="81" spans="2:3" ht="19.5" customHeight="1">
      <c r="B81" s="6"/>
      <c r="C81" s="282" t="s">
        <v>75</v>
      </c>
    </row>
  </sheetData>
  <mergeCells count="19">
    <mergeCell ref="B3:B6"/>
    <mergeCell ref="T37:U37"/>
    <mergeCell ref="A3:A6"/>
    <mergeCell ref="X3:X5"/>
    <mergeCell ref="T36:U36"/>
    <mergeCell ref="Q4:U4"/>
    <mergeCell ref="L4:P4"/>
    <mergeCell ref="C3:G4"/>
    <mergeCell ref="H3:K4"/>
    <mergeCell ref="V36:W36"/>
    <mergeCell ref="V37:W37"/>
    <mergeCell ref="T73:U73"/>
    <mergeCell ref="V73:W73"/>
    <mergeCell ref="T74:U74"/>
    <mergeCell ref="V74:W74"/>
    <mergeCell ref="T68:U68"/>
    <mergeCell ref="V68:W68"/>
    <mergeCell ref="T69:U69"/>
    <mergeCell ref="V69:W69"/>
  </mergeCells>
  <phoneticPr fontId="1"/>
  <printOptions horizontalCentered="1"/>
  <pageMargins left="0.27559055118110237" right="0.19685039370078741" top="0.43307086614173229" bottom="0.27559055118110237" header="0.27559055118110237" footer="0.31496062992125984"/>
  <pageSetup paperSize="9" scale="67" fitToHeight="4" orientation="landscape" r:id="rId1"/>
  <headerFooter alignWithMargins="0"/>
  <rowBreaks count="4" manualBreakCount="4">
    <brk id="20" max="16383" man="1"/>
    <brk id="37" max="16383" man="1"/>
    <brk id="52" max="16383" man="1"/>
    <brk id="7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955EE1DE01F949885141B9B1C29DD1" ma:contentTypeVersion="14" ma:contentTypeDescription="新しいドキュメントを作成します。" ma:contentTypeScope="" ma:versionID="79b9e048c35a0c7cce02b793fbb73db4">
  <xsd:schema xmlns:xsd="http://www.w3.org/2001/XMLSchema" xmlns:xs="http://www.w3.org/2001/XMLSchema" xmlns:p="http://schemas.microsoft.com/office/2006/metadata/properties" xmlns:ns2="9eeccc7a-a39a-44f9-87aa-88c8010d7bcd" xmlns:ns3="48422132-632b-48b3-9a72-87adbadb45cc" targetNamespace="http://schemas.microsoft.com/office/2006/metadata/properties" ma:root="true" ma:fieldsID="9fcdbff6b39a313aceff088f666b1762" ns2:_="" ns3:_="">
    <xsd:import namespace="9eeccc7a-a39a-44f9-87aa-88c8010d7bcd"/>
    <xsd:import namespace="48422132-632b-48b3-9a72-87adbadb45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eccc7a-a39a-44f9-87aa-88c8010d7b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422132-632b-48b3-9a72-87adbadb45c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eccc7a-a39a-44f9-87aa-88c8010d7b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BFCD61-22E2-4498-9DFD-918095A36034}">
  <ds:schemaRefs>
    <ds:schemaRef ds:uri="http://schemas.microsoft.com/sharepoint/v3/contenttype/forms"/>
  </ds:schemaRefs>
</ds:datastoreItem>
</file>

<file path=customXml/itemProps2.xml><?xml version="1.0" encoding="utf-8"?>
<ds:datastoreItem xmlns:ds="http://schemas.openxmlformats.org/officeDocument/2006/customXml" ds:itemID="{DC1BC2A0-8BEF-499E-A92C-F336E345E9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eccc7a-a39a-44f9-87aa-88c8010d7bcd"/>
    <ds:schemaRef ds:uri="48422132-632b-48b3-9a72-87adbadb45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C83F0A-EEB7-44E3-903D-7FC186BAC8FE}">
  <ds:schemaRefs>
    <ds:schemaRef ds:uri="http://www.w3.org/XML/1998/namespace"/>
    <ds:schemaRef ds:uri="http://schemas.microsoft.com/office/2006/documentManagement/types"/>
    <ds:schemaRef ds:uri="http://purl.org/dc/terms/"/>
    <ds:schemaRef ds:uri="9eeccc7a-a39a-44f9-87aa-88c8010d7bcd"/>
    <ds:schemaRef ds:uri="http://schemas.microsoft.com/office/infopath/2007/PartnerControls"/>
    <ds:schemaRef ds:uri="http://purl.org/dc/dcmitype/"/>
    <ds:schemaRef ds:uri="http://purl.org/dc/elements/1.1/"/>
    <ds:schemaRef ds:uri="http://schemas.openxmlformats.org/package/2006/metadata/core-properties"/>
    <ds:schemaRef ds:uri="48422132-632b-48b3-9a72-87adbadb45c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28発電所</vt:lpstr>
      <vt:lpstr>'28発電所'!Print_Titles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長野県</dc:creator>
  <cp:keywords/>
  <dc:description/>
  <cp:lastModifiedBy>樽田　宏</cp:lastModifiedBy>
  <cp:lastPrinted>2026-10-06T02:31:13Z</cp:lastPrinted>
  <dcterms:created xsi:type="dcterms:W3CDTF">2000-01-12T04:03:19Z</dcterms:created>
  <dcterms:modified xsi:type="dcterms:W3CDTF">2026-10-06T02:31:27Z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0x0101006E955EE1DE01F949885141B9B1C29DD1</vt:lpwstr>
  </property>
  <property fmtid="{D5CDD505-2E9C-101B-9397-08002B2CF9AE}" pid="3" name="MediaServiceImageTags">
    <vt:lpwstr/>
  </property>
</Properties>
</file>