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prefnaganolgjp.sharepoint.com/sites/msteams_443a67-06_MTG/Shared Documents/06_売電定例MTG/02_売電プロポ/R09売電プロポ/01_23発電所売電/10_プロポーザル/02実施公告(23発電所)/"/>
    </mc:Choice>
  </mc:AlternateContent>
  <xr:revisionPtr revIDLastSave="252" documentId="8_{C4965F54-2723-45F3-B2F5-8D000CBE8F69}" xr6:coauthVersionLast="47" xr6:coauthVersionMax="47" xr10:uidLastSave="{52F41720-6254-4A7A-8C54-85346CE2D4FF}"/>
  <bookViews>
    <workbookView xWindow="-110" yWindow="-110" windowWidth="19420" windowHeight="10300" tabRatio="613" xr2:uid="{6EAB68A0-FF83-466E-A5F5-46918AC3EB81}"/>
  </bookViews>
  <sheets>
    <sheet name="内訳書" sheetId="35" r:id="rId1"/>
  </sheets>
  <definedNames>
    <definedName name="_xlnm.Print_Area" localSheetId="0">内訳書!$A$1:$R$51</definedName>
    <definedName name="_xlnm.Print_Titles" localSheetId="0">内訳書!$3:$6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1" i="35" l="1"/>
  <c r="N37" i="35"/>
  <c r="R36" i="35"/>
  <c r="R35" i="35"/>
  <c r="R34" i="35"/>
  <c r="R33" i="35"/>
  <c r="R32" i="35"/>
  <c r="R31" i="35"/>
  <c r="R30" i="35"/>
  <c r="R29" i="35"/>
  <c r="R28" i="35"/>
  <c r="R27" i="35"/>
  <c r="R26" i="35"/>
  <c r="R19" i="35"/>
  <c r="R17" i="35"/>
  <c r="R16" i="35"/>
  <c r="R15" i="35"/>
  <c r="R14" i="35"/>
  <c r="R13" i="35"/>
  <c r="R12" i="35"/>
  <c r="R11" i="35"/>
  <c r="R10" i="35"/>
  <c r="R9" i="35"/>
  <c r="I37" i="35"/>
  <c r="I41" i="35" s="1"/>
  <c r="P36" i="35"/>
  <c r="O36" i="35"/>
  <c r="J36" i="35"/>
  <c r="E36" i="35"/>
  <c r="P35" i="35"/>
  <c r="O35" i="35"/>
  <c r="J35" i="35"/>
  <c r="E35" i="35"/>
  <c r="P34" i="35"/>
  <c r="O34" i="35"/>
  <c r="J34" i="35"/>
  <c r="E34" i="35"/>
  <c r="P33" i="35"/>
  <c r="O33" i="35"/>
  <c r="J33" i="35"/>
  <c r="E33" i="35"/>
  <c r="P32" i="35"/>
  <c r="O32" i="35"/>
  <c r="J32" i="35"/>
  <c r="E32" i="35"/>
  <c r="P31" i="35"/>
  <c r="O31" i="35"/>
  <c r="J31" i="35"/>
  <c r="E31" i="35"/>
  <c r="P30" i="35"/>
  <c r="O30" i="35"/>
  <c r="J30" i="35"/>
  <c r="E30" i="35"/>
  <c r="P29" i="35"/>
  <c r="O29" i="35"/>
  <c r="J29" i="35"/>
  <c r="E29" i="35"/>
  <c r="P28" i="35"/>
  <c r="O28" i="35"/>
  <c r="J28" i="35"/>
  <c r="E28" i="35"/>
  <c r="P27" i="35"/>
  <c r="O27" i="35"/>
  <c r="J27" i="35"/>
  <c r="E27" i="35"/>
  <c r="P26" i="35"/>
  <c r="O26" i="35"/>
  <c r="J26" i="35"/>
  <c r="E26" i="35"/>
  <c r="P25" i="35"/>
  <c r="P37" i="35" s="1"/>
  <c r="O25" i="35"/>
  <c r="O37" i="35" s="1"/>
  <c r="J25" i="35"/>
  <c r="E25" i="35"/>
  <c r="E37" i="35" s="1"/>
  <c r="E41" i="35" s="1"/>
  <c r="N20" i="35"/>
  <c r="N41" i="35" s="1"/>
  <c r="I20" i="35"/>
  <c r="P19" i="35"/>
  <c r="P18" i="35"/>
  <c r="P17" i="35"/>
  <c r="P16" i="35"/>
  <c r="P15" i="35"/>
  <c r="P14" i="35"/>
  <c r="P13" i="35"/>
  <c r="P12" i="35"/>
  <c r="P11" i="35"/>
  <c r="P10" i="35"/>
  <c r="P9" i="35"/>
  <c r="P8" i="35"/>
  <c r="Q26" i="35" l="1"/>
  <c r="Q27" i="35"/>
  <c r="Q28" i="35"/>
  <c r="Q29" i="35"/>
  <c r="Q30" i="35"/>
  <c r="Q31" i="35"/>
  <c r="Q32" i="35"/>
  <c r="Q33" i="35"/>
  <c r="Q34" i="35"/>
  <c r="Q35" i="35"/>
  <c r="Q36" i="35"/>
  <c r="J37" i="35"/>
  <c r="Q25" i="35"/>
  <c r="Q37" i="35" s="1"/>
  <c r="P20" i="35"/>
  <c r="R25" i="35" l="1"/>
  <c r="R37" i="35"/>
  <c r="R38" i="35" s="1"/>
  <c r="R39" i="35" s="1"/>
  <c r="J8" i="35" l="1"/>
  <c r="O8" i="35"/>
  <c r="O19" i="35"/>
  <c r="O18" i="35"/>
  <c r="O17" i="35"/>
  <c r="O16" i="35"/>
  <c r="O15" i="35"/>
  <c r="O14" i="35"/>
  <c r="O13" i="35"/>
  <c r="O12" i="35"/>
  <c r="O11" i="35"/>
  <c r="O10" i="35"/>
  <c r="O9" i="35"/>
  <c r="J19" i="35"/>
  <c r="J18" i="35"/>
  <c r="J17" i="35"/>
  <c r="J16" i="35"/>
  <c r="J15" i="35"/>
  <c r="J14" i="35"/>
  <c r="J13" i="35"/>
  <c r="J12" i="35"/>
  <c r="J11" i="35"/>
  <c r="J10" i="35"/>
  <c r="J9" i="35"/>
  <c r="E19" i="35"/>
  <c r="E18" i="35"/>
  <c r="E17" i="35"/>
  <c r="E16" i="35"/>
  <c r="E15" i="35"/>
  <c r="E14" i="35"/>
  <c r="E13" i="35"/>
  <c r="E12" i="35"/>
  <c r="E11" i="35"/>
  <c r="E10" i="35"/>
  <c r="E9" i="35"/>
  <c r="E8" i="35"/>
  <c r="E20" i="35" l="1"/>
  <c r="Q17" i="35"/>
  <c r="Q19" i="35"/>
  <c r="Q9" i="35"/>
  <c r="Q11" i="35"/>
  <c r="Q13" i="35"/>
  <c r="Q15" i="35"/>
  <c r="O20" i="35"/>
  <c r="O41" i="35" s="1"/>
  <c r="Q10" i="35"/>
  <c r="Q12" i="35"/>
  <c r="Q14" i="35"/>
  <c r="Q16" i="35"/>
  <c r="Q18" i="35"/>
  <c r="R18" i="35" s="1"/>
  <c r="J20" i="35"/>
  <c r="J41" i="35" s="1"/>
  <c r="Q8" i="35"/>
  <c r="R8" i="35" s="1"/>
  <c r="Q20" i="35" l="1"/>
  <c r="Q41" i="35" s="1"/>
  <c r="R20" i="35"/>
  <c r="R41" i="35" s="1"/>
  <c r="R42" i="35" s="1"/>
  <c r="R43" i="35" s="1"/>
  <c r="R21" i="35" l="1"/>
  <c r="R22" i="35" s="1"/>
</calcChain>
</file>

<file path=xl/sharedStrings.xml><?xml version="1.0" encoding="utf-8"?>
<sst xmlns="http://schemas.openxmlformats.org/spreadsheetml/2006/main" count="81" uniqueCount="62">
  <si>
    <t>基本料金</t>
  </si>
  <si>
    <t>月</t>
  </si>
  <si>
    <t>電力量料金</t>
  </si>
  <si>
    <t>A</t>
  </si>
  <si>
    <t>B</t>
  </si>
  <si>
    <t>C</t>
  </si>
  <si>
    <t>F</t>
  </si>
  <si>
    <t>７月</t>
  </si>
  <si>
    <t>８月</t>
  </si>
  <si>
    <t>９月</t>
  </si>
  <si>
    <t>E1</t>
  </si>
  <si>
    <t>E2</t>
  </si>
  <si>
    <t>E3</t>
  </si>
  <si>
    <t>消費税相当額</t>
    <rPh sb="0" eb="3">
      <t>ショウヒゼイソ</t>
    </rPh>
    <rPh sb="3" eb="6">
      <t>ソウトウガク</t>
    </rPh>
    <phoneticPr fontId="1"/>
  </si>
  <si>
    <t>２月</t>
    <rPh sb="1" eb="2">
      <t>ガツ</t>
    </rPh>
    <phoneticPr fontId="1"/>
  </si>
  <si>
    <t>３月</t>
    <rPh sb="1" eb="2">
      <t>ガツ</t>
    </rPh>
    <phoneticPr fontId="1"/>
  </si>
  <si>
    <t>５月</t>
  </si>
  <si>
    <t>６月</t>
  </si>
  <si>
    <t>１０月</t>
  </si>
  <si>
    <t>１１月</t>
  </si>
  <si>
    <t>１２月</t>
    <rPh sb="2" eb="3">
      <t>ガツ</t>
    </rPh>
    <phoneticPr fontId="1"/>
  </si>
  <si>
    <t>H1</t>
  </si>
  <si>
    <t>H2</t>
  </si>
  <si>
    <t>H3</t>
  </si>
  <si>
    <t>I</t>
  </si>
  <si>
    <t>水素ステーション</t>
    <rPh sb="0" eb="2">
      <t>スイソ</t>
    </rPh>
    <phoneticPr fontId="1"/>
  </si>
  <si>
    <t>その他</t>
    <rPh sb="2" eb="3">
      <t>タ</t>
    </rPh>
    <phoneticPr fontId="1"/>
  </si>
  <si>
    <t>R９年度
合計（税抜）</t>
    <rPh sb="2" eb="4">
      <t>ネンド</t>
    </rPh>
    <rPh sb="5" eb="7">
      <t>ゴウケイハツデンショ</t>
    </rPh>
    <rPh sb="8" eb="10">
      <t>ゼイヌキ</t>
    </rPh>
    <phoneticPr fontId="26"/>
  </si>
  <si>
    <t>令和９年度</t>
    <phoneticPr fontId="1"/>
  </si>
  <si>
    <t>合計金額（税込）</t>
    <rPh sb="0" eb="2">
      <t>ゴウケイキ</t>
    </rPh>
    <rPh sb="2" eb="4">
      <t>キンガク</t>
    </rPh>
    <rPh sb="5" eb="7">
      <t>ゼイコミ</t>
    </rPh>
    <phoneticPr fontId="1"/>
  </si>
  <si>
    <t>（金額：税抜）</t>
    <rPh sb="1" eb="3">
      <t>キンガク</t>
    </rPh>
    <rPh sb="4" eb="6">
      <t>ゼイヌキ</t>
    </rPh>
    <phoneticPr fontId="1"/>
  </si>
  <si>
    <t>単価
（円）</t>
    <phoneticPr fontId="1"/>
  </si>
  <si>
    <t>令和９年 ４月</t>
    <rPh sb="0" eb="1">
      <t>レイワ</t>
    </rPh>
    <rPh sb="1" eb="2">
      <t>ワ</t>
    </rPh>
    <phoneticPr fontId="1"/>
  </si>
  <si>
    <t>令和10年 １月</t>
    <rPh sb="0" eb="1">
      <t>レイワ</t>
    </rPh>
    <rPh sb="1" eb="2">
      <t>ワ</t>
    </rPh>
    <phoneticPr fontId="1"/>
  </si>
  <si>
    <t>合計</t>
    <rPh sb="0" eb="2">
      <t>ゴウケイキ</t>
    </rPh>
    <phoneticPr fontId="1"/>
  </si>
  <si>
    <t>１　各料金単価は税抜価格とすること。また、各税抜単価の端数は小数第３位以下を切り捨てること。</t>
    <rPh sb="2" eb="5">
      <t>カクリョウキンタ</t>
    </rPh>
    <rPh sb="5" eb="7">
      <t>タンカゼ</t>
    </rPh>
    <rPh sb="8" eb="10">
      <t>ゼイヌキカ</t>
    </rPh>
    <rPh sb="10" eb="12">
      <t>カカクカ</t>
    </rPh>
    <rPh sb="21" eb="22">
      <t>カクゼ</t>
    </rPh>
    <rPh sb="22" eb="24">
      <t>ゼイヌキタ</t>
    </rPh>
    <rPh sb="24" eb="26">
      <t>タンカハ</t>
    </rPh>
    <rPh sb="27" eb="29">
      <t>ハスウシ</t>
    </rPh>
    <rPh sb="30" eb="32">
      <t>ショウスウダ</t>
    </rPh>
    <rPh sb="32" eb="33">
      <t>ダイイ</t>
    </rPh>
    <rPh sb="34" eb="37">
      <t>イイカキ</t>
    </rPh>
    <rPh sb="38" eb="39">
      <t>キス</t>
    </rPh>
    <rPh sb="40" eb="41">
      <t>ス</t>
    </rPh>
    <phoneticPr fontId="1"/>
  </si>
  <si>
    <t>２　発電所計及び消費税相当額は小数点以下を切り捨てた数値とすること。</t>
    <rPh sb="2" eb="4">
      <t>ハツデン</t>
    </rPh>
    <rPh sb="4" eb="5">
      <t>ショ</t>
    </rPh>
    <rPh sb="5" eb="6">
      <t>ケイオ</t>
    </rPh>
    <rPh sb="6" eb="7">
      <t>オヨシ</t>
    </rPh>
    <rPh sb="8" eb="11">
      <t>ショウヒゼイソ</t>
    </rPh>
    <rPh sb="11" eb="13">
      <t>ソウトウガ</t>
    </rPh>
    <rPh sb="13" eb="14">
      <t>ガクシ</t>
    </rPh>
    <rPh sb="15" eb="18">
      <t>ショウスウテンイ</t>
    </rPh>
    <rPh sb="18" eb="20">
      <t>イカキ</t>
    </rPh>
    <rPh sb="21" eb="22">
      <t>キス</t>
    </rPh>
    <rPh sb="23" eb="24">
      <t>スス</t>
    </rPh>
    <rPh sb="26" eb="28">
      <t>スウチ</t>
    </rPh>
    <phoneticPr fontId="1"/>
  </si>
  <si>
    <t>３　夏季は７～９月、その他季は４月～６月及び10月～３月の間である。</t>
    <rPh sb="2" eb="4">
      <t>カキ</t>
    </rPh>
    <rPh sb="8" eb="9">
      <t>ガツ</t>
    </rPh>
    <rPh sb="12" eb="13">
      <t>タ</t>
    </rPh>
    <rPh sb="13" eb="14">
      <t>キ</t>
    </rPh>
    <rPh sb="16" eb="17">
      <t>ガツ</t>
    </rPh>
    <rPh sb="19" eb="20">
      <t>ガツ</t>
    </rPh>
    <rPh sb="20" eb="21">
      <t>オヨ</t>
    </rPh>
    <rPh sb="24" eb="25">
      <t>ガツ</t>
    </rPh>
    <rPh sb="27" eb="28">
      <t>ガツ</t>
    </rPh>
    <rPh sb="29" eb="30">
      <t>カン</t>
    </rPh>
    <phoneticPr fontId="1"/>
  </si>
  <si>
    <t>４　燃料費調整単価は0円とすること。（実受給時に付加することは可）</t>
    <rPh sb="2" eb="5">
      <t>ネンリョウヒ</t>
    </rPh>
    <rPh sb="5" eb="7">
      <t>チョウセイ</t>
    </rPh>
    <rPh sb="7" eb="9">
      <t>タンカ</t>
    </rPh>
    <rPh sb="11" eb="12">
      <t>エン</t>
    </rPh>
    <rPh sb="19" eb="20">
      <t>ジツ</t>
    </rPh>
    <rPh sb="20" eb="22">
      <t>ジュキュウ</t>
    </rPh>
    <rPh sb="22" eb="23">
      <t>ジ</t>
    </rPh>
    <rPh sb="24" eb="26">
      <t>フカ</t>
    </rPh>
    <rPh sb="31" eb="32">
      <t>カ</t>
    </rPh>
    <phoneticPr fontId="1"/>
  </si>
  <si>
    <t>５　再エネ賦課金は3.8円（税抜）とすること。</t>
    <rPh sb="2" eb="3">
      <t>サイ</t>
    </rPh>
    <rPh sb="5" eb="8">
      <t>フカキン</t>
    </rPh>
    <rPh sb="12" eb="13">
      <t>エン</t>
    </rPh>
    <rPh sb="14" eb="15">
      <t>ゼイ</t>
    </rPh>
    <rPh sb="15" eb="16">
      <t>ヌ</t>
    </rPh>
    <phoneticPr fontId="1"/>
  </si>
  <si>
    <t>６　電源・非化石の別について問わない。</t>
    <rPh sb="2" eb="4">
      <t>デンゲン</t>
    </rPh>
    <rPh sb="5" eb="6">
      <t>ヒ</t>
    </rPh>
    <rPh sb="6" eb="8">
      <t>カセキ</t>
    </rPh>
    <rPh sb="9" eb="10">
      <t>ベツ</t>
    </rPh>
    <rPh sb="14" eb="15">
      <t>ト</t>
    </rPh>
    <phoneticPr fontId="1"/>
  </si>
  <si>
    <t>７　算出結果は積算者の責任において確認してください。企業局は、この様式の計算式等の不備について責任を負いません。</t>
    <phoneticPr fontId="1"/>
  </si>
  <si>
    <t>（注）</t>
    <rPh sb="1" eb="2">
      <t>チュウ</t>
    </rPh>
    <phoneticPr fontId="1"/>
  </si>
  <si>
    <t>使用
電力量
（kWh）</t>
    <phoneticPr fontId="1"/>
  </si>
  <si>
    <t>単価
(円/kWh)</t>
    <phoneticPr fontId="1"/>
  </si>
  <si>
    <t>再エネ
賦課金
(円/kWh)</t>
    <rPh sb="0" eb="1">
      <t>サイフ</t>
    </rPh>
    <rPh sb="4" eb="7">
      <t>フカキンヌ</t>
    </rPh>
    <phoneticPr fontId="1"/>
  </si>
  <si>
    <t>力率
割引
(100%)</t>
    <phoneticPr fontId="1"/>
  </si>
  <si>
    <t>令和10年度</t>
    <phoneticPr fontId="1"/>
  </si>
  <si>
    <t>令和10年 ４月</t>
    <rPh sb="0" eb="1">
      <t>レイワ</t>
    </rPh>
    <rPh sb="1" eb="2">
      <t>ワ</t>
    </rPh>
    <phoneticPr fontId="1"/>
  </si>
  <si>
    <t>令和11年 １月</t>
    <rPh sb="0" eb="1">
      <t>レイワ</t>
    </rPh>
    <rPh sb="1" eb="2">
      <t>ワ</t>
    </rPh>
    <phoneticPr fontId="1"/>
  </si>
  <si>
    <t>R10年度
合計（税抜）</t>
    <rPh sb="3" eb="5">
      <t>ネンド</t>
    </rPh>
    <rPh sb="6" eb="8">
      <t>ゴウケイハツデンショ</t>
    </rPh>
    <rPh sb="9" eb="11">
      <t>ゼイヌキ</t>
    </rPh>
    <phoneticPr fontId="26"/>
  </si>
  <si>
    <t>R９･10年度
合計（税抜）</t>
    <rPh sb="5" eb="7">
      <t>ネンド</t>
    </rPh>
    <rPh sb="8" eb="10">
      <t>ゴウケイハツデンショ</t>
    </rPh>
    <rPh sb="11" eb="13">
      <t>ゼイヌキ</t>
    </rPh>
    <phoneticPr fontId="26"/>
  </si>
  <si>
    <t>燃料費
調整単価
(円/kWh)</t>
    <rPh sb="0" eb="3">
      <t>ネンリョウヒチ</t>
    </rPh>
    <rPh sb="4" eb="6">
      <t>チョウセイタ</t>
    </rPh>
    <rPh sb="6" eb="8">
      <t>タンカヌ</t>
    </rPh>
    <phoneticPr fontId="1"/>
  </si>
  <si>
    <t xml:space="preserve">契約
電力
（kW）         </t>
    <phoneticPr fontId="1"/>
  </si>
  <si>
    <t>（様式７）</t>
    <rPh sb="1" eb="3">
      <t>ヨウシキ</t>
    </rPh>
    <phoneticPr fontId="1"/>
  </si>
  <si>
    <t>北信発電管理事務所及び同所川中島水素ステーションへの電力供給業務積算内訳書</t>
    <rPh sb="0" eb="2">
      <t>ホクシン</t>
    </rPh>
    <rPh sb="2" eb="4">
      <t>ハツデン</t>
    </rPh>
    <rPh sb="4" eb="6">
      <t>カンリ</t>
    </rPh>
    <rPh sb="6" eb="8">
      <t>ジム</t>
    </rPh>
    <rPh sb="8" eb="9">
      <t>ショ</t>
    </rPh>
    <rPh sb="9" eb="10">
      <t>オヨ</t>
    </rPh>
    <rPh sb="11" eb="13">
      <t>ドウショ</t>
    </rPh>
    <rPh sb="13" eb="16">
      <t>カワナカジマ</t>
    </rPh>
    <rPh sb="16" eb="18">
      <t>スイソ</t>
    </rPh>
    <rPh sb="26" eb="28">
      <t>デンリョク</t>
    </rPh>
    <rPh sb="28" eb="30">
      <t>キョウキュウ</t>
    </rPh>
    <rPh sb="30" eb="32">
      <t>ギョウム</t>
    </rPh>
    <rPh sb="32" eb="34">
      <t>セキサン</t>
    </rPh>
    <rPh sb="34" eb="37">
      <t>ウチワケショ</t>
    </rPh>
    <phoneticPr fontId="1"/>
  </si>
  <si>
    <r>
      <t xml:space="preserve">月額
（円）
</t>
    </r>
    <r>
      <rPr>
        <sz val="11"/>
        <rFont val="ＭＳ Ｐゴシック"/>
        <family val="3"/>
        <charset val="128"/>
      </rPr>
      <t>A×B×C
＝D</t>
    </r>
    <phoneticPr fontId="1"/>
  </si>
  <si>
    <r>
      <t xml:space="preserve">月額
（円）
</t>
    </r>
    <r>
      <rPr>
        <sz val="11"/>
        <rFont val="ＭＳ Ｐゴシック"/>
        <family val="3"/>
        <charset val="128"/>
      </rPr>
      <t>(E1+E2+E3)×F
＝G</t>
    </r>
    <phoneticPr fontId="1"/>
  </si>
  <si>
    <r>
      <t xml:space="preserve">月額
（円）
</t>
    </r>
    <r>
      <rPr>
        <sz val="11"/>
        <rFont val="ＭＳ Ｐゴシック"/>
        <family val="3"/>
        <charset val="128"/>
      </rPr>
      <t>(H1+H2+H3)×I
＝J</t>
    </r>
    <phoneticPr fontId="1"/>
  </si>
  <si>
    <t>K</t>
    <phoneticPr fontId="1"/>
  </si>
  <si>
    <r>
      <t>月額
（円）
Ｇ＋Ｊ</t>
    </r>
    <r>
      <rPr>
        <sz val="11"/>
        <rFont val="ＭＳ Ｐゴシック"/>
        <family val="3"/>
        <charset val="128"/>
      </rPr>
      <t xml:space="preserve">
＝L</t>
    </r>
    <phoneticPr fontId="1"/>
  </si>
  <si>
    <t xml:space="preserve">
合計
（円）
D+Ｌ</t>
    <rPh sb="1" eb="3">
      <t>ゴウケイ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</si>
</sst>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00_);[Red]\(#,##0.00\)"/>
    <numFmt numFmtId="178" formatCode="#,##0.00_ ;[Red]\-#,##0.00\ "/>
    <numFmt numFmtId="179" formatCode="#,##0.00_ "/>
    <numFmt numFmtId="180" formatCode="#,##0_ "/>
    <numFmt numFmtId="181" formatCode="0.00_ "/>
  </numFmts>
  <fonts count="28" x14ac:knownFonts="1">
    <font>
      <sz val="11"/>
      <name val="ＭＳ Ｐゴシック"/>
      <family val="3"/>
      <charset val="128"/>
    </font>
    <font>
      <sz val="6"/>
      <name val="ＭＳ Ｐゴシック"/>
      <family val="3"/>
      <charset val="128"/>
    </font>
    <font>
      <sz val="16"/>
      <name val="ＭＳ Ｐゴシック"/>
      <family val="3"/>
      <charset val="128"/>
    </font>
    <font>
      <sz val="9"/>
      <name val="ＭＳ Ｐゴシック"/>
      <family val="3"/>
      <charset val="128"/>
    </font>
    <font>
      <sz val="14"/>
      <name val="ＭＳ Ｐゴシック"/>
      <family val="3"/>
      <charset val="128"/>
    </font>
    <font>
      <sz val="11"/>
      <name val="ＭＳ 明朝"/>
      <family val="1"/>
      <charset val="128"/>
    </font>
    <font>
      <sz val="11"/>
      <color indexed="10"/>
      <name val="ＭＳ Ｐゴシック"/>
      <family val="3"/>
      <charset val="128"/>
    </font>
    <font>
      <sz val="11"/>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name val="ＭＳ Ｐゴシック"/>
      <family val="3"/>
      <charset val="128"/>
    </font>
    <font>
      <sz val="11"/>
      <color indexed="52"/>
      <name val="ＭＳ Ｐゴシック"/>
      <family val="3"/>
      <charset val="128"/>
    </font>
    <font>
      <b/>
      <sz val="12"/>
      <color rgb="FF0070C0"/>
      <name val="ＭＳ Ｐゴシック"/>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9" tint="0.79998168889431442"/>
        <bgColor indexed="64"/>
      </patternFill>
    </fill>
    <fill>
      <patternFill patternType="solid">
        <fgColor theme="8" tint="0.79998168889431442"/>
        <bgColor indexed="64"/>
      </patternFill>
    </fill>
  </fills>
  <borders count="65">
    <border>
      <left/>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ck">
        <color rgb="FF0070C0"/>
      </left>
      <right style="thick">
        <color rgb="FF0070C0"/>
      </right>
      <top style="thick">
        <color rgb="FF0070C0"/>
      </top>
      <bottom style="thin">
        <color indexed="64"/>
      </bottom>
      <diagonal/>
    </border>
    <border>
      <left style="thick">
        <color rgb="FF0070C0"/>
      </left>
      <right style="thick">
        <color rgb="FF0070C0"/>
      </right>
      <top style="thin">
        <color indexed="64"/>
      </top>
      <bottom style="thin">
        <color indexed="64"/>
      </bottom>
      <diagonal/>
    </border>
    <border>
      <left style="thick">
        <color rgb="FF0070C0"/>
      </left>
      <right style="thick">
        <color rgb="FF0070C0"/>
      </right>
      <top style="thin">
        <color indexed="64"/>
      </top>
      <bottom style="thick">
        <color rgb="FF0070C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3">
    <xf numFmtId="0" fontId="0"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0" fillId="0" borderId="0" applyNumberFormat="0" applyFill="0" applyBorder="0" applyAlignment="0" applyProtection="0"/>
    <xf numFmtId="0" fontId="11" fillId="29" borderId="34" applyNumberFormat="0" applyAlignment="0" applyProtection="0"/>
    <xf numFmtId="0" fontId="12" fillId="30" borderId="0" applyNumberFormat="0" applyBorder="0" applyAlignment="0" applyProtection="0"/>
    <xf numFmtId="0" fontId="7" fillId="3" borderId="35" applyNumberFormat="0" applyFont="0" applyAlignment="0" applyProtection="0"/>
    <xf numFmtId="0" fontId="13" fillId="0" borderId="36" applyNumberFormat="0" applyFill="0" applyAlignment="0" applyProtection="0"/>
    <xf numFmtId="0" fontId="14" fillId="31" borderId="0" applyNumberFormat="0" applyBorder="0" applyAlignment="0" applyProtection="0"/>
    <xf numFmtId="0" fontId="15" fillId="32" borderId="37" applyNumberFormat="0" applyAlignment="0" applyProtection="0"/>
    <xf numFmtId="0" fontId="16" fillId="0" borderId="0" applyNumberFormat="0" applyFill="0" applyBorder="0" applyAlignment="0" applyProtection="0"/>
    <xf numFmtId="38" fontId="7" fillId="0" borderId="0" applyFont="0" applyFill="0" applyBorder="0" applyAlignment="0" applyProtection="0"/>
    <xf numFmtId="0" fontId="17" fillId="0" borderId="38" applyNumberFormat="0" applyFill="0" applyAlignment="0" applyProtection="0"/>
    <xf numFmtId="0" fontId="18" fillId="0" borderId="39" applyNumberFormat="0" applyFill="0" applyAlignment="0" applyProtection="0"/>
    <xf numFmtId="0" fontId="19" fillId="0" borderId="40" applyNumberFormat="0" applyFill="0" applyAlignment="0" applyProtection="0"/>
    <xf numFmtId="0" fontId="19" fillId="0" borderId="0" applyNumberFormat="0" applyFill="0" applyBorder="0" applyAlignment="0" applyProtection="0"/>
    <xf numFmtId="0" fontId="20" fillId="0" borderId="41" applyNumberFormat="0" applyFill="0" applyAlignment="0" applyProtection="0"/>
    <xf numFmtId="0" fontId="21" fillId="32" borderId="42" applyNumberFormat="0" applyAlignment="0" applyProtection="0"/>
    <xf numFmtId="0" fontId="22" fillId="0" borderId="0" applyNumberFormat="0" applyFill="0" applyBorder="0" applyAlignment="0" applyProtection="0"/>
    <xf numFmtId="0" fontId="23" fillId="2" borderId="37" applyNumberFormat="0" applyAlignment="0" applyProtection="0"/>
    <xf numFmtId="0" fontId="24" fillId="33" borderId="0" applyNumberFormat="0" applyBorder="0" applyAlignment="0" applyProtection="0"/>
  </cellStyleXfs>
  <cellXfs count="137">
    <xf numFmtId="0" fontId="0" fillId="0" borderId="0" xfId="0"/>
    <xf numFmtId="0" fontId="4" fillId="0" borderId="0" xfId="0" applyFont="1"/>
    <xf numFmtId="176" fontId="0" fillId="0" borderId="0" xfId="0" applyNumberFormat="1"/>
    <xf numFmtId="0" fontId="0" fillId="0" borderId="0" xfId="0" applyAlignment="1">
      <alignment horizontal="center" vertical="center"/>
    </xf>
    <xf numFmtId="0" fontId="0" fillId="0" borderId="0" xfId="0" applyAlignment="1">
      <alignment horizontal="right" vertical="center"/>
    </xf>
    <xf numFmtId="0" fontId="2" fillId="0" borderId="0" xfId="0" applyFont="1" applyAlignment="1">
      <alignment horizontal="center" vertical="center"/>
    </xf>
    <xf numFmtId="0" fontId="2" fillId="0" borderId="30" xfId="0" applyFont="1" applyBorder="1" applyAlignment="1">
      <alignment horizontal="centerContinuous" vertical="center"/>
    </xf>
    <xf numFmtId="0" fontId="2" fillId="0" borderId="31" xfId="0" applyFont="1" applyBorder="1" applyAlignment="1">
      <alignment horizontal="centerContinuous" vertical="center"/>
    </xf>
    <xf numFmtId="0" fontId="2" fillId="0" borderId="32" xfId="0" applyFont="1" applyBorder="1" applyAlignment="1">
      <alignment horizontal="centerContinuous" vertical="center"/>
    </xf>
    <xf numFmtId="0" fontId="2" fillId="0" borderId="43" xfId="0" applyFont="1" applyBorder="1" applyAlignment="1">
      <alignment horizontal="centerContinuous" vertical="center"/>
    </xf>
    <xf numFmtId="0" fontId="2" fillId="0" borderId="49" xfId="0" applyFont="1" applyBorder="1" applyAlignment="1">
      <alignment horizontal="centerContinuous" vertical="center"/>
    </xf>
    <xf numFmtId="0" fontId="2" fillId="0" borderId="50" xfId="0" applyFont="1" applyBorder="1" applyAlignment="1">
      <alignment horizontal="centerContinuous" vertical="center"/>
    </xf>
    <xf numFmtId="0" fontId="25" fillId="34" borderId="51" xfId="0" applyFont="1" applyFill="1" applyBorder="1" applyAlignment="1">
      <alignment horizontal="center" vertical="center" wrapText="1"/>
    </xf>
    <xf numFmtId="0" fontId="3" fillId="34" borderId="7" xfId="0" applyFont="1" applyFill="1" applyBorder="1" applyAlignment="1">
      <alignment horizontal="center" vertical="center" wrapText="1"/>
    </xf>
    <xf numFmtId="0" fontId="0" fillId="34" borderId="1" xfId="0" applyFill="1" applyBorder="1" applyAlignment="1">
      <alignment horizontal="right" vertical="center" wrapText="1"/>
    </xf>
    <xf numFmtId="0" fontId="3" fillId="34" borderId="3" xfId="0" applyFont="1" applyFill="1" applyBorder="1" applyAlignment="1">
      <alignment horizontal="right" vertical="center" wrapText="1"/>
    </xf>
    <xf numFmtId="0" fontId="3" fillId="34" borderId="4" xfId="0" applyFont="1" applyFill="1" applyBorder="1" applyAlignment="1">
      <alignment horizontal="right" vertical="center" wrapText="1"/>
    </xf>
    <xf numFmtId="0" fontId="3" fillId="34" borderId="6" xfId="0" applyFont="1" applyFill="1" applyBorder="1" applyAlignment="1">
      <alignment horizontal="right" vertical="center" wrapText="1"/>
    </xf>
    <xf numFmtId="0" fontId="3" fillId="34" borderId="2" xfId="0" applyFont="1" applyFill="1" applyBorder="1" applyAlignment="1">
      <alignment horizontal="right" vertical="center" wrapText="1"/>
    </xf>
    <xf numFmtId="0" fontId="0" fillId="0" borderId="0" xfId="0" applyAlignment="1">
      <alignment vertical="center"/>
    </xf>
    <xf numFmtId="0" fontId="25" fillId="0" borderId="19" xfId="0" applyFont="1" applyBorder="1" applyAlignment="1">
      <alignment horizontal="right" vertical="center"/>
    </xf>
    <xf numFmtId="38" fontId="25" fillId="0" borderId="20" xfId="33" applyFont="1" applyBorder="1" applyAlignment="1">
      <alignment horizontal="right" vertical="center" shrinkToFit="1"/>
    </xf>
    <xf numFmtId="40" fontId="25" fillId="0" borderId="8" xfId="33" applyNumberFormat="1" applyFont="1" applyBorder="1" applyAlignment="1" applyProtection="1">
      <alignment horizontal="center" vertical="center" shrinkToFit="1"/>
    </xf>
    <xf numFmtId="2" fontId="25" fillId="0" borderId="11" xfId="0" applyNumberFormat="1" applyFont="1" applyBorder="1" applyAlignment="1">
      <alignment vertical="center" shrinkToFit="1"/>
    </xf>
    <xf numFmtId="180" fontId="25" fillId="4" borderId="11" xfId="0" applyNumberFormat="1" applyFont="1" applyFill="1" applyBorder="1" applyAlignment="1">
      <alignment horizontal="right" vertical="center" shrinkToFit="1"/>
    </xf>
    <xf numFmtId="178" fontId="25" fillId="0" borderId="23" xfId="33" applyNumberFormat="1" applyFont="1" applyBorder="1" applyAlignment="1" applyProtection="1">
      <alignment vertical="center" shrinkToFit="1"/>
    </xf>
    <xf numFmtId="38" fontId="25" fillId="0" borderId="9" xfId="33" applyFont="1" applyBorder="1" applyAlignment="1" applyProtection="1">
      <alignment vertical="center" shrinkToFit="1"/>
    </xf>
    <xf numFmtId="38" fontId="0" fillId="0" borderId="0" xfId="33" applyFont="1" applyBorder="1" applyAlignment="1" applyProtection="1">
      <alignment vertical="center"/>
    </xf>
    <xf numFmtId="178" fontId="0" fillId="0" borderId="0" xfId="0" applyNumberFormat="1" applyAlignment="1">
      <alignment vertical="center"/>
    </xf>
    <xf numFmtId="0" fontId="25" fillId="0" borderId="22" xfId="0" applyFont="1" applyBorder="1" applyAlignment="1">
      <alignment horizontal="right" vertical="center"/>
    </xf>
    <xf numFmtId="40" fontId="25" fillId="0" borderId="10" xfId="33" applyNumberFormat="1" applyFont="1" applyBorder="1" applyAlignment="1" applyProtection="1">
      <alignment horizontal="center" vertical="center" shrinkToFit="1"/>
    </xf>
    <xf numFmtId="2" fontId="25" fillId="0" borderId="12" xfId="0" applyNumberFormat="1" applyFont="1" applyBorder="1" applyAlignment="1">
      <alignment vertical="center" shrinkToFit="1"/>
    </xf>
    <xf numFmtId="180" fontId="25" fillId="4" borderId="12" xfId="0" applyNumberFormat="1" applyFont="1" applyFill="1" applyBorder="1" applyAlignment="1">
      <alignment horizontal="right" vertical="center" shrinkToFit="1"/>
    </xf>
    <xf numFmtId="178" fontId="25" fillId="0" borderId="22" xfId="33" applyNumberFormat="1" applyFont="1" applyBorder="1" applyAlignment="1" applyProtection="1">
      <alignment vertical="center" shrinkToFit="1"/>
    </xf>
    <xf numFmtId="178" fontId="6" fillId="0" borderId="0" xfId="0" applyNumberFormat="1" applyFont="1" applyAlignment="1">
      <alignment vertical="center"/>
    </xf>
    <xf numFmtId="38" fontId="25" fillId="34" borderId="21" xfId="33" applyFont="1" applyFill="1" applyBorder="1" applyAlignment="1">
      <alignment horizontal="right" vertical="center" shrinkToFit="1"/>
    </xf>
    <xf numFmtId="40" fontId="25" fillId="34" borderId="10" xfId="33" applyNumberFormat="1" applyFont="1" applyFill="1" applyBorder="1" applyAlignment="1" applyProtection="1">
      <alignment horizontal="center" vertical="center" shrinkToFit="1"/>
    </xf>
    <xf numFmtId="177" fontId="25" fillId="34" borderId="22" xfId="33" applyNumberFormat="1" applyFont="1" applyFill="1" applyBorder="1" applyAlignment="1" applyProtection="1">
      <alignment vertical="center" shrinkToFit="1"/>
    </xf>
    <xf numFmtId="2" fontId="25" fillId="34" borderId="12" xfId="0" applyNumberFormat="1" applyFont="1" applyFill="1" applyBorder="1" applyAlignment="1">
      <alignment vertical="center" shrinkToFit="1"/>
    </xf>
    <xf numFmtId="180" fontId="25" fillId="34" borderId="12" xfId="0" applyNumberFormat="1" applyFont="1" applyFill="1" applyBorder="1" applyAlignment="1">
      <alignment horizontal="right" vertical="center" shrinkToFit="1"/>
    </xf>
    <xf numFmtId="178" fontId="25" fillId="34" borderId="22" xfId="33" applyNumberFormat="1" applyFont="1" applyFill="1" applyBorder="1" applyAlignment="1" applyProtection="1">
      <alignment vertical="center" shrinkToFit="1"/>
    </xf>
    <xf numFmtId="38" fontId="25" fillId="34" borderId="5" xfId="33" applyFont="1" applyFill="1" applyBorder="1" applyAlignment="1">
      <alignment horizontal="center" vertical="center" shrinkToFit="1"/>
    </xf>
    <xf numFmtId="0" fontId="25" fillId="34" borderId="2" xfId="0" applyFont="1" applyFill="1" applyBorder="1" applyAlignment="1">
      <alignment horizontal="center" vertical="center" shrinkToFit="1"/>
    </xf>
    <xf numFmtId="38" fontId="25" fillId="34" borderId="4" xfId="0" applyNumberFormat="1" applyFont="1" applyFill="1" applyBorder="1" applyAlignment="1">
      <alignment vertical="center" shrinkToFit="1"/>
    </xf>
    <xf numFmtId="0" fontId="5" fillId="0" borderId="0" xfId="0" applyFont="1" applyAlignment="1">
      <alignment horizontal="left" vertical="center"/>
    </xf>
    <xf numFmtId="38" fontId="25" fillId="0" borderId="23" xfId="33" applyFont="1" applyBorder="1" applyAlignment="1" applyProtection="1">
      <alignment horizontal="right" vertical="center" shrinkToFit="1"/>
    </xf>
    <xf numFmtId="38" fontId="25" fillId="0" borderId="22" xfId="0" applyNumberFormat="1" applyFont="1" applyBorder="1" applyAlignment="1">
      <alignment vertical="center" shrinkToFit="1"/>
    </xf>
    <xf numFmtId="176" fontId="0" fillId="0" borderId="0" xfId="0" applyNumberFormat="1" applyAlignment="1">
      <alignment vertical="center"/>
    </xf>
    <xf numFmtId="0" fontId="0" fillId="0" borderId="0" xfId="0" applyAlignment="1">
      <alignment horizontal="left" vertical="center"/>
    </xf>
    <xf numFmtId="0" fontId="4" fillId="0" borderId="0" xfId="0" applyFont="1" applyAlignment="1">
      <alignment horizontal="right" vertical="center"/>
    </xf>
    <xf numFmtId="0" fontId="2" fillId="0" borderId="0" xfId="0" applyFont="1" applyAlignment="1">
      <alignment horizontal="centerContinuous" vertical="center"/>
    </xf>
    <xf numFmtId="0" fontId="0" fillId="0" borderId="48"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5" fillId="0" borderId="0" xfId="0" applyFont="1" applyAlignment="1">
      <alignment horizontal="center" vertical="center"/>
    </xf>
    <xf numFmtId="0" fontId="5" fillId="0" borderId="48" xfId="0" applyFont="1" applyBorder="1" applyAlignment="1">
      <alignment horizontal="left" vertical="center"/>
    </xf>
    <xf numFmtId="0" fontId="5" fillId="0" borderId="48" xfId="0" applyFont="1" applyBorder="1" applyAlignment="1">
      <alignment horizontal="center" vertical="center"/>
    </xf>
    <xf numFmtId="38" fontId="25" fillId="0" borderId="52" xfId="33" applyFont="1" applyBorder="1" applyAlignment="1">
      <alignment horizontal="right" vertical="center" shrinkToFit="1"/>
    </xf>
    <xf numFmtId="177" fontId="25" fillId="0" borderId="19" xfId="33" applyNumberFormat="1" applyFont="1" applyBorder="1" applyAlignment="1" applyProtection="1">
      <alignment vertical="center" shrinkToFit="1"/>
    </xf>
    <xf numFmtId="177" fontId="25" fillId="0" borderId="46" xfId="33" applyNumberFormat="1" applyFont="1" applyBorder="1" applyAlignment="1" applyProtection="1">
      <alignment vertical="center" shrinkToFit="1"/>
    </xf>
    <xf numFmtId="178" fontId="25" fillId="0" borderId="19" xfId="33" applyNumberFormat="1" applyFont="1" applyBorder="1" applyAlignment="1" applyProtection="1">
      <alignment vertical="center" shrinkToFit="1"/>
    </xf>
    <xf numFmtId="178" fontId="25" fillId="0" borderId="46" xfId="33" applyNumberFormat="1" applyFont="1" applyBorder="1" applyAlignment="1" applyProtection="1">
      <alignment vertical="center" shrinkToFit="1"/>
    </xf>
    <xf numFmtId="2" fontId="25" fillId="0" borderId="53" xfId="0" applyNumberFormat="1" applyFont="1" applyBorder="1" applyAlignment="1">
      <alignment vertical="center" shrinkToFit="1"/>
    </xf>
    <xf numFmtId="2" fontId="25" fillId="0" borderId="54" xfId="0" applyNumberFormat="1" applyFont="1" applyBorder="1" applyAlignment="1">
      <alignment vertical="center" shrinkToFit="1"/>
    </xf>
    <xf numFmtId="176" fontId="3" fillId="34" borderId="24" xfId="0" applyNumberFormat="1" applyFont="1" applyFill="1" applyBorder="1" applyAlignment="1">
      <alignment horizontal="right" vertical="center" wrapText="1"/>
    </xf>
    <xf numFmtId="0" fontId="3" fillId="34" borderId="55" xfId="0" applyFont="1" applyFill="1" applyBorder="1" applyAlignment="1">
      <alignment horizontal="right" vertical="center" wrapText="1"/>
    </xf>
    <xf numFmtId="179" fontId="25" fillId="34" borderId="56" xfId="33" applyNumberFormat="1" applyFont="1" applyFill="1" applyBorder="1" applyAlignment="1" applyProtection="1">
      <alignment horizontal="right" vertical="center" shrinkToFit="1"/>
      <protection locked="0"/>
    </xf>
    <xf numFmtId="181" fontId="25" fillId="34" borderId="57" xfId="0" applyNumberFormat="1" applyFont="1" applyFill="1" applyBorder="1" applyAlignment="1" applyProtection="1">
      <alignment vertical="center" shrinkToFit="1"/>
      <protection locked="0"/>
    </xf>
    <xf numFmtId="179" fontId="25" fillId="35" borderId="58" xfId="33" applyNumberFormat="1" applyFont="1" applyFill="1" applyBorder="1" applyAlignment="1" applyProtection="1">
      <alignment horizontal="right" vertical="center" shrinkToFit="1"/>
      <protection locked="0"/>
    </xf>
    <xf numFmtId="179" fontId="25" fillId="35" borderId="59" xfId="33" applyNumberFormat="1" applyFont="1" applyFill="1" applyBorder="1" applyAlignment="1" applyProtection="1">
      <alignment horizontal="right" vertical="center" shrinkToFit="1"/>
      <protection locked="0"/>
    </xf>
    <xf numFmtId="179" fontId="25" fillId="35" borderId="60" xfId="33" applyNumberFormat="1" applyFont="1" applyFill="1" applyBorder="1" applyAlignment="1" applyProtection="1">
      <alignment horizontal="right" vertical="center" shrinkToFit="1"/>
      <protection locked="0"/>
    </xf>
    <xf numFmtId="181" fontId="25" fillId="35" borderId="58" xfId="0" applyNumberFormat="1" applyFont="1" applyFill="1" applyBorder="1" applyAlignment="1" applyProtection="1">
      <alignment vertical="center" shrinkToFit="1"/>
      <protection locked="0"/>
    </xf>
    <xf numFmtId="181" fontId="25" fillId="35" borderId="59" xfId="0" applyNumberFormat="1" applyFont="1" applyFill="1" applyBorder="1" applyAlignment="1" applyProtection="1">
      <alignment vertical="center" shrinkToFit="1"/>
      <protection locked="0"/>
    </xf>
    <xf numFmtId="181" fontId="25" fillId="35" borderId="60" xfId="0" applyNumberFormat="1" applyFont="1" applyFill="1" applyBorder="1" applyAlignment="1" applyProtection="1">
      <alignment vertical="center" shrinkToFit="1"/>
      <protection locked="0"/>
    </xf>
    <xf numFmtId="0" fontId="25" fillId="0" borderId="13" xfId="0" applyFont="1" applyBorder="1" applyAlignment="1">
      <alignment horizontal="center" vertical="center" wrapText="1"/>
    </xf>
    <xf numFmtId="176" fontId="25" fillId="0" borderId="14" xfId="0" applyNumberFormat="1" applyFont="1" applyBorder="1" applyAlignment="1">
      <alignment horizontal="center" vertical="center" wrapText="1"/>
    </xf>
    <xf numFmtId="0" fontId="25" fillId="0" borderId="15"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 xfId="0" applyFont="1" applyBorder="1" applyAlignment="1">
      <alignment horizontal="center" vertical="top" wrapText="1"/>
    </xf>
    <xf numFmtId="176" fontId="25" fillId="0" borderId="2" xfId="0" applyNumberFormat="1" applyFont="1" applyBorder="1" applyAlignment="1">
      <alignment horizontal="center" vertical="top" wrapText="1"/>
    </xf>
    <xf numFmtId="0" fontId="25" fillId="0" borderId="3" xfId="0" applyFont="1" applyBorder="1" applyAlignment="1">
      <alignment horizontal="center" vertical="top" wrapText="1"/>
    </xf>
    <xf numFmtId="0" fontId="25" fillId="0" borderId="5" xfId="0" applyFont="1" applyBorder="1" applyAlignment="1">
      <alignment horizontal="center" vertical="top" wrapText="1"/>
    </xf>
    <xf numFmtId="0" fontId="25" fillId="0" borderId="6" xfId="0" applyFont="1" applyBorder="1" applyAlignment="1">
      <alignment horizontal="center" vertical="top" wrapText="1"/>
    </xf>
    <xf numFmtId="0" fontId="25" fillId="0" borderId="2" xfId="0" applyFont="1" applyBorder="1" applyAlignment="1">
      <alignment horizontal="center" vertical="top" wrapText="1"/>
    </xf>
    <xf numFmtId="0" fontId="0" fillId="0" borderId="18" xfId="0" applyBorder="1" applyAlignment="1">
      <alignment horizontal="center" vertical="center" wrapText="1"/>
    </xf>
    <xf numFmtId="0" fontId="25" fillId="0" borderId="0" xfId="0" applyFont="1" applyAlignment="1">
      <alignment horizontal="center" vertical="center"/>
    </xf>
    <xf numFmtId="38" fontId="25" fillId="0" borderId="0" xfId="0" applyNumberFormat="1" applyFont="1" applyAlignment="1">
      <alignment vertical="center" shrinkToFit="1"/>
    </xf>
    <xf numFmtId="0" fontId="0" fillId="34" borderId="20" xfId="0" applyFill="1" applyBorder="1" applyAlignment="1">
      <alignment horizontal="right" vertical="center" wrapText="1"/>
    </xf>
    <xf numFmtId="176" fontId="3" fillId="34" borderId="14" xfId="0" applyNumberFormat="1" applyFont="1" applyFill="1" applyBorder="1" applyAlignment="1">
      <alignment horizontal="right" vertical="center" wrapText="1"/>
    </xf>
    <xf numFmtId="0" fontId="3" fillId="34" borderId="8" xfId="0" applyFont="1" applyFill="1" applyBorder="1" applyAlignment="1">
      <alignment horizontal="right" vertical="center" wrapText="1"/>
    </xf>
    <xf numFmtId="0" fontId="3" fillId="34" borderId="23" xfId="0" applyFont="1" applyFill="1" applyBorder="1" applyAlignment="1">
      <alignment horizontal="right" vertical="center" wrapText="1"/>
    </xf>
    <xf numFmtId="0" fontId="3" fillId="34" borderId="17" xfId="0" applyFont="1" applyFill="1" applyBorder="1" applyAlignment="1">
      <alignment horizontal="right" vertical="center" wrapText="1"/>
    </xf>
    <xf numFmtId="0" fontId="3" fillId="34" borderId="19" xfId="0" applyFont="1" applyFill="1" applyBorder="1" applyAlignment="1">
      <alignment horizontal="right" vertical="center" wrapText="1"/>
    </xf>
    <xf numFmtId="0" fontId="3" fillId="34" borderId="11" xfId="0" applyFont="1" applyFill="1" applyBorder="1" applyAlignment="1">
      <alignment horizontal="right" vertical="center" wrapText="1"/>
    </xf>
    <xf numFmtId="0" fontId="3" fillId="34" borderId="9" xfId="0" applyFont="1" applyFill="1" applyBorder="1" applyAlignment="1">
      <alignment horizontal="center" vertical="center" wrapText="1"/>
    </xf>
    <xf numFmtId="38" fontId="25" fillId="34" borderId="61" xfId="33" applyFont="1" applyFill="1" applyBorder="1" applyAlignment="1">
      <alignment horizontal="right" vertical="center" shrinkToFit="1"/>
    </xf>
    <xf numFmtId="179" fontId="25" fillId="34" borderId="62" xfId="33" applyNumberFormat="1" applyFont="1" applyFill="1" applyBorder="1" applyAlignment="1" applyProtection="1">
      <alignment horizontal="right" vertical="center" shrinkToFit="1"/>
      <protection locked="0"/>
    </xf>
    <xf numFmtId="40" fontId="25" fillId="34" borderId="63" xfId="33" applyNumberFormat="1" applyFont="1" applyFill="1" applyBorder="1" applyAlignment="1" applyProtection="1">
      <alignment horizontal="center" vertical="center" shrinkToFit="1"/>
    </xf>
    <xf numFmtId="177" fontId="25" fillId="34" borderId="64" xfId="33" applyNumberFormat="1" applyFont="1" applyFill="1" applyBorder="1" applyAlignment="1" applyProtection="1">
      <alignment vertical="center" shrinkToFit="1"/>
    </xf>
    <xf numFmtId="181" fontId="25" fillId="34" borderId="61" xfId="0" applyNumberFormat="1" applyFont="1" applyFill="1" applyBorder="1" applyAlignment="1" applyProtection="1">
      <alignment vertical="center" shrinkToFit="1"/>
      <protection locked="0"/>
    </xf>
    <xf numFmtId="2" fontId="25" fillId="34" borderId="62" xfId="0" applyNumberFormat="1" applyFont="1" applyFill="1" applyBorder="1" applyAlignment="1">
      <alignment vertical="center" shrinkToFit="1"/>
    </xf>
    <xf numFmtId="180" fontId="25" fillId="34" borderId="62" xfId="0" applyNumberFormat="1" applyFont="1" applyFill="1" applyBorder="1" applyAlignment="1">
      <alignment horizontal="right" vertical="center" shrinkToFit="1"/>
    </xf>
    <xf numFmtId="178" fontId="25" fillId="34" borderId="64" xfId="33" applyNumberFormat="1" applyFont="1" applyFill="1" applyBorder="1" applyAlignment="1" applyProtection="1">
      <alignment vertical="center" shrinkToFit="1"/>
    </xf>
    <xf numFmtId="38" fontId="25" fillId="34" borderId="61" xfId="33" applyFont="1" applyFill="1" applyBorder="1" applyAlignment="1">
      <alignment horizontal="center" vertical="center" shrinkToFit="1"/>
    </xf>
    <xf numFmtId="0" fontId="25" fillId="34" borderId="62" xfId="0" applyFont="1" applyFill="1" applyBorder="1" applyAlignment="1">
      <alignment horizontal="center" vertical="center" shrinkToFit="1"/>
    </xf>
    <xf numFmtId="38" fontId="25" fillId="34" borderId="64" xfId="0" applyNumberFormat="1" applyFont="1" applyFill="1" applyBorder="1" applyAlignment="1">
      <alignment vertical="center" shrinkToFit="1"/>
    </xf>
    <xf numFmtId="38" fontId="25" fillId="34" borderId="4" xfId="33" applyFont="1" applyFill="1" applyBorder="1" applyAlignment="1" applyProtection="1">
      <alignment horizontal="right" vertical="center" shrinkToFit="1"/>
    </xf>
    <xf numFmtId="38" fontId="25" fillId="34" borderId="22" xfId="0" applyNumberFormat="1" applyFont="1" applyFill="1" applyBorder="1" applyAlignment="1">
      <alignment vertical="center" shrinkToFit="1"/>
    </xf>
    <xf numFmtId="0" fontId="5" fillId="0" borderId="0" xfId="0" applyFont="1" applyAlignment="1">
      <alignment vertical="center"/>
    </xf>
    <xf numFmtId="0" fontId="25" fillId="34" borderId="21" xfId="0" applyFont="1" applyFill="1" applyBorder="1" applyAlignment="1">
      <alignment horizontal="center" vertical="center"/>
    </xf>
    <xf numFmtId="0" fontId="25" fillId="34" borderId="12" xfId="0" applyFont="1" applyFill="1" applyBorder="1" applyAlignment="1">
      <alignment horizontal="center" vertical="center"/>
    </xf>
    <xf numFmtId="0" fontId="25" fillId="0" borderId="16" xfId="0" applyFont="1" applyBorder="1" applyAlignment="1">
      <alignment horizontal="center" vertical="center" wrapText="1"/>
    </xf>
    <xf numFmtId="0" fontId="0" fillId="0" borderId="4" xfId="0" applyBorder="1" applyAlignment="1">
      <alignment horizontal="center" wrapText="1"/>
    </xf>
    <xf numFmtId="0" fontId="25" fillId="34" borderId="5" xfId="0" applyFont="1" applyFill="1" applyBorder="1" applyAlignment="1">
      <alignment horizontal="center" vertical="center"/>
    </xf>
    <xf numFmtId="0" fontId="25" fillId="34" borderId="2" xfId="0" applyFont="1" applyFill="1" applyBorder="1" applyAlignment="1">
      <alignment horizontal="center" vertical="center"/>
    </xf>
    <xf numFmtId="0" fontId="25" fillId="0" borderId="21" xfId="0" applyFont="1" applyBorder="1" applyAlignment="1">
      <alignment horizontal="center" vertical="center"/>
    </xf>
    <xf numFmtId="0" fontId="25" fillId="0" borderId="12"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5" xfId="0" applyBorder="1" applyAlignment="1">
      <alignment horizontal="center" vertical="center"/>
    </xf>
    <xf numFmtId="0" fontId="25" fillId="0" borderId="25" xfId="0" applyFont="1" applyBorder="1" applyAlignment="1">
      <alignment horizontal="center" vertical="center"/>
    </xf>
    <xf numFmtId="0" fontId="25" fillId="0" borderId="11" xfId="0" applyFont="1" applyBorder="1" applyAlignment="1">
      <alignment horizontal="center" vertical="center"/>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0" fillId="0" borderId="7" xfId="0" applyBorder="1" applyAlignment="1">
      <alignment horizontal="center" vertical="center" wrapText="1"/>
    </xf>
    <xf numFmtId="0" fontId="25" fillId="0" borderId="26" xfId="0" applyFont="1" applyBorder="1" applyAlignment="1">
      <alignment horizontal="center" vertical="center"/>
    </xf>
    <xf numFmtId="0" fontId="25" fillId="0" borderId="27" xfId="0" applyFont="1" applyBorder="1" applyAlignment="1">
      <alignment horizontal="center" vertical="center"/>
    </xf>
    <xf numFmtId="0" fontId="25" fillId="0" borderId="6" xfId="0" applyFont="1" applyBorder="1" applyAlignment="1">
      <alignment horizontal="center" vertical="center"/>
    </xf>
    <xf numFmtId="0" fontId="2" fillId="0" borderId="20" xfId="0" applyFont="1" applyBorder="1" applyAlignment="1">
      <alignment horizontal="center" vertical="center"/>
    </xf>
    <xf numFmtId="0" fontId="2" fillId="0" borderId="8" xfId="0" applyFont="1" applyBorder="1" applyAlignment="1">
      <alignment horizontal="center" vertical="center"/>
    </xf>
    <xf numFmtId="0" fontId="2" fillId="0" borderId="33" xfId="0" applyFont="1" applyBorder="1" applyAlignment="1">
      <alignment horizontal="center" vertical="center"/>
    </xf>
    <xf numFmtId="0" fontId="27" fillId="34" borderId="6" xfId="0" applyFont="1" applyFill="1" applyBorder="1" applyAlignment="1">
      <alignment horizontal="center" vertical="center"/>
    </xf>
    <xf numFmtId="0" fontId="27" fillId="34" borderId="19" xfId="0"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5BA26-5AD1-48A0-A3E3-655D137A5796}">
  <sheetPr>
    <tabColor indexed="10"/>
    <pageSetUpPr fitToPage="1"/>
  </sheetPr>
  <dimension ref="A1:U51"/>
  <sheetViews>
    <sheetView showGridLines="0" tabSelected="1" view="pageBreakPreview" zoomScale="85" zoomScaleNormal="85" zoomScaleSheetLayoutView="85" workbookViewId="0">
      <pane xSplit="1" ySplit="6" topLeftCell="B7" activePane="bottomRight" state="frozen"/>
      <selection pane="topRight" activeCell="B1" sqref="B1"/>
      <selection pane="bottomLeft" activeCell="A7" sqref="A7"/>
      <selection pane="bottomRight" activeCell="I49" sqref="I49"/>
    </sheetView>
  </sheetViews>
  <sheetFormatPr defaultColWidth="9" defaultRowHeight="13" x14ac:dyDescent="0.2"/>
  <cols>
    <col min="1" max="1" width="14" bestFit="1" customWidth="1"/>
    <col min="2" max="2" width="9" customWidth="1"/>
    <col min="3" max="3" width="9" style="2" customWidth="1"/>
    <col min="4" max="9" width="9" customWidth="1"/>
    <col min="10" max="10" width="11.36328125" customWidth="1"/>
    <col min="11" max="14" width="9" customWidth="1"/>
    <col min="15" max="15" width="10.81640625" customWidth="1"/>
    <col min="16" max="16" width="9" customWidth="1"/>
    <col min="17" max="17" width="11.54296875" customWidth="1"/>
    <col min="18" max="18" width="9" customWidth="1"/>
    <col min="19" max="19" width="21.36328125" customWidth="1"/>
    <col min="20" max="20" width="16.6328125" customWidth="1"/>
    <col min="21" max="21" width="15.1796875" customWidth="1"/>
  </cols>
  <sheetData>
    <row r="1" spans="1:21" ht="16.5" x14ac:dyDescent="0.25">
      <c r="A1" s="1" t="s">
        <v>54</v>
      </c>
    </row>
    <row r="2" spans="1:21" ht="29.5" customHeight="1" thickBot="1" x14ac:dyDescent="0.25">
      <c r="A2" s="50" t="s">
        <v>55</v>
      </c>
      <c r="B2" s="50"/>
      <c r="C2" s="50"/>
      <c r="D2" s="50"/>
      <c r="E2" s="50"/>
      <c r="F2" s="50"/>
      <c r="G2" s="50"/>
      <c r="H2" s="50"/>
      <c r="I2" s="50"/>
      <c r="J2" s="50"/>
      <c r="K2" s="50"/>
      <c r="L2" s="50"/>
      <c r="M2" s="50"/>
      <c r="N2" s="50"/>
      <c r="O2" s="50"/>
      <c r="P2" s="50"/>
      <c r="Q2" s="5"/>
      <c r="R2" s="49" t="s">
        <v>30</v>
      </c>
    </row>
    <row r="3" spans="1:21" ht="18.75" customHeight="1" x14ac:dyDescent="0.2">
      <c r="A3" s="129" t="s">
        <v>1</v>
      </c>
      <c r="B3" s="118" t="s">
        <v>0</v>
      </c>
      <c r="C3" s="119"/>
      <c r="D3" s="119"/>
      <c r="E3" s="120"/>
      <c r="F3" s="6" t="s">
        <v>2</v>
      </c>
      <c r="G3" s="7"/>
      <c r="H3" s="7"/>
      <c r="I3" s="7"/>
      <c r="J3" s="7"/>
      <c r="K3" s="7"/>
      <c r="L3" s="7"/>
      <c r="M3" s="7"/>
      <c r="N3" s="7"/>
      <c r="O3" s="8"/>
      <c r="P3" s="9"/>
      <c r="Q3" s="9"/>
      <c r="R3" s="126" t="s">
        <v>61</v>
      </c>
    </row>
    <row r="4" spans="1:21" ht="18.75" customHeight="1" x14ac:dyDescent="0.2">
      <c r="A4" s="130"/>
      <c r="B4" s="121"/>
      <c r="C4" s="122"/>
      <c r="D4" s="122"/>
      <c r="E4" s="123"/>
      <c r="F4" s="132" t="s">
        <v>25</v>
      </c>
      <c r="G4" s="133"/>
      <c r="H4" s="133"/>
      <c r="I4" s="133"/>
      <c r="J4" s="134"/>
      <c r="K4" s="132" t="s">
        <v>26</v>
      </c>
      <c r="L4" s="133"/>
      <c r="M4" s="133"/>
      <c r="N4" s="133"/>
      <c r="O4" s="134"/>
      <c r="P4" s="10" t="s">
        <v>34</v>
      </c>
      <c r="Q4" s="11"/>
      <c r="R4" s="127"/>
    </row>
    <row r="5" spans="1:21" ht="50.5" customHeight="1" x14ac:dyDescent="0.2">
      <c r="A5" s="130"/>
      <c r="B5" s="74" t="s">
        <v>53</v>
      </c>
      <c r="C5" s="75" t="s">
        <v>31</v>
      </c>
      <c r="D5" s="76" t="s">
        <v>46</v>
      </c>
      <c r="E5" s="112" t="s">
        <v>56</v>
      </c>
      <c r="F5" s="77" t="s">
        <v>44</v>
      </c>
      <c r="G5" s="85" t="s">
        <v>52</v>
      </c>
      <c r="H5" s="78" t="s">
        <v>45</v>
      </c>
      <c r="I5" s="78" t="s">
        <v>43</v>
      </c>
      <c r="J5" s="112" t="s">
        <v>57</v>
      </c>
      <c r="K5" s="77" t="s">
        <v>44</v>
      </c>
      <c r="L5" s="85" t="s">
        <v>52</v>
      </c>
      <c r="M5" s="78" t="s">
        <v>45</v>
      </c>
      <c r="N5" s="78" t="s">
        <v>43</v>
      </c>
      <c r="O5" s="112" t="s">
        <v>58</v>
      </c>
      <c r="P5" s="78" t="s">
        <v>43</v>
      </c>
      <c r="Q5" s="112" t="s">
        <v>60</v>
      </c>
      <c r="R5" s="127"/>
    </row>
    <row r="6" spans="1:21" ht="19" customHeight="1" x14ac:dyDescent="0.2">
      <c r="A6" s="131"/>
      <c r="B6" s="79" t="s">
        <v>3</v>
      </c>
      <c r="C6" s="80" t="s">
        <v>4</v>
      </c>
      <c r="D6" s="81" t="s">
        <v>5</v>
      </c>
      <c r="E6" s="113"/>
      <c r="F6" s="82" t="s">
        <v>10</v>
      </c>
      <c r="G6" s="81" t="s">
        <v>11</v>
      </c>
      <c r="H6" s="83" t="s">
        <v>12</v>
      </c>
      <c r="I6" s="84" t="s">
        <v>6</v>
      </c>
      <c r="J6" s="113"/>
      <c r="K6" s="82" t="s">
        <v>21</v>
      </c>
      <c r="L6" s="81" t="s">
        <v>22</v>
      </c>
      <c r="M6" s="83" t="s">
        <v>23</v>
      </c>
      <c r="N6" s="84" t="s">
        <v>24</v>
      </c>
      <c r="O6" s="113"/>
      <c r="P6" s="84" t="s">
        <v>59</v>
      </c>
      <c r="Q6" s="113"/>
      <c r="R6" s="128"/>
    </row>
    <row r="7" spans="1:21" s="19" customFormat="1" ht="19.5" customHeight="1" thickBot="1" x14ac:dyDescent="0.25">
      <c r="A7" s="135" t="s">
        <v>28</v>
      </c>
      <c r="B7" s="14"/>
      <c r="C7" s="64"/>
      <c r="D7" s="15"/>
      <c r="E7" s="16"/>
      <c r="F7" s="65"/>
      <c r="G7" s="15"/>
      <c r="H7" s="17"/>
      <c r="I7" s="18"/>
      <c r="J7" s="16"/>
      <c r="K7" s="65"/>
      <c r="L7" s="15"/>
      <c r="M7" s="17"/>
      <c r="N7" s="18"/>
      <c r="O7" s="16"/>
      <c r="P7" s="18"/>
      <c r="Q7" s="16"/>
      <c r="R7" s="13"/>
    </row>
    <row r="8" spans="1:21" s="19" customFormat="1" ht="24.9" customHeight="1" thickTop="1" x14ac:dyDescent="0.2">
      <c r="A8" s="20" t="s">
        <v>32</v>
      </c>
      <c r="B8" s="21">
        <v>115</v>
      </c>
      <c r="C8" s="68"/>
      <c r="D8" s="22">
        <v>0.85</v>
      </c>
      <c r="E8" s="58">
        <f>ROUNDDOWN(B8*C8*D8,2)</f>
        <v>0</v>
      </c>
      <c r="F8" s="71"/>
      <c r="G8" s="62">
        <v>0</v>
      </c>
      <c r="H8" s="23">
        <v>3.8</v>
      </c>
      <c r="I8" s="24">
        <v>11815</v>
      </c>
      <c r="J8" s="60" t="str">
        <f>IF(F8=0,"",(ROUNDDOWN((F8+G8+H8)*I8,2)))</f>
        <v/>
      </c>
      <c r="K8" s="71"/>
      <c r="L8" s="62">
        <v>0</v>
      </c>
      <c r="M8" s="23">
        <v>3.8</v>
      </c>
      <c r="N8" s="24">
        <v>7751</v>
      </c>
      <c r="O8" s="25" t="str">
        <f>IF(K8=0,"",(ROUNDDOWN((K8+L8+M8)*N8,2)))</f>
        <v/>
      </c>
      <c r="P8" s="24">
        <f>SUM(I8,N8)</f>
        <v>19566</v>
      </c>
      <c r="Q8" s="25">
        <f t="shared" ref="Q8:Q19" si="0">SUM(J8,O8)</f>
        <v>0</v>
      </c>
      <c r="R8" s="26" t="str">
        <f>IF((E8=0)*AND(Q8=0),"",(ROUNDDOWN(E8+Q8,0)))</f>
        <v/>
      </c>
    </row>
    <row r="9" spans="1:21" s="19" customFormat="1" ht="24.9" customHeight="1" x14ac:dyDescent="0.2">
      <c r="A9" s="20" t="s">
        <v>16</v>
      </c>
      <c r="B9" s="21">
        <v>115</v>
      </c>
      <c r="C9" s="69"/>
      <c r="D9" s="22">
        <v>0.85</v>
      </c>
      <c r="E9" s="58">
        <f t="shared" ref="E9:E19" si="1">ROUNDDOWN(B9*C9*D9,2)</f>
        <v>0</v>
      </c>
      <c r="F9" s="72"/>
      <c r="G9" s="62">
        <v>0</v>
      </c>
      <c r="H9" s="23">
        <v>3.8</v>
      </c>
      <c r="I9" s="24">
        <v>15233.000000000029</v>
      </c>
      <c r="J9" s="60" t="str">
        <f t="shared" ref="J9:J19" si="2">IF(F9=0,"",(ROUNDDOWN((F9+G9+H9)*I9,2)))</f>
        <v/>
      </c>
      <c r="K9" s="72"/>
      <c r="L9" s="62">
        <v>0</v>
      </c>
      <c r="M9" s="23">
        <v>3.8</v>
      </c>
      <c r="N9" s="24">
        <v>5764.9999999999709</v>
      </c>
      <c r="O9" s="25" t="str">
        <f t="shared" ref="O9:O19" si="3">IF(K9=0,"",(ROUNDDOWN((K9+L9+M9)*N9,2)))</f>
        <v/>
      </c>
      <c r="P9" s="24">
        <f t="shared" ref="P9:P19" si="4">SUM(I9,N9)</f>
        <v>20998</v>
      </c>
      <c r="Q9" s="25">
        <f t="shared" si="0"/>
        <v>0</v>
      </c>
      <c r="R9" s="26" t="str">
        <f t="shared" ref="R9:R19" si="5">IF((E9=0)*AND(Q9=0),"",(ROUNDDOWN(E9+Q9,0)))</f>
        <v/>
      </c>
    </row>
    <row r="10" spans="1:21" s="19" customFormat="1" ht="24.9" customHeight="1" x14ac:dyDescent="0.2">
      <c r="A10" s="20" t="s">
        <v>17</v>
      </c>
      <c r="B10" s="21">
        <v>115</v>
      </c>
      <c r="C10" s="69"/>
      <c r="D10" s="22">
        <v>0.85</v>
      </c>
      <c r="E10" s="58">
        <f t="shared" si="1"/>
        <v>0</v>
      </c>
      <c r="F10" s="72"/>
      <c r="G10" s="62">
        <v>0</v>
      </c>
      <c r="H10" s="23">
        <v>3.8</v>
      </c>
      <c r="I10" s="24">
        <v>16600</v>
      </c>
      <c r="J10" s="60" t="str">
        <f t="shared" si="2"/>
        <v/>
      </c>
      <c r="K10" s="72"/>
      <c r="L10" s="62">
        <v>0</v>
      </c>
      <c r="M10" s="23">
        <v>3.8</v>
      </c>
      <c r="N10" s="24">
        <v>7682</v>
      </c>
      <c r="O10" s="25" t="str">
        <f t="shared" si="3"/>
        <v/>
      </c>
      <c r="P10" s="24">
        <f t="shared" si="4"/>
        <v>24282</v>
      </c>
      <c r="Q10" s="25">
        <f t="shared" si="0"/>
        <v>0</v>
      </c>
      <c r="R10" s="26" t="str">
        <f t="shared" si="5"/>
        <v/>
      </c>
      <c r="T10" s="3"/>
    </row>
    <row r="11" spans="1:21" s="19" customFormat="1" ht="24.9" customHeight="1" x14ac:dyDescent="0.2">
      <c r="A11" s="20" t="s">
        <v>7</v>
      </c>
      <c r="B11" s="21">
        <v>115</v>
      </c>
      <c r="C11" s="69"/>
      <c r="D11" s="22">
        <v>0.85</v>
      </c>
      <c r="E11" s="58">
        <f t="shared" si="1"/>
        <v>0</v>
      </c>
      <c r="F11" s="72"/>
      <c r="G11" s="62">
        <v>0</v>
      </c>
      <c r="H11" s="23">
        <v>3.8</v>
      </c>
      <c r="I11" s="24">
        <v>15259</v>
      </c>
      <c r="J11" s="60" t="str">
        <f t="shared" si="2"/>
        <v/>
      </c>
      <c r="K11" s="72"/>
      <c r="L11" s="62">
        <v>0</v>
      </c>
      <c r="M11" s="23">
        <v>3.8</v>
      </c>
      <c r="N11" s="24">
        <v>10628</v>
      </c>
      <c r="O11" s="25" t="str">
        <f t="shared" si="3"/>
        <v/>
      </c>
      <c r="P11" s="24">
        <f t="shared" si="4"/>
        <v>25887</v>
      </c>
      <c r="Q11" s="25">
        <f t="shared" si="0"/>
        <v>0</v>
      </c>
      <c r="R11" s="26" t="str">
        <f t="shared" si="5"/>
        <v/>
      </c>
      <c r="S11" s="4"/>
      <c r="T11" s="3"/>
      <c r="U11" s="3"/>
    </row>
    <row r="12" spans="1:21" s="19" customFormat="1" ht="24.9" customHeight="1" x14ac:dyDescent="0.2">
      <c r="A12" s="20" t="s">
        <v>8</v>
      </c>
      <c r="B12" s="21">
        <v>115</v>
      </c>
      <c r="C12" s="69"/>
      <c r="D12" s="22">
        <v>0.85</v>
      </c>
      <c r="E12" s="58">
        <f t="shared" si="1"/>
        <v>0</v>
      </c>
      <c r="F12" s="72"/>
      <c r="G12" s="62">
        <v>0</v>
      </c>
      <c r="H12" s="23">
        <v>3.8</v>
      </c>
      <c r="I12" s="24">
        <v>18362</v>
      </c>
      <c r="J12" s="60" t="str">
        <f t="shared" si="2"/>
        <v/>
      </c>
      <c r="K12" s="72"/>
      <c r="L12" s="62">
        <v>0</v>
      </c>
      <c r="M12" s="23">
        <v>3.8</v>
      </c>
      <c r="N12" s="24">
        <v>10765</v>
      </c>
      <c r="O12" s="25" t="str">
        <f t="shared" si="3"/>
        <v/>
      </c>
      <c r="P12" s="24">
        <f t="shared" si="4"/>
        <v>29127</v>
      </c>
      <c r="Q12" s="25">
        <f t="shared" si="0"/>
        <v>0</v>
      </c>
      <c r="R12" s="26" t="str">
        <f t="shared" si="5"/>
        <v/>
      </c>
      <c r="S12" s="4"/>
      <c r="T12" s="27"/>
      <c r="U12" s="27"/>
    </row>
    <row r="13" spans="1:21" s="19" customFormat="1" ht="24.9" customHeight="1" x14ac:dyDescent="0.2">
      <c r="A13" s="20" t="s">
        <v>9</v>
      </c>
      <c r="B13" s="21">
        <v>115</v>
      </c>
      <c r="C13" s="69"/>
      <c r="D13" s="22">
        <v>0.85</v>
      </c>
      <c r="E13" s="58">
        <f t="shared" si="1"/>
        <v>0</v>
      </c>
      <c r="F13" s="72"/>
      <c r="G13" s="62">
        <v>0</v>
      </c>
      <c r="H13" s="23">
        <v>3.8</v>
      </c>
      <c r="I13" s="24">
        <v>15371</v>
      </c>
      <c r="J13" s="60" t="str">
        <f t="shared" si="2"/>
        <v/>
      </c>
      <c r="K13" s="72"/>
      <c r="L13" s="62">
        <v>0</v>
      </c>
      <c r="M13" s="23">
        <v>3.8</v>
      </c>
      <c r="N13" s="24">
        <v>9455</v>
      </c>
      <c r="O13" s="25" t="str">
        <f t="shared" si="3"/>
        <v/>
      </c>
      <c r="P13" s="24">
        <f t="shared" si="4"/>
        <v>24826</v>
      </c>
      <c r="Q13" s="25">
        <f t="shared" si="0"/>
        <v>0</v>
      </c>
      <c r="R13" s="26" t="str">
        <f t="shared" si="5"/>
        <v/>
      </c>
      <c r="S13" s="4"/>
      <c r="T13" s="27"/>
      <c r="U13" s="27"/>
    </row>
    <row r="14" spans="1:21" s="19" customFormat="1" ht="24.9" customHeight="1" x14ac:dyDescent="0.2">
      <c r="A14" s="20" t="s">
        <v>18</v>
      </c>
      <c r="B14" s="21">
        <v>115</v>
      </c>
      <c r="C14" s="69"/>
      <c r="D14" s="22">
        <v>0.85</v>
      </c>
      <c r="E14" s="58">
        <f t="shared" si="1"/>
        <v>0</v>
      </c>
      <c r="F14" s="72"/>
      <c r="G14" s="62">
        <v>0</v>
      </c>
      <c r="H14" s="23">
        <v>3.8</v>
      </c>
      <c r="I14" s="24">
        <v>16057</v>
      </c>
      <c r="J14" s="60" t="str">
        <f t="shared" si="2"/>
        <v/>
      </c>
      <c r="K14" s="72"/>
      <c r="L14" s="62">
        <v>0</v>
      </c>
      <c r="M14" s="23">
        <v>3.8</v>
      </c>
      <c r="N14" s="24">
        <v>7534</v>
      </c>
      <c r="O14" s="25" t="str">
        <f t="shared" si="3"/>
        <v/>
      </c>
      <c r="P14" s="24">
        <f t="shared" si="4"/>
        <v>23591</v>
      </c>
      <c r="Q14" s="25">
        <f t="shared" si="0"/>
        <v>0</v>
      </c>
      <c r="R14" s="26" t="str">
        <f t="shared" si="5"/>
        <v/>
      </c>
      <c r="S14" s="4"/>
    </row>
    <row r="15" spans="1:21" s="19" customFormat="1" ht="24.9" customHeight="1" x14ac:dyDescent="0.2">
      <c r="A15" s="20" t="s">
        <v>19</v>
      </c>
      <c r="B15" s="21">
        <v>115</v>
      </c>
      <c r="C15" s="69"/>
      <c r="D15" s="22">
        <v>0.85</v>
      </c>
      <c r="E15" s="58">
        <f t="shared" si="1"/>
        <v>0</v>
      </c>
      <c r="F15" s="72"/>
      <c r="G15" s="62">
        <v>0</v>
      </c>
      <c r="H15" s="23">
        <v>3.8</v>
      </c>
      <c r="I15" s="24">
        <v>14418</v>
      </c>
      <c r="J15" s="60" t="str">
        <f t="shared" si="2"/>
        <v/>
      </c>
      <c r="K15" s="72"/>
      <c r="L15" s="62">
        <v>0</v>
      </c>
      <c r="M15" s="23">
        <v>3.8</v>
      </c>
      <c r="N15" s="24">
        <v>9636</v>
      </c>
      <c r="O15" s="25" t="str">
        <f t="shared" si="3"/>
        <v/>
      </c>
      <c r="P15" s="24">
        <f t="shared" si="4"/>
        <v>24054</v>
      </c>
      <c r="Q15" s="25">
        <f t="shared" si="0"/>
        <v>0</v>
      </c>
      <c r="R15" s="26" t="str">
        <f t="shared" si="5"/>
        <v/>
      </c>
    </row>
    <row r="16" spans="1:21" s="19" customFormat="1" ht="24.9" customHeight="1" x14ac:dyDescent="0.2">
      <c r="A16" s="20" t="s">
        <v>20</v>
      </c>
      <c r="B16" s="21">
        <v>115</v>
      </c>
      <c r="C16" s="69"/>
      <c r="D16" s="22">
        <v>0.85</v>
      </c>
      <c r="E16" s="58">
        <f t="shared" si="1"/>
        <v>0</v>
      </c>
      <c r="F16" s="72"/>
      <c r="G16" s="62">
        <v>0</v>
      </c>
      <c r="H16" s="23">
        <v>3.8</v>
      </c>
      <c r="I16" s="24">
        <v>14875</v>
      </c>
      <c r="J16" s="60" t="str">
        <f t="shared" si="2"/>
        <v/>
      </c>
      <c r="K16" s="72"/>
      <c r="L16" s="62">
        <v>0</v>
      </c>
      <c r="M16" s="23">
        <v>3.8</v>
      </c>
      <c r="N16" s="24">
        <v>14515</v>
      </c>
      <c r="O16" s="25" t="str">
        <f t="shared" si="3"/>
        <v/>
      </c>
      <c r="P16" s="24">
        <f t="shared" si="4"/>
        <v>29390</v>
      </c>
      <c r="Q16" s="25">
        <f t="shared" si="0"/>
        <v>0</v>
      </c>
      <c r="R16" s="26" t="str">
        <f t="shared" si="5"/>
        <v/>
      </c>
    </row>
    <row r="17" spans="1:21" s="19" customFormat="1" ht="24.9" customHeight="1" x14ac:dyDescent="0.2">
      <c r="A17" s="20" t="s">
        <v>33</v>
      </c>
      <c r="B17" s="21">
        <v>115</v>
      </c>
      <c r="C17" s="69"/>
      <c r="D17" s="22">
        <v>0.85</v>
      </c>
      <c r="E17" s="58">
        <f t="shared" si="1"/>
        <v>0</v>
      </c>
      <c r="F17" s="72"/>
      <c r="G17" s="62">
        <v>0</v>
      </c>
      <c r="H17" s="23">
        <v>3.8</v>
      </c>
      <c r="I17" s="24">
        <v>18987</v>
      </c>
      <c r="J17" s="60" t="str">
        <f t="shared" si="2"/>
        <v/>
      </c>
      <c r="K17" s="72"/>
      <c r="L17" s="62">
        <v>0</v>
      </c>
      <c r="M17" s="23">
        <v>3.8</v>
      </c>
      <c r="N17" s="24">
        <v>18149</v>
      </c>
      <c r="O17" s="25" t="str">
        <f t="shared" si="3"/>
        <v/>
      </c>
      <c r="P17" s="24">
        <f t="shared" si="4"/>
        <v>37136</v>
      </c>
      <c r="Q17" s="25">
        <f t="shared" si="0"/>
        <v>0</v>
      </c>
      <c r="R17" s="26" t="str">
        <f t="shared" si="5"/>
        <v/>
      </c>
    </row>
    <row r="18" spans="1:21" s="19" customFormat="1" ht="24.9" customHeight="1" x14ac:dyDescent="0.2">
      <c r="A18" s="20" t="s">
        <v>14</v>
      </c>
      <c r="B18" s="21">
        <v>115</v>
      </c>
      <c r="C18" s="69"/>
      <c r="D18" s="22">
        <v>0.85</v>
      </c>
      <c r="E18" s="58">
        <f t="shared" si="1"/>
        <v>0</v>
      </c>
      <c r="F18" s="72"/>
      <c r="G18" s="62">
        <v>0</v>
      </c>
      <c r="H18" s="23">
        <v>3.8</v>
      </c>
      <c r="I18" s="24">
        <v>17448</v>
      </c>
      <c r="J18" s="60" t="str">
        <f t="shared" si="2"/>
        <v/>
      </c>
      <c r="K18" s="72"/>
      <c r="L18" s="62">
        <v>0</v>
      </c>
      <c r="M18" s="23">
        <v>3.8</v>
      </c>
      <c r="N18" s="24">
        <v>13810</v>
      </c>
      <c r="O18" s="25" t="str">
        <f t="shared" si="3"/>
        <v/>
      </c>
      <c r="P18" s="24">
        <f t="shared" si="4"/>
        <v>31258</v>
      </c>
      <c r="Q18" s="25">
        <f t="shared" si="0"/>
        <v>0</v>
      </c>
      <c r="R18" s="26" t="str">
        <f t="shared" si="5"/>
        <v/>
      </c>
      <c r="T18" s="28"/>
    </row>
    <row r="19" spans="1:21" s="19" customFormat="1" ht="24.9" customHeight="1" thickBot="1" x14ac:dyDescent="0.25">
      <c r="A19" s="29" t="s">
        <v>15</v>
      </c>
      <c r="B19" s="57">
        <v>115</v>
      </c>
      <c r="C19" s="70"/>
      <c r="D19" s="30">
        <v>0.85</v>
      </c>
      <c r="E19" s="59">
        <f t="shared" si="1"/>
        <v>0</v>
      </c>
      <c r="F19" s="73"/>
      <c r="G19" s="63">
        <v>0</v>
      </c>
      <c r="H19" s="31">
        <v>3.8</v>
      </c>
      <c r="I19" s="32">
        <v>18798</v>
      </c>
      <c r="J19" s="61" t="str">
        <f t="shared" si="2"/>
        <v/>
      </c>
      <c r="K19" s="73"/>
      <c r="L19" s="63">
        <v>0</v>
      </c>
      <c r="M19" s="31">
        <v>3.8</v>
      </c>
      <c r="N19" s="32">
        <v>11761</v>
      </c>
      <c r="O19" s="33" t="str">
        <f t="shared" si="3"/>
        <v/>
      </c>
      <c r="P19" s="32">
        <f t="shared" si="4"/>
        <v>30559</v>
      </c>
      <c r="Q19" s="33">
        <f t="shared" si="0"/>
        <v>0</v>
      </c>
      <c r="R19" s="26" t="str">
        <f t="shared" si="5"/>
        <v/>
      </c>
      <c r="S19" s="28"/>
      <c r="T19" s="34"/>
    </row>
    <row r="20" spans="1:21" s="19" customFormat="1" ht="27.75" customHeight="1" thickBot="1" x14ac:dyDescent="0.25">
      <c r="A20" s="12" t="s">
        <v>27</v>
      </c>
      <c r="B20" s="35"/>
      <c r="C20" s="66"/>
      <c r="D20" s="36"/>
      <c r="E20" s="37">
        <f>SUM(E8:E19)</f>
        <v>0</v>
      </c>
      <c r="F20" s="67"/>
      <c r="G20" s="38"/>
      <c r="H20" s="38"/>
      <c r="I20" s="39">
        <f t="shared" ref="I20:J20" si="6">SUM(I8:I19)</f>
        <v>193223.00000000003</v>
      </c>
      <c r="J20" s="40">
        <f t="shared" si="6"/>
        <v>0</v>
      </c>
      <c r="K20" s="67"/>
      <c r="L20" s="38"/>
      <c r="M20" s="38"/>
      <c r="N20" s="39">
        <f t="shared" ref="N20:Q20" si="7">SUM(N8:N19)</f>
        <v>127450.99999999997</v>
      </c>
      <c r="O20" s="40">
        <f t="shared" si="7"/>
        <v>0</v>
      </c>
      <c r="P20" s="41">
        <f t="shared" si="7"/>
        <v>320674</v>
      </c>
      <c r="Q20" s="42">
        <f t="shared" si="7"/>
        <v>0</v>
      </c>
      <c r="R20" s="43">
        <f>SUM(R8:R19)</f>
        <v>0</v>
      </c>
      <c r="S20" s="34"/>
    </row>
    <row r="21" spans="1:21" s="19" customFormat="1" ht="27.75" customHeight="1" x14ac:dyDescent="0.2">
      <c r="C21" s="44"/>
      <c r="D21" s="44"/>
      <c r="E21" s="44"/>
      <c r="F21" s="44"/>
      <c r="G21" s="44"/>
      <c r="H21" s="55"/>
      <c r="I21" s="56"/>
      <c r="J21" s="56"/>
      <c r="K21" s="55"/>
      <c r="L21" s="44"/>
      <c r="M21" s="44"/>
      <c r="N21" s="51"/>
      <c r="O21" s="52"/>
      <c r="P21" s="124" t="s">
        <v>13</v>
      </c>
      <c r="Q21" s="125"/>
      <c r="R21" s="45">
        <f>ROUNDDOWN(R20*0.1,0)</f>
        <v>0</v>
      </c>
    </row>
    <row r="22" spans="1:21" s="19" customFormat="1" ht="27.75" customHeight="1" thickBot="1" x14ac:dyDescent="0.25">
      <c r="C22" s="44"/>
      <c r="D22" s="44"/>
      <c r="E22" s="44"/>
      <c r="F22" s="44"/>
      <c r="G22" s="44"/>
      <c r="H22" s="44"/>
      <c r="I22" s="54"/>
      <c r="J22" s="54"/>
      <c r="K22" s="44"/>
      <c r="L22" s="44"/>
      <c r="M22" s="44"/>
      <c r="N22" s="3"/>
      <c r="O22" s="53"/>
      <c r="P22" s="116" t="s">
        <v>29</v>
      </c>
      <c r="Q22" s="117"/>
      <c r="R22" s="46">
        <f>SUM(R20:R21)</f>
        <v>0</v>
      </c>
    </row>
    <row r="23" spans="1:21" s="19" customFormat="1" ht="13" customHeight="1" x14ac:dyDescent="0.2">
      <c r="C23" s="44"/>
      <c r="D23" s="44"/>
      <c r="E23" s="44"/>
      <c r="F23" s="44"/>
      <c r="G23" s="44"/>
      <c r="H23" s="44"/>
      <c r="I23" s="54"/>
      <c r="J23" s="54"/>
      <c r="K23" s="44"/>
      <c r="L23" s="44"/>
      <c r="M23" s="44"/>
      <c r="N23" s="3"/>
      <c r="O23" s="3"/>
      <c r="P23" s="86"/>
      <c r="Q23" s="86"/>
      <c r="R23" s="87"/>
    </row>
    <row r="24" spans="1:21" s="19" customFormat="1" ht="19.5" customHeight="1" thickBot="1" x14ac:dyDescent="0.25">
      <c r="A24" s="136" t="s">
        <v>47</v>
      </c>
      <c r="B24" s="88"/>
      <c r="C24" s="89"/>
      <c r="D24" s="90"/>
      <c r="E24" s="91"/>
      <c r="F24" s="92"/>
      <c r="G24" s="90"/>
      <c r="H24" s="93"/>
      <c r="I24" s="94"/>
      <c r="J24" s="91"/>
      <c r="K24" s="92"/>
      <c r="L24" s="90"/>
      <c r="M24" s="93"/>
      <c r="N24" s="94"/>
      <c r="O24" s="91"/>
      <c r="P24" s="94"/>
      <c r="Q24" s="91"/>
      <c r="R24" s="95"/>
    </row>
    <row r="25" spans="1:21" s="19" customFormat="1" ht="24.9" customHeight="1" thickTop="1" x14ac:dyDescent="0.2">
      <c r="A25" s="20" t="s">
        <v>48</v>
      </c>
      <c r="B25" s="21">
        <v>115</v>
      </c>
      <c r="C25" s="68"/>
      <c r="D25" s="22">
        <v>0.85</v>
      </c>
      <c r="E25" s="58">
        <f>ROUNDDOWN(B25*C25*D25,2)</f>
        <v>0</v>
      </c>
      <c r="F25" s="71"/>
      <c r="G25" s="62">
        <v>0</v>
      </c>
      <c r="H25" s="23">
        <v>3.8</v>
      </c>
      <c r="I25" s="24"/>
      <c r="J25" s="60" t="str">
        <f>IF(F25=0,"",(ROUNDDOWN((F25+G25+H25)*I25,2)))</f>
        <v/>
      </c>
      <c r="K25" s="71"/>
      <c r="L25" s="62">
        <v>0</v>
      </c>
      <c r="M25" s="23">
        <v>3.8</v>
      </c>
      <c r="N25" s="24">
        <v>7751</v>
      </c>
      <c r="O25" s="25" t="str">
        <f>IF(K25=0,"",(ROUNDDOWN((K25+L25+M25)*N25,2)))</f>
        <v/>
      </c>
      <c r="P25" s="24">
        <f>SUM(I25,N25)</f>
        <v>7751</v>
      </c>
      <c r="Q25" s="25">
        <f t="shared" ref="Q25:Q36" si="8">SUM(J25,O25)</f>
        <v>0</v>
      </c>
      <c r="R25" s="26" t="str">
        <f t="shared" ref="R25:R36" si="9">IF((E25=0)*AND(Q25=0),"",(ROUNDDOWN(E25+Q25,0)))</f>
        <v/>
      </c>
    </row>
    <row r="26" spans="1:21" s="19" customFormat="1" ht="24.9" customHeight="1" x14ac:dyDescent="0.2">
      <c r="A26" s="20" t="s">
        <v>16</v>
      </c>
      <c r="B26" s="21">
        <v>115</v>
      </c>
      <c r="C26" s="69"/>
      <c r="D26" s="22">
        <v>0.85</v>
      </c>
      <c r="E26" s="58">
        <f t="shared" ref="E26:E36" si="10">ROUNDDOWN(B26*C26*D26,2)</f>
        <v>0</v>
      </c>
      <c r="F26" s="72"/>
      <c r="G26" s="62">
        <v>0</v>
      </c>
      <c r="H26" s="23">
        <v>3.8</v>
      </c>
      <c r="I26" s="24"/>
      <c r="J26" s="60" t="str">
        <f t="shared" ref="J26:J36" si="11">IF(F26=0,"",(ROUNDDOWN((F26+G26+H26)*I26,2)))</f>
        <v/>
      </c>
      <c r="K26" s="72"/>
      <c r="L26" s="62">
        <v>0</v>
      </c>
      <c r="M26" s="23">
        <v>3.8</v>
      </c>
      <c r="N26" s="24">
        <v>5764.9999999999709</v>
      </c>
      <c r="O26" s="25" t="str">
        <f t="shared" ref="O26:O36" si="12">IF(K26=0,"",(ROUNDDOWN((K26+L26+M26)*N26,2)))</f>
        <v/>
      </c>
      <c r="P26" s="24">
        <f t="shared" ref="P26:P36" si="13">SUM(I26,N26)</f>
        <v>5764.9999999999709</v>
      </c>
      <c r="Q26" s="25">
        <f t="shared" si="8"/>
        <v>0</v>
      </c>
      <c r="R26" s="26" t="str">
        <f t="shared" si="9"/>
        <v/>
      </c>
    </row>
    <row r="27" spans="1:21" s="19" customFormat="1" ht="24.9" customHeight="1" x14ac:dyDescent="0.2">
      <c r="A27" s="20" t="s">
        <v>17</v>
      </c>
      <c r="B27" s="21">
        <v>115</v>
      </c>
      <c r="C27" s="69"/>
      <c r="D27" s="22">
        <v>0.85</v>
      </c>
      <c r="E27" s="58">
        <f t="shared" si="10"/>
        <v>0</v>
      </c>
      <c r="F27" s="72"/>
      <c r="G27" s="62">
        <v>0</v>
      </c>
      <c r="H27" s="23">
        <v>3.8</v>
      </c>
      <c r="I27" s="24"/>
      <c r="J27" s="60" t="str">
        <f t="shared" si="11"/>
        <v/>
      </c>
      <c r="K27" s="72"/>
      <c r="L27" s="62">
        <v>0</v>
      </c>
      <c r="M27" s="23">
        <v>3.8</v>
      </c>
      <c r="N27" s="24">
        <v>7682</v>
      </c>
      <c r="O27" s="25" t="str">
        <f t="shared" si="12"/>
        <v/>
      </c>
      <c r="P27" s="24">
        <f t="shared" si="13"/>
        <v>7682</v>
      </c>
      <c r="Q27" s="25">
        <f t="shared" si="8"/>
        <v>0</v>
      </c>
      <c r="R27" s="26" t="str">
        <f t="shared" si="9"/>
        <v/>
      </c>
      <c r="T27" s="3"/>
    </row>
    <row r="28" spans="1:21" s="19" customFormat="1" ht="24.9" customHeight="1" x14ac:dyDescent="0.2">
      <c r="A28" s="20" t="s">
        <v>7</v>
      </c>
      <c r="B28" s="21">
        <v>115</v>
      </c>
      <c r="C28" s="69"/>
      <c r="D28" s="22">
        <v>0.85</v>
      </c>
      <c r="E28" s="58">
        <f t="shared" si="10"/>
        <v>0</v>
      </c>
      <c r="F28" s="72"/>
      <c r="G28" s="62">
        <v>0</v>
      </c>
      <c r="H28" s="23">
        <v>3.8</v>
      </c>
      <c r="I28" s="24"/>
      <c r="J28" s="60" t="str">
        <f t="shared" si="11"/>
        <v/>
      </c>
      <c r="K28" s="72"/>
      <c r="L28" s="62">
        <v>0</v>
      </c>
      <c r="M28" s="23">
        <v>3.8</v>
      </c>
      <c r="N28" s="24">
        <v>10628</v>
      </c>
      <c r="O28" s="25" t="str">
        <f t="shared" si="12"/>
        <v/>
      </c>
      <c r="P28" s="24">
        <f t="shared" si="13"/>
        <v>10628</v>
      </c>
      <c r="Q28" s="25">
        <f t="shared" si="8"/>
        <v>0</v>
      </c>
      <c r="R28" s="26" t="str">
        <f t="shared" si="9"/>
        <v/>
      </c>
      <c r="S28" s="4"/>
      <c r="T28" s="3"/>
      <c r="U28" s="3"/>
    </row>
    <row r="29" spans="1:21" s="19" customFormat="1" ht="24.9" customHeight="1" x14ac:dyDescent="0.2">
      <c r="A29" s="20" t="s">
        <v>8</v>
      </c>
      <c r="B29" s="21">
        <v>115</v>
      </c>
      <c r="C29" s="69"/>
      <c r="D29" s="22">
        <v>0.85</v>
      </c>
      <c r="E29" s="58">
        <f t="shared" si="10"/>
        <v>0</v>
      </c>
      <c r="F29" s="72"/>
      <c r="G29" s="62">
        <v>0</v>
      </c>
      <c r="H29" s="23">
        <v>3.8</v>
      </c>
      <c r="I29" s="24"/>
      <c r="J29" s="60" t="str">
        <f t="shared" si="11"/>
        <v/>
      </c>
      <c r="K29" s="72"/>
      <c r="L29" s="62">
        <v>0</v>
      </c>
      <c r="M29" s="23">
        <v>3.8</v>
      </c>
      <c r="N29" s="24">
        <v>10765</v>
      </c>
      <c r="O29" s="25" t="str">
        <f t="shared" si="12"/>
        <v/>
      </c>
      <c r="P29" s="24">
        <f t="shared" si="13"/>
        <v>10765</v>
      </c>
      <c r="Q29" s="25">
        <f t="shared" si="8"/>
        <v>0</v>
      </c>
      <c r="R29" s="26" t="str">
        <f t="shared" si="9"/>
        <v/>
      </c>
      <c r="S29" s="4"/>
      <c r="T29" s="27"/>
      <c r="U29" s="27"/>
    </row>
    <row r="30" spans="1:21" s="19" customFormat="1" ht="24.9" customHeight="1" x14ac:dyDescent="0.2">
      <c r="A30" s="20" t="s">
        <v>9</v>
      </c>
      <c r="B30" s="21">
        <v>115</v>
      </c>
      <c r="C30" s="69"/>
      <c r="D30" s="22">
        <v>0.85</v>
      </c>
      <c r="E30" s="58">
        <f t="shared" si="10"/>
        <v>0</v>
      </c>
      <c r="F30" s="72"/>
      <c r="G30" s="62">
        <v>0</v>
      </c>
      <c r="H30" s="23">
        <v>3.8</v>
      </c>
      <c r="I30" s="24"/>
      <c r="J30" s="60" t="str">
        <f t="shared" si="11"/>
        <v/>
      </c>
      <c r="K30" s="72"/>
      <c r="L30" s="62">
        <v>0</v>
      </c>
      <c r="M30" s="23">
        <v>3.8</v>
      </c>
      <c r="N30" s="24">
        <v>9455</v>
      </c>
      <c r="O30" s="25" t="str">
        <f t="shared" si="12"/>
        <v/>
      </c>
      <c r="P30" s="24">
        <f t="shared" si="13"/>
        <v>9455</v>
      </c>
      <c r="Q30" s="25">
        <f t="shared" si="8"/>
        <v>0</v>
      </c>
      <c r="R30" s="26" t="str">
        <f t="shared" si="9"/>
        <v/>
      </c>
      <c r="S30" s="4"/>
      <c r="T30" s="27"/>
      <c r="U30" s="27"/>
    </row>
    <row r="31" spans="1:21" s="19" customFormat="1" ht="24.9" customHeight="1" x14ac:dyDescent="0.2">
      <c r="A31" s="20" t="s">
        <v>18</v>
      </c>
      <c r="B31" s="21">
        <v>115</v>
      </c>
      <c r="C31" s="69"/>
      <c r="D31" s="22">
        <v>0.85</v>
      </c>
      <c r="E31" s="58">
        <f t="shared" si="10"/>
        <v>0</v>
      </c>
      <c r="F31" s="72"/>
      <c r="G31" s="62">
        <v>0</v>
      </c>
      <c r="H31" s="23">
        <v>3.8</v>
      </c>
      <c r="I31" s="24"/>
      <c r="J31" s="60" t="str">
        <f t="shared" si="11"/>
        <v/>
      </c>
      <c r="K31" s="72"/>
      <c r="L31" s="62">
        <v>0</v>
      </c>
      <c r="M31" s="23">
        <v>3.8</v>
      </c>
      <c r="N31" s="24">
        <v>7534</v>
      </c>
      <c r="O31" s="25" t="str">
        <f t="shared" si="12"/>
        <v/>
      </c>
      <c r="P31" s="24">
        <f t="shared" si="13"/>
        <v>7534</v>
      </c>
      <c r="Q31" s="25">
        <f t="shared" si="8"/>
        <v>0</v>
      </c>
      <c r="R31" s="26" t="str">
        <f t="shared" si="9"/>
        <v/>
      </c>
      <c r="S31" s="4"/>
    </row>
    <row r="32" spans="1:21" s="19" customFormat="1" ht="24.9" customHeight="1" x14ac:dyDescent="0.2">
      <c r="A32" s="20" t="s">
        <v>19</v>
      </c>
      <c r="B32" s="21">
        <v>115</v>
      </c>
      <c r="C32" s="69"/>
      <c r="D32" s="22">
        <v>0.85</v>
      </c>
      <c r="E32" s="58">
        <f t="shared" si="10"/>
        <v>0</v>
      </c>
      <c r="F32" s="72"/>
      <c r="G32" s="62">
        <v>0</v>
      </c>
      <c r="H32" s="23">
        <v>3.8</v>
      </c>
      <c r="I32" s="24"/>
      <c r="J32" s="60" t="str">
        <f t="shared" si="11"/>
        <v/>
      </c>
      <c r="K32" s="72"/>
      <c r="L32" s="62">
        <v>0</v>
      </c>
      <c r="M32" s="23">
        <v>3.8</v>
      </c>
      <c r="N32" s="24">
        <v>9636</v>
      </c>
      <c r="O32" s="25" t="str">
        <f t="shared" si="12"/>
        <v/>
      </c>
      <c r="P32" s="24">
        <f t="shared" si="13"/>
        <v>9636</v>
      </c>
      <c r="Q32" s="25">
        <f t="shared" si="8"/>
        <v>0</v>
      </c>
      <c r="R32" s="26" t="str">
        <f t="shared" si="9"/>
        <v/>
      </c>
    </row>
    <row r="33" spans="1:20" s="19" customFormat="1" ht="24.9" customHeight="1" x14ac:dyDescent="0.2">
      <c r="A33" s="20" t="s">
        <v>20</v>
      </c>
      <c r="B33" s="21">
        <v>115</v>
      </c>
      <c r="C33" s="69"/>
      <c r="D33" s="22">
        <v>0.85</v>
      </c>
      <c r="E33" s="58">
        <f t="shared" si="10"/>
        <v>0</v>
      </c>
      <c r="F33" s="72"/>
      <c r="G33" s="62">
        <v>0</v>
      </c>
      <c r="H33" s="23">
        <v>3.8</v>
      </c>
      <c r="I33" s="24"/>
      <c r="J33" s="60" t="str">
        <f t="shared" si="11"/>
        <v/>
      </c>
      <c r="K33" s="72"/>
      <c r="L33" s="62">
        <v>0</v>
      </c>
      <c r="M33" s="23">
        <v>3.8</v>
      </c>
      <c r="N33" s="24">
        <v>14515</v>
      </c>
      <c r="O33" s="25" t="str">
        <f t="shared" si="12"/>
        <v/>
      </c>
      <c r="P33" s="24">
        <f t="shared" si="13"/>
        <v>14515</v>
      </c>
      <c r="Q33" s="25">
        <f t="shared" si="8"/>
        <v>0</v>
      </c>
      <c r="R33" s="26" t="str">
        <f t="shared" si="9"/>
        <v/>
      </c>
    </row>
    <row r="34" spans="1:20" s="19" customFormat="1" ht="24.9" customHeight="1" x14ac:dyDescent="0.2">
      <c r="A34" s="20" t="s">
        <v>49</v>
      </c>
      <c r="B34" s="21">
        <v>115</v>
      </c>
      <c r="C34" s="69"/>
      <c r="D34" s="22">
        <v>0.85</v>
      </c>
      <c r="E34" s="58">
        <f t="shared" si="10"/>
        <v>0</v>
      </c>
      <c r="F34" s="72"/>
      <c r="G34" s="62">
        <v>0</v>
      </c>
      <c r="H34" s="23">
        <v>3.8</v>
      </c>
      <c r="I34" s="24"/>
      <c r="J34" s="60" t="str">
        <f t="shared" si="11"/>
        <v/>
      </c>
      <c r="K34" s="72"/>
      <c r="L34" s="62">
        <v>0</v>
      </c>
      <c r="M34" s="23">
        <v>3.8</v>
      </c>
      <c r="N34" s="24">
        <v>18149</v>
      </c>
      <c r="O34" s="25" t="str">
        <f t="shared" si="12"/>
        <v/>
      </c>
      <c r="P34" s="24">
        <f t="shared" si="13"/>
        <v>18149</v>
      </c>
      <c r="Q34" s="25">
        <f t="shared" si="8"/>
        <v>0</v>
      </c>
      <c r="R34" s="26" t="str">
        <f t="shared" si="9"/>
        <v/>
      </c>
    </row>
    <row r="35" spans="1:20" s="19" customFormat="1" ht="24.9" customHeight="1" x14ac:dyDescent="0.2">
      <c r="A35" s="20" t="s">
        <v>14</v>
      </c>
      <c r="B35" s="21">
        <v>115</v>
      </c>
      <c r="C35" s="69"/>
      <c r="D35" s="22">
        <v>0.85</v>
      </c>
      <c r="E35" s="58">
        <f t="shared" si="10"/>
        <v>0</v>
      </c>
      <c r="F35" s="72"/>
      <c r="G35" s="62">
        <v>0</v>
      </c>
      <c r="H35" s="23">
        <v>3.8</v>
      </c>
      <c r="I35" s="24"/>
      <c r="J35" s="60" t="str">
        <f t="shared" si="11"/>
        <v/>
      </c>
      <c r="K35" s="72"/>
      <c r="L35" s="62">
        <v>0</v>
      </c>
      <c r="M35" s="23">
        <v>3.8</v>
      </c>
      <c r="N35" s="24">
        <v>13810</v>
      </c>
      <c r="O35" s="25" t="str">
        <f t="shared" si="12"/>
        <v/>
      </c>
      <c r="P35" s="24">
        <f t="shared" si="13"/>
        <v>13810</v>
      </c>
      <c r="Q35" s="25">
        <f t="shared" si="8"/>
        <v>0</v>
      </c>
      <c r="R35" s="26" t="str">
        <f t="shared" si="9"/>
        <v/>
      </c>
      <c r="T35" s="28"/>
    </row>
    <row r="36" spans="1:20" s="19" customFormat="1" ht="24.9" customHeight="1" thickBot="1" x14ac:dyDescent="0.25">
      <c r="A36" s="29" t="s">
        <v>15</v>
      </c>
      <c r="B36" s="57">
        <v>115</v>
      </c>
      <c r="C36" s="70"/>
      <c r="D36" s="30">
        <v>0.85</v>
      </c>
      <c r="E36" s="59">
        <f t="shared" si="10"/>
        <v>0</v>
      </c>
      <c r="F36" s="73"/>
      <c r="G36" s="63">
        <v>0</v>
      </c>
      <c r="H36" s="31">
        <v>3.8</v>
      </c>
      <c r="I36" s="32"/>
      <c r="J36" s="61" t="str">
        <f t="shared" si="11"/>
        <v/>
      </c>
      <c r="K36" s="73"/>
      <c r="L36" s="63">
        <v>0</v>
      </c>
      <c r="M36" s="31">
        <v>3.8</v>
      </c>
      <c r="N36" s="32">
        <v>11761</v>
      </c>
      <c r="O36" s="33" t="str">
        <f t="shared" si="12"/>
        <v/>
      </c>
      <c r="P36" s="32">
        <f t="shared" si="13"/>
        <v>11761</v>
      </c>
      <c r="Q36" s="33">
        <f t="shared" si="8"/>
        <v>0</v>
      </c>
      <c r="R36" s="26" t="str">
        <f t="shared" si="9"/>
        <v/>
      </c>
      <c r="S36" s="28"/>
      <c r="T36" s="34"/>
    </row>
    <row r="37" spans="1:20" s="19" customFormat="1" ht="27.75" customHeight="1" thickBot="1" x14ac:dyDescent="0.25">
      <c r="A37" s="12" t="s">
        <v>50</v>
      </c>
      <c r="B37" s="35"/>
      <c r="C37" s="66"/>
      <c r="D37" s="36"/>
      <c r="E37" s="37">
        <f>SUM(E25:E36)</f>
        <v>0</v>
      </c>
      <c r="F37" s="67"/>
      <c r="G37" s="38"/>
      <c r="H37" s="38"/>
      <c r="I37" s="39">
        <f t="shared" ref="I37" si="14">SUM(I25:I36)</f>
        <v>0</v>
      </c>
      <c r="J37" s="40">
        <f t="shared" ref="J37" si="15">SUM(J25:J36)</f>
        <v>0</v>
      </c>
      <c r="K37" s="67"/>
      <c r="L37" s="38"/>
      <c r="M37" s="38"/>
      <c r="N37" s="39">
        <f>SUM(N25:N36)</f>
        <v>127450.99999999997</v>
      </c>
      <c r="O37" s="40">
        <f t="shared" ref="O37" si="16">SUM(O25:O36)</f>
        <v>0</v>
      </c>
      <c r="P37" s="41">
        <f t="shared" ref="P37" si="17">SUM(P25:P36)</f>
        <v>127450.99999999997</v>
      </c>
      <c r="Q37" s="42">
        <f t="shared" ref="Q37" si="18">SUM(Q25:Q36)</f>
        <v>0</v>
      </c>
      <c r="R37" s="43">
        <f>SUM(R25:R36)</f>
        <v>0</v>
      </c>
      <c r="S37" s="34"/>
    </row>
    <row r="38" spans="1:20" s="19" customFormat="1" ht="27.75" customHeight="1" x14ac:dyDescent="0.2">
      <c r="C38" s="44"/>
      <c r="D38" s="44"/>
      <c r="E38" s="44"/>
      <c r="F38" s="44"/>
      <c r="G38" s="44"/>
      <c r="H38" s="55"/>
      <c r="I38" s="56"/>
      <c r="J38" s="56"/>
      <c r="K38" s="55"/>
      <c r="L38" s="44"/>
      <c r="M38" s="44"/>
      <c r="N38" s="51"/>
      <c r="O38" s="52"/>
      <c r="P38" s="124" t="s">
        <v>13</v>
      </c>
      <c r="Q38" s="125"/>
      <c r="R38" s="45">
        <f>ROUNDDOWN(R37*0.1,0)</f>
        <v>0</v>
      </c>
    </row>
    <row r="39" spans="1:20" s="19" customFormat="1" ht="27.75" customHeight="1" thickBot="1" x14ac:dyDescent="0.25">
      <c r="C39" s="44"/>
      <c r="D39" s="44"/>
      <c r="E39" s="44"/>
      <c r="F39" s="44"/>
      <c r="G39" s="44"/>
      <c r="H39" s="44"/>
      <c r="I39" s="54"/>
      <c r="J39" s="54"/>
      <c r="K39" s="44"/>
      <c r="L39" s="44"/>
      <c r="M39" s="44"/>
      <c r="N39" s="3"/>
      <c r="O39" s="53"/>
      <c r="P39" s="116" t="s">
        <v>29</v>
      </c>
      <c r="Q39" s="117"/>
      <c r="R39" s="46">
        <f>SUM(R37:R38)</f>
        <v>0</v>
      </c>
    </row>
    <row r="40" spans="1:20" s="19" customFormat="1" ht="8.5" customHeight="1" thickBot="1" x14ac:dyDescent="0.25">
      <c r="C40" s="44"/>
      <c r="D40" s="44"/>
      <c r="E40" s="44"/>
      <c r="F40" s="44"/>
      <c r="G40" s="44"/>
      <c r="H40" s="44"/>
      <c r="I40" s="54"/>
      <c r="J40" s="54"/>
      <c r="K40" s="44"/>
      <c r="L40" s="44"/>
      <c r="M40" s="44"/>
      <c r="N40" s="3"/>
      <c r="O40" s="3"/>
      <c r="P40" s="86"/>
      <c r="Q40" s="86"/>
      <c r="R40" s="87"/>
    </row>
    <row r="41" spans="1:20" s="19" customFormat="1" ht="27.75" customHeight="1" thickBot="1" x14ac:dyDescent="0.25">
      <c r="A41" s="12" t="s">
        <v>51</v>
      </c>
      <c r="B41" s="96"/>
      <c r="C41" s="97"/>
      <c r="D41" s="98"/>
      <c r="E41" s="99">
        <f>SUM(E20,E37)</f>
        <v>0</v>
      </c>
      <c r="F41" s="100"/>
      <c r="G41" s="101"/>
      <c r="H41" s="101"/>
      <c r="I41" s="102">
        <f t="shared" ref="I41:J41" si="19">SUM(I20,I37)</f>
        <v>193223.00000000003</v>
      </c>
      <c r="J41" s="103">
        <f t="shared" si="19"/>
        <v>0</v>
      </c>
      <c r="K41" s="100"/>
      <c r="L41" s="101"/>
      <c r="M41" s="101"/>
      <c r="N41" s="102">
        <f t="shared" ref="N41:Q41" si="20">SUM(N20,N37)</f>
        <v>254901.99999999994</v>
      </c>
      <c r="O41" s="103">
        <f t="shared" si="20"/>
        <v>0</v>
      </c>
      <c r="P41" s="104">
        <f t="shared" si="20"/>
        <v>448125</v>
      </c>
      <c r="Q41" s="105">
        <f t="shared" si="20"/>
        <v>0</v>
      </c>
      <c r="R41" s="106">
        <f>SUM(R20,R37)</f>
        <v>0</v>
      </c>
      <c r="S41" s="34"/>
    </row>
    <row r="42" spans="1:20" s="19" customFormat="1" ht="27.75" customHeight="1" x14ac:dyDescent="0.2">
      <c r="C42" s="44"/>
      <c r="D42" s="44"/>
      <c r="E42" s="44"/>
      <c r="F42" s="44"/>
      <c r="G42" s="44"/>
      <c r="H42" s="44"/>
      <c r="I42" s="54"/>
      <c r="J42" s="54"/>
      <c r="K42" s="44"/>
      <c r="L42" s="44"/>
      <c r="M42" s="44"/>
      <c r="N42" s="3"/>
      <c r="O42" s="53"/>
      <c r="P42" s="114" t="s">
        <v>13</v>
      </c>
      <c r="Q42" s="115"/>
      <c r="R42" s="107">
        <f>ROUNDDOWN(R41*0.1,0)</f>
        <v>0</v>
      </c>
    </row>
    <row r="43" spans="1:20" s="19" customFormat="1" ht="27.75" customHeight="1" thickBot="1" x14ac:dyDescent="0.25">
      <c r="C43" s="44"/>
      <c r="D43" s="44"/>
      <c r="E43" s="44"/>
      <c r="F43" s="44"/>
      <c r="G43" s="44"/>
      <c r="H43" s="44"/>
      <c r="I43" s="54"/>
      <c r="J43" s="54"/>
      <c r="K43" s="44"/>
      <c r="L43" s="44"/>
      <c r="M43" s="44"/>
      <c r="N43" s="3"/>
      <c r="O43" s="53"/>
      <c r="P43" s="110" t="s">
        <v>29</v>
      </c>
      <c r="Q43" s="111"/>
      <c r="R43" s="108">
        <f>SUM(R41:R42)</f>
        <v>0</v>
      </c>
    </row>
    <row r="44" spans="1:20" s="19" customFormat="1" ht="3.5" customHeight="1" x14ac:dyDescent="0.2">
      <c r="C44" s="44"/>
      <c r="D44" s="44"/>
      <c r="E44" s="44"/>
      <c r="F44" s="44"/>
      <c r="G44" s="44"/>
      <c r="H44" s="44"/>
      <c r="I44" s="54"/>
      <c r="J44" s="54"/>
      <c r="K44" s="44"/>
      <c r="L44" s="44"/>
      <c r="M44" s="44"/>
      <c r="N44" s="3"/>
      <c r="O44" s="3"/>
      <c r="P44" s="86"/>
      <c r="Q44" s="86"/>
      <c r="R44" s="87"/>
    </row>
    <row r="45" spans="1:20" s="19" customFormat="1" ht="14" customHeight="1" x14ac:dyDescent="0.2">
      <c r="A45" s="4" t="s">
        <v>42</v>
      </c>
      <c r="B45" s="109" t="s">
        <v>35</v>
      </c>
      <c r="C45" s="44"/>
      <c r="D45" s="44"/>
    </row>
    <row r="46" spans="1:20" s="19" customFormat="1" ht="14" customHeight="1" x14ac:dyDescent="0.2">
      <c r="B46" s="109" t="s">
        <v>36</v>
      </c>
      <c r="C46" s="47"/>
      <c r="E46" s="48"/>
      <c r="F46" s="48"/>
      <c r="G46" s="48"/>
      <c r="H46" s="48"/>
      <c r="I46" s="48"/>
      <c r="J46" s="48"/>
      <c r="K46" s="48"/>
      <c r="L46" s="48"/>
      <c r="M46" s="48"/>
      <c r="N46" s="48"/>
      <c r="O46" s="48"/>
      <c r="P46" s="48"/>
      <c r="Q46" s="48"/>
    </row>
    <row r="47" spans="1:20" s="19" customFormat="1" ht="14" customHeight="1" x14ac:dyDescent="0.2">
      <c r="B47" s="109" t="s">
        <v>37</v>
      </c>
    </row>
    <row r="48" spans="1:20" ht="14" customHeight="1" x14ac:dyDescent="0.2">
      <c r="A48" s="19"/>
      <c r="B48" s="19" t="s">
        <v>38</v>
      </c>
      <c r="C48" s="47"/>
      <c r="D48" s="19"/>
    </row>
    <row r="49" spans="1:4" ht="14" customHeight="1" x14ac:dyDescent="0.2">
      <c r="A49" s="19"/>
      <c r="B49" s="19" t="s">
        <v>39</v>
      </c>
      <c r="C49" s="47"/>
      <c r="D49" s="19"/>
    </row>
    <row r="50" spans="1:4" ht="14" customHeight="1" x14ac:dyDescent="0.2">
      <c r="B50" s="19" t="s">
        <v>40</v>
      </c>
    </row>
    <row r="51" spans="1:4" ht="14" customHeight="1" x14ac:dyDescent="0.2">
      <c r="B51" s="19" t="s">
        <v>41</v>
      </c>
    </row>
  </sheetData>
  <mergeCells count="15">
    <mergeCell ref="B3:E4"/>
    <mergeCell ref="P38:Q38"/>
    <mergeCell ref="P39:Q39"/>
    <mergeCell ref="R3:R6"/>
    <mergeCell ref="A3:A6"/>
    <mergeCell ref="F4:J4"/>
    <mergeCell ref="K4:O4"/>
    <mergeCell ref="P21:Q21"/>
    <mergeCell ref="E5:E6"/>
    <mergeCell ref="P43:Q43"/>
    <mergeCell ref="J5:J6"/>
    <mergeCell ref="O5:O6"/>
    <mergeCell ref="Q5:Q6"/>
    <mergeCell ref="P42:Q42"/>
    <mergeCell ref="P22:Q22"/>
  </mergeCells>
  <phoneticPr fontId="1"/>
  <pageMargins left="0.31" right="0.19685039370078741" top="0.47244094488188981" bottom="0.15748031496062992" header="0.23622047244094491" footer="0.23622047244094491"/>
  <pageSetup paperSize="9" scale="83" fitToHeight="2" orientation="landscape" r:id="rId1"/>
  <headerFooter alignWithMargins="0"/>
  <rowBreaks count="1" manualBreakCount="1">
    <brk id="22" max="1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eeccc7a-a39a-44f9-87aa-88c8010d7bc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955EE1DE01F949885141B9B1C29DD1" ma:contentTypeVersion="14" ma:contentTypeDescription="新しいドキュメントを作成します。" ma:contentTypeScope="" ma:versionID="79b9e048c35a0c7cce02b793fbb73db4">
  <xsd:schema xmlns:xsd="http://www.w3.org/2001/XMLSchema" xmlns:xs="http://www.w3.org/2001/XMLSchema" xmlns:p="http://schemas.microsoft.com/office/2006/metadata/properties" xmlns:ns2="9eeccc7a-a39a-44f9-87aa-88c8010d7bcd" xmlns:ns3="48422132-632b-48b3-9a72-87adbadb45cc" targetNamespace="http://schemas.microsoft.com/office/2006/metadata/properties" ma:root="true" ma:fieldsID="9fcdbff6b39a313aceff088f666b1762" ns2:_="" ns3:_="">
    <xsd:import namespace="9eeccc7a-a39a-44f9-87aa-88c8010d7bcd"/>
    <xsd:import namespace="48422132-632b-48b3-9a72-87adbadb45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eccc7a-a39a-44f9-87aa-88c8010d7b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422132-632b-48b3-9a72-87adbadb45cc"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2A7613-D98D-4DE1-B46B-020F0314CFFA}">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elements/1.1/"/>
    <ds:schemaRef ds:uri="48422132-632b-48b3-9a72-87adbadb45cc"/>
    <ds:schemaRef ds:uri="9eeccc7a-a39a-44f9-87aa-88c8010d7bcd"/>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0EEC155C-D23C-438B-B991-77A6B849D4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eccc7a-a39a-44f9-87aa-88c8010d7bcd"/>
    <ds:schemaRef ds:uri="48422132-632b-48b3-9a72-87adbadb45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5AF8FB-AB54-4BF0-8B3C-ADD335D908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内訳書</vt:lpstr>
      <vt:lpstr>内訳書!Print_Area</vt:lpstr>
      <vt:lpstr>内訳書!Print_Titles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長野県</dc:creator>
  <cp:keywords/>
  <dc:description/>
  <cp:lastModifiedBy>樽田　宏</cp:lastModifiedBy>
  <cp:lastPrinted>2026-10-06T02:20:01Z</cp:lastPrinted>
  <dcterms:created xsi:type="dcterms:W3CDTF">2000-01-12T04:03:19Z</dcterms:created>
  <dcterms:modified xsi:type="dcterms:W3CDTF">2026-10-06T02:20:18Z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0x0101006E955EE1DE01F949885141B9B1C29DD1</vt:lpwstr>
  </property>
  <property fmtid="{D5CDD505-2E9C-101B-9397-08002B2CF9AE}" pid="3" name="MediaServiceImageTags">
    <vt:lpwstr/>
  </property>
</Properties>
</file>