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ka.vdi.pref.nagano.lg.jp\課共有\会計課\10総務係\０Ｃ収入証紙\★見直し\★キャッシュレス決済端末導入\202602 プロポ公告\"/>
    </mc:Choice>
  </mc:AlternateContent>
  <xr:revisionPtr revIDLastSave="0" documentId="13_ncr:1_{05FFA719-04AD-4EF9-9994-88D57189D0AC}" xr6:coauthVersionLast="47" xr6:coauthVersionMax="47" xr10:uidLastSave="{00000000-0000-0000-0000-000000000000}"/>
  <bookViews>
    <workbookView xWindow="-120" yWindow="-120" windowWidth="29040" windowHeight="15990" activeTab="1" xr2:uid="{7FE8D01D-E787-4B15-B3E3-19A3A8BFF779}"/>
  </bookViews>
  <sheets>
    <sheet name="別紙２" sheetId="1" r:id="rId1"/>
    <sheet name="別紙３" sheetId="3" r:id="rId2"/>
  </sheets>
  <definedNames>
    <definedName name="_xlnm.Print_Area" localSheetId="0">別紙２!$B$1:$G$50</definedName>
    <definedName name="_xlnm.Print_Area" localSheetId="1">別紙３!$A$1:$K$16</definedName>
    <definedName name="_xlnm.Print_Titles" localSheetId="0">別紙２!$1:$1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H9" i="3" s="1"/>
  <c r="E39" i="1"/>
  <c r="J13" i="3"/>
  <c r="K13" i="3" s="1"/>
  <c r="J12" i="3"/>
  <c r="K12" i="3" s="1"/>
  <c r="J10" i="3"/>
  <c r="K10" i="3" s="1"/>
  <c r="J9" i="3"/>
  <c r="J11" i="3"/>
  <c r="K11" i="3" s="1"/>
  <c r="G13" i="3"/>
  <c r="H13" i="3" s="1"/>
  <c r="G12" i="3"/>
  <c r="H12" i="3" s="1"/>
  <c r="G11" i="3"/>
  <c r="H11" i="3" s="1"/>
  <c r="G10" i="3"/>
  <c r="H10" i="3" s="1"/>
  <c r="K9" i="3" l="1"/>
  <c r="K14" i="3" s="1"/>
  <c r="H14" i="3"/>
  <c r="C9" i="3"/>
  <c r="F4" i="3"/>
  <c r="K3" i="3"/>
  <c r="K4" i="3" s="1"/>
  <c r="K15" i="3" l="1"/>
  <c r="F36" i="1" s="1"/>
  <c r="F39" i="1" l="1"/>
  <c r="F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牧島</author>
  </authors>
  <commentList>
    <comment ref="F12" authorId="0" shapeId="0" xr:uid="{7ACDC29B-B7F9-4095-ABCA-DD533FA176AF}">
      <text>
        <r>
          <rPr>
            <b/>
            <sz val="9"/>
            <color indexed="81"/>
            <rFont val="MS P ゴシック"/>
            <family val="3"/>
            <charset val="128"/>
          </rPr>
          <t>PayPayの手数料率を記載</t>
        </r>
      </text>
    </comment>
    <comment ref="I12" authorId="0" shapeId="0" xr:uid="{4BDC6536-93E2-4D68-90F0-22A6FB70207C}">
      <text>
        <r>
          <rPr>
            <b/>
            <sz val="9"/>
            <color indexed="81"/>
            <rFont val="MS P ゴシック"/>
            <family val="3"/>
            <charset val="128"/>
          </rPr>
          <t>PayPayのトランザクション費用を記載</t>
        </r>
      </text>
    </comment>
    <comment ref="F13" authorId="0" shapeId="0" xr:uid="{7C9E5579-BC5B-4EC4-84C8-4B378F375652}">
      <text>
        <r>
          <rPr>
            <b/>
            <sz val="9"/>
            <color indexed="81"/>
            <rFont val="MS P ゴシック"/>
            <family val="3"/>
            <charset val="128"/>
          </rPr>
          <t>Suicaの手数料率を記載</t>
        </r>
      </text>
    </comment>
    <comment ref="I13" authorId="0" shapeId="0" xr:uid="{81CC1AA5-50FC-4554-8E73-9B92D4F83B3C}">
      <text>
        <r>
          <rPr>
            <b/>
            <sz val="9"/>
            <color indexed="81"/>
            <rFont val="MS P ゴシック"/>
            <family val="3"/>
            <charset val="128"/>
          </rPr>
          <t>Suicaのトランザクション費用を記載</t>
        </r>
      </text>
    </comment>
  </commentList>
</comments>
</file>

<file path=xl/sharedStrings.xml><?xml version="1.0" encoding="utf-8"?>
<sst xmlns="http://schemas.openxmlformats.org/spreadsheetml/2006/main" count="96" uniqueCount="68">
  <si>
    <t>費用区分</t>
    <rPh sb="0" eb="2">
      <t>ヒヨウ</t>
    </rPh>
    <rPh sb="2" eb="4">
      <t>クブン</t>
    </rPh>
    <phoneticPr fontId="1"/>
  </si>
  <si>
    <t>POSシステム</t>
    <phoneticPr fontId="1"/>
  </si>
  <si>
    <t>初期設定費(カスタマイズ含む)</t>
    <rPh sb="0" eb="2">
      <t>ショキ</t>
    </rPh>
    <rPh sb="2" eb="4">
      <t>セッテイ</t>
    </rPh>
    <rPh sb="4" eb="5">
      <t>ヒ</t>
    </rPh>
    <rPh sb="12" eb="13">
      <t>フク</t>
    </rPh>
    <phoneticPr fontId="1"/>
  </si>
  <si>
    <t>キャッシュレス比率</t>
    <rPh sb="7" eb="9">
      <t>ヒリツ</t>
    </rPh>
    <phoneticPr fontId="4"/>
  </si>
  <si>
    <t>キャッシュレス取扱額(A)</t>
    <rPh sb="7" eb="10">
      <t>トリアツカイガク</t>
    </rPh>
    <phoneticPr fontId="4"/>
  </si>
  <si>
    <t>キャッシュレス件数(A')</t>
    <rPh sb="7" eb="9">
      <t>ケンスウ</t>
    </rPh>
    <phoneticPr fontId="4"/>
  </si>
  <si>
    <t>決済手段</t>
    <rPh sb="0" eb="2">
      <t>ケッサイ</t>
    </rPh>
    <rPh sb="2" eb="4">
      <t>シュダン</t>
    </rPh>
    <phoneticPr fontId="3"/>
  </si>
  <si>
    <t>VISA</t>
    <phoneticPr fontId="4"/>
  </si>
  <si>
    <t>JCB</t>
    <phoneticPr fontId="4"/>
  </si>
  <si>
    <t>MasterCard</t>
    <phoneticPr fontId="4"/>
  </si>
  <si>
    <t>決済代行手数料</t>
    <rPh sb="0" eb="2">
      <t>ケッサイ</t>
    </rPh>
    <rPh sb="2" eb="4">
      <t>ダイコウ</t>
    </rPh>
    <rPh sb="4" eb="7">
      <t>テスウリョウ</t>
    </rPh>
    <phoneticPr fontId="1"/>
  </si>
  <si>
    <t>決済代行手数料計算表</t>
    <rPh sb="0" eb="2">
      <t>ケッサイ</t>
    </rPh>
    <rPh sb="2" eb="4">
      <t>ダイコウ</t>
    </rPh>
    <rPh sb="4" eb="7">
      <t>テスウリョウ</t>
    </rPh>
    <rPh sb="7" eb="9">
      <t>ケイサン</t>
    </rPh>
    <rPh sb="9" eb="10">
      <t>ヒョウ</t>
    </rPh>
    <phoneticPr fontId="3"/>
  </si>
  <si>
    <t>Ｒ６証紙利用実績合計</t>
    <rPh sb="2" eb="4">
      <t>ショウシ</t>
    </rPh>
    <rPh sb="4" eb="6">
      <t>リヨウ</t>
    </rPh>
    <rPh sb="6" eb="8">
      <t>ジッセキ</t>
    </rPh>
    <rPh sb="8" eb="10">
      <t>ゴウケイ</t>
    </rPh>
    <phoneticPr fontId="4"/>
  </si>
  <si>
    <t>キャッシュレス利用率</t>
    <rPh sb="7" eb="9">
      <t>リヨウ</t>
    </rPh>
    <rPh sb="9" eb="10">
      <t>リツ</t>
    </rPh>
    <phoneticPr fontId="4"/>
  </si>
  <si>
    <t>利用割合
（C）</t>
    <rPh sb="0" eb="2">
      <t>リヨウ</t>
    </rPh>
    <rPh sb="2" eb="4">
      <t>ワリアイ</t>
    </rPh>
    <phoneticPr fontId="4"/>
  </si>
  <si>
    <t>手数料率
(B)</t>
    <rPh sb="0" eb="4">
      <t>テスウリョウリツ</t>
    </rPh>
    <phoneticPr fontId="3"/>
  </si>
  <si>
    <t>決済端末</t>
    <rPh sb="0" eb="2">
      <t>ケッサイ</t>
    </rPh>
    <phoneticPr fontId="1"/>
  </si>
  <si>
    <t>その他</t>
    <rPh sb="2" eb="3">
      <t>タ</t>
    </rPh>
    <phoneticPr fontId="1"/>
  </si>
  <si>
    <t>クレジットカード
（デビットカード含む）</t>
    <rPh sb="17" eb="18">
      <t>フク</t>
    </rPh>
    <phoneticPr fontId="3"/>
  </si>
  <si>
    <t>Ｒ６証紙収入件数</t>
    <rPh sb="2" eb="4">
      <t>ショウシ</t>
    </rPh>
    <rPh sb="4" eb="6">
      <t>シュウニュウ</t>
    </rPh>
    <rPh sb="6" eb="8">
      <t>ケンスウ</t>
    </rPh>
    <phoneticPr fontId="4"/>
  </si>
  <si>
    <t>年間合計</t>
    <rPh sb="0" eb="2">
      <t>ネンカン</t>
    </rPh>
    <rPh sb="2" eb="4">
      <t>ゴウケイ</t>
    </rPh>
    <phoneticPr fontId="1"/>
  </si>
  <si>
    <t>基本利用料</t>
    <rPh sb="0" eb="2">
      <t>キホン</t>
    </rPh>
    <phoneticPr fontId="1"/>
  </si>
  <si>
    <t>合　　計</t>
    <rPh sb="0" eb="1">
      <t>ア</t>
    </rPh>
    <rPh sb="3" eb="4">
      <t>ケイ</t>
    </rPh>
    <phoneticPr fontId="1"/>
  </si>
  <si>
    <t>コード決済（※１）</t>
    <rPh sb="3" eb="5">
      <t>ケッサイ</t>
    </rPh>
    <phoneticPr fontId="4"/>
  </si>
  <si>
    <t>電子マネー（※２）</t>
    <rPh sb="0" eb="2">
      <t>デンシ</t>
    </rPh>
    <phoneticPr fontId="4"/>
  </si>
  <si>
    <t>※１　コード決済は、PayPayの手数料率やトランザクション費用等を基に算出すること。
※２　電子マネーは、Suicaの手数料率やトランザクション費用等を基に算出すること。</t>
    <rPh sb="6" eb="8">
      <t>ケッサイ</t>
    </rPh>
    <rPh sb="17" eb="21">
      <t>テスウリョウリツ</t>
    </rPh>
    <rPh sb="30" eb="32">
      <t>ヒヨウ</t>
    </rPh>
    <rPh sb="32" eb="33">
      <t>ナド</t>
    </rPh>
    <rPh sb="34" eb="35">
      <t>モト</t>
    </rPh>
    <rPh sb="36" eb="38">
      <t>サンシュツ</t>
    </rPh>
    <phoneticPr fontId="1"/>
  </si>
  <si>
    <t>トランザクション費用(単価)
（B'）</t>
    <rPh sb="8" eb="10">
      <t>ヒヨウ</t>
    </rPh>
    <rPh sb="11" eb="13">
      <t>タンカ</t>
    </rPh>
    <phoneticPr fontId="4"/>
  </si>
  <si>
    <t>手数料小計
に係る消費税
E×0.1(※３)</t>
    <rPh sb="0" eb="3">
      <t>テスウリョウ</t>
    </rPh>
    <rPh sb="3" eb="5">
      <t>ショウケイ</t>
    </rPh>
    <rPh sb="7" eb="8">
      <t>カカ</t>
    </rPh>
    <rPh sb="9" eb="12">
      <t>ショウヒゼイ</t>
    </rPh>
    <phoneticPr fontId="1"/>
  </si>
  <si>
    <t>トランザクション費用小計
に係る消費税
E'×0.1(※３)</t>
    <rPh sb="8" eb="10">
      <t>ヒヨウ</t>
    </rPh>
    <rPh sb="10" eb="12">
      <t>ショウケイ</t>
    </rPh>
    <rPh sb="14" eb="15">
      <t>カカ</t>
    </rPh>
    <rPh sb="16" eb="19">
      <t>ショウヒゼイ</t>
    </rPh>
    <phoneticPr fontId="1"/>
  </si>
  <si>
    <t>回線工事費</t>
    <rPh sb="0" eb="2">
      <t>カイセン</t>
    </rPh>
    <rPh sb="2" eb="4">
      <t>コウジ</t>
    </rPh>
    <rPh sb="4" eb="5">
      <t>ヒ</t>
    </rPh>
    <phoneticPr fontId="1"/>
  </si>
  <si>
    <t>周辺機器設置費</t>
    <rPh sb="0" eb="2">
      <t>シュウヘン</t>
    </rPh>
    <rPh sb="2" eb="4">
      <t>キキ</t>
    </rPh>
    <rPh sb="4" eb="6">
      <t>セッチ</t>
    </rPh>
    <rPh sb="6" eb="7">
      <t>ヒ</t>
    </rPh>
    <phoneticPr fontId="1"/>
  </si>
  <si>
    <t>－</t>
    <phoneticPr fontId="1"/>
  </si>
  <si>
    <t>筐体設置費(周辺機器含む)</t>
    <rPh sb="0" eb="2">
      <t>キョウタイ</t>
    </rPh>
    <rPh sb="2" eb="4">
      <t>セッチ</t>
    </rPh>
    <rPh sb="4" eb="5">
      <t>ヒ</t>
    </rPh>
    <rPh sb="6" eb="8">
      <t>シュウヘン</t>
    </rPh>
    <rPh sb="8" eb="10">
      <t>キキ</t>
    </rPh>
    <rPh sb="10" eb="11">
      <t>フク</t>
    </rPh>
    <phoneticPr fontId="1"/>
  </si>
  <si>
    <t>機器設置費(周辺機器含む)</t>
    <rPh sb="0" eb="2">
      <t>キキ</t>
    </rPh>
    <rPh sb="2" eb="4">
      <t>セッチ</t>
    </rPh>
    <rPh sb="4" eb="5">
      <t>ヒ</t>
    </rPh>
    <rPh sb="6" eb="8">
      <t>シュウヘン</t>
    </rPh>
    <rPh sb="8" eb="10">
      <t>キキ</t>
    </rPh>
    <rPh sb="10" eb="11">
      <t>フク</t>
    </rPh>
    <phoneticPr fontId="1"/>
  </si>
  <si>
    <t>SIM回線月額利用料</t>
    <rPh sb="3" eb="5">
      <t>カイセン</t>
    </rPh>
    <rPh sb="5" eb="7">
      <t>ゲツガク</t>
    </rPh>
    <rPh sb="7" eb="10">
      <t>リヨウリョウ</t>
    </rPh>
    <phoneticPr fontId="1"/>
  </si>
  <si>
    <t>PayPay</t>
    <phoneticPr fontId="4"/>
  </si>
  <si>
    <t>Suica</t>
    <phoneticPr fontId="1"/>
  </si>
  <si>
    <t>手数料計</t>
    <rPh sb="0" eb="3">
      <t>テスウリョウ</t>
    </rPh>
    <rPh sb="3" eb="4">
      <t>ケイ</t>
    </rPh>
    <phoneticPr fontId="1"/>
  </si>
  <si>
    <t>トランザクション費用計</t>
    <rPh sb="8" eb="10">
      <t>ヒヨウ</t>
    </rPh>
    <rPh sb="10" eb="11">
      <t>ケイ</t>
    </rPh>
    <phoneticPr fontId="1"/>
  </si>
  <si>
    <t>回線月額利用料・プロバイダ費用</t>
    <rPh sb="0" eb="2">
      <t>カイセン</t>
    </rPh>
    <rPh sb="2" eb="4">
      <t>ゲツガク</t>
    </rPh>
    <phoneticPr fontId="1"/>
  </si>
  <si>
    <t>｢警察支払用コード｣生成・出力機能の追加</t>
    <phoneticPr fontId="1"/>
  </si>
  <si>
    <t>入力セル</t>
    <rPh sb="0" eb="2">
      <t>ニュウリョク</t>
    </rPh>
    <phoneticPr fontId="1"/>
  </si>
  <si>
    <t>決済手段
利用率
(D)</t>
    <rPh sb="0" eb="2">
      <t>ケッサイ</t>
    </rPh>
    <rPh sb="2" eb="4">
      <t>シュダン</t>
    </rPh>
    <rPh sb="5" eb="7">
      <t>リヨウ</t>
    </rPh>
    <rPh sb="7" eb="8">
      <t>リツ</t>
    </rPh>
    <phoneticPr fontId="3"/>
  </si>
  <si>
    <t>代表的な
決済ブランド</t>
    <rPh sb="0" eb="3">
      <t>ダイヒョウテキ</t>
    </rPh>
    <rPh sb="5" eb="7">
      <t>ケッサイ</t>
    </rPh>
    <phoneticPr fontId="3"/>
  </si>
  <si>
    <t>手数料小計(E)
E＝A×B×C×D</t>
    <rPh sb="0" eb="3">
      <t>テスウリョウ</t>
    </rPh>
    <rPh sb="3" eb="5">
      <t>ショウケイ</t>
    </rPh>
    <phoneticPr fontId="3"/>
  </si>
  <si>
    <t>トランザクション費用小計
E'＝A'×B'×C×D</t>
    <rPh sb="8" eb="10">
      <t>ヒヨウ</t>
    </rPh>
    <rPh sb="10" eb="12">
      <t>ショウケイ</t>
    </rPh>
    <phoneticPr fontId="3"/>
  </si>
  <si>
    <t>財務会計システム連携費用</t>
    <rPh sb="0" eb="2">
      <t>ザイム</t>
    </rPh>
    <rPh sb="2" eb="4">
      <t>カイケイ</t>
    </rPh>
    <rPh sb="8" eb="10">
      <t>レンケイ</t>
    </rPh>
    <rPh sb="10" eb="12">
      <t>ヒヨウ</t>
    </rPh>
    <phoneticPr fontId="1"/>
  </si>
  <si>
    <t>決済代行業務</t>
    <rPh sb="4" eb="6">
      <t>ギョウム</t>
    </rPh>
    <phoneticPr fontId="1"/>
  </si>
  <si>
    <t>保守費用</t>
    <rPh sb="0" eb="2">
      <t>ホシュ</t>
    </rPh>
    <rPh sb="2" eb="4">
      <t>ヒヨウ</t>
    </rPh>
    <phoneticPr fontId="1"/>
  </si>
  <si>
    <t>備考</t>
    <rPh sb="0" eb="2">
      <t>ビコウ</t>
    </rPh>
    <phoneticPr fontId="1"/>
  </si>
  <si>
    <t>消耗品費(１台20,000件/年決済と仮定)</t>
    <rPh sb="0" eb="2">
      <t>ショウモウ</t>
    </rPh>
    <rPh sb="2" eb="3">
      <t>ヒン</t>
    </rPh>
    <rPh sb="3" eb="4">
      <t>ヒ</t>
    </rPh>
    <rPh sb="6" eb="7">
      <t>ダイ</t>
    </rPh>
    <rPh sb="13" eb="14">
      <t>ケン</t>
    </rPh>
    <rPh sb="15" eb="16">
      <t>ネン</t>
    </rPh>
    <rPh sb="16" eb="18">
      <t>ケッサイ</t>
    </rPh>
    <rPh sb="19" eb="21">
      <t>カテイ</t>
    </rPh>
    <phoneticPr fontId="1"/>
  </si>
  <si>
    <t>消耗品費(１台5,000件/年決済と仮定)</t>
    <rPh sb="0" eb="2">
      <t>ショウモウ</t>
    </rPh>
    <rPh sb="2" eb="3">
      <t>ヒン</t>
    </rPh>
    <rPh sb="3" eb="4">
      <t>ヒ</t>
    </rPh>
    <rPh sb="6" eb="7">
      <t>ダイ</t>
    </rPh>
    <rPh sb="12" eb="13">
      <t>ケン</t>
    </rPh>
    <rPh sb="14" eb="15">
      <t>ネン</t>
    </rPh>
    <rPh sb="15" eb="17">
      <t>ケッサイ</t>
    </rPh>
    <rPh sb="18" eb="20">
      <t>カテイ</t>
    </rPh>
    <phoneticPr fontId="1"/>
  </si>
  <si>
    <t>モバイル型決済端末（29台分）</t>
    <rPh sb="4" eb="5">
      <t>ガタ</t>
    </rPh>
    <rPh sb="5" eb="7">
      <t>ケッサイ</t>
    </rPh>
    <rPh sb="7" eb="9">
      <t>タンマツ</t>
    </rPh>
    <rPh sb="12" eb="13">
      <t>ダイ</t>
    </rPh>
    <rPh sb="13" eb="14">
      <t>ブン</t>
    </rPh>
    <phoneticPr fontId="1"/>
  </si>
  <si>
    <t>自動釣銭機付決済端末（48台分）</t>
    <rPh sb="0" eb="2">
      <t>ジドウ</t>
    </rPh>
    <rPh sb="2" eb="5">
      <t>ツリセンキ</t>
    </rPh>
    <rPh sb="5" eb="6">
      <t>ツ</t>
    </rPh>
    <rPh sb="6" eb="10">
      <t>ケッサイタンマツ</t>
    </rPh>
    <rPh sb="13" eb="14">
      <t>ダイ</t>
    </rPh>
    <rPh sb="14" eb="15">
      <t>ブン</t>
    </rPh>
    <phoneticPr fontId="1"/>
  </si>
  <si>
    <t>備考（その他の場合は、内訳を記載すること）</t>
    <rPh sb="0" eb="2">
      <t>ビコウ</t>
    </rPh>
    <rPh sb="5" eb="6">
      <t>タ</t>
    </rPh>
    <rPh sb="7" eb="9">
      <t>バアイ</t>
    </rPh>
    <rPh sb="11" eb="13">
      <t>ウチワケ</t>
    </rPh>
    <rPh sb="14" eb="16">
      <t>キサイ</t>
    </rPh>
    <phoneticPr fontId="1"/>
  </si>
  <si>
    <r>
      <t>※３　手数料・トランザクション費用が消費税法上の非課税取引（金銭債権の譲渡対価）に該当
　　する場合は、</t>
    </r>
    <r>
      <rPr>
        <b/>
        <u/>
        <sz val="11"/>
        <rFont val="ＭＳ ゴシック"/>
        <family val="3"/>
        <charset val="128"/>
      </rPr>
      <t>「０円」と手入力すること。</t>
    </r>
    <rPh sb="18" eb="21">
      <t>ショウヒゼイ</t>
    </rPh>
    <rPh sb="21" eb="22">
      <t>ホウ</t>
    </rPh>
    <rPh sb="22" eb="23">
      <t>ジョウ</t>
    </rPh>
    <rPh sb="24" eb="27">
      <t>ヒカゼイ</t>
    </rPh>
    <rPh sb="27" eb="29">
      <t>トリヒキ</t>
    </rPh>
    <rPh sb="30" eb="32">
      <t>キンセン</t>
    </rPh>
    <rPh sb="32" eb="34">
      <t>サイケン</t>
    </rPh>
    <rPh sb="35" eb="37">
      <t>ジョウト</t>
    </rPh>
    <rPh sb="37" eb="39">
      <t>タイカ</t>
    </rPh>
    <rPh sb="41" eb="43">
      <t>ガイトウ</t>
    </rPh>
    <rPh sb="48" eb="50">
      <t>バアイ</t>
    </rPh>
    <rPh sb="54" eb="55">
      <t>エン</t>
    </rPh>
    <rPh sb="57" eb="58">
      <t>テ</t>
    </rPh>
    <rPh sb="58" eb="60">
      <t>ニュウリョク</t>
    </rPh>
    <phoneticPr fontId="1"/>
  </si>
  <si>
    <t>キャッシュレス専用決済端末(９台分)</t>
    <rPh sb="7" eb="9">
      <t>センヨウ</t>
    </rPh>
    <rPh sb="9" eb="13">
      <t>ケッサイタンマツ</t>
    </rPh>
    <rPh sb="15" eb="16">
      <t>ダイ</t>
    </rPh>
    <rPh sb="16" eb="17">
      <t>ブン</t>
    </rPh>
    <phoneticPr fontId="1"/>
  </si>
  <si>
    <t>本業務
(イニシャル)</t>
    <rPh sb="0" eb="1">
      <t>ホン</t>
    </rPh>
    <rPh sb="1" eb="3">
      <t>ギョウム</t>
    </rPh>
    <phoneticPr fontId="1"/>
  </si>
  <si>
    <t>本業務及び本稼働後５年間の費用</t>
    <phoneticPr fontId="1"/>
  </si>
  <si>
    <r>
      <t>本稼働後</t>
    </r>
    <r>
      <rPr>
        <b/>
        <u/>
        <sz val="10"/>
        <color rgb="FFFF0000"/>
        <rFont val="ＭＳ ゴシック"/>
        <family val="3"/>
        <charset val="128"/>
      </rPr>
      <t>５年間</t>
    </r>
    <r>
      <rPr>
        <sz val="10"/>
        <color theme="1"/>
        <rFont val="ＭＳ ゴシック"/>
        <family val="3"/>
        <charset val="128"/>
      </rPr>
      <t xml:space="preserve">
(ランニング)</t>
    </r>
    <rPh sb="0" eb="1">
      <t>ホン</t>
    </rPh>
    <rPh sb="1" eb="3">
      <t>カドウ</t>
    </rPh>
    <rPh sb="3" eb="4">
      <t>ゴ</t>
    </rPh>
    <rPh sb="5" eb="7">
      <t>ネンカン</t>
    </rPh>
    <phoneticPr fontId="1"/>
  </si>
  <si>
    <t>サポート費用(研修･マニュアル作成･ヘルプ等)</t>
    <rPh sb="4" eb="6">
      <t>ヒヨウ</t>
    </rPh>
    <rPh sb="15" eb="17">
      <t>サクセイ</t>
    </rPh>
    <rPh sb="21" eb="22">
      <t>ナド</t>
    </rPh>
    <phoneticPr fontId="1"/>
  </si>
  <si>
    <t>※本業務に係る費用の合計（黒字太枠）は、公告１(8)に示す費用の上限額以内とすること。</t>
    <rPh sb="1" eb="4">
      <t>ホンギョウム</t>
    </rPh>
    <rPh sb="5" eb="6">
      <t>カカ</t>
    </rPh>
    <rPh sb="10" eb="12">
      <t>ゴウケイ</t>
    </rPh>
    <rPh sb="13" eb="15">
      <t>クロジ</t>
    </rPh>
    <rPh sb="15" eb="17">
      <t>フトワク</t>
    </rPh>
    <rPh sb="20" eb="22">
      <t>コウコク</t>
    </rPh>
    <rPh sb="29" eb="31">
      <t>ヒヨウ</t>
    </rPh>
    <phoneticPr fontId="1"/>
  </si>
  <si>
    <t>※より細かな項目で積算をする必要がある場合は、任意様式の見積書（参考見積）を添付すること。</t>
    <rPh sb="3" eb="4">
      <t>コマ</t>
    </rPh>
    <rPh sb="6" eb="8">
      <t>コウモク</t>
    </rPh>
    <rPh sb="9" eb="11">
      <t>セキサン</t>
    </rPh>
    <rPh sb="14" eb="16">
      <t>ヒツヨウ</t>
    </rPh>
    <rPh sb="19" eb="21">
      <t>バアイ</t>
    </rPh>
    <rPh sb="23" eb="25">
      <t>ニンイ</t>
    </rPh>
    <rPh sb="25" eb="27">
      <t>ヨウシキ</t>
    </rPh>
    <rPh sb="28" eb="30">
      <t>ミツモリ</t>
    </rPh>
    <rPh sb="32" eb="34">
      <t>サンコウ</t>
    </rPh>
    <rPh sb="34" eb="36">
      <t>ミツモリ</t>
    </rPh>
    <rPh sb="37" eb="39">
      <t>テンプ</t>
    </rPh>
    <phoneticPr fontId="1"/>
  </si>
  <si>
    <t>本稼働後５年間の費用は、別紙３「決済代行手数料計算表」の年間合計×５</t>
    <rPh sb="0" eb="4">
      <t>ホンカドウゴ</t>
    </rPh>
    <rPh sb="5" eb="7">
      <t>ネンカン</t>
    </rPh>
    <rPh sb="8" eb="10">
      <t>ヒヨウ</t>
    </rPh>
    <rPh sb="28" eb="30">
      <t>ネンカン</t>
    </rPh>
    <rPh sb="30" eb="32">
      <t>ゴウケイ</t>
    </rPh>
    <phoneticPr fontId="1"/>
  </si>
  <si>
    <t>環境整備(40施設分)</t>
    <rPh sb="0" eb="2">
      <t>カンキョウ</t>
    </rPh>
    <rPh sb="2" eb="4">
      <t>セイビ</t>
    </rPh>
    <rPh sb="7" eb="9">
      <t>シセツ</t>
    </rPh>
    <rPh sb="9" eb="10">
      <t>ブン</t>
    </rPh>
    <phoneticPr fontId="1"/>
  </si>
  <si>
    <t>※別枠は、「警察支払用コード」生成・出力機能の追加が可能な場合のみ記載すること。</t>
    <rPh sb="1" eb="3">
      <t>ベツワク</t>
    </rPh>
    <rPh sb="6" eb="8">
      <t>ケイサツ</t>
    </rPh>
    <rPh sb="8" eb="11">
      <t>シハライヨウ</t>
    </rPh>
    <rPh sb="15" eb="17">
      <t>セイセイ</t>
    </rPh>
    <rPh sb="18" eb="20">
      <t>シュツリョク</t>
    </rPh>
    <rPh sb="20" eb="22">
      <t>キノウ</t>
    </rPh>
    <rPh sb="23" eb="25">
      <t>ツイカ</t>
    </rPh>
    <rPh sb="26" eb="28">
      <t>カノウ</t>
    </rPh>
    <rPh sb="29" eb="31">
      <t>バアイ</t>
    </rPh>
    <rPh sb="33" eb="35">
      <t>キサイ</t>
    </rPh>
    <phoneticPr fontId="1"/>
  </si>
  <si>
    <t>別枠(仕様書(案)第２の２-４(9)イ)</t>
    <rPh sb="0" eb="2">
      <t>ベツワク</t>
    </rPh>
    <rPh sb="3" eb="6">
      <t>シヨウショ</t>
    </rPh>
    <rPh sb="7" eb="8">
      <t>アン</t>
    </rPh>
    <rPh sb="9" eb="10">
      <t>ダイ</t>
    </rPh>
    <phoneticPr fontId="1"/>
  </si>
  <si>
    <t>費用（税込、円）</t>
    <rPh sb="0" eb="2">
      <t>ヒヨウ</t>
    </rPh>
    <rPh sb="3" eb="5">
      <t>ゼイコミ</t>
    </rPh>
    <rPh sb="6" eb="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</si>
</sst>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&quot;円&quot;;[Red]\-#,##0"/>
    <numFmt numFmtId="177" formatCode="0.000%"/>
    <numFmt numFmtId="178" formatCode="General&quot;円&quot;"/>
    <numFmt numFmtId="179" formatCode="0.0%"/>
    <numFmt numFmtId="180" formatCode="0.000000%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b/>
      <u/>
      <sz val="11"/>
      <color rgb="FFFF000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u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0"/>
      <color rgb="FFFF000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8" fillId="5" borderId="12" xfId="0" applyFont="1" applyFill="1" applyBorder="1">
      <alignment vertical="center"/>
    </xf>
    <xf numFmtId="0" fontId="8" fillId="5" borderId="7" xfId="0" applyFont="1" applyFill="1" applyBorder="1">
      <alignment vertical="center"/>
    </xf>
    <xf numFmtId="0" fontId="8" fillId="5" borderId="5" xfId="0" applyFont="1" applyFill="1" applyBorder="1">
      <alignment vertical="center"/>
    </xf>
    <xf numFmtId="0" fontId="8" fillId="5" borderId="8" xfId="0" applyFont="1" applyFill="1" applyBorder="1">
      <alignment vertical="center"/>
    </xf>
    <xf numFmtId="0" fontId="8" fillId="2" borderId="0" xfId="0" applyFont="1" applyFill="1">
      <alignment vertical="center"/>
    </xf>
    <xf numFmtId="0" fontId="8" fillId="2" borderId="38" xfId="0" applyFont="1" applyFill="1" applyBorder="1">
      <alignment vertical="center"/>
    </xf>
    <xf numFmtId="0" fontId="8" fillId="2" borderId="42" xfId="0" applyFont="1" applyFill="1" applyBorder="1">
      <alignment vertical="center"/>
    </xf>
    <xf numFmtId="0" fontId="8" fillId="2" borderId="0" xfId="0" applyFont="1" applyFill="1" applyBorder="1">
      <alignment vertical="center"/>
    </xf>
    <xf numFmtId="0" fontId="8" fillId="2" borderId="34" xfId="0" applyFont="1" applyFill="1" applyBorder="1">
      <alignment vertical="center"/>
    </xf>
    <xf numFmtId="0" fontId="8" fillId="2" borderId="44" xfId="0" applyFont="1" applyFill="1" applyBorder="1">
      <alignment vertical="center"/>
    </xf>
    <xf numFmtId="0" fontId="8" fillId="2" borderId="10" xfId="0" applyFont="1" applyFill="1" applyBorder="1">
      <alignment vertical="center"/>
    </xf>
    <xf numFmtId="0" fontId="8" fillId="2" borderId="38" xfId="0" applyFont="1" applyFill="1" applyBorder="1" applyAlignment="1">
      <alignment vertical="center"/>
    </xf>
    <xf numFmtId="0" fontId="10" fillId="5" borderId="6" xfId="0" applyFont="1" applyFill="1" applyBorder="1">
      <alignment vertical="center"/>
    </xf>
    <xf numFmtId="0" fontId="10" fillId="2" borderId="10" xfId="0" applyFont="1" applyFill="1" applyBorder="1">
      <alignment vertical="center"/>
    </xf>
    <xf numFmtId="0" fontId="11" fillId="2" borderId="0" xfId="0" applyFont="1" applyFill="1" applyAlignment="1">
      <alignment vertical="center" wrapText="1"/>
    </xf>
    <xf numFmtId="0" fontId="12" fillId="0" borderId="0" xfId="1" applyFont="1">
      <alignment vertical="center"/>
    </xf>
    <xf numFmtId="38" fontId="12" fillId="2" borderId="5" xfId="2" applyFont="1" applyFill="1" applyBorder="1" applyAlignment="1">
      <alignment vertical="center"/>
    </xf>
    <xf numFmtId="9" fontId="12" fillId="2" borderId="20" xfId="1" applyNumberFormat="1" applyFont="1" applyFill="1" applyBorder="1" applyAlignment="1">
      <alignment vertical="center"/>
    </xf>
    <xf numFmtId="38" fontId="12" fillId="0" borderId="11" xfId="2" applyFont="1" applyBorder="1" applyAlignment="1">
      <alignment vertical="center"/>
    </xf>
    <xf numFmtId="0" fontId="12" fillId="0" borderId="0" xfId="1" applyFont="1" applyAlignment="1">
      <alignment vertical="top"/>
    </xf>
    <xf numFmtId="176" fontId="12" fillId="0" borderId="0" xfId="1" applyNumberFormat="1" applyFont="1" applyAlignment="1">
      <alignment horizontal="center" vertical="center"/>
    </xf>
    <xf numFmtId="38" fontId="12" fillId="0" borderId="0" xfId="1" applyNumberFormat="1" applyFont="1">
      <alignment vertical="center"/>
    </xf>
    <xf numFmtId="9" fontId="12" fillId="0" borderId="0" xfId="1" applyNumberFormat="1" applyFont="1">
      <alignment vertical="center"/>
    </xf>
    <xf numFmtId="38" fontId="12" fillId="0" borderId="0" xfId="3" applyFont="1" applyFill="1" applyBorder="1" applyProtection="1">
      <alignment vertical="center"/>
    </xf>
    <xf numFmtId="9" fontId="12" fillId="0" borderId="17" xfId="5" applyNumberFormat="1" applyFont="1" applyBorder="1" applyAlignment="1" applyProtection="1">
      <alignment vertical="center" wrapText="1"/>
    </xf>
    <xf numFmtId="176" fontId="12" fillId="2" borderId="46" xfId="3" applyNumberFormat="1" applyFont="1" applyFill="1" applyBorder="1" applyAlignment="1" applyProtection="1">
      <alignment vertical="center"/>
    </xf>
    <xf numFmtId="176" fontId="12" fillId="2" borderId="17" xfId="3" applyNumberFormat="1" applyFont="1" applyFill="1" applyBorder="1" applyAlignment="1" applyProtection="1">
      <alignment vertical="center"/>
    </xf>
    <xf numFmtId="180" fontId="12" fillId="0" borderId="0" xfId="1" applyNumberFormat="1" applyFont="1">
      <alignment vertical="center"/>
    </xf>
    <xf numFmtId="9" fontId="12" fillId="0" borderId="21" xfId="5" applyNumberFormat="1" applyFont="1" applyBorder="1" applyAlignment="1" applyProtection="1">
      <alignment vertical="center" wrapText="1"/>
    </xf>
    <xf numFmtId="176" fontId="12" fillId="2" borderId="39" xfId="3" applyNumberFormat="1" applyFont="1" applyFill="1" applyBorder="1" applyAlignment="1" applyProtection="1">
      <alignment vertical="center"/>
    </xf>
    <xf numFmtId="176" fontId="12" fillId="2" borderId="21" xfId="3" applyNumberFormat="1" applyFont="1" applyFill="1" applyBorder="1" applyAlignment="1" applyProtection="1">
      <alignment vertical="center"/>
    </xf>
    <xf numFmtId="176" fontId="12" fillId="2" borderId="47" xfId="3" applyNumberFormat="1" applyFont="1" applyFill="1" applyBorder="1" applyAlignment="1" applyProtection="1">
      <alignment vertical="center"/>
    </xf>
    <xf numFmtId="0" fontId="12" fillId="0" borderId="4" xfId="1" applyFont="1" applyBorder="1" applyAlignment="1">
      <alignment horizontal="left" vertical="center"/>
    </xf>
    <xf numFmtId="179" fontId="12" fillId="0" borderId="27" xfId="1" applyNumberFormat="1" applyFont="1" applyBorder="1" applyAlignment="1">
      <alignment horizontal="right" vertical="center"/>
    </xf>
    <xf numFmtId="9" fontId="12" fillId="0" borderId="17" xfId="1" applyNumberFormat="1" applyFont="1" applyBorder="1" applyAlignment="1">
      <alignment vertical="center" wrapText="1"/>
    </xf>
    <xf numFmtId="176" fontId="12" fillId="2" borderId="43" xfId="3" applyNumberFormat="1" applyFont="1" applyFill="1" applyBorder="1" applyAlignment="1" applyProtection="1">
      <alignment vertical="center"/>
    </xf>
    <xf numFmtId="176" fontId="12" fillId="2" borderId="16" xfId="3" applyNumberFormat="1" applyFont="1" applyFill="1" applyBorder="1" applyAlignment="1" applyProtection="1">
      <alignment horizontal="right" vertical="center"/>
    </xf>
    <xf numFmtId="0" fontId="12" fillId="0" borderId="1" xfId="1" applyFont="1" applyBorder="1" applyAlignment="1">
      <alignment horizontal="left" vertical="center"/>
    </xf>
    <xf numFmtId="179" fontId="12" fillId="0" borderId="2" xfId="1" applyNumberFormat="1" applyFont="1" applyBorder="1" applyAlignment="1">
      <alignment horizontal="right" vertical="center"/>
    </xf>
    <xf numFmtId="9" fontId="12" fillId="0" borderId="16" xfId="1" applyNumberFormat="1" applyFont="1" applyBorder="1" applyAlignment="1">
      <alignment vertical="center" wrapText="1"/>
    </xf>
    <xf numFmtId="176" fontId="12" fillId="2" borderId="45" xfId="3" applyNumberFormat="1" applyFont="1" applyFill="1" applyBorder="1" applyAlignment="1" applyProtection="1">
      <alignment vertical="center"/>
    </xf>
    <xf numFmtId="176" fontId="12" fillId="2" borderId="14" xfId="3" applyNumberFormat="1" applyFont="1" applyFill="1" applyBorder="1" applyAlignment="1" applyProtection="1">
      <alignment horizontal="right" vertical="center"/>
    </xf>
    <xf numFmtId="176" fontId="12" fillId="2" borderId="18" xfId="3" applyNumberFormat="1" applyFont="1" applyFill="1" applyBorder="1" applyAlignment="1" applyProtection="1">
      <alignment horizontal="right" vertical="center"/>
    </xf>
    <xf numFmtId="176" fontId="12" fillId="2" borderId="7" xfId="3" applyNumberFormat="1" applyFont="1" applyFill="1" applyBorder="1" applyAlignment="1" applyProtection="1">
      <alignment horizontal="center" vertical="center"/>
    </xf>
    <xf numFmtId="176" fontId="12" fillId="2" borderId="7" xfId="3" applyNumberFormat="1" applyFont="1" applyFill="1" applyBorder="1" applyProtection="1">
      <alignment vertical="center"/>
    </xf>
    <xf numFmtId="0" fontId="14" fillId="0" borderId="0" xfId="1" applyFont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177" fontId="12" fillId="6" borderId="35" xfId="4" applyNumberFormat="1" applyFont="1" applyFill="1" applyBorder="1" applyAlignment="1" applyProtection="1">
      <alignment vertical="center" wrapText="1"/>
      <protection locked="0"/>
    </xf>
    <xf numFmtId="177" fontId="12" fillId="6" borderId="36" xfId="4" applyNumberFormat="1" applyFont="1" applyFill="1" applyBorder="1" applyAlignment="1" applyProtection="1">
      <alignment vertical="center" wrapText="1"/>
      <protection locked="0"/>
    </xf>
    <xf numFmtId="177" fontId="12" fillId="6" borderId="2" xfId="4" applyNumberFormat="1" applyFont="1" applyFill="1" applyBorder="1" applyAlignment="1" applyProtection="1">
      <alignment vertical="center" wrapText="1"/>
      <protection locked="0"/>
    </xf>
    <xf numFmtId="178" fontId="12" fillId="6" borderId="35" xfId="4" applyNumberFormat="1" applyFont="1" applyFill="1" applyBorder="1" applyAlignment="1" applyProtection="1">
      <alignment vertical="center" wrapText="1"/>
      <protection locked="0"/>
    </xf>
    <xf numFmtId="178" fontId="12" fillId="6" borderId="36" xfId="4" applyNumberFormat="1" applyFont="1" applyFill="1" applyBorder="1" applyAlignment="1" applyProtection="1">
      <alignment vertical="center" wrapText="1"/>
      <protection locked="0"/>
    </xf>
    <xf numFmtId="178" fontId="12" fillId="6" borderId="2" xfId="4" applyNumberFormat="1" applyFont="1" applyFill="1" applyBorder="1" applyAlignment="1" applyProtection="1">
      <alignment vertical="center" wrapText="1"/>
      <protection locked="0"/>
    </xf>
    <xf numFmtId="176" fontId="12" fillId="2" borderId="7" xfId="3" applyNumberFormat="1" applyFont="1" applyFill="1" applyBorder="1" applyAlignment="1" applyProtection="1">
      <alignment horizontal="right" vertical="center"/>
    </xf>
    <xf numFmtId="0" fontId="12" fillId="2" borderId="0" xfId="1" applyFont="1" applyFill="1">
      <alignment vertical="center"/>
    </xf>
    <xf numFmtId="0" fontId="12" fillId="2" borderId="7" xfId="1" applyFont="1" applyFill="1" applyBorder="1" applyAlignment="1">
      <alignment horizontal="left" vertical="center"/>
    </xf>
    <xf numFmtId="179" fontId="12" fillId="2" borderId="7" xfId="1" applyNumberFormat="1" applyFont="1" applyFill="1" applyBorder="1" applyAlignment="1">
      <alignment horizontal="right" vertical="center"/>
    </xf>
    <xf numFmtId="0" fontId="12" fillId="2" borderId="7" xfId="1" applyFont="1" applyFill="1" applyBorder="1" applyAlignment="1">
      <alignment vertical="center" wrapText="1"/>
    </xf>
    <xf numFmtId="9" fontId="12" fillId="2" borderId="7" xfId="1" applyNumberFormat="1" applyFont="1" applyFill="1" applyBorder="1" applyAlignment="1">
      <alignment vertical="center" wrapText="1"/>
    </xf>
    <xf numFmtId="177" fontId="12" fillId="2" borderId="7" xfId="4" applyNumberFormat="1" applyFont="1" applyFill="1" applyBorder="1" applyAlignment="1" applyProtection="1">
      <alignment vertical="center" wrapText="1"/>
      <protection locked="0"/>
    </xf>
    <xf numFmtId="178" fontId="12" fillId="2" borderId="7" xfId="4" applyNumberFormat="1" applyFont="1" applyFill="1" applyBorder="1" applyAlignment="1" applyProtection="1">
      <alignment vertical="center" wrapText="1"/>
      <protection locked="0"/>
    </xf>
    <xf numFmtId="176" fontId="12" fillId="2" borderId="0" xfId="3" applyNumberFormat="1" applyFont="1" applyFill="1" applyBorder="1" applyAlignment="1" applyProtection="1">
      <alignment horizontal="center" vertical="center"/>
    </xf>
    <xf numFmtId="0" fontId="13" fillId="6" borderId="0" xfId="1" applyFont="1" applyFill="1" applyAlignment="1">
      <alignment horizontal="center" vertical="center"/>
    </xf>
    <xf numFmtId="0" fontId="12" fillId="0" borderId="28" xfId="1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8" fillId="2" borderId="42" xfId="0" applyFont="1" applyFill="1" applyBorder="1" applyAlignment="1">
      <alignment vertical="center"/>
    </xf>
    <xf numFmtId="0" fontId="10" fillId="2" borderId="38" xfId="0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2" borderId="31" xfId="0" applyFont="1" applyFill="1" applyBorder="1" applyAlignment="1">
      <alignment horizontal="center" vertical="center"/>
    </xf>
    <xf numFmtId="0" fontId="8" fillId="6" borderId="31" xfId="0" applyFont="1" applyFill="1" applyBorder="1">
      <alignment vertical="center"/>
    </xf>
    <xf numFmtId="0" fontId="8" fillId="6" borderId="24" xfId="0" applyFont="1" applyFill="1" applyBorder="1">
      <alignment vertical="center"/>
    </xf>
    <xf numFmtId="0" fontId="8" fillId="6" borderId="11" xfId="0" applyFont="1" applyFill="1" applyBorder="1">
      <alignment vertical="center"/>
    </xf>
    <xf numFmtId="0" fontId="8" fillId="6" borderId="20" xfId="0" applyFont="1" applyFill="1" applyBorder="1">
      <alignment vertical="center"/>
    </xf>
    <xf numFmtId="0" fontId="8" fillId="6" borderId="3" xfId="0" applyFont="1" applyFill="1" applyBorder="1">
      <alignment vertical="center"/>
    </xf>
    <xf numFmtId="0" fontId="8" fillId="6" borderId="16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60" xfId="0" applyFont="1" applyFill="1" applyBorder="1" applyAlignment="1">
      <alignment horizontal="center" vertical="center"/>
    </xf>
    <xf numFmtId="38" fontId="8" fillId="2" borderId="0" xfId="9" applyFont="1" applyFill="1">
      <alignment vertical="center"/>
    </xf>
    <xf numFmtId="38" fontId="13" fillId="6" borderId="0" xfId="9" applyFont="1" applyFill="1" applyAlignment="1">
      <alignment horizontal="center" vertical="center"/>
    </xf>
    <xf numFmtId="38" fontId="8" fillId="5" borderId="48" xfId="9" applyFont="1" applyFill="1" applyBorder="1">
      <alignment vertical="center"/>
    </xf>
    <xf numFmtId="38" fontId="8" fillId="6" borderId="51" xfId="9" applyFont="1" applyFill="1" applyBorder="1">
      <alignment vertical="center"/>
    </xf>
    <xf numFmtId="38" fontId="8" fillId="6" borderId="49" xfId="9" applyFont="1" applyFill="1" applyBorder="1">
      <alignment vertical="center"/>
    </xf>
    <xf numFmtId="38" fontId="8" fillId="6" borderId="44" xfId="9" applyFont="1" applyFill="1" applyBorder="1">
      <alignment vertical="center"/>
    </xf>
    <xf numFmtId="38" fontId="8" fillId="6" borderId="50" xfId="9" applyFont="1" applyFill="1" applyBorder="1">
      <alignment vertical="center"/>
    </xf>
    <xf numFmtId="38" fontId="8" fillId="2" borderId="51" xfId="9" applyFont="1" applyFill="1" applyBorder="1" applyAlignment="1">
      <alignment horizontal="center" vertical="center"/>
    </xf>
    <xf numFmtId="38" fontId="8" fillId="6" borderId="43" xfId="9" applyFont="1" applyFill="1" applyBorder="1">
      <alignment vertical="center"/>
    </xf>
    <xf numFmtId="38" fontId="8" fillId="6" borderId="45" xfId="9" applyFont="1" applyFill="1" applyBorder="1">
      <alignment vertical="center"/>
    </xf>
    <xf numFmtId="38" fontId="8" fillId="6" borderId="49" xfId="9" applyFont="1" applyFill="1" applyBorder="1" applyAlignment="1">
      <alignment vertical="center"/>
    </xf>
    <xf numFmtId="38" fontId="8" fillId="2" borderId="0" xfId="9" applyFont="1" applyFill="1" applyBorder="1">
      <alignment vertical="center"/>
    </xf>
    <xf numFmtId="38" fontId="8" fillId="6" borderId="32" xfId="9" applyFont="1" applyFill="1" applyBorder="1">
      <alignment vertical="center"/>
    </xf>
    <xf numFmtId="38" fontId="8" fillId="2" borderId="49" xfId="9" applyFont="1" applyFill="1" applyBorder="1" applyAlignment="1">
      <alignment vertical="center"/>
    </xf>
    <xf numFmtId="0" fontId="8" fillId="2" borderId="24" xfId="0" applyFont="1" applyFill="1" applyBorder="1" applyAlignment="1">
      <alignment horizontal="left" vertical="center" wrapText="1"/>
    </xf>
    <xf numFmtId="0" fontId="8" fillId="6" borderId="33" xfId="0" applyFont="1" applyFill="1" applyBorder="1">
      <alignment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62" xfId="0" applyFont="1" applyFill="1" applyBorder="1" applyAlignment="1">
      <alignment horizontal="center" vertical="center"/>
    </xf>
    <xf numFmtId="38" fontId="8" fillId="2" borderId="62" xfId="9" applyFont="1" applyFill="1" applyBorder="1">
      <alignment vertical="center"/>
    </xf>
    <xf numFmtId="0" fontId="17" fillId="2" borderId="0" xfId="0" applyFont="1" applyFill="1">
      <alignment vertical="center"/>
    </xf>
    <xf numFmtId="0" fontId="18" fillId="0" borderId="0" xfId="1" applyFont="1">
      <alignment vertical="center"/>
    </xf>
    <xf numFmtId="38" fontId="8" fillId="6" borderId="49" xfId="9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38" fontId="19" fillId="5" borderId="44" xfId="9" applyFont="1" applyFill="1" applyBorder="1" applyAlignment="1">
      <alignment horizontal="center" vertical="center" wrapText="1"/>
    </xf>
    <xf numFmtId="38" fontId="19" fillId="5" borderId="47" xfId="9" applyFont="1" applyFill="1" applyBorder="1" applyAlignment="1">
      <alignment horizontal="center" vertical="center" wrapText="1"/>
    </xf>
    <xf numFmtId="38" fontId="19" fillId="5" borderId="9" xfId="9" applyFont="1" applyFill="1" applyBorder="1" applyAlignment="1">
      <alignment horizontal="center" vertical="center" wrapText="1"/>
    </xf>
    <xf numFmtId="38" fontId="8" fillId="5" borderId="7" xfId="9" applyFont="1" applyFill="1" applyBorder="1">
      <alignment vertical="center"/>
    </xf>
    <xf numFmtId="38" fontId="8" fillId="6" borderId="30" xfId="9" applyFont="1" applyFill="1" applyBorder="1">
      <alignment vertical="center"/>
    </xf>
    <xf numFmtId="38" fontId="8" fillId="6" borderId="0" xfId="9" applyFont="1" applyFill="1" applyBorder="1">
      <alignment vertical="center"/>
    </xf>
    <xf numFmtId="38" fontId="8" fillId="6" borderId="9" xfId="9" applyFont="1" applyFill="1" applyBorder="1">
      <alignment vertical="center"/>
    </xf>
    <xf numFmtId="38" fontId="8" fillId="2" borderId="30" xfId="9" applyFont="1" applyFill="1" applyBorder="1" applyAlignment="1">
      <alignment horizontal="center" vertical="center"/>
    </xf>
    <xf numFmtId="38" fontId="8" fillId="6" borderId="19" xfId="9" applyFont="1" applyFill="1" applyBorder="1">
      <alignment vertical="center"/>
    </xf>
    <xf numFmtId="38" fontId="8" fillId="6" borderId="0" xfId="9" applyFont="1" applyFill="1" applyBorder="1" applyAlignment="1">
      <alignment horizontal="center" vertical="center"/>
    </xf>
    <xf numFmtId="38" fontId="8" fillId="6" borderId="10" xfId="9" applyFont="1" applyFill="1" applyBorder="1">
      <alignment vertical="center"/>
    </xf>
    <xf numFmtId="38" fontId="8" fillId="6" borderId="9" xfId="9" applyFont="1" applyFill="1" applyBorder="1" applyAlignment="1">
      <alignment vertical="center"/>
    </xf>
    <xf numFmtId="38" fontId="8" fillId="6" borderId="0" xfId="9" applyFont="1" applyFill="1" applyBorder="1" applyAlignment="1">
      <alignment vertical="center"/>
    </xf>
    <xf numFmtId="0" fontId="8" fillId="2" borderId="31" xfId="0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8" fillId="2" borderId="11" xfId="0" applyFont="1" applyFill="1" applyBorder="1">
      <alignment vertical="center"/>
    </xf>
    <xf numFmtId="0" fontId="8" fillId="2" borderId="31" xfId="0" applyFont="1" applyFill="1" applyBorder="1">
      <alignment vertical="center"/>
    </xf>
    <xf numFmtId="0" fontId="8" fillId="2" borderId="24" xfId="0" applyFont="1" applyFill="1" applyBorder="1">
      <alignment vertical="center"/>
    </xf>
    <xf numFmtId="0" fontId="19" fillId="2" borderId="24" xfId="0" applyFont="1" applyFill="1" applyBorder="1">
      <alignment vertical="center"/>
    </xf>
    <xf numFmtId="0" fontId="8" fillId="2" borderId="20" xfId="0" applyFont="1" applyFill="1" applyBorder="1">
      <alignment vertical="center"/>
    </xf>
    <xf numFmtId="0" fontId="8" fillId="2" borderId="3" xfId="0" applyFont="1" applyFill="1" applyBorder="1">
      <alignment vertical="center"/>
    </xf>
    <xf numFmtId="0" fontId="8" fillId="2" borderId="0" xfId="0" applyFont="1" applyFill="1" applyBorder="1" applyAlignment="1">
      <alignment horizontal="left" vertical="center"/>
    </xf>
    <xf numFmtId="38" fontId="8" fillId="2" borderId="61" xfId="9" applyFont="1" applyFill="1" applyBorder="1">
      <alignment vertical="center"/>
    </xf>
    <xf numFmtId="38" fontId="8" fillId="2" borderId="63" xfId="9" applyFont="1" applyFill="1" applyBorder="1">
      <alignment vertical="center"/>
    </xf>
    <xf numFmtId="0" fontId="11" fillId="2" borderId="0" xfId="0" applyFont="1" applyFill="1" applyAlignment="1">
      <alignment vertical="center"/>
    </xf>
    <xf numFmtId="176" fontId="9" fillId="4" borderId="0" xfId="1" applyNumberFormat="1" applyFont="1" applyFill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38" fontId="8" fillId="5" borderId="27" xfId="9" applyFont="1" applyFill="1" applyBorder="1" applyAlignment="1">
      <alignment horizontal="center" vertical="center"/>
    </xf>
    <xf numFmtId="38" fontId="8" fillId="5" borderId="40" xfId="9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11" xfId="0" applyFont="1" applyFill="1" applyBorder="1" applyAlignment="1">
      <alignment horizontal="left" vertical="center" wrapText="1"/>
    </xf>
    <xf numFmtId="0" fontId="8" fillId="2" borderId="58" xfId="0" applyFont="1" applyFill="1" applyBorder="1" applyAlignment="1">
      <alignment horizontal="center" vertical="center"/>
    </xf>
    <xf numFmtId="0" fontId="8" fillId="2" borderId="59" xfId="0" applyFont="1" applyFill="1" applyBorder="1" applyAlignment="1">
      <alignment horizontal="center" vertical="center"/>
    </xf>
    <xf numFmtId="38" fontId="8" fillId="5" borderId="29" xfId="9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0" fontId="11" fillId="5" borderId="53" xfId="0" applyFont="1" applyFill="1" applyBorder="1" applyAlignment="1">
      <alignment horizontal="center" vertical="center"/>
    </xf>
    <xf numFmtId="0" fontId="11" fillId="5" borderId="54" xfId="0" applyFont="1" applyFill="1" applyBorder="1" applyAlignment="1">
      <alignment horizontal="center" vertical="center"/>
    </xf>
    <xf numFmtId="0" fontId="11" fillId="5" borderId="55" xfId="0" applyFont="1" applyFill="1" applyBorder="1" applyAlignment="1">
      <alignment horizontal="center" vertical="center"/>
    </xf>
    <xf numFmtId="0" fontId="11" fillId="5" borderId="56" xfId="0" applyFont="1" applyFill="1" applyBorder="1" applyAlignment="1">
      <alignment horizontal="center" vertical="center"/>
    </xf>
    <xf numFmtId="0" fontId="11" fillId="5" borderId="57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left" vertical="center" shrinkToFit="1"/>
    </xf>
    <xf numFmtId="0" fontId="10" fillId="2" borderId="31" xfId="0" applyFont="1" applyFill="1" applyBorder="1" applyAlignment="1">
      <alignment horizontal="left" vertical="center" shrinkToFit="1"/>
    </xf>
    <xf numFmtId="0" fontId="8" fillId="2" borderId="2" xfId="0" applyFont="1" applyFill="1" applyBorder="1" applyAlignment="1">
      <alignment horizontal="left" vertical="center" shrinkToFit="1"/>
    </xf>
    <xf numFmtId="0" fontId="8" fillId="2" borderId="10" xfId="0" applyFont="1" applyFill="1" applyBorder="1" applyAlignment="1">
      <alignment horizontal="left" vertical="center" shrinkToFit="1"/>
    </xf>
    <xf numFmtId="0" fontId="8" fillId="2" borderId="3" xfId="0" applyFont="1" applyFill="1" applyBorder="1" applyAlignment="1">
      <alignment horizontal="left" vertical="center" shrinkToFit="1"/>
    </xf>
    <xf numFmtId="0" fontId="12" fillId="0" borderId="0" xfId="1" applyFont="1" applyAlignment="1">
      <alignment horizontal="left" vertical="top" wrapText="1"/>
    </xf>
    <xf numFmtId="0" fontId="12" fillId="0" borderId="6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41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0" fontId="12" fillId="0" borderId="37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 shrinkToFit="1"/>
    </xf>
    <xf numFmtId="0" fontId="12" fillId="0" borderId="5" xfId="1" applyFont="1" applyBorder="1" applyAlignment="1">
      <alignment horizontal="center" vertical="center" shrinkToFit="1"/>
    </xf>
    <xf numFmtId="0" fontId="12" fillId="0" borderId="41" xfId="1" applyFont="1" applyBorder="1" applyAlignment="1">
      <alignment horizontal="center" vertical="center" shrinkToFit="1"/>
    </xf>
    <xf numFmtId="0" fontId="12" fillId="0" borderId="20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center" vertical="center" shrinkToFit="1"/>
    </xf>
    <xf numFmtId="0" fontId="12" fillId="0" borderId="11" xfId="1" applyFont="1" applyBorder="1" applyAlignment="1">
      <alignment horizontal="center" vertical="center" shrinkToFit="1"/>
    </xf>
    <xf numFmtId="38" fontId="12" fillId="2" borderId="6" xfId="2" applyFont="1" applyFill="1" applyBorder="1" applyAlignment="1">
      <alignment horizontal="center" vertical="center"/>
    </xf>
    <xf numFmtId="38" fontId="12" fillId="2" borderId="5" xfId="2" applyFont="1" applyFill="1" applyBorder="1" applyAlignment="1">
      <alignment horizontal="center" vertical="center"/>
    </xf>
    <xf numFmtId="9" fontId="12" fillId="2" borderId="41" xfId="1" applyNumberFormat="1" applyFont="1" applyFill="1" applyBorder="1" applyAlignment="1">
      <alignment horizontal="center" vertical="center"/>
    </xf>
    <xf numFmtId="9" fontId="12" fillId="2" borderId="20" xfId="1" applyNumberFormat="1" applyFont="1" applyFill="1" applyBorder="1" applyAlignment="1">
      <alignment horizontal="center" vertical="center"/>
    </xf>
    <xf numFmtId="38" fontId="12" fillId="0" borderId="8" xfId="2" applyFont="1" applyBorder="1" applyAlignment="1">
      <alignment horizontal="center" vertical="center"/>
    </xf>
    <xf numFmtId="38" fontId="12" fillId="0" borderId="11" xfId="2" applyFont="1" applyBorder="1" applyAlignment="1">
      <alignment horizontal="center" vertical="center"/>
    </xf>
    <xf numFmtId="0" fontId="12" fillId="0" borderId="0" xfId="1" applyFont="1" applyBorder="1" applyAlignment="1">
      <alignment horizontal="left" vertical="center" wrapText="1"/>
    </xf>
    <xf numFmtId="0" fontId="8" fillId="3" borderId="14" xfId="1" applyFont="1" applyFill="1" applyBorder="1" applyAlignment="1">
      <alignment horizontal="center" vertical="center" wrapText="1"/>
    </xf>
    <xf numFmtId="0" fontId="8" fillId="3" borderId="33" xfId="1" applyFont="1" applyFill="1" applyBorder="1" applyAlignment="1">
      <alignment horizontal="center" vertical="center"/>
    </xf>
    <xf numFmtId="0" fontId="8" fillId="3" borderId="48" xfId="1" applyFont="1" applyFill="1" applyBorder="1" applyAlignment="1">
      <alignment horizontal="center" vertical="center" wrapText="1"/>
    </xf>
    <xf numFmtId="0" fontId="8" fillId="3" borderId="50" xfId="1" applyFont="1" applyFill="1" applyBorder="1" applyAlignment="1">
      <alignment horizontal="center" vertical="center"/>
    </xf>
    <xf numFmtId="0" fontId="12" fillId="0" borderId="26" xfId="1" applyFont="1" applyBorder="1" applyAlignment="1">
      <alignment horizontal="left" vertical="center" wrapText="1"/>
    </xf>
    <xf numFmtId="0" fontId="12" fillId="0" borderId="23" xfId="1" applyFont="1" applyBorder="1" applyAlignment="1">
      <alignment horizontal="left" vertical="center" wrapText="1"/>
    </xf>
    <xf numFmtId="179" fontId="12" fillId="0" borderId="35" xfId="1" applyNumberFormat="1" applyFont="1" applyBorder="1" applyAlignment="1">
      <alignment horizontal="right" vertical="center"/>
    </xf>
    <xf numFmtId="179" fontId="12" fillId="0" borderId="36" xfId="1" applyNumberFormat="1" applyFont="1" applyBorder="1" applyAlignment="1">
      <alignment horizontal="right" vertical="center"/>
    </xf>
    <xf numFmtId="0" fontId="12" fillId="3" borderId="6" xfId="1" applyFont="1" applyFill="1" applyBorder="1" applyAlignment="1">
      <alignment horizontal="center" vertical="center" wrapText="1"/>
    </xf>
    <xf numFmtId="0" fontId="12" fillId="3" borderId="8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/>
    </xf>
    <xf numFmtId="0" fontId="12" fillId="3" borderId="13" xfId="1" applyFont="1" applyFill="1" applyBorder="1" applyAlignment="1">
      <alignment horizontal="center" vertical="center" wrapText="1"/>
    </xf>
    <xf numFmtId="0" fontId="12" fillId="3" borderId="32" xfId="1" applyFont="1" applyFill="1" applyBorder="1" applyAlignment="1">
      <alignment horizontal="center" vertical="center"/>
    </xf>
    <xf numFmtId="0" fontId="12" fillId="3" borderId="2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/>
    </xf>
    <xf numFmtId="0" fontId="12" fillId="3" borderId="14" xfId="1" applyFont="1" applyFill="1" applyBorder="1" applyAlignment="1">
      <alignment horizontal="center" vertical="center" wrapText="1"/>
    </xf>
    <xf numFmtId="0" fontId="12" fillId="3" borderId="33" xfId="1" applyFont="1" applyFill="1" applyBorder="1" applyAlignment="1">
      <alignment horizontal="center" vertical="center"/>
    </xf>
  </cellXfs>
  <cellStyles count="10">
    <cellStyle name="パーセント 2" xfId="4" xr:uid="{AA2D59A8-EDFA-4115-BFE3-A43140617C82}"/>
    <cellStyle name="パーセント 3" xfId="5" xr:uid="{897E60C8-B0DB-41FF-A621-9D04D6CAF1A0}"/>
    <cellStyle name="パーセント 3 2" xfId="8" xr:uid="{ADA1085F-BC7A-4CB5-A288-EF8F046E7F7E}"/>
    <cellStyle name="桁区切り" xfId="9" builtinId="6"/>
    <cellStyle name="桁区切り 2" xfId="2" xr:uid="{E5D7AB6C-03B4-4D85-9006-69AF7B968855}"/>
    <cellStyle name="桁区切り 2 2" xfId="3" xr:uid="{258E3834-F0D8-43C9-B892-EAB10E505AC4}"/>
    <cellStyle name="桁区切り 3" xfId="7" xr:uid="{287A8149-DDDF-4FC8-9F8B-782685172D29}"/>
    <cellStyle name="標準" xfId="0" builtinId="0"/>
    <cellStyle name="標準 2" xfId="1" xr:uid="{02118C36-C16A-4339-A230-D81630095787}"/>
    <cellStyle name="標準 3" xfId="6" xr:uid="{2F6B1AB7-C680-48FB-BC3C-842321AF0E3B}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1973032</xdr:colOff>
      <xdr:row>0</xdr:row>
      <xdr:rowOff>22411</xdr:rowOff>
    </xdr:from>
    <xdr:to>
      <xdr:col>6</xdr:col>
      <xdr:colOff>2656409</xdr:colOff>
      <xdr:row>0</xdr:row>
      <xdr:rowOff>274411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3C3AE97-D46D-C85C-F87F-BBBC2BD6E120}"/>
            </a:ext>
          </a:extLst>
        </xdr:cNvPr>
        <xdr:cNvSpPr txBox="1"/>
      </xdr:nvSpPr>
      <xdr:spPr>
        <a:xfrm flipH="1">
          <a:off x="6694711" y="22411"/>
          <a:ext cx="683377" cy="252000"/>
        </a:xfrm>
        <a:prstGeom prst="rect">
          <a:avLst/>
        </a:prstGeom>
        <a:solidFill>
          <a:schemeClr val="lt1"/>
        </a:solidFill>
        <a:ln w="31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kern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523875</xdr:colOff>
      <xdr:row>0</xdr:row>
      <xdr:rowOff>0</xdr:rowOff>
    </xdr:from>
    <xdr:to>
      <xdr:col>10</xdr:col>
      <xdr:colOff>1171875</xdr:colOff>
      <xdr:row>0</xdr:row>
      <xdr:rowOff>252000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C6DBD7-0705-44ED-A0B4-2989FC1A33E3}"/>
            </a:ext>
          </a:extLst>
        </xdr:cNvPr>
        <xdr:cNvSpPr txBox="1"/>
      </xdr:nvSpPr>
      <xdr:spPr>
        <a:xfrm flipH="1">
          <a:off x="11039475" y="0"/>
          <a:ext cx="648000" cy="252000"/>
        </a:xfrm>
        <a:prstGeom prst="rect">
          <a:avLst/>
        </a:prstGeom>
        <a:solidFill>
          <a:schemeClr val="lt1"/>
        </a:solidFill>
        <a:ln w="31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kern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06BC8-51AA-4F6B-A2F3-8A867A688297}">
  <dimension ref="B1:G50"/>
  <sheetViews>
    <sheetView view="pageBreakPreview" topLeftCell="A14" zoomScaleNormal="100" zoomScaleSheetLayoutView="100" workbookViewId="0">
      <selection activeCell="F7" sqref="F7"/>
    </sheetView>
  </sheetViews>
  <sheetFormatPr defaultRowHeight="13.5"/>
  <cols>
    <col min="1" max="1" width="1.625" style="5" customWidth="1"/>
    <col min="2" max="3" width="1.25" style="5" customWidth="1"/>
    <col min="4" max="4" width="33.125" style="5" customWidth="1"/>
    <col min="5" max="5" width="11.625" style="79" customWidth="1"/>
    <col min="6" max="6" width="13.625" style="79" customWidth="1"/>
    <col min="7" max="7" width="35.625" style="5" customWidth="1"/>
    <col min="8" max="16384" width="9" style="5"/>
  </cols>
  <sheetData>
    <row r="1" spans="2:7" ht="24.95" customHeight="1">
      <c r="B1" s="98" t="s">
        <v>58</v>
      </c>
    </row>
    <row r="2" spans="2:7" ht="16.5" customHeight="1">
      <c r="E2" s="80" t="s">
        <v>41</v>
      </c>
    </row>
    <row r="3" spans="2:7" ht="16.5" customHeight="1">
      <c r="B3" s="136" t="s">
        <v>0</v>
      </c>
      <c r="C3" s="137"/>
      <c r="D3" s="138"/>
      <c r="E3" s="134" t="s">
        <v>67</v>
      </c>
      <c r="F3" s="135"/>
      <c r="G3" s="142" t="s">
        <v>54</v>
      </c>
    </row>
    <row r="4" spans="2:7" ht="24">
      <c r="B4" s="139"/>
      <c r="C4" s="140"/>
      <c r="D4" s="141"/>
      <c r="E4" s="104" t="s">
        <v>57</v>
      </c>
      <c r="F4" s="103" t="s">
        <v>59</v>
      </c>
      <c r="G4" s="143"/>
    </row>
    <row r="5" spans="2:7" ht="16.5" customHeight="1">
      <c r="B5" s="13" t="s">
        <v>1</v>
      </c>
      <c r="C5" s="2"/>
      <c r="D5" s="3"/>
      <c r="E5" s="105"/>
      <c r="F5" s="81"/>
      <c r="G5" s="3"/>
    </row>
    <row r="6" spans="2:7" ht="16.5" customHeight="1">
      <c r="B6" s="1"/>
      <c r="C6" s="12" t="s">
        <v>2</v>
      </c>
      <c r="D6" s="115"/>
      <c r="E6" s="106"/>
      <c r="F6" s="82"/>
      <c r="G6" s="71"/>
    </row>
    <row r="7" spans="2:7" ht="16.5" customHeight="1">
      <c r="B7" s="1"/>
      <c r="C7" s="67" t="s">
        <v>46</v>
      </c>
      <c r="D7" s="116"/>
      <c r="E7" s="107"/>
      <c r="F7" s="83"/>
      <c r="G7" s="72"/>
    </row>
    <row r="8" spans="2:7" ht="16.5" customHeight="1">
      <c r="B8" s="1"/>
      <c r="C8" s="67" t="s">
        <v>21</v>
      </c>
      <c r="D8" s="116"/>
      <c r="E8" s="107"/>
      <c r="F8" s="83"/>
      <c r="G8" s="72"/>
    </row>
    <row r="9" spans="2:7" ht="16.5" customHeight="1">
      <c r="B9" s="4"/>
      <c r="C9" s="10" t="s">
        <v>17</v>
      </c>
      <c r="D9" s="117"/>
      <c r="E9" s="108"/>
      <c r="F9" s="85"/>
      <c r="G9" s="73"/>
    </row>
    <row r="10" spans="2:7" ht="16.5" customHeight="1">
      <c r="B10" s="13" t="s">
        <v>16</v>
      </c>
      <c r="C10" s="2"/>
      <c r="D10" s="3"/>
      <c r="E10" s="105"/>
      <c r="F10" s="81"/>
      <c r="G10" s="3"/>
    </row>
    <row r="11" spans="2:7" ht="16.5" customHeight="1">
      <c r="B11" s="1"/>
      <c r="C11" s="68" t="s">
        <v>52</v>
      </c>
      <c r="D11" s="118"/>
      <c r="E11" s="109" t="s">
        <v>31</v>
      </c>
      <c r="F11" s="86" t="s">
        <v>31</v>
      </c>
      <c r="G11" s="70" t="s">
        <v>31</v>
      </c>
    </row>
    <row r="12" spans="2:7" ht="16.5" customHeight="1">
      <c r="B12" s="1"/>
      <c r="C12" s="7"/>
      <c r="D12" s="119" t="s">
        <v>2</v>
      </c>
      <c r="E12" s="107"/>
      <c r="F12" s="83"/>
      <c r="G12" s="72"/>
    </row>
    <row r="13" spans="2:7" ht="16.5" customHeight="1">
      <c r="B13" s="1"/>
      <c r="C13" s="7"/>
      <c r="D13" s="119" t="s">
        <v>33</v>
      </c>
      <c r="E13" s="107"/>
      <c r="F13" s="83"/>
      <c r="G13" s="72"/>
    </row>
    <row r="14" spans="2:7" ht="16.5" customHeight="1">
      <c r="B14" s="1"/>
      <c r="C14" s="7"/>
      <c r="D14" s="120" t="s">
        <v>51</v>
      </c>
      <c r="E14" s="107"/>
      <c r="F14" s="83"/>
      <c r="G14" s="72"/>
    </row>
    <row r="15" spans="2:7" ht="16.5" customHeight="1">
      <c r="B15" s="1"/>
      <c r="C15" s="7"/>
      <c r="D15" s="119" t="s">
        <v>34</v>
      </c>
      <c r="E15" s="107"/>
      <c r="F15" s="83"/>
      <c r="G15" s="72"/>
    </row>
    <row r="16" spans="2:7" ht="16.5" customHeight="1">
      <c r="B16" s="1"/>
      <c r="C16" s="7"/>
      <c r="D16" s="119" t="s">
        <v>17</v>
      </c>
      <c r="E16" s="107"/>
      <c r="F16" s="83"/>
      <c r="G16" s="72"/>
    </row>
    <row r="17" spans="2:7" ht="16.5" customHeight="1">
      <c r="B17" s="1"/>
      <c r="C17" s="153" t="s">
        <v>56</v>
      </c>
      <c r="D17" s="154"/>
      <c r="E17" s="109" t="s">
        <v>31</v>
      </c>
      <c r="F17" s="86" t="s">
        <v>31</v>
      </c>
      <c r="G17" s="70" t="s">
        <v>31</v>
      </c>
    </row>
    <row r="18" spans="2:7" ht="16.5" customHeight="1">
      <c r="B18" s="1"/>
      <c r="C18" s="7"/>
      <c r="D18" s="119" t="s">
        <v>2</v>
      </c>
      <c r="E18" s="107"/>
      <c r="F18" s="83"/>
      <c r="G18" s="72"/>
    </row>
    <row r="19" spans="2:7" ht="16.5" customHeight="1">
      <c r="B19" s="1"/>
      <c r="C19" s="7"/>
      <c r="D19" s="119" t="s">
        <v>32</v>
      </c>
      <c r="E19" s="107"/>
      <c r="F19" s="83"/>
      <c r="G19" s="72"/>
    </row>
    <row r="20" spans="2:7" ht="16.5" customHeight="1">
      <c r="B20" s="1"/>
      <c r="C20" s="7"/>
      <c r="D20" s="120" t="s">
        <v>50</v>
      </c>
      <c r="E20" s="107"/>
      <c r="F20" s="83"/>
      <c r="G20" s="72"/>
    </row>
    <row r="21" spans="2:7" ht="16.5" customHeight="1">
      <c r="B21" s="1"/>
      <c r="C21" s="9"/>
      <c r="D21" s="121" t="s">
        <v>17</v>
      </c>
      <c r="E21" s="110"/>
      <c r="F21" s="87"/>
      <c r="G21" s="74"/>
    </row>
    <row r="22" spans="2:7" ht="16.5" customHeight="1">
      <c r="B22" s="1"/>
      <c r="C22" s="68" t="s">
        <v>53</v>
      </c>
      <c r="D22" s="118"/>
      <c r="E22" s="109" t="s">
        <v>31</v>
      </c>
      <c r="F22" s="86" t="s">
        <v>31</v>
      </c>
      <c r="G22" s="70" t="s">
        <v>31</v>
      </c>
    </row>
    <row r="23" spans="2:7" ht="16.5" customHeight="1">
      <c r="B23" s="1"/>
      <c r="C23" s="7"/>
      <c r="D23" s="119" t="s">
        <v>2</v>
      </c>
      <c r="E23" s="107"/>
      <c r="F23" s="83"/>
      <c r="G23" s="72"/>
    </row>
    <row r="24" spans="2:7" ht="16.5" customHeight="1">
      <c r="B24" s="1"/>
      <c r="C24" s="7"/>
      <c r="D24" s="119" t="s">
        <v>32</v>
      </c>
      <c r="E24" s="107"/>
      <c r="F24" s="83"/>
      <c r="G24" s="72"/>
    </row>
    <row r="25" spans="2:7" ht="16.5" customHeight="1">
      <c r="B25" s="1"/>
      <c r="C25" s="7"/>
      <c r="D25" s="120" t="s">
        <v>50</v>
      </c>
      <c r="E25" s="107"/>
      <c r="F25" s="83"/>
      <c r="G25" s="72"/>
    </row>
    <row r="26" spans="2:7" ht="16.5" customHeight="1">
      <c r="B26" s="1"/>
      <c r="C26" s="9"/>
      <c r="D26" s="121" t="s">
        <v>17</v>
      </c>
      <c r="E26" s="110"/>
      <c r="F26" s="87"/>
      <c r="G26" s="74"/>
    </row>
    <row r="27" spans="2:7" ht="16.5" customHeight="1">
      <c r="B27" s="1"/>
      <c r="C27" s="68" t="s">
        <v>64</v>
      </c>
      <c r="D27" s="118"/>
      <c r="E27" s="109" t="s">
        <v>31</v>
      </c>
      <c r="F27" s="86" t="s">
        <v>31</v>
      </c>
      <c r="G27" s="70" t="s">
        <v>31</v>
      </c>
    </row>
    <row r="28" spans="2:7" ht="16.5" customHeight="1">
      <c r="B28" s="1"/>
      <c r="C28" s="7"/>
      <c r="D28" s="119" t="s">
        <v>29</v>
      </c>
      <c r="E28" s="111"/>
      <c r="F28" s="100"/>
      <c r="G28" s="101"/>
    </row>
    <row r="29" spans="2:7" ht="16.5" customHeight="1">
      <c r="B29" s="1"/>
      <c r="C29" s="7"/>
      <c r="D29" s="119" t="s">
        <v>39</v>
      </c>
      <c r="E29" s="107"/>
      <c r="F29" s="83"/>
      <c r="G29" s="72"/>
    </row>
    <row r="30" spans="2:7" ht="16.5" customHeight="1">
      <c r="B30" s="1"/>
      <c r="C30" s="7"/>
      <c r="D30" s="119" t="s">
        <v>30</v>
      </c>
      <c r="E30" s="107"/>
      <c r="F30" s="83"/>
      <c r="G30" s="72"/>
    </row>
    <row r="31" spans="2:7" ht="16.5" customHeight="1">
      <c r="B31" s="4"/>
      <c r="C31" s="10"/>
      <c r="D31" s="117" t="s">
        <v>17</v>
      </c>
      <c r="E31" s="108"/>
      <c r="F31" s="85"/>
      <c r="G31" s="73"/>
    </row>
    <row r="32" spans="2:7" ht="16.5" customHeight="1">
      <c r="B32" s="155" t="s">
        <v>60</v>
      </c>
      <c r="C32" s="156"/>
      <c r="D32" s="157"/>
      <c r="E32" s="108"/>
      <c r="F32" s="85"/>
      <c r="G32" s="73"/>
    </row>
    <row r="33" spans="2:7" ht="16.5" customHeight="1">
      <c r="B33" s="69" t="s">
        <v>48</v>
      </c>
      <c r="C33" s="11"/>
      <c r="D33" s="122"/>
      <c r="E33" s="112"/>
      <c r="F33" s="88"/>
      <c r="G33" s="75"/>
    </row>
    <row r="34" spans="2:7" ht="16.5" customHeight="1">
      <c r="B34" s="13" t="s">
        <v>47</v>
      </c>
      <c r="C34" s="2"/>
      <c r="D34" s="3"/>
      <c r="E34" s="105"/>
      <c r="F34" s="81"/>
      <c r="G34" s="3"/>
    </row>
    <row r="35" spans="2:7" ht="16.5" customHeight="1">
      <c r="B35" s="1"/>
      <c r="C35" s="6" t="s">
        <v>21</v>
      </c>
      <c r="D35" s="118"/>
      <c r="E35" s="106"/>
      <c r="F35" s="82"/>
      <c r="G35" s="71"/>
    </row>
    <row r="36" spans="2:7" ht="35.1" customHeight="1">
      <c r="B36" s="1"/>
      <c r="C36" s="7" t="s">
        <v>10</v>
      </c>
      <c r="D36" s="119"/>
      <c r="E36" s="107"/>
      <c r="F36" s="92">
        <f>別紙３!K15*5</f>
        <v>0</v>
      </c>
      <c r="G36" s="93" t="s">
        <v>63</v>
      </c>
    </row>
    <row r="37" spans="2:7" ht="16.5" customHeight="1">
      <c r="B37" s="4"/>
      <c r="C37" s="10" t="s">
        <v>17</v>
      </c>
      <c r="D37" s="117"/>
      <c r="E37" s="113"/>
      <c r="F37" s="85"/>
      <c r="G37" s="94"/>
    </row>
    <row r="38" spans="2:7" ht="16.5" customHeight="1" thickBot="1">
      <c r="B38" s="77" t="s">
        <v>17</v>
      </c>
      <c r="C38" s="8"/>
      <c r="D38" s="119"/>
      <c r="E38" s="114"/>
      <c r="F38" s="89"/>
      <c r="G38" s="72"/>
    </row>
    <row r="39" spans="2:7" ht="16.5" customHeight="1" thickTop="1" thickBot="1">
      <c r="B39" s="144" t="s">
        <v>22</v>
      </c>
      <c r="C39" s="145"/>
      <c r="D39" s="145"/>
      <c r="E39" s="125">
        <f>SUM(E5:E38)</f>
        <v>0</v>
      </c>
      <c r="F39" s="124">
        <f>SUM(F5:F38)</f>
        <v>0</v>
      </c>
      <c r="G39" s="78" t="s">
        <v>31</v>
      </c>
    </row>
    <row r="40" spans="2:7" ht="16.5" customHeight="1" thickTop="1">
      <c r="B40" s="95"/>
      <c r="C40" s="95"/>
      <c r="D40" s="95"/>
      <c r="E40" s="90"/>
      <c r="F40" s="90">
        <f>E39+F39</f>
        <v>0</v>
      </c>
      <c r="G40" s="95"/>
    </row>
    <row r="41" spans="2:7" s="8" customFormat="1">
      <c r="B41" s="123" t="s">
        <v>61</v>
      </c>
      <c r="C41" s="95"/>
      <c r="D41" s="95"/>
      <c r="E41" s="90"/>
      <c r="F41" s="90"/>
      <c r="G41" s="95"/>
    </row>
    <row r="42" spans="2:7" s="8" customFormat="1">
      <c r="B42" s="123" t="s">
        <v>62</v>
      </c>
      <c r="C42" s="95"/>
      <c r="D42" s="95"/>
      <c r="E42" s="90"/>
      <c r="F42" s="90"/>
      <c r="G42" s="95"/>
    </row>
    <row r="43" spans="2:7" ht="8.1" customHeight="1" thickBot="1">
      <c r="B43" s="96"/>
      <c r="C43" s="96"/>
      <c r="D43" s="96"/>
      <c r="E43" s="97"/>
      <c r="F43" s="97"/>
      <c r="G43" s="96"/>
    </row>
    <row r="44" spans="2:7" s="8" customFormat="1" ht="8.1" customHeight="1">
      <c r="E44" s="90"/>
      <c r="F44" s="90"/>
    </row>
    <row r="45" spans="2:7" ht="16.5" customHeight="1">
      <c r="B45" s="131" t="s">
        <v>66</v>
      </c>
      <c r="C45" s="132"/>
      <c r="D45" s="133"/>
    </row>
    <row r="46" spans="2:7" ht="5.0999999999999996" customHeight="1">
      <c r="B46" s="14"/>
      <c r="C46" s="8"/>
    </row>
    <row r="47" spans="2:7" ht="16.5" customHeight="1">
      <c r="B47" s="147"/>
      <c r="C47" s="148"/>
      <c r="D47" s="149"/>
      <c r="E47" s="146" t="s">
        <v>67</v>
      </c>
      <c r="F47" s="135"/>
      <c r="G47" s="138" t="s">
        <v>49</v>
      </c>
    </row>
    <row r="48" spans="2:7" ht="24">
      <c r="B48" s="150"/>
      <c r="C48" s="151"/>
      <c r="D48" s="152"/>
      <c r="E48" s="102" t="s">
        <v>57</v>
      </c>
      <c r="F48" s="103" t="s">
        <v>59</v>
      </c>
      <c r="G48" s="141"/>
    </row>
    <row r="49" spans="2:7" ht="27" customHeight="1">
      <c r="B49" s="128" t="s">
        <v>40</v>
      </c>
      <c r="C49" s="129"/>
      <c r="D49" s="130"/>
      <c r="E49" s="91"/>
      <c r="F49" s="84"/>
      <c r="G49" s="76"/>
    </row>
    <row r="50" spans="2:7">
      <c r="B50" s="126" t="s">
        <v>65</v>
      </c>
      <c r="C50" s="15"/>
      <c r="D50" s="15"/>
    </row>
  </sheetData>
  <mergeCells count="11">
    <mergeCell ref="B49:D49"/>
    <mergeCell ref="B45:D45"/>
    <mergeCell ref="E3:F3"/>
    <mergeCell ref="B3:D4"/>
    <mergeCell ref="G3:G4"/>
    <mergeCell ref="B39:D39"/>
    <mergeCell ref="E47:F47"/>
    <mergeCell ref="G47:G48"/>
    <mergeCell ref="B47:D48"/>
    <mergeCell ref="C17:D17"/>
    <mergeCell ref="B32:D32"/>
  </mergeCells>
  <phoneticPr fontId="1"/>
  <printOptions horizontalCentered="1"/>
  <pageMargins left="0.59055118110236227" right="0.59055118110236227" top="0.55118110236220474" bottom="0.59055118110236227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A0B0C-4004-4301-9148-D72B5146644B}">
  <sheetPr>
    <pageSetUpPr fitToPage="1"/>
  </sheetPr>
  <dimension ref="B1:M16"/>
  <sheetViews>
    <sheetView showGridLines="0" tabSelected="1" view="pageBreakPreview" zoomScale="85" zoomScaleNormal="100" zoomScaleSheetLayoutView="85" workbookViewId="0">
      <selection activeCell="H9" sqref="H9"/>
    </sheetView>
  </sheetViews>
  <sheetFormatPr defaultColWidth="12.125" defaultRowHeight="13.5"/>
  <cols>
    <col min="1" max="1" width="2.125" style="16" customWidth="1"/>
    <col min="2" max="2" width="23.625" style="16" customWidth="1"/>
    <col min="3" max="3" width="9.5" style="16" bestFit="1" customWidth="1"/>
    <col min="4" max="5" width="14.625" style="16" customWidth="1"/>
    <col min="6" max="6" width="10" style="16" bestFit="1" customWidth="1"/>
    <col min="7" max="7" width="15.625" style="16" customWidth="1"/>
    <col min="8" max="8" width="14.625" style="16" customWidth="1"/>
    <col min="9" max="9" width="15.625" style="16" customWidth="1"/>
    <col min="10" max="10" width="17.625" style="16" customWidth="1"/>
    <col min="11" max="11" width="15.625" style="16" customWidth="1"/>
    <col min="12" max="12" width="7.5" style="16" customWidth="1"/>
    <col min="13" max="16384" width="12.125" style="16"/>
  </cols>
  <sheetData>
    <row r="1" spans="2:13" ht="24.95" customHeight="1">
      <c r="B1" s="99" t="s">
        <v>11</v>
      </c>
    </row>
    <row r="2" spans="2:13" ht="20.100000000000001" customHeight="1">
      <c r="D2" s="165" t="s">
        <v>12</v>
      </c>
      <c r="E2" s="166"/>
      <c r="F2" s="171">
        <v>2878471780</v>
      </c>
      <c r="G2" s="172"/>
      <c r="I2" s="159" t="s">
        <v>19</v>
      </c>
      <c r="J2" s="160"/>
      <c r="K2" s="17">
        <v>1545143</v>
      </c>
    </row>
    <row r="3" spans="2:13" ht="20.100000000000001" customHeight="1">
      <c r="D3" s="167" t="s">
        <v>13</v>
      </c>
      <c r="E3" s="168"/>
      <c r="F3" s="173">
        <v>0.45</v>
      </c>
      <c r="G3" s="174"/>
      <c r="I3" s="161" t="s">
        <v>3</v>
      </c>
      <c r="J3" s="162"/>
      <c r="K3" s="18">
        <f>F3</f>
        <v>0.45</v>
      </c>
    </row>
    <row r="4" spans="2:13" ht="20.100000000000001" customHeight="1">
      <c r="B4" s="63" t="s">
        <v>41</v>
      </c>
      <c r="D4" s="169" t="s">
        <v>4</v>
      </c>
      <c r="E4" s="170"/>
      <c r="F4" s="175">
        <f>F2*F3</f>
        <v>1295312301</v>
      </c>
      <c r="G4" s="176"/>
      <c r="I4" s="163" t="s">
        <v>5</v>
      </c>
      <c r="J4" s="164"/>
      <c r="K4" s="19">
        <f>ROUNDUP(K2*K3,0)</f>
        <v>695315</v>
      </c>
    </row>
    <row r="5" spans="2:13" ht="5.0999999999999996" customHeight="1">
      <c r="B5" s="20"/>
      <c r="C5" s="21"/>
      <c r="D5" s="22"/>
      <c r="E5" s="22"/>
      <c r="F5" s="21"/>
      <c r="G5" s="23"/>
      <c r="H5" s="24"/>
      <c r="I5" s="24"/>
      <c r="J5" s="24"/>
      <c r="K5" s="24"/>
    </row>
    <row r="6" spans="2:13" ht="5.0999999999999996" customHeight="1"/>
    <row r="7" spans="2:13" ht="14.25" customHeight="1">
      <c r="B7" s="188" t="s">
        <v>6</v>
      </c>
      <c r="C7" s="186" t="s">
        <v>42</v>
      </c>
      <c r="D7" s="189" t="s">
        <v>43</v>
      </c>
      <c r="E7" s="193" t="s">
        <v>14</v>
      </c>
      <c r="F7" s="191" t="s">
        <v>15</v>
      </c>
      <c r="G7" s="180" t="s">
        <v>44</v>
      </c>
      <c r="H7" s="178" t="s">
        <v>27</v>
      </c>
      <c r="I7" s="186" t="s">
        <v>26</v>
      </c>
      <c r="J7" s="180" t="s">
        <v>45</v>
      </c>
      <c r="K7" s="178" t="s">
        <v>28</v>
      </c>
    </row>
    <row r="8" spans="2:13" ht="45" customHeight="1">
      <c r="B8" s="188"/>
      <c r="C8" s="187"/>
      <c r="D8" s="190"/>
      <c r="E8" s="194"/>
      <c r="F8" s="192"/>
      <c r="G8" s="181"/>
      <c r="H8" s="179"/>
      <c r="I8" s="187"/>
      <c r="J8" s="181"/>
      <c r="K8" s="179"/>
    </row>
    <row r="9" spans="2:13" ht="30" customHeight="1">
      <c r="B9" s="182" t="s">
        <v>18</v>
      </c>
      <c r="C9" s="184">
        <f>82.9%+3.1%</f>
        <v>0.8600000000000001</v>
      </c>
      <c r="D9" s="64" t="s">
        <v>7</v>
      </c>
      <c r="E9" s="25">
        <v>0.5</v>
      </c>
      <c r="F9" s="48"/>
      <c r="G9" s="26">
        <f>ROUNDUP($F$4*F9*E9*$C$9,0)</f>
        <v>0</v>
      </c>
      <c r="H9" s="26">
        <f>ROUNDUP(G9*0.1,0)</f>
        <v>0</v>
      </c>
      <c r="I9" s="51"/>
      <c r="J9" s="26">
        <f>ROUNDUP($K$4*I9*E9*$C$9,-1)</f>
        <v>0</v>
      </c>
      <c r="K9" s="27">
        <f>ROUNDUP(J9*0.1,0)</f>
        <v>0</v>
      </c>
      <c r="M9" s="28"/>
    </row>
    <row r="10" spans="2:13" ht="30" customHeight="1">
      <c r="B10" s="183"/>
      <c r="C10" s="185"/>
      <c r="D10" s="65" t="s">
        <v>8</v>
      </c>
      <c r="E10" s="29">
        <v>0.3</v>
      </c>
      <c r="F10" s="49"/>
      <c r="G10" s="30">
        <f>ROUNDUP($F$4*F10*E10*$C$9,0)</f>
        <v>0</v>
      </c>
      <c r="H10" s="31">
        <f>ROUNDUP(G10*0.1,0)</f>
        <v>0</v>
      </c>
      <c r="I10" s="52"/>
      <c r="J10" s="30">
        <f>ROUNDUP($K$4*I10*E10*$C$9,-1)</f>
        <v>0</v>
      </c>
      <c r="K10" s="31">
        <f>ROUNDUP(J10*0.1,0)</f>
        <v>0</v>
      </c>
      <c r="M10" s="28"/>
    </row>
    <row r="11" spans="2:13" ht="30" customHeight="1">
      <c r="B11" s="183"/>
      <c r="C11" s="185"/>
      <c r="D11" s="65" t="s">
        <v>9</v>
      </c>
      <c r="E11" s="29">
        <v>0.2</v>
      </c>
      <c r="F11" s="49"/>
      <c r="G11" s="30">
        <f>ROUNDUP($F$4*F11*E11*$C$9,0)</f>
        <v>0</v>
      </c>
      <c r="H11" s="31">
        <f>ROUNDUP(G11*0.1,0)</f>
        <v>0</v>
      </c>
      <c r="I11" s="52"/>
      <c r="J11" s="32">
        <f>ROUNDUP($K$4*I11*E11*$C$9,-1)</f>
        <v>0</v>
      </c>
      <c r="K11" s="31">
        <f>ROUNDUP(J11*0.1,0)</f>
        <v>0</v>
      </c>
      <c r="M11" s="28"/>
    </row>
    <row r="12" spans="2:13" ht="30" customHeight="1">
      <c r="B12" s="33" t="s">
        <v>23</v>
      </c>
      <c r="C12" s="34">
        <v>9.6000000000000002E-2</v>
      </c>
      <c r="D12" s="64" t="s">
        <v>35</v>
      </c>
      <c r="E12" s="35">
        <v>1</v>
      </c>
      <c r="F12" s="48"/>
      <c r="G12" s="26">
        <f>ROUNDUP($F$4*F12*E12*$C$12,0)</f>
        <v>0</v>
      </c>
      <c r="H12" s="27">
        <f>ROUNDUP(G12*0.1,0)</f>
        <v>0</v>
      </c>
      <c r="I12" s="51"/>
      <c r="J12" s="36">
        <f>ROUNDUP($K$4*I12*E12*$C$12,-1)</f>
        <v>0</v>
      </c>
      <c r="K12" s="37">
        <f>ROUNDUP(J12*0.1,0)</f>
        <v>0</v>
      </c>
    </row>
    <row r="13" spans="2:13" ht="30" customHeight="1">
      <c r="B13" s="38" t="s">
        <v>24</v>
      </c>
      <c r="C13" s="39">
        <v>4.3999999999999997E-2</v>
      </c>
      <c r="D13" s="66" t="s">
        <v>36</v>
      </c>
      <c r="E13" s="40">
        <v>1</v>
      </c>
      <c r="F13" s="50"/>
      <c r="G13" s="41">
        <f>ROUNDUP($F$4*F13*E13*$C$13,0)</f>
        <v>0</v>
      </c>
      <c r="H13" s="42">
        <f>ROUNDUP(G13*0.1,0)</f>
        <v>0</v>
      </c>
      <c r="I13" s="53"/>
      <c r="J13" s="41">
        <f>ROUNDUP($K$4*I13*E13*$C$13,-1)</f>
        <v>0</v>
      </c>
      <c r="K13" s="43">
        <f>ROUNDUP(J13*0.1,0)</f>
        <v>0</v>
      </c>
    </row>
    <row r="14" spans="2:13" s="55" customFormat="1" ht="30" customHeight="1">
      <c r="B14" s="56"/>
      <c r="C14" s="57"/>
      <c r="D14" s="58"/>
      <c r="E14" s="59"/>
      <c r="F14" s="60"/>
      <c r="G14" s="44" t="s">
        <v>37</v>
      </c>
      <c r="H14" s="54">
        <f>SUM(G9:G13,H9:H13)</f>
        <v>0</v>
      </c>
      <c r="I14" s="61"/>
      <c r="J14" s="54" t="s">
        <v>38</v>
      </c>
      <c r="K14" s="45">
        <f>SUM(J9:J13,K9:K13)</f>
        <v>0</v>
      </c>
    </row>
    <row r="15" spans="2:13" ht="27" customHeight="1">
      <c r="B15" s="177" t="s">
        <v>25</v>
      </c>
      <c r="C15" s="177"/>
      <c r="D15" s="177"/>
      <c r="E15" s="177"/>
      <c r="F15" s="177"/>
      <c r="G15" s="177"/>
      <c r="H15" s="62"/>
      <c r="I15" s="62"/>
      <c r="J15" s="47" t="s">
        <v>20</v>
      </c>
      <c r="K15" s="127">
        <f>H14+K14</f>
        <v>0</v>
      </c>
    </row>
    <row r="16" spans="2:13" ht="30" customHeight="1">
      <c r="B16" s="158" t="s">
        <v>55</v>
      </c>
      <c r="C16" s="158"/>
      <c r="D16" s="158"/>
      <c r="E16" s="158"/>
      <c r="F16" s="158"/>
      <c r="G16" s="158"/>
      <c r="I16" s="46"/>
    </row>
  </sheetData>
  <sheetProtection selectLockedCells="1"/>
  <mergeCells count="23">
    <mergeCell ref="K7:K8"/>
    <mergeCell ref="G7:G8"/>
    <mergeCell ref="J7:J8"/>
    <mergeCell ref="B9:B11"/>
    <mergeCell ref="C9:C11"/>
    <mergeCell ref="I7:I8"/>
    <mergeCell ref="H7:H8"/>
    <mergeCell ref="B7:B8"/>
    <mergeCell ref="D7:D8"/>
    <mergeCell ref="F7:F8"/>
    <mergeCell ref="E7:E8"/>
    <mergeCell ref="C7:C8"/>
    <mergeCell ref="B16:G16"/>
    <mergeCell ref="I2:J2"/>
    <mergeCell ref="I3:J3"/>
    <mergeCell ref="I4:J4"/>
    <mergeCell ref="D2:E2"/>
    <mergeCell ref="D3:E3"/>
    <mergeCell ref="D4:E4"/>
    <mergeCell ref="F2:G2"/>
    <mergeCell ref="F3:G3"/>
    <mergeCell ref="F4:G4"/>
    <mergeCell ref="B15:G15"/>
  </mergeCells>
  <phoneticPr fontI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別紙２</vt:lpstr>
      <vt:lpstr>別紙３</vt:lpstr>
      <vt:lpstr>別紙２!Print_Area</vt:lpstr>
      <vt:lpstr>別紙３!Print_Area</vt:lpstr>
      <vt:lpstr>別紙２!Print_Titles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牧島</dc:creator>
  <cp:lastModifiedBy>牧島</cp:lastModifiedBy>
  <cp:lastPrinted>2026-01-22T06:07:25Z</cp:lastPrinted>
  <dcterms:created xsi:type="dcterms:W3CDTF">2025-12-24T00:32:10Z</dcterms:created>
  <dcterms:modified xsi:type="dcterms:W3CDTF">2026-01-30T10:13:48Z</dcterms:modified>
</cp:coreProperties>
</file>