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介護支援課\【介護支援室】\04施設係\【R7.11月追加】サービス継続補助金\県要綱\"/>
    </mc:Choice>
  </mc:AlternateContent>
  <xr:revisionPtr revIDLastSave="0" documentId="13_ncr:1_{B4371AAA-75A8-4EC4-97D4-675EA102E411}" xr6:coauthVersionLast="47" xr6:coauthVersionMax="47" xr10:uidLastSave="{00000000-0000-0000-0000-000000000000}"/>
  <bookViews>
    <workbookView xWindow="28690" yWindow="-110" windowWidth="29020" windowHeight="15700" tabRatio="888" activeTab="4" xr2:uid="{00000000-000D-0000-FFFF-FFFF00000000}"/>
  </bookViews>
  <sheets>
    <sheet name="(はじめにお読み下さい)申請書の使い方" sheetId="30" r:id="rId1"/>
    <sheet name="様式2-1 申請兼実績報告兼請求" sheetId="20" r:id="rId2"/>
    <sheet name="様式2-2 申請等額一覧" sheetId="29" r:id="rId3"/>
    <sheet name="様式2-3 右の個票シートに入力" sheetId="40" r:id="rId4"/>
    <sheet name="個票1" sheetId="19" r:id="rId5"/>
    <sheet name="単価表" sheetId="28" state="hidden" r:id="rId6"/>
    <sheet name="個票2" sheetId="41" r:id="rId7"/>
    <sheet name="振込先口座情報" sheetId="36" r:id="rId8"/>
    <sheet name="リスト" sheetId="31" state="hidden" r:id="rId9"/>
  </sheets>
  <definedNames>
    <definedName name="ACwvu.受給権者テーブル." hidden="1">#REF!</definedName>
    <definedName name="CELL_DATANUM">#REF!</definedName>
    <definedName name="CELL_HDRNUM">#REF!</definedName>
    <definedName name="CELL_TRENUM">#REF!</definedName>
    <definedName name="CSV_DATAID">#REF!</definedName>
    <definedName name="CSV_DATANUM">#REF!</definedName>
    <definedName name="CSV_ENDID">#REF!</definedName>
    <definedName name="CSV_HDRID">#REF!</definedName>
    <definedName name="CSV_HDRNUM">#REF!</definedName>
    <definedName name="CSV_IDCOL">#REF!</definedName>
    <definedName name="CSV_ITEMCOL">#REF!</definedName>
    <definedName name="CSV_MEMOID">#REF!</definedName>
    <definedName name="CSV_TREID">#REF!</definedName>
    <definedName name="CSV_TRENUM">#REF!</definedName>
    <definedName name="DATA_ITEM1">#REF!</definedName>
    <definedName name="DATE_EDIT">#REF!</definedName>
    <definedName name="erea">#REF!</definedName>
    <definedName name="ERRCODE">#REF!</definedName>
    <definedName name="ERRMSG">#REF!</definedName>
    <definedName name="FIRST_DATA_COL">#REF!</definedName>
    <definedName name="FIRST_DATA_ROW">#REF!</definedName>
    <definedName name="FORM_PAGENUM">#REF!</definedName>
    <definedName name="FORM_ROWNUM">#REF!</definedName>
    <definedName name="HDR_ITEM1">#REF!</definedName>
    <definedName name="KEY_NAME">#REF!</definedName>
    <definedName name="LAST_DATA">#REF!</definedName>
    <definedName name="LAST_DATA_COL">#REF!</definedName>
    <definedName name="LAST_DATA_ROW">#REF!</definedName>
    <definedName name="new">#REF!</definedName>
    <definedName name="_xlnm.Print_Area" localSheetId="4">個票1!$A$1:$AM$52</definedName>
    <definedName name="_xlnm.Print_Area" localSheetId="6">個票2!$A$1:$AM$52</definedName>
    <definedName name="_xlnm.Print_Area" localSheetId="7">振込先口座情報!$A$1:$F$26</definedName>
    <definedName name="_xlnm.Print_Area" localSheetId="5">単価表!$A$1:$K$103</definedName>
    <definedName name="_xlnm.Print_Area" localSheetId="1">'様式2-1 申請兼実績報告兼請求'!$A$1:$AM$38</definedName>
    <definedName name="_xlnm.Print_Area" localSheetId="2">'様式2-2 申請等額一覧'!$A$1:$O$27</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HEET_LAST_COL">#REF!</definedName>
    <definedName name="SHEET_LAST_ROW">#REF!</definedName>
    <definedName name="SHEET_PRI_CNT">#REF!</definedName>
    <definedName name="Sheet1">#REF!</definedName>
    <definedName name="ssss"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Swvu.受給権者テーブル." hidden="1">#REF!</definedName>
    <definedName name="T_LST_NAME">"エディット 21"</definedName>
    <definedName name="TRE_ITEM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#REF!</definedName>
    <definedName name="X_LIST">"リスト 20"</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確認">#N/A</definedName>
    <definedName name="割増賃金・手当">#REF!</definedName>
    <definedName name="協議対象">#REF!</definedName>
    <definedName name="緊急雇用">#REF!</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2" i="19" l="1"/>
  <c r="AL19" i="29"/>
  <c r="AN13" i="29"/>
  <c r="AL22" i="29"/>
  <c r="AN16" i="29"/>
  <c r="AM11" i="29"/>
  <c r="AL21" i="29"/>
  <c r="AN15" i="29"/>
  <c r="AM10" i="29"/>
  <c r="AN18" i="29"/>
  <c r="AM13" i="29"/>
  <c r="AL9" i="29"/>
  <c r="AM20" i="29"/>
  <c r="AL15" i="29"/>
  <c r="AM23" i="29"/>
  <c r="AL18" i="29"/>
  <c r="AN12" i="29"/>
  <c r="AM22" i="29"/>
  <c r="AL17" i="29"/>
  <c r="AN11" i="29"/>
  <c r="AL20" i="29"/>
  <c r="AN14" i="29"/>
  <c r="AN9" i="29"/>
  <c r="AN21" i="29"/>
  <c r="AM16" i="29"/>
  <c r="AL11" i="29"/>
  <c r="AM19" i="29"/>
  <c r="AL14" i="29"/>
  <c r="AM9" i="29"/>
  <c r="AM18" i="29"/>
  <c r="AL13" i="29"/>
  <c r="AM21" i="29"/>
  <c r="AL16" i="29"/>
  <c r="AN10" i="29"/>
  <c r="AL23" i="29"/>
  <c r="AN17" i="29"/>
  <c r="AM12" i="29"/>
  <c r="AN20" i="29"/>
  <c r="AM15" i="29"/>
  <c r="AL10" i="29"/>
  <c r="AN19" i="29"/>
  <c r="AM14" i="29"/>
  <c r="AN22" i="29"/>
  <c r="AM17" i="29"/>
  <c r="AL12" i="29"/>
  <c r="AN23" i="29"/>
  <c r="H50" i="41" l="1"/>
  <c r="AI42" i="41"/>
  <c r="AD42" i="41"/>
  <c r="H39" i="41"/>
  <c r="H30" i="41"/>
  <c r="AI22" i="41"/>
  <c r="AD22" i="41"/>
  <c r="AI42" i="19"/>
  <c r="AQ9" i="29"/>
  <c r="Z24" i="29" l="1"/>
  <c r="BN9" i="29"/>
  <c r="BM9" i="29"/>
  <c r="BL9" i="29"/>
  <c r="BK9" i="29"/>
  <c r="BH9" i="29"/>
  <c r="BG9" i="29"/>
  <c r="BF9" i="29"/>
  <c r="BE9" i="29"/>
  <c r="BD9" i="29"/>
  <c r="BC9" i="29"/>
  <c r="BB9" i="29"/>
  <c r="BA9" i="29"/>
  <c r="AW9" i="29" l="1"/>
  <c r="A23" i="29"/>
  <c r="A22" i="29"/>
  <c r="A21" i="29"/>
  <c r="A20" i="29"/>
  <c r="A19" i="29"/>
  <c r="A18" i="29"/>
  <c r="A17" i="29"/>
  <c r="A16" i="29"/>
  <c r="A15" i="29"/>
  <c r="A14" i="29"/>
  <c r="A13" i="29"/>
  <c r="A12" i="29"/>
  <c r="A11" i="29"/>
  <c r="A10" i="29"/>
  <c r="A9" i="29"/>
  <c r="K22" i="29"/>
  <c r="I14" i="29"/>
  <c r="I23" i="29"/>
  <c r="K15" i="29"/>
  <c r="I22" i="29"/>
  <c r="K14" i="29"/>
  <c r="K21" i="29"/>
  <c r="I13" i="29"/>
  <c r="I20" i="29"/>
  <c r="K12" i="29"/>
  <c r="I21" i="29"/>
  <c r="K13" i="29"/>
  <c r="K20" i="29"/>
  <c r="I12" i="29"/>
  <c r="K19" i="29"/>
  <c r="K11" i="29"/>
  <c r="K18" i="29"/>
  <c r="K10" i="29"/>
  <c r="I19" i="29"/>
  <c r="I11" i="29"/>
  <c r="I18" i="29"/>
  <c r="I10" i="29"/>
  <c r="K17" i="29"/>
  <c r="K9" i="29"/>
  <c r="K16" i="29"/>
  <c r="C10" i="29"/>
  <c r="I17" i="29"/>
  <c r="I9" i="29"/>
  <c r="I16" i="29"/>
  <c r="K23" i="29"/>
  <c r="I15" i="29"/>
  <c r="M9" i="29" l="1"/>
  <c r="J9" i="29"/>
  <c r="J11" i="29"/>
  <c r="M11" i="29"/>
  <c r="L11" i="29"/>
  <c r="L13" i="29"/>
  <c r="J13" i="29"/>
  <c r="M13" i="29"/>
  <c r="L15" i="29"/>
  <c r="J15" i="29"/>
  <c r="M15" i="29"/>
  <c r="J17" i="29"/>
  <c r="M17" i="29"/>
  <c r="L17" i="29"/>
  <c r="J19" i="29"/>
  <c r="M19" i="29"/>
  <c r="L19" i="29"/>
  <c r="J21" i="29"/>
  <c r="M21" i="29"/>
  <c r="L21" i="29"/>
  <c r="J23" i="29"/>
  <c r="M23" i="29"/>
  <c r="L23" i="29"/>
  <c r="J10" i="29"/>
  <c r="M10" i="29"/>
  <c r="L10" i="29"/>
  <c r="M12" i="29"/>
  <c r="J12" i="29"/>
  <c r="L12" i="29"/>
  <c r="L14" i="29"/>
  <c r="M14" i="29"/>
  <c r="J14" i="29"/>
  <c r="N14" i="29" s="1"/>
  <c r="M16" i="29"/>
  <c r="J16" i="29"/>
  <c r="L16" i="29"/>
  <c r="M18" i="29"/>
  <c r="J18" i="29"/>
  <c r="L18" i="29"/>
  <c r="L20" i="29"/>
  <c r="M20" i="29"/>
  <c r="J20" i="29"/>
  <c r="N20" i="29" s="1"/>
  <c r="M22" i="29"/>
  <c r="J22" i="29"/>
  <c r="L22" i="29"/>
  <c r="D9" i="36"/>
  <c r="AZ9" i="29" s="1"/>
  <c r="B9" i="36"/>
  <c r="AY9" i="29" s="1"/>
  <c r="B8" i="36"/>
  <c r="AX9" i="29" s="1"/>
  <c r="B7" i="36"/>
  <c r="F12" i="36" s="1"/>
  <c r="AI9" i="29"/>
  <c r="AG19" i="29"/>
  <c r="AG14" i="29"/>
  <c r="AI11" i="29"/>
  <c r="AG21" i="29"/>
  <c r="AG16" i="29"/>
  <c r="AH11" i="29"/>
  <c r="AG12" i="29"/>
  <c r="AG15" i="29"/>
  <c r="AG10" i="29"/>
  <c r="AG9" i="29"/>
  <c r="AG20" i="29"/>
  <c r="AI17" i="29"/>
  <c r="AI12" i="29"/>
  <c r="AG22" i="29"/>
  <c r="AI19" i="29"/>
  <c r="AI14" i="29"/>
  <c r="AH22" i="29"/>
  <c r="AI23" i="29"/>
  <c r="AI13" i="29"/>
  <c r="AG23" i="29"/>
  <c r="AG18" i="29"/>
  <c r="AH16" i="29"/>
  <c r="AH13" i="29"/>
  <c r="AH10" i="29"/>
  <c r="AI20" i="29"/>
  <c r="AH15" i="29"/>
  <c r="AH12" i="29"/>
  <c r="AI22" i="29"/>
  <c r="AH19" i="29"/>
  <c r="AH9" i="29"/>
  <c r="AI21" i="29"/>
  <c r="AI16" i="29"/>
  <c r="AI10" i="29"/>
  <c r="AG11" i="29"/>
  <c r="AH21" i="29"/>
  <c r="AH18" i="29"/>
  <c r="AG13" i="29"/>
  <c r="AH23" i="29"/>
  <c r="AH20" i="29"/>
  <c r="AI15" i="29"/>
  <c r="AI18" i="29"/>
  <c r="AH17" i="29"/>
  <c r="AH14" i="29"/>
  <c r="AG17" i="29"/>
  <c r="N16" i="29" l="1"/>
  <c r="N12" i="29"/>
  <c r="N15" i="29"/>
  <c r="N10" i="29"/>
  <c r="N21" i="29"/>
  <c r="N17" i="29"/>
  <c r="N22" i="29"/>
  <c r="N18" i="29"/>
  <c r="N23" i="29"/>
  <c r="N19" i="29"/>
  <c r="N13" i="29"/>
  <c r="N11" i="29"/>
  <c r="AV9" i="29"/>
  <c r="BJ9" i="29" s="1"/>
  <c r="AD42" i="19"/>
  <c r="AD22" i="19"/>
  <c r="H50" i="19"/>
  <c r="S18" i="29" l="1"/>
  <c r="T18" i="29" s="1"/>
  <c r="AA18" i="29"/>
  <c r="AF18" i="29" s="1"/>
  <c r="Q18" i="29"/>
  <c r="Q22" i="29"/>
  <c r="S22" i="29"/>
  <c r="T22" i="29" s="1"/>
  <c r="AA22" i="29"/>
  <c r="AF22" i="29" s="1"/>
  <c r="Q13" i="29"/>
  <c r="S13" i="29"/>
  <c r="V17" i="29"/>
  <c r="X17" i="29"/>
  <c r="Y17" i="29" s="1"/>
  <c r="AA14" i="29"/>
  <c r="AF14" i="29" s="1"/>
  <c r="Q14" i="29"/>
  <c r="V20" i="29"/>
  <c r="X20" i="29"/>
  <c r="Y20" i="29" s="1"/>
  <c r="V19" i="29"/>
  <c r="X19" i="29"/>
  <c r="Y19" i="29" s="1"/>
  <c r="V21" i="29"/>
  <c r="X21" i="29"/>
  <c r="Y21" i="29" s="1"/>
  <c r="Q21" i="29"/>
  <c r="S21" i="29"/>
  <c r="X10" i="29"/>
  <c r="Y10" i="29" s="1"/>
  <c r="V10" i="29"/>
  <c r="Q12" i="29"/>
  <c r="S12" i="29"/>
  <c r="X18" i="29"/>
  <c r="Y18" i="29" s="1"/>
  <c r="V18" i="29"/>
  <c r="Q20" i="29"/>
  <c r="S20" i="29"/>
  <c r="T20" i="29" s="1"/>
  <c r="AD20" i="29" s="1"/>
  <c r="H20" i="29"/>
  <c r="V11" i="29"/>
  <c r="X11" i="29"/>
  <c r="Y11" i="29" s="1"/>
  <c r="Q11" i="29"/>
  <c r="H11" i="29"/>
  <c r="S17" i="29"/>
  <c r="T17" i="29" s="1"/>
  <c r="H17" i="29"/>
  <c r="Q17" i="29"/>
  <c r="S19" i="29"/>
  <c r="Q19" i="29"/>
  <c r="AA19" i="29"/>
  <c r="AF19" i="29" s="1"/>
  <c r="X16" i="29"/>
  <c r="Y16" i="29" s="1"/>
  <c r="V16" i="29"/>
  <c r="X12" i="29"/>
  <c r="Y12" i="29" s="1"/>
  <c r="V12" i="29"/>
  <c r="X23" i="29"/>
  <c r="Y23" i="29" s="1"/>
  <c r="V23" i="29"/>
  <c r="H10" i="29"/>
  <c r="Q10" i="29"/>
  <c r="X14" i="29"/>
  <c r="Y14" i="29" s="1"/>
  <c r="V14" i="29"/>
  <c r="Q16" i="29"/>
  <c r="V22" i="29"/>
  <c r="X22" i="29"/>
  <c r="Y22" i="29" s="1"/>
  <c r="AD22" i="29" s="1"/>
  <c r="V13" i="29"/>
  <c r="X13" i="29"/>
  <c r="Y13" i="29" s="1"/>
  <c r="X15" i="29"/>
  <c r="Y15" i="29" s="1"/>
  <c r="V15" i="29"/>
  <c r="S15" i="29"/>
  <c r="T15" i="29" s="1"/>
  <c r="H15" i="29"/>
  <c r="Q15" i="29"/>
  <c r="R15" i="29" s="1"/>
  <c r="Q23" i="29"/>
  <c r="H23" i="29"/>
  <c r="AA23" i="29"/>
  <c r="AF23" i="29" s="1"/>
  <c r="H14" i="29"/>
  <c r="U18" i="29"/>
  <c r="AE18" i="29" s="1"/>
  <c r="U22" i="29"/>
  <c r="AE22" i="29" s="1"/>
  <c r="R17" i="29"/>
  <c r="R18" i="29"/>
  <c r="T13" i="29"/>
  <c r="H39" i="19"/>
  <c r="R13" i="29" l="1"/>
  <c r="W21" i="29"/>
  <c r="H18" i="29"/>
  <c r="W10" i="29"/>
  <c r="W17" i="29"/>
  <c r="AB17" i="29" s="1"/>
  <c r="R20" i="29"/>
  <c r="AC22" i="29"/>
  <c r="AA15" i="29"/>
  <c r="AF15" i="29" s="1"/>
  <c r="T12" i="29"/>
  <c r="AD12" i="29" s="1"/>
  <c r="R12" i="29"/>
  <c r="W13" i="29"/>
  <c r="AB13" i="29" s="1"/>
  <c r="AA20" i="29"/>
  <c r="AF20" i="29" s="1"/>
  <c r="S11" i="29"/>
  <c r="R11" i="29" s="1"/>
  <c r="W18" i="29"/>
  <c r="AB18" i="29" s="1"/>
  <c r="W22" i="29"/>
  <c r="R19" i="29"/>
  <c r="W11" i="29"/>
  <c r="W19" i="29"/>
  <c r="R22" i="29"/>
  <c r="AB22" i="29" s="1"/>
  <c r="T21" i="29"/>
  <c r="U21" i="29" s="1"/>
  <c r="AE21" i="29" s="1"/>
  <c r="R21" i="29"/>
  <c r="T19" i="29"/>
  <c r="U19" i="29" s="1"/>
  <c r="AE19" i="29" s="1"/>
  <c r="AA10" i="29"/>
  <c r="W20" i="29"/>
  <c r="AB20" i="29" s="1"/>
  <c r="H22" i="29"/>
  <c r="S16" i="29"/>
  <c r="W12" i="29"/>
  <c r="H21" i="29"/>
  <c r="AA21" i="29"/>
  <c r="AF21" i="29" s="1"/>
  <c r="S14" i="29"/>
  <c r="H13" i="29"/>
  <c r="AA13" i="29"/>
  <c r="AF13" i="29" s="1"/>
  <c r="U20" i="29"/>
  <c r="AE20" i="29" s="1"/>
  <c r="AC20" i="29" s="1"/>
  <c r="AA16" i="29"/>
  <c r="AF16" i="29" s="1"/>
  <c r="H16" i="29"/>
  <c r="W23" i="29"/>
  <c r="W15" i="29"/>
  <c r="AB15" i="29" s="1"/>
  <c r="AA11" i="29"/>
  <c r="AF11" i="29" s="1"/>
  <c r="H19" i="29"/>
  <c r="W16" i="29"/>
  <c r="W14" i="29"/>
  <c r="S23" i="29"/>
  <c r="T23" i="29" s="1"/>
  <c r="AD23" i="29" s="1"/>
  <c r="AA17" i="29"/>
  <c r="AF17" i="29" s="1"/>
  <c r="S10" i="29"/>
  <c r="AA12" i="29"/>
  <c r="AF12" i="29" s="1"/>
  <c r="H12" i="29"/>
  <c r="AD18" i="29"/>
  <c r="AC18" i="29" s="1"/>
  <c r="AD13" i="29"/>
  <c r="U13" i="29"/>
  <c r="AE13" i="29" s="1"/>
  <c r="AD17" i="29"/>
  <c r="U17" i="29"/>
  <c r="AE17" i="29" s="1"/>
  <c r="AD15" i="29"/>
  <c r="U15" i="29"/>
  <c r="AE15" i="29" s="1"/>
  <c r="V9" i="29"/>
  <c r="K24" i="29"/>
  <c r="AS9" i="29" s="1"/>
  <c r="AS24" i="29" s="1"/>
  <c r="L9" i="29"/>
  <c r="A6" i="30"/>
  <c r="A7" i="30" s="1"/>
  <c r="A8" i="30" s="1"/>
  <c r="A9" i="30" s="1"/>
  <c r="A10" i="30" s="1"/>
  <c r="A11" i="30" s="1"/>
  <c r="A12" i="30" s="1"/>
  <c r="A13" i="30" s="1"/>
  <c r="AB12" i="29" l="1"/>
  <c r="AB21" i="29"/>
  <c r="AD21" i="29"/>
  <c r="AC21" i="29" s="1"/>
  <c r="T11" i="29"/>
  <c r="AD11" i="29" s="1"/>
  <c r="AD19" i="29"/>
  <c r="AC19" i="29" s="1"/>
  <c r="U12" i="29"/>
  <c r="AE12" i="29" s="1"/>
  <c r="AC12" i="29" s="1"/>
  <c r="AB11" i="29"/>
  <c r="AB19" i="29"/>
  <c r="U23" i="29"/>
  <c r="AE23" i="29" s="1"/>
  <c r="AC23" i="29" s="1"/>
  <c r="R23" i="29"/>
  <c r="AB23" i="29" s="1"/>
  <c r="T16" i="29"/>
  <c r="R16" i="29"/>
  <c r="AB16" i="29" s="1"/>
  <c r="T14" i="29"/>
  <c r="AD14" i="29" s="1"/>
  <c r="R14" i="29"/>
  <c r="AB14" i="29" s="1"/>
  <c r="T10" i="29"/>
  <c r="AD10" i="29" s="1"/>
  <c r="R10" i="29"/>
  <c r="AB10" i="29" s="1"/>
  <c r="AC15" i="29"/>
  <c r="AC17" i="29"/>
  <c r="AC13" i="29"/>
  <c r="L24" i="29"/>
  <c r="X9" i="29"/>
  <c r="Y9" i="29" s="1"/>
  <c r="AD20" i="20"/>
  <c r="H30" i="19"/>
  <c r="U11" i="29" l="1"/>
  <c r="AE11" i="29" s="1"/>
  <c r="AC11" i="29" s="1"/>
  <c r="AD16" i="29"/>
  <c r="U16" i="29"/>
  <c r="AE16" i="29" s="1"/>
  <c r="U14" i="29"/>
  <c r="AE14" i="29" s="1"/>
  <c r="AC14" i="29" s="1"/>
  <c r="U10" i="29"/>
  <c r="AE10" i="29" s="1"/>
  <c r="AC10" i="29" s="1"/>
  <c r="AF10" i="29" s="1"/>
  <c r="Y24" i="29"/>
  <c r="X24" i="29"/>
  <c r="AC16" i="29" l="1"/>
  <c r="Q9" i="29"/>
  <c r="Q24" i="29" s="1"/>
  <c r="N9" i="29"/>
  <c r="I24" i="29"/>
  <c r="G20" i="29"/>
  <c r="D21" i="29"/>
  <c r="F24" i="29"/>
  <c r="E21" i="29"/>
  <c r="G23" i="29"/>
  <c r="C23" i="29"/>
  <c r="B11" i="29"/>
  <c r="C12" i="29"/>
  <c r="E10" i="29"/>
  <c r="F10" i="29"/>
  <c r="D22" i="29"/>
  <c r="D9" i="29"/>
  <c r="B10" i="29"/>
  <c r="G14" i="29"/>
  <c r="B14" i="29"/>
  <c r="G9" i="29"/>
  <c r="E14" i="29"/>
  <c r="B12" i="29"/>
  <c r="F11" i="29"/>
  <c r="D12" i="29"/>
  <c r="G12" i="29"/>
  <c r="F9" i="29"/>
  <c r="B15" i="29"/>
  <c r="C20" i="29"/>
  <c r="E17" i="29"/>
  <c r="D23" i="29"/>
  <c r="G19" i="29"/>
  <c r="C15" i="29"/>
  <c r="F22" i="29"/>
  <c r="E9" i="29"/>
  <c r="F17" i="29"/>
  <c r="D11" i="29"/>
  <c r="F21" i="29"/>
  <c r="E20" i="29"/>
  <c r="G10" i="29"/>
  <c r="D16" i="29"/>
  <c r="D17" i="29"/>
  <c r="B21" i="29"/>
  <c r="C17" i="29"/>
  <c r="F19" i="29"/>
  <c r="C19" i="29"/>
  <c r="C18" i="29"/>
  <c r="B9" i="29"/>
  <c r="B23" i="29"/>
  <c r="C14" i="29"/>
  <c r="D13" i="29"/>
  <c r="F18" i="29"/>
  <c r="E23" i="29"/>
  <c r="G11" i="29"/>
  <c r="G22" i="29"/>
  <c r="G16" i="29"/>
  <c r="F16" i="29"/>
  <c r="C13" i="29"/>
  <c r="E15" i="29"/>
  <c r="G24" i="29"/>
  <c r="B17" i="29"/>
  <c r="F12" i="29"/>
  <c r="E13" i="29"/>
  <c r="C16" i="29"/>
  <c r="B16" i="29"/>
  <c r="D19" i="29"/>
  <c r="F15" i="29"/>
  <c r="B19" i="29"/>
  <c r="E11" i="29"/>
  <c r="C21" i="29"/>
  <c r="G13" i="29"/>
  <c r="B22" i="29"/>
  <c r="G17" i="29"/>
  <c r="D14" i="29"/>
  <c r="C11" i="29"/>
  <c r="E22" i="29"/>
  <c r="E12" i="29"/>
  <c r="B18" i="29"/>
  <c r="D10" i="29"/>
  <c r="F14" i="29"/>
  <c r="F20" i="29"/>
  <c r="G21" i="29"/>
  <c r="C22" i="29"/>
  <c r="D15" i="29"/>
  <c r="B13" i="29"/>
  <c r="D24" i="29"/>
  <c r="F13" i="29"/>
  <c r="E19" i="29"/>
  <c r="E16" i="29"/>
  <c r="G18" i="29"/>
  <c r="E18" i="29"/>
  <c r="C24" i="29"/>
  <c r="C9" i="29"/>
  <c r="D18" i="29"/>
  <c r="B20" i="29"/>
  <c r="D20" i="29"/>
  <c r="G15" i="29"/>
  <c r="F23" i="29"/>
  <c r="AM24" i="29" l="1"/>
  <c r="AK15" i="29"/>
  <c r="AO15" i="29" s="1"/>
  <c r="AK11" i="29"/>
  <c r="AO11" i="29" s="1"/>
  <c r="AK16" i="29"/>
  <c r="AO16" i="29" s="1"/>
  <c r="AK12" i="29"/>
  <c r="AO12" i="29" s="1"/>
  <c r="AK18" i="29"/>
  <c r="AO18" i="29" s="1"/>
  <c r="AK21" i="29"/>
  <c r="AO21" i="29" s="1"/>
  <c r="AK23" i="29"/>
  <c r="AO23" i="29" s="1"/>
  <c r="AK19" i="29"/>
  <c r="AO19" i="29" s="1"/>
  <c r="AK17" i="29"/>
  <c r="AO17" i="29" s="1"/>
  <c r="AK20" i="29"/>
  <c r="AO20" i="29" s="1"/>
  <c r="AK14" i="29"/>
  <c r="AO14" i="29" s="1"/>
  <c r="AK22" i="29"/>
  <c r="AO22" i="29" s="1"/>
  <c r="AK13" i="29"/>
  <c r="AO13" i="29" s="1"/>
  <c r="AK10" i="29"/>
  <c r="AO10" i="29" s="1"/>
  <c r="AN24" i="29"/>
  <c r="AL24" i="29"/>
  <c r="AK9" i="29"/>
  <c r="AO9" i="29" s="1"/>
  <c r="AR9" i="29"/>
  <c r="AT9" i="29" s="1"/>
  <c r="H9" i="29"/>
  <c r="AD19" i="20"/>
  <c r="S9" i="29"/>
  <c r="S24" i="29" s="1"/>
  <c r="N24" i="29"/>
  <c r="M24" i="29"/>
  <c r="R15" i="20" s="1"/>
  <c r="AA9" i="29"/>
  <c r="J24" i="29"/>
  <c r="AR24" i="29"/>
  <c r="AU9" i="29" l="1"/>
  <c r="AN15" i="20"/>
  <c r="Q2" i="29"/>
  <c r="R9" i="29"/>
  <c r="R24" i="29" s="1"/>
  <c r="T9" i="29"/>
  <c r="AD9" i="29" s="1"/>
  <c r="AT24" i="29"/>
  <c r="V24" i="29"/>
  <c r="W9" i="29"/>
  <c r="AA24" i="29"/>
  <c r="AK24" i="29"/>
  <c r="AO24" i="29"/>
  <c r="T24" i="29" l="1"/>
  <c r="AB9" i="29"/>
  <c r="AB24" i="29" s="1"/>
  <c r="U9" i="29"/>
  <c r="U24" i="29" s="1"/>
  <c r="W24" i="29"/>
  <c r="AD24" i="29"/>
  <c r="AE9" i="29" l="1"/>
  <c r="AE24" i="29" s="1"/>
  <c r="AC9" i="29" l="1"/>
  <c r="AC24" i="29" s="1"/>
  <c r="AF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篤志</author>
  </authors>
  <commentList>
    <comment ref="W7" authorId="0" shapeId="0" xr:uid="{0D2DF1C0-1406-4174-B2C1-3682FDEFB76F}">
      <text>
        <r>
          <rPr>
            <sz val="9"/>
            <color indexed="81"/>
            <rFont val="MS P ゴシック"/>
            <family val="3"/>
            <charset val="128"/>
          </rPr>
          <t>法人名</t>
        </r>
      </text>
    </comment>
    <comment ref="W8" authorId="0" shapeId="0" xr:uid="{5BD7B082-E6E6-438D-AF9B-35AF3CF09798}">
      <text>
        <r>
          <rPr>
            <sz val="9"/>
            <color indexed="81"/>
            <rFont val="MS P ゴシック"/>
            <family val="3"/>
            <charset val="128"/>
          </rPr>
          <t>役職名</t>
        </r>
      </text>
    </comment>
    <comment ref="AD8" authorId="0" shapeId="0" xr:uid="{5E64E7FC-A66F-4522-930D-11BE1714478E}">
      <text>
        <r>
          <rPr>
            <sz val="9"/>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篤志</author>
    <author>厚生労働省ネットワークシステム</author>
  </authors>
  <commentList>
    <comment ref="D2" authorId="0" shapeId="0" xr:uid="{0560D1F2-F0D1-4CAA-810B-9498E39BE0FE}">
      <text>
        <r>
          <rPr>
            <b/>
            <sz val="12"/>
            <color indexed="10"/>
            <rFont val="MS P ゴシック"/>
            <family val="3"/>
            <charset val="128"/>
          </rPr>
          <t>本表は自動計算のため、入力不要です。</t>
        </r>
      </text>
    </comment>
    <comment ref="O5" authorId="1" shapeId="0" xr:uid="{00000000-0006-0000-0200-000001000000}">
      <text>
        <r>
          <rPr>
            <b/>
            <sz val="9"/>
            <color indexed="81"/>
            <rFont val="MS P ゴシック"/>
            <family val="3"/>
            <charset val="128"/>
          </rPr>
          <t>「都道府県使用欄」：</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池田　篤志</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1"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24" authorId="1" shapeId="0" xr:uid="{0301B1C0-5FFB-4654-86BD-99AC301D158E}">
      <text>
        <r>
          <rPr>
            <b/>
            <sz val="9"/>
            <color indexed="81"/>
            <rFont val="MS P ゴシック"/>
            <family val="3"/>
            <charset val="128"/>
          </rPr>
          <t>税抜き</t>
        </r>
      </text>
    </comment>
    <comment ref="AV28"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H33" authorId="1" shapeId="0" xr:uid="{09F1A943-6729-4BF9-9451-E714B8359B25}">
      <text>
        <r>
          <rPr>
            <b/>
            <sz val="9"/>
            <color indexed="81"/>
            <rFont val="MS P ゴシック"/>
            <family val="3"/>
            <charset val="128"/>
          </rPr>
          <t>税抜き</t>
        </r>
      </text>
    </comment>
    <comment ref="AV37"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44" authorId="1" shapeId="0" xr:uid="{CE8CCBD2-A571-4ED9-BEB5-FFCD1793E8BA}">
      <text>
        <r>
          <rPr>
            <b/>
            <sz val="9"/>
            <color indexed="81"/>
            <rFont val="MS P ゴシック"/>
            <family val="3"/>
            <charset val="128"/>
          </rPr>
          <t>税抜き</t>
        </r>
      </text>
    </comment>
    <comment ref="AV48"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池田　篤志</author>
  </authors>
  <commentList>
    <comment ref="AV9" authorId="0" shapeId="0" xr:uid="{FA87101C-FE32-4C6B-B127-C326FE85D42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1" authorId="0" shapeId="0" xr:uid="{2FEC5FFC-09D5-4CFF-B7FB-BF54B5DCB48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24" authorId="1" shapeId="0" xr:uid="{5D6A7456-E58A-4C5C-A981-17298599AC19}">
      <text>
        <r>
          <rPr>
            <b/>
            <sz val="9"/>
            <color indexed="81"/>
            <rFont val="MS P ゴシック"/>
            <family val="3"/>
            <charset val="128"/>
          </rPr>
          <t>税抜き</t>
        </r>
      </text>
    </comment>
    <comment ref="AV28" authorId="0" shapeId="0" xr:uid="{2DD8E917-0CFB-4911-BB51-0231987CF9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H33" authorId="1" shapeId="0" xr:uid="{4675BE6F-C145-4F81-8DDA-17A83D3DCEC7}">
      <text>
        <r>
          <rPr>
            <b/>
            <sz val="9"/>
            <color indexed="81"/>
            <rFont val="MS P ゴシック"/>
            <family val="3"/>
            <charset val="128"/>
          </rPr>
          <t>税抜き</t>
        </r>
      </text>
    </comment>
    <comment ref="AV37" authorId="0" shapeId="0" xr:uid="{77C932D3-6A77-4C0E-BD33-C5C48C9F394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76FDDB5E-5543-4790-AAB6-9B85CA90D0B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44" authorId="1" shapeId="0" xr:uid="{DADAD501-6575-40BF-94C0-57C491F8B806}">
      <text>
        <r>
          <rPr>
            <b/>
            <sz val="9"/>
            <color indexed="81"/>
            <rFont val="MS P ゴシック"/>
            <family val="3"/>
            <charset val="128"/>
          </rPr>
          <t>税抜き</t>
        </r>
      </text>
    </comment>
    <comment ref="AV48" authorId="0" shapeId="0" xr:uid="{F788CC49-A972-4170-933B-C75F3BE047B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<sst xmlns="http://schemas.openxmlformats.org/spreadsheetml/2006/main" count="614" uniqueCount="329">
  <si>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</si>
  <si>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</si>
  <si>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</si>
  <si>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</si>
  <si>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</si>
  <si>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</si>
  <si>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</si>
  <si>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</si>
  <si>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</si>
  <si>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</si>
  <si>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</si>
  <si>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</si>
  <si>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</si>
  <si>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</si>
  <si>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</si>
  <si>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</si>
  <si>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</si>
  <si>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</si>
  <si>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</si>
  <si>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</si>
  <si>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</si>
  <si>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</si>
  <si>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</si>
  <si>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</si>
  <si>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</si>
  <si>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</si>
  <si>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</si>
  <si>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</si>
  <si>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</si>
  <si>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</si>
  <si>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</si>
  <si>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</si>
  <si>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</si>
  <si>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</si>
  <si>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</si>
  <si>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</si>
  <si>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</si>
  <si>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</si>
  <si>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</si>
  <si>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</si>
  <si>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</si>
  <si>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</si>
  <si>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</si>
  <si>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</si>
  <si>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補助上限額</t>
    <rPh sb="0" eb="2">
      <t>ホジョ</t>
    </rPh>
    <rPh sb="2" eb="5">
      <t>ジョウゲンガク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</si>
  <si>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</si>
  <si>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</si>
  <si>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</si>
  <si>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</si>
  <si>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</si>
  <si>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</si>
  <si>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</si>
  <si>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</si>
  <si>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</si>
  <si>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</si>
  <si>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</si>
  <si>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</si>
  <si>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</si>
  <si>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</si>
  <si>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</si>
  <si>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</si>
  <si>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</si>
  <si>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</si>
  <si>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</si>
  <si>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</si>
  <si>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</si>
  <si>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</si>
  <si>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</si>
  <si>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</si>
  <si>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</si>
  <si>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</si>
  <si>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</si>
  <si>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</si>
  <si>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</si>
  <si>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</si>
  <si>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</si>
  <si>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</si>
  <si>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</si>
  <si>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</si>
  <si>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</si>
  <si>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</si>
  <si>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</si>
  <si>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</si>
  <si>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</si>
  <si>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</si>
  <si>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</si>
  <si>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</si>
  <si>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</si>
  <si>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</si>
  <si>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</si>
  <si>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</si>
  <si>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</si>
  <si>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</si>
  <si>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</si>
  <si>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</si>
  <si>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</si>
  <si>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</si>
  <si>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</si>
  <si>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</si>
  <si>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</si>
  <si>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</si>
  <si>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</si>
  <si>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</si>
  <si>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</si>
  <si>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</si>
  <si>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</si>
  <si>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</si>
  <si>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</si>
  <si>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</si>
  <si>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</si>
  <si>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</si>
  <si>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</si>
  <si>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</si>
  <si>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</si>
  <si>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</si>
  <si>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</si>
  <si>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</si>
  <si>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</si>
  <si>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</si>
  <si>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</si>
  <si>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</si>
  <si>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</si>
  <si>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</si>
  <si>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</si>
  <si>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</si>
  <si>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</si>
  <si>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</si>
  <si>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</si>
  <si>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</si>
  <si>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</si>
  <si>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</si>
  <si>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</si>
  <si>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</si>
  <si>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</si>
  <si>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</si>
  <si>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</si>
  <si>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</si>
  <si>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</si>
  <si>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</si>
  <si>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</si>
  <si>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</si>
  <si>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</si>
  <si>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</si>
  <si>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</si>
  <si>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</si>
  <si>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</si>
  <si>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</si>
  <si>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</si>
  <si>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</si>
  <si>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</si>
  <si>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</si>
  <si>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</si>
  <si>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</si>
  <si>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</si>
  <si>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</si>
  <si>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</si>
  <si>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</si>
  <si>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</si>
  <si>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</si>
  <si>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</si>
  <si>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</si>
  <si>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</si>
  <si>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</si>
  <si>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</si>
  <si>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</si>
  <si>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</si>
  <si>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</si>
  <si>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</si>
  <si>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</si>
  <si>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</si>
  <si>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</si>
  <si>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</si>
  <si>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</si>
  <si>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</si>
  <si>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</si>
  <si>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</si>
  <si>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</si>
  <si>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</si>
  <si>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</si>
  <si>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</si>
  <si>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</si>
  <si>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</si>
  <si>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</si>
  <si>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</si>
  <si>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</si>
  <si>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法人名</t>
    <rPh sb="0" eb="2">
      <t>ホウジン</t>
    </rPh>
    <rPh sb="2" eb="3">
      <t>メイ</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</si>
  <si>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</si>
  <si>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</si>
  <si>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</si>
  <si>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</si>
  <si>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</si>
  <si>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</si>
  <si>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</si>
  <si>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</si>
  <si>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</si>
  <si>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</si>
  <si>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</si>
  <si>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</si>
  <si>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</si>
  <si>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</si>
  <si>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</si>
  <si>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</si>
  <si>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</si>
  <si>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</si>
  <si>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</si>
  <si>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</si>
  <si>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</si>
  <si>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</si>
  <si>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</si>
  <si>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</si>
  <si>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</si>
  <si>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</si>
  <si>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</si>
  <si>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</si>
  <si>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</si>
  <si>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</si>
  <si>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</si>
  <si>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</si>
  <si>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</si>
  <si>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</si>
  <si>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</si>
  <si>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</si>
  <si>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</si>
  <si>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</si>
  <si>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</si>
  <si>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</si>
  <si>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</si>
  <si>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</si>
  <si>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</si>
  <si>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</si>
  <si>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</si>
  <si>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</si>
  <si>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（様式第２－１号）</t>
    <rPh sb="1" eb="3">
      <t>ヨウシキ</t>
    </rPh>
    <rPh sb="3" eb="4">
      <t>ダイ</t>
    </rPh>
    <rPh sb="7" eb="8">
      <t>ゴウ</t>
    </rPh>
    <phoneticPr fontId="4"/>
  </si>
  <si>
    <t>（様式第２－３号）</t>
    <rPh sb="1" eb="3">
      <t>ヨウシキ</t>
    </rPh>
    <rPh sb="3" eb="4">
      <t>ダイ</t>
    </rPh>
    <rPh sb="7" eb="8">
      <t>ゴウ</t>
    </rPh>
    <phoneticPr fontId="4"/>
  </si>
  <si>
    <t>本Excelを各事業所に配布し、以下の様式への記入を依頼
・様式第２－３号（個票）</t>
    <rPh sb="16" eb="18">
      <t>イカ</t>
    </rPh>
    <rPh sb="19" eb="21">
      <t>ヨウシキ</t>
    </rPh>
    <rPh sb="23" eb="25">
      <t>キニュウ</t>
    </rPh>
    <rPh sb="26" eb="28">
      <t>イライ</t>
    </rPh>
    <rPh sb="32" eb="33">
      <t>ダイ</t>
    </rPh>
    <rPh sb="36" eb="37">
      <t>ゴウ</t>
    </rPh>
    <phoneticPr fontId="4"/>
  </si>
  <si>
    <t>1．介護事業所等に対するサービス継続支援事業（設備・備品分）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</si>
  <si>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2．介護施設等に対するサービス継続支援事業（食事提供分）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</si>
  <si>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（様式第２－２号）</t>
    <phoneticPr fontId="4"/>
  </si>
  <si>
    <t>長野県知事　様</t>
    <rPh sb="0" eb="3">
      <t>ナガノケン</t>
    </rPh>
    <rPh sb="3" eb="5">
      <t>チジ</t>
    </rPh>
    <rPh sb="6" eb="7">
      <t>サマ</t>
    </rPh>
    <phoneticPr fontId="4"/>
  </si>
  <si>
    <t>長野県介護事業所等及び介護施設等に対するサービス継続支援事業費補助金</t>
    <rPh sb="0" eb="3">
      <t>ナガノケン</t>
    </rPh>
    <rPh sb="3" eb="5">
      <t>カイゴ</t>
    </rPh>
    <rPh sb="5" eb="8">
      <t>ジギョウショ</t>
    </rPh>
    <rPh sb="8" eb="9">
      <t>トウ</t>
    </rPh>
    <rPh sb="9" eb="10">
      <t>オヨ</t>
    </rPh>
    <rPh sb="11" eb="13">
      <t>カイゴ</t>
    </rPh>
    <rPh sb="13" eb="15">
      <t>シセツ</t>
    </rPh>
    <rPh sb="15" eb="16">
      <t>トウ</t>
    </rPh>
    <rPh sb="17" eb="18">
      <t>タイ</t>
    </rPh>
    <rPh sb="30" eb="31">
      <t>ヒ</t>
    </rPh>
    <rPh sb="31" eb="34">
      <t>ホジョキン</t>
    </rPh>
    <phoneticPr fontId="4"/>
  </si>
  <si>
    <t>うち
国支援分</t>
    <rPh sb="3" eb="7">
      <t>クニシエンブン</t>
    </rPh>
    <phoneticPr fontId="4"/>
  </si>
  <si>
    <t>うち国支援分(1/2)</t>
    <rPh sb="2" eb="3">
      <t>クニ</t>
    </rPh>
    <rPh sb="3" eb="5">
      <t>シエン</t>
    </rPh>
    <rPh sb="5" eb="6">
      <t>ブン</t>
    </rPh>
    <phoneticPr fontId="4"/>
  </si>
  <si>
    <t>うち国支援分(3/4)</t>
    <rPh sb="2" eb="3">
      <t>クニ</t>
    </rPh>
    <rPh sb="3" eb="5">
      <t>シエン</t>
    </rPh>
    <rPh sb="5" eb="6">
      <t>ブン</t>
    </rPh>
    <phoneticPr fontId="4"/>
  </si>
  <si>
    <t>法人所在地</t>
    <rPh sb="0" eb="2">
      <t>ホウジン</t>
    </rPh>
    <rPh sb="2" eb="5">
      <t>ショザイチ</t>
    </rPh>
    <phoneticPr fontId="4"/>
  </si>
  <si>
    <t>法人代表者</t>
    <rPh sb="0" eb="2">
      <t>ホウジン</t>
    </rPh>
    <rPh sb="2" eb="5">
      <t>ダイヒョウシャ</t>
    </rPh>
    <phoneticPr fontId="4"/>
  </si>
  <si>
    <t>金融機関名</t>
    <rPh sb="0" eb="4">
      <t>キンユウキカン</t>
    </rPh>
    <rPh sb="4" eb="5">
      <t>メイ</t>
    </rPh>
    <phoneticPr fontId="4"/>
  </si>
  <si>
    <t>×の場合は、色付きセルに正しく情報が入力されていません。</t>
    <rPh sb="2" eb="4">
      <t>バアイ</t>
    </rPh>
    <rPh sb="6" eb="8">
      <t>イロツ</t>
    </rPh>
    <rPh sb="12" eb="13">
      <t>タダ</t>
    </rPh>
    <rPh sb="15" eb="17">
      <t>ジョウホウ</t>
    </rPh>
    <rPh sb="18" eb="20">
      <t>ニュウリョク</t>
    </rPh>
    <phoneticPr fontId="4"/>
  </si>
  <si>
    <t>金融機関コード(4桁）（半角数字）</t>
    <rPh sb="0" eb="2">
      <t>キンユウ</t>
    </rPh>
    <rPh sb="2" eb="4">
      <t>キカン</t>
    </rPh>
    <rPh sb="9" eb="10">
      <t>ケタ</t>
    </rPh>
    <rPh sb="12" eb="14">
      <t>ハンカク</t>
    </rPh>
    <rPh sb="14" eb="16">
      <t>スウジ</t>
    </rPh>
    <phoneticPr fontId="4"/>
  </si>
  <si>
    <t>本・支店名</t>
    <rPh sb="0" eb="1">
      <t>ホン</t>
    </rPh>
    <rPh sb="2" eb="5">
      <t>シテンメイ</t>
    </rPh>
    <phoneticPr fontId="4"/>
  </si>
  <si>
    <t>支店コード（3桁）（半角数字）</t>
    <rPh sb="0" eb="2">
      <t>シテン</t>
    </rPh>
    <rPh sb="7" eb="8">
      <t>ケタ</t>
    </rPh>
    <rPh sb="10" eb="12">
      <t>ハンカク</t>
    </rPh>
    <rPh sb="12" eb="14">
      <t>スウジ</t>
    </rPh>
    <phoneticPr fontId="4"/>
  </si>
  <si>
    <t>預金種別</t>
    <rPh sb="0" eb="2">
      <t>ヨキン</t>
    </rPh>
    <rPh sb="2" eb="4">
      <t>シュベツ</t>
    </rPh>
    <phoneticPr fontId="4"/>
  </si>
  <si>
    <t>※1：普通、2:当座、4：貯蓄、9：その他でプルダウンから入力してください。</t>
    <rPh sb="3" eb="5">
      <t>フツウ</t>
    </rPh>
    <rPh sb="8" eb="10">
      <t>トウザ</t>
    </rPh>
    <rPh sb="13" eb="15">
      <t>チョチク</t>
    </rPh>
    <rPh sb="20" eb="21">
      <t>ホカ</t>
    </rPh>
    <rPh sb="29" eb="31">
      <t>ニュウリョク</t>
    </rPh>
    <phoneticPr fontId="4"/>
  </si>
  <si>
    <t>預金種別（番号）</t>
    <rPh sb="0" eb="2">
      <t>ヨキン</t>
    </rPh>
    <rPh sb="2" eb="4">
      <t>シュベツ</t>
    </rPh>
    <rPh sb="5" eb="7">
      <t>バンゴウ</t>
    </rPh>
    <phoneticPr fontId="4"/>
  </si>
  <si>
    <t>口座名義人(カナ)（半角）</t>
    <rPh sb="0" eb="2">
      <t>コウザ</t>
    </rPh>
    <rPh sb="2" eb="5">
      <t>メイギニン</t>
    </rPh>
    <rPh sb="10" eb="12">
      <t>ハンカク</t>
    </rPh>
    <phoneticPr fontId="4"/>
  </si>
  <si>
    <t>※　口座情報に誤りがあると振込不能となりますので、十分に確認の上記入願います。</t>
    <phoneticPr fontId="4"/>
  </si>
  <si>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</si>
  <si>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</si>
  <si>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長野県介護事業所等及び介護施設等に対するサービス継続支援事業費補助金について、下記の口座へ振り込んでください。</t>
    <rPh sb="0" eb="3">
      <t>ナガノケン</t>
    </rPh>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0" eb="31">
      <t>ヒ</t>
    </rPh>
    <rPh sb="31" eb="34">
      <t>ホジョキン</t>
    </rPh>
    <rPh sb="39" eb="41">
      <t>カキ</t>
    </rPh>
    <rPh sb="42" eb="44">
      <t>コウザ</t>
    </rPh>
    <rPh sb="45" eb="46">
      <t>フ</t>
    </rPh>
    <rPh sb="47" eb="48">
      <t>コ</t>
    </rPh>
    <phoneticPr fontId="4"/>
  </si>
  <si>
    <t>３　振込先口座情報</t>
    <rPh sb="2" eb="5">
      <t>フリコミサキ</t>
    </rPh>
    <rPh sb="5" eb="7">
      <t>コウザ</t>
    </rPh>
    <rPh sb="7" eb="9">
      <t>ジョウホウ</t>
    </rPh>
    <phoneticPr fontId="4"/>
  </si>
  <si>
    <t>-</t>
    <phoneticPr fontId="4"/>
  </si>
  <si>
    <t>振込先口座情報</t>
    <phoneticPr fontId="4"/>
  </si>
  <si>
    <t xml:space="preserve">   【記入上の注意】　
長野県へ補助金を申請する場合は、本様式の提出が必須です。
　・ 必須の記入箇所は　　　　　　　　のセルです。
　・ 濃いオレンジ色のセルに「×」が表示された場合、記入内容が要件を満たしていないか、未入力の欄がありますので修正してください。</t>
    <rPh sb="29" eb="32">
      <t>ホンヨウシキ</t>
    </rPh>
    <phoneticPr fontId="4"/>
  </si>
  <si>
    <t>※　原則、令和７～８年度にかけて実施する「長野県介護分野の職員の賃上げ等支援事業」で申請いただく口座情報を記入願います。</t>
    <rPh sb="48" eb="50">
      <t>コウザ</t>
    </rPh>
    <rPh sb="50" eb="52">
      <t>ジョウホウ</t>
    </rPh>
    <rPh sb="53" eb="55">
      <t>キニュウ</t>
    </rPh>
    <rPh sb="55" eb="56">
      <t>ネガ</t>
    </rPh>
    <phoneticPr fontId="4"/>
  </si>
  <si>
    <t>口座番号（7桁）（半角数字）</t>
    <rPh sb="0" eb="2">
      <t>コウザ</t>
    </rPh>
    <rPh sb="2" eb="4">
      <t>バンゴウ</t>
    </rPh>
    <rPh sb="6" eb="7">
      <t>ケタ</t>
    </rPh>
    <phoneticPr fontId="4"/>
  </si>
  <si>
    <t>(設備・
備品分)</t>
    <rPh sb="1" eb="3">
      <t>セツビ</t>
    </rPh>
    <rPh sb="5" eb="8">
      <t>ビヒンブン</t>
    </rPh>
    <phoneticPr fontId="4"/>
  </si>
  <si>
    <t>(食事
提供分)</t>
    <rPh sb="1" eb="3">
      <t>ショクジ</t>
    </rPh>
    <rPh sb="4" eb="6">
      <t>テイキョウ</t>
    </rPh>
    <rPh sb="6" eb="7">
      <t>ブン</t>
    </rPh>
    <phoneticPr fontId="4"/>
  </si>
  <si>
    <t>１．介護事業所等に対するサービス継続支援事業（設備・備品分）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</si>
  <si>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２．介護施設等に対するサービス継続支援事業（食事提供分）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</si>
  <si>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長野県介護事業所等及び介護施設等に対するサービス継続支援事業に関する事業実績報告書（個票）</t>
    <rPh sb="0" eb="3">
      <t>ナガノケン</t>
    </rPh>
    <rPh sb="36" eb="40">
      <t>ジッセキホウコク</t>
    </rPh>
    <rPh sb="42" eb="44">
      <t>コヒョウ</t>
    </rPh>
    <phoneticPr fontId="4"/>
  </si>
  <si>
    <r>
      <t xml:space="preserve">様式第２－３号（個票）の内容が、様式第２－２号（申請等額一覧）に正しく反映されていることを確認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8" eb="30">
      <t>イチラン</t>
    </rPh>
    <rPh sb="32" eb="33">
      <t>タダ</t>
    </rPh>
    <rPh sb="33" eb="34">
      <t>テキセイ</t>
    </rPh>
    <rPh sb="35" eb="37">
      <t>ハンエイ</t>
    </rPh>
    <rPh sb="45" eb="47">
      <t>カクニン</t>
    </rPh>
    <rPh sb="71" eb="72">
      <t>ギョウ</t>
    </rPh>
    <rPh sb="84" eb="85">
      <t>ミギ</t>
    </rPh>
    <phoneticPr fontId="4"/>
  </si>
  <si>
    <t>交付申請書兼実績報告書兼交付請求書</t>
    <rPh sb="0" eb="2">
      <t>コウフ</t>
    </rPh>
    <rPh sb="2" eb="5">
      <t>シンセイショ</t>
    </rPh>
    <rPh sb="5" eb="6">
      <t>ケン</t>
    </rPh>
    <rPh sb="6" eb="17">
      <t>ジッセキホウコクショケンコウフセイキュウショ</t>
    </rPh>
    <phoneticPr fontId="4"/>
  </si>
  <si>
    <t>交付申請額兼実績報告額兼交付請求額：　</t>
    <rPh sb="0" eb="5">
      <t>コウフシンセイガク</t>
    </rPh>
    <rPh sb="5" eb="6">
      <t>ケン</t>
    </rPh>
    <rPh sb="6" eb="11">
      <t>ジッセキホウコクガク</t>
    </rPh>
    <rPh sb="11" eb="12">
      <t>ケン</t>
    </rPh>
    <rPh sb="12" eb="17">
      <t>コウフセイキュウガク</t>
    </rPh>
    <phoneticPr fontId="4"/>
  </si>
  <si>
    <t>１　事業所・施設別申請等額一覧（様式第２－２号）</t>
    <rPh sb="11" eb="12">
      <t>トウ</t>
    </rPh>
    <rPh sb="16" eb="18">
      <t>ヨウシキ</t>
    </rPh>
    <rPh sb="18" eb="19">
      <t>ダイ</t>
    </rPh>
    <rPh sb="22" eb="23">
      <t>ゴウ</t>
    </rPh>
    <phoneticPr fontId="4"/>
  </si>
  <si>
    <t>２　長野県介護事業所等及び介護施設等に対するサービス継続支援事業に関する事業実績</t>
    <rPh sb="2" eb="5">
      <t>ナガノケン</t>
    </rPh>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ジッセキ</t>
    </rPh>
    <phoneticPr fontId="4"/>
  </si>
  <si>
    <t>報告書（事業所単位）（様式第２－３号）</t>
    <rPh sb="0" eb="2">
      <t>ホウコク</t>
    </rPh>
    <rPh sb="11" eb="13">
      <t>ヨウシキ</t>
    </rPh>
    <rPh sb="13" eb="14">
      <t>ダイ</t>
    </rPh>
    <rPh sb="17" eb="18">
      <t>ゴウ</t>
    </rPh>
    <phoneticPr fontId="4"/>
  </si>
  <si>
    <t>事業所・施設別申請等額一覧</t>
    <rPh sb="0" eb="3">
      <t>ジギョウショ</t>
    </rPh>
    <rPh sb="4" eb="6">
      <t>シセツ</t>
    </rPh>
    <rPh sb="6" eb="7">
      <t>ベツ</t>
    </rPh>
    <rPh sb="7" eb="9">
      <t>シンセイ</t>
    </rPh>
    <rPh sb="9" eb="10">
      <t>トウ</t>
    </rPh>
    <rPh sb="10" eb="11">
      <t>ガク</t>
    </rPh>
    <rPh sb="11" eb="13">
      <t>イチラン</t>
    </rPh>
    <phoneticPr fontId="4"/>
  </si>
  <si>
    <t>補助申請等額（千円）</t>
    <rPh sb="0" eb="2">
      <t>ホジョ</t>
    </rPh>
    <rPh sb="2" eb="4">
      <t>シンセイ</t>
    </rPh>
    <rPh sb="4" eb="5">
      <t>トウ</t>
    </rPh>
    <rPh sb="5" eb="6">
      <t>ガク</t>
    </rPh>
    <rPh sb="7" eb="9">
      <t>センエン</t>
    </rPh>
    <phoneticPr fontId="4"/>
  </si>
  <si>
    <t>申請兼実績
兼請求額</t>
    <rPh sb="0" eb="2">
      <t>シンセイ</t>
    </rPh>
    <rPh sb="2" eb="3">
      <t>ケン</t>
    </rPh>
    <rPh sb="3" eb="5">
      <t>ジッセキ</t>
    </rPh>
    <rPh sb="6" eb="7">
      <t>ケン</t>
    </rPh>
    <rPh sb="7" eb="9">
      <t>セイキュウ</t>
    </rPh>
    <rPh sb="9" eb="10">
      <t>ガク</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</si>
  <si>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</si>
  <si>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支出済額</t>
    <rPh sb="0" eb="2">
      <t>シシュツ</t>
    </rPh>
    <rPh sb="2" eb="3">
      <t>ズミ</t>
    </rPh>
    <rPh sb="3" eb="4">
      <t>ガク</t>
    </rPh>
    <phoneticPr fontId="4"/>
  </si>
  <si>
    <t>県
支援分
(1/2)</t>
    <rPh sb="0" eb="1">
      <t>ケン</t>
    </rPh>
    <rPh sb="2" eb="5">
      <t>シエンブン</t>
    </rPh>
    <phoneticPr fontId="4"/>
  </si>
  <si>
    <t>国支援分(1/2)</t>
    <rPh sb="0" eb="1">
      <t>クニ</t>
    </rPh>
    <rPh sb="1" eb="3">
      <t>シエン</t>
    </rPh>
    <rPh sb="3" eb="4">
      <t>ブン</t>
    </rPh>
    <phoneticPr fontId="4"/>
  </si>
  <si>
    <t>一財</t>
    <rPh sb="0" eb="2">
      <t>イチザイ</t>
    </rPh>
    <phoneticPr fontId="4"/>
  </si>
  <si>
    <t>介護保険事業
費補助金(3/4)</t>
    <rPh sb="0" eb="2">
      <t>カイゴ</t>
    </rPh>
    <rPh sb="2" eb="4">
      <t>ホケン</t>
    </rPh>
    <rPh sb="4" eb="6">
      <t>ジギョウ</t>
    </rPh>
    <rPh sb="7" eb="8">
      <t>ヒ</t>
    </rPh>
    <rPh sb="8" eb="11">
      <t>ホジョキン</t>
    </rPh>
    <phoneticPr fontId="4"/>
  </si>
  <si>
    <t>一財
(1/4)</t>
    <rPh sb="0" eb="2">
      <t>イチザイ</t>
    </rPh>
    <phoneticPr fontId="4"/>
  </si>
  <si>
    <t>国支援分(3/4)</t>
    <rPh sb="0" eb="1">
      <t>クニ</t>
    </rPh>
    <rPh sb="1" eb="3">
      <t>シエン</t>
    </rPh>
    <rPh sb="3" eb="4">
      <t>ブン</t>
    </rPh>
    <phoneticPr fontId="4"/>
  </si>
  <si>
    <t>県
支援分
(1/4)</t>
    <rPh sb="0" eb="1">
      <t>ケン</t>
    </rPh>
    <rPh sb="2" eb="5">
      <t>シエンブン</t>
    </rPh>
    <phoneticPr fontId="4"/>
  </si>
  <si>
    <t>介護保険事業
費補助金</t>
    <rPh sb="0" eb="2">
      <t>カイゴ</t>
    </rPh>
    <rPh sb="2" eb="4">
      <t>ホケン</t>
    </rPh>
    <rPh sb="4" eb="6">
      <t>ジギョウ</t>
    </rPh>
    <rPh sb="7" eb="8">
      <t>ヒ</t>
    </rPh>
    <rPh sb="8" eb="11">
      <t>ホジョキン</t>
    </rPh>
    <phoneticPr fontId="4"/>
  </si>
  <si>
    <t>法人名</t>
    <rPh sb="0" eb="3">
      <t>ホウジンメイ</t>
    </rPh>
    <phoneticPr fontId="4"/>
  </si>
  <si>
    <t>法人所在地</t>
    <rPh sb="0" eb="5">
      <t>ホウジンショザイチ</t>
    </rPh>
    <phoneticPr fontId="4"/>
  </si>
  <si>
    <t>法人代表者</t>
    <rPh sb="0" eb="5">
      <t>ホウジンダイヒョウシャ</t>
    </rPh>
    <phoneticPr fontId="4"/>
  </si>
  <si>
    <t>金融機関名</t>
    <rPh sb="0" eb="5">
      <t>キンユウキカンメイ</t>
    </rPh>
    <phoneticPr fontId="4"/>
  </si>
  <si>
    <t>支店コード</t>
    <rPh sb="0" eb="2">
      <t>シテン</t>
    </rPh>
    <phoneticPr fontId="4"/>
  </si>
  <si>
    <t>預金種別</t>
    <rPh sb="0" eb="4">
      <t>ヨキンシュベツ</t>
    </rPh>
    <phoneticPr fontId="4"/>
  </si>
  <si>
    <t>預金種別
（番号）</t>
    <rPh sb="0" eb="4">
      <t>ヨキンシュベツ</t>
    </rPh>
    <rPh sb="6" eb="8">
      <t>バンゴウ</t>
    </rPh>
    <phoneticPr fontId="4"/>
  </si>
  <si>
    <t>口座番号</t>
    <rPh sb="0" eb="4">
      <t>コウザバンゴウ</t>
    </rPh>
    <phoneticPr fontId="4"/>
  </si>
  <si>
    <t>口座名義人</t>
    <rPh sb="0" eb="5">
      <t>コウザメイギニン</t>
    </rPh>
    <phoneticPr fontId="4"/>
  </si>
  <si>
    <t>振込先口座情報</t>
    <rPh sb="0" eb="7">
      <t>フリコミサキコウザジョウホウ</t>
    </rPh>
    <phoneticPr fontId="4"/>
  </si>
  <si>
    <t>金融機関
コード</t>
    <rPh sb="0" eb="4">
      <t>キンユウキカン</t>
    </rPh>
    <phoneticPr fontId="4"/>
  </si>
  <si>
    <t>郵便番号</t>
    <rPh sb="0" eb="4">
      <t>ユウビンバンゴウ</t>
    </rPh>
    <phoneticPr fontId="4"/>
  </si>
  <si>
    <t>申請日</t>
    <rPh sb="0" eb="3">
      <t>シンセイビ</t>
    </rPh>
    <phoneticPr fontId="4"/>
  </si>
  <si>
    <t>介護事業所等に対するサービス継続支援事業(設備・備品分)</t>
    <rPh sb="21" eb="23">
      <t>セツビ</t>
    </rPh>
    <rPh sb="24" eb="27">
      <t>ビヒンブン</t>
    </rPh>
    <phoneticPr fontId="4"/>
  </si>
  <si>
    <t>(1)介護サービスを円滑に継続するための対応</t>
    <rPh sb="3" eb="5">
      <t>カイゴ</t>
    </rPh>
    <rPh sb="10" eb="12">
      <t>エンカツ</t>
    </rPh>
    <rPh sb="13" eb="15">
      <t>ケイゾク</t>
    </rPh>
    <rPh sb="20" eb="22">
      <t>タイオウ</t>
    </rPh>
    <phoneticPr fontId="4"/>
  </si>
  <si>
    <t>(2)災害備蓄等への対応</t>
    <rPh sb="3" eb="8">
      <t>サイガイビチクトウ</t>
    </rPh>
    <rPh sb="10" eb="12">
      <t>タイオウ</t>
    </rPh>
    <phoneticPr fontId="4"/>
  </si>
  <si>
    <t>介護施設等に対するサービス継続支援事業(食事提供分)</t>
    <rPh sb="20" eb="25">
      <t>ショクジテイキョウブン</t>
    </rPh>
    <phoneticPr fontId="4"/>
  </si>
  <si>
    <t>県
支援分</t>
    <rPh sb="0" eb="1">
      <t>ケン</t>
    </rPh>
    <rPh sb="2" eb="5">
      <t>シエンブン</t>
    </rPh>
    <phoneticPr fontId="4"/>
  </si>
  <si>
    <t>国支援分</t>
    <rPh sb="0" eb="1">
      <t>クニ</t>
    </rPh>
    <rPh sb="1" eb="3">
      <t>シエン</t>
    </rPh>
    <rPh sb="3" eb="4">
      <t>ブン</t>
    </rPh>
    <phoneticPr fontId="4"/>
  </si>
  <si>
    <t>役職名</t>
    <rPh sb="0" eb="3">
      <t>ヤクショクメイ</t>
    </rPh>
    <phoneticPr fontId="4"/>
  </si>
  <si>
    <t>代表者名</t>
    <rPh sb="0" eb="4">
      <t>ダイヒョウシャメイ</t>
    </rPh>
    <phoneticPr fontId="4"/>
  </si>
  <si>
    <t>申請内容に関する問い合わせ先</t>
    <phoneticPr fontId="4"/>
  </si>
  <si>
    <t>部署名</t>
    <rPh sb="0" eb="3">
      <t>ブショメイ</t>
    </rPh>
    <phoneticPr fontId="4"/>
  </si>
  <si>
    <t>担当者
氏名</t>
    <rPh sb="0" eb="3">
      <t>タントウシャ</t>
    </rPh>
    <rPh sb="4" eb="6">
      <t>シメイ</t>
    </rPh>
    <phoneticPr fontId="4"/>
  </si>
  <si>
    <t>電話番号</t>
    <rPh sb="0" eb="4">
      <t>デンワバンゴウ</t>
    </rPh>
    <phoneticPr fontId="4"/>
  </si>
  <si>
    <r>
      <t xml:space="preserve">様式第２－１号（交付申請書兼実績報告書兼交付請求書）と振込先口座情報に、必要情報を入力
</t>
    </r>
    <r>
      <rPr>
        <sz val="11"/>
        <color theme="1"/>
        <rFont val="ＭＳ 明朝"/>
        <family val="1"/>
        <charset val="128"/>
      </rPr>
      <t>・水色セル：必要情報を入力
・緑色セル：プルダウンから選択</t>
    </r>
    <rPh sb="2" eb="3">
      <t>ダイ</t>
    </rPh>
    <rPh sb="6" eb="7">
      <t>ゴウ</t>
    </rPh>
    <rPh sb="8" eb="10">
      <t>コウフ</t>
    </rPh>
    <rPh sb="10" eb="13">
      <t>シンセイショ</t>
    </rPh>
    <rPh sb="13" eb="14">
      <t>ケン</t>
    </rPh>
    <rPh sb="14" eb="16">
      <t>ジッセキ</t>
    </rPh>
    <rPh sb="16" eb="19">
      <t>ホウコクショ</t>
    </rPh>
    <rPh sb="19" eb="20">
      <t>ケン</t>
    </rPh>
    <rPh sb="20" eb="22">
      <t>コウフ</t>
    </rPh>
    <rPh sb="22" eb="25">
      <t>セイキュウショ</t>
    </rPh>
    <rPh sb="27" eb="34">
      <t>フリコミサキコウザジョウホウ</t>
    </rPh>
    <rPh sb="36" eb="38">
      <t>ヒツヨウ</t>
    </rPh>
    <rPh sb="38" eb="40">
      <t>ジョウホウ</t>
    </rPh>
    <rPh sb="41" eb="43">
      <t>ニュウリョク</t>
    </rPh>
    <phoneticPr fontId="4"/>
  </si>
  <si>
    <r>
      <t xml:space="preserve">以下の作業を行った上で、事業者（法人本部）へ返送
【様式第２－３号（個票）】
</t>
    </r>
    <r>
      <rPr>
        <sz val="11"/>
        <color theme="1"/>
        <rFont val="ＭＳ 明朝"/>
        <family val="1"/>
        <charset val="128"/>
      </rPr>
      <t>・水色セル：必要情報を入力
・緑色セル：プルダウンから選択</t>
    </r>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</si>
  <si>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介護事業所等に対するサービス継続支援事業(設備・備品分)</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</si>
  <si>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介護施設等に対するサービス継続支援事業(食事提供分)</t>
    <rPh sb="0" eb="2">
      <t>カイゴ</t>
    </rPh>
    <rPh sb="2" eb="4">
      <t>シセツ</t>
    </rPh>
    <rPh sb="4" eb="5">
      <t>トウ</t>
    </rPh>
    <rPh sb="6" eb="7">
      <t>タイ</t>
    </rPh>
    <rPh sb="13" eb="15">
      <t>ケイゾク</t>
    </rPh>
    <rPh sb="15" eb="17">
      <t>シエン</t>
    </rPh>
    <rPh sb="17" eb="19">
      <t>ジギョウ</t>
    </rPh>
    <phoneticPr fontId="4"/>
  </si>
  <si>
    <t>➡法人単位</t>
    <rPh sb="1" eb="5">
      <t>ホウジンタンイ</t>
    </rPh>
    <phoneticPr fontId="4"/>
  </si>
  <si>
    <t>　</t>
  </si>
  <si>
    <t>支出済額（円）</t>
    <rPh sb="0" eb="2">
      <t>シシュツ</t>
    </rPh>
    <rPh sb="2" eb="3">
      <t>ズミ</t>
    </rPh>
    <rPh sb="3" eb="4">
      <t>ガク</t>
    </rPh>
    <rPh sb="5" eb="6">
      <t>エン</t>
    </rPh>
    <phoneticPr fontId="4"/>
  </si>
  <si>
    <t>（注）申請兼実績
兼請求額は、補助上限額と支出済額を比較していずれか低い方の額が入力される。</t>
    <rPh sb="1" eb="2">
      <t>チュウ</t>
    </rPh>
    <rPh sb="3" eb="5">
      <t>シンセイ</t>
    </rPh>
    <rPh sb="5" eb="6">
      <t>ケン</t>
    </rPh>
    <rPh sb="6" eb="8">
      <t>ジッセキ</t>
    </rPh>
    <rPh sb="9" eb="10">
      <t>ケン</t>
    </rPh>
    <rPh sb="10" eb="12">
      <t>セイキュウ</t>
    </rPh>
    <rPh sb="12" eb="13">
      <t>ガク</t>
    </rPh>
    <rPh sb="15" eb="17">
      <t>ホジョ</t>
    </rPh>
    <rPh sb="17" eb="20">
      <t>ジョウゲンガク</t>
    </rPh>
    <rPh sb="21" eb="24">
      <t>シシュツズミ</t>
    </rPh>
    <rPh sb="24" eb="25">
      <t>ガク</t>
    </rPh>
    <rPh sb="26" eb="28">
      <t>ヒカク</t>
    </rPh>
    <rPh sb="34" eb="35">
      <t>ヒク</t>
    </rPh>
    <rPh sb="36" eb="37">
      <t>ホウ</t>
    </rPh>
    <rPh sb="38" eb="39">
      <t>ガク</t>
    </rPh>
    <rPh sb="40" eb="42">
      <t>ニュウリョク</t>
    </rPh>
    <phoneticPr fontId="4"/>
  </si>
  <si>
    <t>支出済額（下記）についての確認事項（プルダウンから選択）</t>
    <rPh sb="0" eb="2">
      <t>シシュツ</t>
    </rPh>
    <rPh sb="2" eb="3">
      <t>ズミ</t>
    </rPh>
    <rPh sb="3" eb="4">
      <t>ガク</t>
    </rPh>
    <rPh sb="5" eb="7">
      <t>カキ</t>
    </rPh>
    <rPh sb="13" eb="15">
      <t>カクニン</t>
    </rPh>
    <rPh sb="15" eb="17">
      <t>ジコウ</t>
    </rPh>
    <rPh sb="25" eb="27">
      <t>センタク</t>
    </rPh>
    <phoneticPr fontId="4"/>
  </si>
  <si>
    <t>他の事業の補助金等と重複は生じていない</t>
    <rPh sb="0" eb="1">
      <t>タ</t>
    </rPh>
    <rPh sb="2" eb="4">
      <t>ジギョウ</t>
    </rPh>
    <rPh sb="5" eb="7">
      <t>ホジョ</t>
    </rPh>
    <rPh sb="7" eb="8">
      <t>キン</t>
    </rPh>
    <rPh sb="8" eb="9">
      <t>トウ</t>
    </rPh>
    <rPh sb="10" eb="12">
      <t>ジュウフク</t>
    </rPh>
    <rPh sb="13" eb="14">
      <t>ショウ</t>
    </rPh>
    <phoneticPr fontId="4"/>
  </si>
  <si>
    <t>消費税は含んでいない</t>
    <rPh sb="0" eb="3">
      <t>ショウヒゼイ</t>
    </rPh>
    <rPh sb="4" eb="5">
      <t>フク</t>
    </rPh>
    <phoneticPr fontId="4"/>
  </si>
  <si>
    <t>必ずご確認をお願いします。</t>
    <rPh sb="0" eb="1">
      <t>カナラ</t>
    </rPh>
    <rPh sb="3" eb="5">
      <t>カクニン</t>
    </rPh>
    <rPh sb="7" eb="8">
      <t>ネガ</t>
    </rPh>
    <phoneticPr fontId="4"/>
  </si>
  <si>
    <t>支出済額についての確認事項</t>
    <phoneticPr fontId="4"/>
  </si>
  <si>
    <t>見積書等の根拠資料は事業所において適切に保管している</t>
    <rPh sb="0" eb="3">
      <t>ミツモリショ</t>
    </rPh>
    <rPh sb="3" eb="4">
      <t>トウ</t>
    </rPh>
    <rPh sb="5" eb="7">
      <t>コンキョ</t>
    </rPh>
    <rPh sb="7" eb="9">
      <t>シリョウ</t>
    </rPh>
    <rPh sb="10" eb="13">
      <t>ジギョウショ</t>
    </rPh>
    <rPh sb="17" eb="19">
      <t>テキセツ</t>
    </rPh>
    <rPh sb="20" eb="22">
      <t>ホカン</t>
    </rPh>
    <phoneticPr fontId="4"/>
  </si>
  <si>
    <t>他の事業の補助金等と重複は生じていない</t>
    <rPh sb="0" eb="1">
      <t>ホカ</t>
    </rPh>
    <rPh sb="2" eb="4">
      <t>ジギョウ</t>
    </rPh>
    <rPh sb="5" eb="8">
      <t>ホジョキン</t>
    </rPh>
    <rPh sb="8" eb="9">
      <t>トウ</t>
    </rPh>
    <rPh sb="10" eb="12">
      <t>ジュウフク</t>
    </rPh>
    <rPh sb="13" eb="14">
      <t>ショウ</t>
    </rPh>
    <phoneticPr fontId="4"/>
  </si>
  <si>
    <t>領収書等の根拠資料(当該事業に係る収支に関するものを含む)は事業所において適切に保管している</t>
    <rPh sb="0" eb="3">
      <t>リョウシュウショ</t>
    </rPh>
    <rPh sb="3" eb="4">
      <t>ナド</t>
    </rPh>
    <rPh sb="10" eb="12">
      <t>トウガイ</t>
    </rPh>
    <rPh sb="12" eb="14">
      <t>ジギョウ</t>
    </rPh>
    <rPh sb="15" eb="16">
      <t>カカ</t>
    </rPh>
    <rPh sb="17" eb="19">
      <t>シュウシ</t>
    </rPh>
    <rPh sb="20" eb="21">
      <t>カン</t>
    </rPh>
    <rPh sb="26" eb="27">
      <t>フク</t>
    </rPh>
    <rPh sb="30" eb="31">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</si>
</sst>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3"/>
      <charset val="128"/>
      <scheme val="minor"/>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11"/>
      <name val="ＭＳ Ｐゴシック"/>
      <family val="3"/>
      <charset val="128"/>
    </font>
    <font>
      <b/>
      <sz val="8"/>
      <name val="ＭＳ Ｐゴシック"/>
      <family val="3"/>
      <charset val="128"/>
    </font>
    <font>
      <b/>
      <sz val="9"/>
      <color theme="1"/>
      <name val="ＭＳ Ｐゴシック"/>
      <family val="3"/>
      <charset val="128"/>
    </font>
    <font>
      <sz val="9"/>
      <color theme="1"/>
      <name val="ＭＳ Ｐゴシック"/>
      <family val="3"/>
      <charset val="128"/>
    </font>
    <font>
      <b/>
      <sz val="9"/>
      <name val="ＭＳ Ｐゴシック"/>
      <family val="3"/>
      <charset val="128"/>
    </font>
    <font>
      <sz val="9"/>
      <name val="ＭＳ 明朝"/>
      <family val="1"/>
      <charset val="128"/>
    </font>
    <font>
      <sz val="12"/>
      <color theme="1"/>
      <name val="ＭＳ Ｐゴシック"/>
      <family val="3"/>
      <charset val="128"/>
    </font>
    <font>
      <sz val="11"/>
      <color theme="1"/>
      <name val="ＭＳ Ｐゴシック"/>
      <family val="2"/>
      <scheme val="minor"/>
    </font>
    <font>
      <sz val="7"/>
      <name val="ＭＳ Ｐ明朝"/>
      <family val="1"/>
      <charset val="128"/>
    </font>
    <font>
      <b/>
      <sz val="12"/>
      <color indexed="10"/>
      <name val="MS P ゴシック"/>
      <family val="3"/>
      <charset val="128"/>
    </font>
    <font>
      <sz val="11"/>
      <color theme="1"/>
      <name val="ＭＳ 明朝"/>
      <family val="1"/>
      <charset val="128"/>
    </font>
    <font>
      <sz val="9"/>
      <name val="ＭＳ ゴシック"/>
      <family val="3"/>
      <charset val="128"/>
    </font>
    <font>
      <sz val="10"/>
      <name val="ＭＳ ゴシック"/>
      <family val="3"/>
      <charset val="128"/>
    </font>
    <font>
      <b/>
      <u/>
      <sz val="10"/>
      <color rgb="FFFF0000"/>
      <name val="ＭＳ 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s>
  <borders count="1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diagonal style="hair">
        <color indexed="64"/>
      </diagonal>
    </border>
    <border diagonalUp="1">
      <left style="hair">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diagonal/>
    </border>
    <border diagonalUp="1">
      <left style="medium">
        <color indexed="64"/>
      </left>
      <right style="thin">
        <color indexed="64"/>
      </right>
      <top style="double">
        <color indexed="64"/>
      </top>
      <bottom style="medium">
        <color indexed="64"/>
      </bottom>
      <diagonal style="hair">
        <color indexed="64"/>
      </diagonal>
    </border>
    <border diagonalUp="1">
      <left style="thin">
        <color indexed="64"/>
      </left>
      <right style="thin">
        <color indexed="64"/>
      </right>
      <top style="double">
        <color indexed="64"/>
      </top>
      <bottom style="medium">
        <color indexed="64"/>
      </bottom>
      <diagonal style="hair">
        <color indexed="64"/>
      </diagonal>
    </border>
    <border diagonalUp="1">
      <left style="thin">
        <color indexed="64"/>
      </left>
      <right/>
      <top style="double">
        <color indexed="64"/>
      </top>
      <bottom style="medium">
        <color indexed="64"/>
      </bottom>
      <diagonal style="hair">
        <color indexed="64"/>
      </diagonal>
    </border>
    <border diagonalUp="1">
      <left style="thin">
        <color indexed="64"/>
      </left>
      <right style="medium">
        <color indexed="64"/>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bottom style="medium">
        <color indexed="64"/>
      </bottom>
      <diagonal/>
    </border>
  </borders>
  <cellStyleXfs count="1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0" borderId="0">
      <alignment vertical="center"/>
    </xf>
    <xf numFmtId="0" fontId="35" fillId="0" borderId="0">
      <alignment vertical="center"/>
    </xf>
    <xf numFmtId="0" fontId="34" fillId="0" borderId="0">
      <alignment vertical="center"/>
    </xf>
    <xf numFmtId="0" fontId="39" fillId="0" borderId="0" applyNumberFormat="0" applyFill="0" applyBorder="0" applyAlignment="0" applyProtection="0">
      <alignment vertical="center"/>
    </xf>
    <xf numFmtId="0" fontId="5" fillId="0" borderId="0">
      <alignment vertical="center"/>
    </xf>
    <xf numFmtId="0" fontId="50" fillId="0" borderId="0"/>
    <xf numFmtId="38" fontId="50" fillId="0" borderId="0" applyFont="0" applyFill="0" applyBorder="0" applyAlignment="0" applyProtection="0">
      <alignment vertical="center"/>
    </xf>
    <xf numFmtId="0" fontId="50" fillId="0" borderId="0"/>
    <xf numFmtId="0" fontId="5" fillId="0" borderId="0">
      <alignment vertical="center"/>
    </xf>
  </cellStyleXfs>
  <cellXfs count="60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31"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7" fillId="4" borderId="0" xfId="0" applyFont="1" applyFill="1" applyAlignment="1">
      <alignment horizontal="left" vertical="center"/>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56" fontId="9" fillId="0" borderId="0" xfId="0" applyNumberFormat="1" applyFont="1" applyFill="1">
      <alignment vertical="center"/>
    </xf>
    <xf numFmtId="176" fontId="14" fillId="0" borderId="0" xfId="0" applyNumberFormat="1" applyFont="1" applyFill="1" applyAlignment="1">
      <alignment vertical="center"/>
    </xf>
    <xf numFmtId="0" fontId="14" fillId="3" borderId="0" xfId="0" applyFont="1" applyFill="1" applyAlignment="1">
      <alignment horizontal="center" vertical="center"/>
    </xf>
    <xf numFmtId="0" fontId="8" fillId="0" borderId="0" xfId="0" applyFont="1" applyAlignment="1">
      <alignment horizontal="righ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right" vertical="center"/>
    </xf>
    <xf numFmtId="0" fontId="37" fillId="0" borderId="0" xfId="0" applyFont="1">
      <alignment vertical="center"/>
    </xf>
    <xf numFmtId="0" fontId="42" fillId="0" borderId="0" xfId="0" applyFont="1" applyAlignment="1">
      <alignment vertical="center" wrapText="1"/>
    </xf>
    <xf numFmtId="0" fontId="40" fillId="0" borderId="0" xfId="0" applyFont="1">
      <alignment vertical="center"/>
    </xf>
    <xf numFmtId="0" fontId="37" fillId="0" borderId="0" xfId="0" applyFont="1" applyAlignment="1">
      <alignment vertical="center" wrapText="1"/>
    </xf>
    <xf numFmtId="0" fontId="18" fillId="4" borderId="28" xfId="0" applyFont="1" applyFill="1" applyBorder="1" applyAlignment="1">
      <alignment vertical="center" wrapText="1"/>
    </xf>
    <xf numFmtId="0" fontId="43" fillId="0" borderId="0" xfId="0" applyFont="1">
      <alignment vertical="center"/>
    </xf>
    <xf numFmtId="0" fontId="43" fillId="11" borderId="31" xfId="0" applyFont="1" applyFill="1" applyBorder="1" applyAlignment="1">
      <alignment horizontal="center" vertical="center"/>
    </xf>
    <xf numFmtId="0" fontId="18" fillId="0" borderId="28" xfId="0" applyFont="1" applyBorder="1">
      <alignment vertical="center"/>
    </xf>
    <xf numFmtId="0" fontId="0" fillId="11" borderId="0" xfId="0" applyFill="1" applyAlignment="1">
      <alignment horizontal="center" vertical="center"/>
    </xf>
    <xf numFmtId="0" fontId="18" fillId="0" borderId="1" xfId="0" applyFont="1" applyBorder="1">
      <alignment vertical="center"/>
    </xf>
    <xf numFmtId="0" fontId="44" fillId="0" borderId="0" xfId="0" applyFont="1">
      <alignment vertical="center"/>
    </xf>
    <xf numFmtId="0" fontId="18"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38" fillId="0" borderId="0" xfId="0" applyFont="1">
      <alignment vertical="center"/>
    </xf>
    <xf numFmtId="0" fontId="6" fillId="0" borderId="3" xfId="0" applyFont="1" applyFill="1" applyBorder="1">
      <alignment vertical="center"/>
    </xf>
    <xf numFmtId="0" fontId="6" fillId="0" borderId="11" xfId="0" applyFont="1" applyFill="1" applyBorder="1">
      <alignment vertical="center"/>
    </xf>
    <xf numFmtId="0" fontId="6" fillId="0" borderId="6" xfId="0" applyFont="1" applyFill="1" applyBorder="1">
      <alignment vertical="center"/>
    </xf>
    <xf numFmtId="0" fontId="6" fillId="0" borderId="1" xfId="0" applyFont="1" applyFill="1" applyBorder="1" applyAlignment="1">
      <alignment vertical="center" shrinkToFit="1"/>
    </xf>
    <xf numFmtId="0" fontId="6" fillId="0" borderId="2" xfId="0" applyFont="1" applyFill="1" applyBorder="1" applyAlignment="1">
      <alignment horizontal="center" vertical="center" shrinkToFit="1"/>
    </xf>
    <xf numFmtId="0" fontId="49" fillId="0" borderId="0" xfId="0" applyFont="1">
      <alignment vertical="center"/>
    </xf>
    <xf numFmtId="0" fontId="18" fillId="4" borderId="13" xfId="0" applyFont="1" applyFill="1" applyBorder="1" applyAlignment="1">
      <alignment horizontal="left" vertical="center" wrapText="1"/>
    </xf>
    <xf numFmtId="0" fontId="18" fillId="0" borderId="0" xfId="0" applyFont="1" applyAlignment="1">
      <alignment vertical="center" shrinkToFit="1"/>
    </xf>
    <xf numFmtId="49" fontId="18" fillId="0" borderId="0" xfId="0" applyNumberFormat="1" applyFont="1" applyAlignment="1">
      <alignment vertical="center" shrinkToFit="1"/>
    </xf>
    <xf numFmtId="0" fontId="14" fillId="0" borderId="0" xfId="0" applyFont="1" applyFill="1" applyAlignment="1">
      <alignment vertical="center"/>
    </xf>
    <xf numFmtId="176" fontId="14" fillId="0" borderId="0" xfId="0" applyNumberFormat="1" applyFont="1" applyFill="1" applyAlignment="1">
      <alignment vertical="center"/>
    </xf>
    <xf numFmtId="178" fontId="8" fillId="0" borderId="13" xfId="0" applyNumberFormat="1" applyFont="1" applyBorder="1" applyAlignment="1">
      <alignment horizontal="center" vertical="center" shrinkToFit="1"/>
    </xf>
    <xf numFmtId="0" fontId="31" fillId="0" borderId="0" xfId="0" applyFont="1" applyAlignment="1">
      <alignment vertical="top"/>
    </xf>
    <xf numFmtId="0" fontId="10" fillId="2" borderId="15"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8" fillId="0" borderId="6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0" xfId="0" applyFont="1" applyAlignment="1">
      <alignment horizontal="left" vertical="center" shrinkToFit="1"/>
    </xf>
    <xf numFmtId="0" fontId="0" fillId="0" borderId="0" xfId="0" applyAlignment="1">
      <alignment horizontal="lef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8" fillId="0" borderId="0" xfId="0" applyFont="1" applyAlignment="1">
      <alignment horizontal="center" vertical="center"/>
    </xf>
    <xf numFmtId="0" fontId="8" fillId="0" borderId="0" xfId="0" applyFont="1" applyAlignment="1">
      <alignment vertical="center" shrinkToFit="1"/>
    </xf>
    <xf numFmtId="0" fontId="13" fillId="2" borderId="50" xfId="0" applyFont="1" applyFill="1" applyBorder="1" applyAlignment="1">
      <alignment vertical="center"/>
    </xf>
    <xf numFmtId="0" fontId="13" fillId="2" borderId="52" xfId="0" applyFont="1" applyFill="1" applyBorder="1" applyAlignment="1">
      <alignment vertical="center"/>
    </xf>
    <xf numFmtId="0" fontId="8" fillId="2" borderId="108" xfId="0" applyFont="1" applyFill="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15"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71" xfId="0" applyNumberFormat="1" applyFont="1" applyBorder="1" applyAlignment="1">
      <alignment horizontal="center" vertical="center" shrinkToFit="1"/>
    </xf>
    <xf numFmtId="0" fontId="18" fillId="10" borderId="28" xfId="0" applyFont="1" applyFill="1" applyBorder="1" applyAlignment="1" applyProtection="1">
      <alignment horizontal="center" vertical="center" shrinkToFit="1"/>
      <protection locked="0"/>
    </xf>
    <xf numFmtId="0" fontId="18" fillId="10" borderId="14" xfId="0"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shrinkToFit="1"/>
    </xf>
    <xf numFmtId="0" fontId="10" fillId="2" borderId="15" xfId="0" applyFont="1" applyFill="1" applyBorder="1" applyAlignment="1">
      <alignment horizontal="center" vertical="center" wrapText="1"/>
    </xf>
    <xf numFmtId="0" fontId="8" fillId="12" borderId="55" xfId="0" applyFont="1" applyFill="1" applyBorder="1" applyAlignment="1">
      <alignment horizontal="center" vertical="center" shrinkToFit="1"/>
    </xf>
    <xf numFmtId="0" fontId="8" fillId="12" borderId="3" xfId="0" applyFont="1" applyFill="1" applyBorder="1" applyAlignment="1">
      <alignment horizontal="center" vertical="center" shrinkToFit="1"/>
    </xf>
    <xf numFmtId="0" fontId="8" fillId="12" borderId="28" xfId="0" applyFont="1" applyFill="1" applyBorder="1" applyAlignment="1">
      <alignment horizontal="center" vertical="center" shrinkToFit="1"/>
    </xf>
    <xf numFmtId="0" fontId="8" fillId="12" borderId="1"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0" fillId="12" borderId="55" xfId="0" applyFill="1" applyBorder="1" applyAlignment="1">
      <alignment horizontal="center" vertical="center" shrinkToFit="1"/>
    </xf>
    <xf numFmtId="0" fontId="0" fillId="12" borderId="3" xfId="0" applyFill="1" applyBorder="1" applyAlignment="1">
      <alignment horizontal="center" vertical="center" shrinkToFit="1"/>
    </xf>
    <xf numFmtId="0" fontId="0" fillId="12" borderId="28" xfId="0" applyFill="1" applyBorder="1" applyAlignment="1">
      <alignment horizontal="center" vertical="center" shrinkToFit="1"/>
    </xf>
    <xf numFmtId="0" fontId="0" fillId="12" borderId="1" xfId="0" applyFill="1" applyBorder="1" applyAlignment="1">
      <alignment horizontal="center" vertical="center" shrinkToFit="1"/>
    </xf>
    <xf numFmtId="0" fontId="0" fillId="12" borderId="58" xfId="0" applyFill="1" applyBorder="1" applyAlignment="1">
      <alignment horizontal="center" vertical="center" shrinkToFit="1"/>
    </xf>
    <xf numFmtId="0" fontId="0" fillId="12" borderId="87" xfId="0" applyFill="1" applyBorder="1" applyAlignment="1">
      <alignment horizontal="center" vertical="center" shrinkToFit="1"/>
    </xf>
    <xf numFmtId="0" fontId="0" fillId="12" borderId="6" xfId="0" applyFill="1" applyBorder="1" applyAlignment="1">
      <alignment horizontal="center" vertical="center" shrinkToFit="1"/>
    </xf>
    <xf numFmtId="0" fontId="0" fillId="12" borderId="13" xfId="0" applyFill="1" applyBorder="1" applyAlignment="1">
      <alignment horizontal="center" vertical="center" shrinkToFit="1"/>
    </xf>
    <xf numFmtId="0" fontId="0" fillId="12" borderId="4" xfId="0" applyFill="1" applyBorder="1" applyAlignment="1">
      <alignment horizontal="center" vertical="center" shrinkToFit="1"/>
    </xf>
    <xf numFmtId="0" fontId="0" fillId="12" borderId="59" xfId="0" applyFill="1" applyBorder="1" applyAlignment="1">
      <alignment horizontal="center" vertical="center" shrinkToFit="1"/>
    </xf>
    <xf numFmtId="0" fontId="0" fillId="12" borderId="88" xfId="0" applyFill="1" applyBorder="1" applyAlignment="1">
      <alignment horizontal="center" vertical="center" shrinkToFit="1"/>
    </xf>
    <xf numFmtId="0" fontId="0" fillId="12" borderId="92" xfId="0" applyFill="1" applyBorder="1" applyAlignment="1">
      <alignment horizontal="center" vertical="center" shrinkToFit="1"/>
    </xf>
    <xf numFmtId="0" fontId="0" fillId="12" borderId="89" xfId="0" applyFill="1" applyBorder="1" applyAlignment="1">
      <alignment horizontal="center" vertical="center" shrinkToFit="1"/>
    </xf>
    <xf numFmtId="0" fontId="0" fillId="12" borderId="90" xfId="0" applyFill="1" applyBorder="1" applyAlignment="1">
      <alignment horizontal="center" vertical="center" shrinkToFit="1"/>
    </xf>
    <xf numFmtId="0" fontId="0" fillId="12" borderId="91" xfId="0" applyFill="1" applyBorder="1" applyAlignment="1">
      <alignment horizontal="center" vertical="center" shrinkToFit="1"/>
    </xf>
    <xf numFmtId="0" fontId="0" fillId="12" borderId="111" xfId="0" applyFill="1" applyBorder="1" applyAlignment="1">
      <alignment horizontal="center" vertical="center" shrinkToFit="1"/>
    </xf>
    <xf numFmtId="0" fontId="0" fillId="12" borderId="112" xfId="0" applyFill="1" applyBorder="1" applyAlignment="1">
      <alignment horizontal="center" vertical="center" shrinkToFit="1"/>
    </xf>
    <xf numFmtId="0" fontId="0" fillId="12" borderId="113" xfId="0" applyFill="1" applyBorder="1" applyAlignment="1">
      <alignment horizontal="center" vertical="center" shrinkToFit="1"/>
    </xf>
    <xf numFmtId="38" fontId="8" fillId="0" borderId="1" xfId="4" applyFont="1" applyBorder="1" applyAlignment="1">
      <alignment horizontal="center" vertical="center" shrinkToFit="1"/>
    </xf>
    <xf numFmtId="38" fontId="8" fillId="0" borderId="45" xfId="4" applyFont="1" applyBorder="1" applyAlignment="1">
      <alignment horizontal="center" vertical="center" shrinkToFit="1"/>
    </xf>
    <xf numFmtId="38" fontId="12" fillId="2" borderId="3" xfId="4" applyFont="1" applyFill="1" applyBorder="1" applyAlignment="1">
      <alignment horizontal="center" vertical="center" shrinkToFit="1"/>
    </xf>
    <xf numFmtId="38" fontId="8" fillId="0" borderId="0" xfId="4" applyFont="1" applyAlignment="1">
      <alignment horizontal="center" vertical="center" shrinkToFit="1"/>
    </xf>
    <xf numFmtId="38" fontId="8" fillId="0" borderId="39" xfId="4" applyFont="1" applyBorder="1" applyAlignment="1">
      <alignment horizontal="center" vertical="center" shrinkToFit="1"/>
    </xf>
    <xf numFmtId="38" fontId="8" fillId="0" borderId="28" xfId="4" applyFont="1" applyBorder="1" applyAlignment="1">
      <alignment horizontal="center" vertical="center" shrinkToFit="1"/>
    </xf>
    <xf numFmtId="38" fontId="8" fillId="0" borderId="79" xfId="4" applyFont="1" applyBorder="1" applyAlignment="1">
      <alignment horizontal="center" vertical="center" shrinkToFit="1"/>
    </xf>
    <xf numFmtId="38" fontId="8" fillId="0" borderId="84" xfId="4" applyFont="1" applyBorder="1" applyAlignment="1">
      <alignment horizontal="center" vertical="center" shrinkToFit="1"/>
    </xf>
    <xf numFmtId="38" fontId="8" fillId="0" borderId="40" xfId="4" applyFont="1" applyBorder="1" applyAlignment="1">
      <alignment horizontal="center" vertical="center" shrinkToFit="1"/>
    </xf>
    <xf numFmtId="38" fontId="8" fillId="0" borderId="44" xfId="4" applyFont="1" applyBorder="1" applyAlignment="1">
      <alignment horizontal="center" vertical="center" shrinkToFit="1"/>
    </xf>
    <xf numFmtId="38" fontId="8" fillId="0" borderId="10" xfId="4" applyFont="1" applyBorder="1" applyAlignment="1">
      <alignment horizontal="center" vertical="center" shrinkToFit="1"/>
    </xf>
    <xf numFmtId="38" fontId="8" fillId="0" borderId="65" xfId="4" applyFont="1" applyBorder="1" applyAlignment="1">
      <alignment horizontal="center" vertical="center" shrinkToFit="1"/>
    </xf>
    <xf numFmtId="38" fontId="8" fillId="0" borderId="101" xfId="4" applyFont="1" applyBorder="1" applyAlignment="1">
      <alignment horizontal="center" vertical="center" shrinkToFit="1"/>
    </xf>
    <xf numFmtId="38" fontId="8" fillId="0" borderId="104" xfId="4" applyFont="1" applyBorder="1" applyAlignment="1">
      <alignment horizontal="center" vertical="center" shrinkToFit="1"/>
    </xf>
    <xf numFmtId="38" fontId="8" fillId="0" borderId="61" xfId="4" applyFont="1" applyBorder="1" applyAlignment="1">
      <alignment horizontal="center" vertical="center" shrinkToFit="1"/>
    </xf>
    <xf numFmtId="38" fontId="8" fillId="12" borderId="61" xfId="4" applyFont="1" applyFill="1" applyBorder="1" applyAlignment="1">
      <alignment horizontal="center" vertical="center" shrinkToFit="1"/>
    </xf>
    <xf numFmtId="38" fontId="8" fillId="12" borderId="1" xfId="4" applyFont="1" applyFill="1" applyBorder="1" applyAlignment="1">
      <alignment horizontal="center" vertical="center" shrinkToFit="1"/>
    </xf>
    <xf numFmtId="38" fontId="0" fillId="0" borderId="0" xfId="4" applyFont="1" applyAlignment="1">
      <alignment horizontal="center" vertical="center" shrinkToFit="1"/>
    </xf>
    <xf numFmtId="38" fontId="0" fillId="0" borderId="39" xfId="4" applyFont="1" applyBorder="1" applyAlignment="1">
      <alignment horizontal="center" vertical="center" shrinkToFit="1"/>
    </xf>
    <xf numFmtId="38" fontId="0" fillId="0" borderId="1" xfId="4" applyFont="1" applyBorder="1" applyAlignment="1">
      <alignment horizontal="center" vertical="center" shrinkToFit="1"/>
    </xf>
    <xf numFmtId="38" fontId="0" fillId="0" borderId="45" xfId="4" applyFont="1" applyBorder="1" applyAlignment="1">
      <alignment horizontal="center" vertical="center" shrinkToFit="1"/>
    </xf>
    <xf numFmtId="38" fontId="0" fillId="0" borderId="40" xfId="4" applyFont="1" applyBorder="1" applyAlignment="1">
      <alignment horizontal="center" vertical="center" shrinkToFit="1"/>
    </xf>
    <xf numFmtId="38" fontId="0" fillId="0" borderId="61" xfId="4" applyFont="1" applyBorder="1" applyAlignment="1">
      <alignment horizontal="center" vertical="center" shrinkToFit="1"/>
    </xf>
    <xf numFmtId="38" fontId="8" fillId="0" borderId="4" xfId="4" applyFont="1" applyBorder="1" applyAlignment="1">
      <alignment horizontal="center" vertical="center" shrinkToFit="1"/>
    </xf>
    <xf numFmtId="38" fontId="8" fillId="0" borderId="67" xfId="4" applyFont="1" applyBorder="1" applyAlignment="1">
      <alignment horizontal="center" vertical="center" shrinkToFit="1"/>
    </xf>
    <xf numFmtId="38" fontId="12" fillId="2" borderId="6" xfId="4" applyFont="1" applyFill="1" applyBorder="1" applyAlignment="1">
      <alignment horizontal="center" vertical="center" shrinkToFit="1"/>
    </xf>
    <xf numFmtId="38" fontId="8" fillId="0" borderId="43" xfId="4" applyFont="1" applyBorder="1" applyAlignment="1">
      <alignment horizontal="center" vertical="center" shrinkToFit="1"/>
    </xf>
    <xf numFmtId="38" fontId="8" fillId="0" borderId="13" xfId="4" applyFont="1" applyBorder="1" applyAlignment="1">
      <alignment horizontal="center" vertical="center" shrinkToFit="1"/>
    </xf>
    <xf numFmtId="38" fontId="8" fillId="0" borderId="80" xfId="4" applyFont="1" applyBorder="1" applyAlignment="1">
      <alignment horizontal="center" vertical="center" shrinkToFit="1"/>
    </xf>
    <xf numFmtId="38" fontId="8" fillId="0" borderId="85" xfId="4" applyFont="1" applyBorder="1" applyAlignment="1">
      <alignment horizontal="center" vertical="center" shrinkToFit="1"/>
    </xf>
    <xf numFmtId="38" fontId="8" fillId="0" borderId="57" xfId="4" applyFont="1" applyBorder="1" applyAlignment="1">
      <alignment horizontal="center" vertical="center" shrinkToFit="1"/>
    </xf>
    <xf numFmtId="38" fontId="0" fillId="0" borderId="43" xfId="4" applyFont="1" applyBorder="1" applyAlignment="1">
      <alignment horizontal="center" vertical="center" shrinkToFit="1"/>
    </xf>
    <xf numFmtId="38" fontId="0" fillId="0" borderId="4" xfId="4" applyFont="1" applyBorder="1" applyAlignment="1">
      <alignment horizontal="center" vertical="center" shrinkToFit="1"/>
    </xf>
    <xf numFmtId="38" fontId="0" fillId="0" borderId="67" xfId="4" applyFont="1" applyBorder="1" applyAlignment="1">
      <alignment horizontal="center" vertical="center" shrinkToFit="1"/>
    </xf>
    <xf numFmtId="38" fontId="0" fillId="0" borderId="57" xfId="4" applyFont="1" applyBorder="1" applyAlignment="1">
      <alignment horizontal="center" vertical="center" shrinkToFit="1"/>
    </xf>
    <xf numFmtId="38" fontId="0" fillId="0" borderId="62" xfId="4" applyFont="1" applyBorder="1" applyAlignment="1">
      <alignment horizontal="center" vertical="center" shrinkToFit="1"/>
    </xf>
    <xf numFmtId="38" fontId="8" fillId="12" borderId="93" xfId="4" applyFont="1" applyFill="1" applyBorder="1" applyAlignment="1">
      <alignment horizontal="center" vertical="center" shrinkToFit="1"/>
    </xf>
    <xf numFmtId="38" fontId="8" fillId="12" borderId="4" xfId="4" applyFont="1" applyFill="1" applyBorder="1" applyAlignment="1">
      <alignment horizontal="center" vertical="center" shrinkToFit="1"/>
    </xf>
    <xf numFmtId="38" fontId="8" fillId="12" borderId="62" xfId="4" applyFont="1" applyFill="1" applyBorder="1" applyAlignment="1">
      <alignment horizontal="center" vertical="center" shrinkToFit="1"/>
    </xf>
    <xf numFmtId="38" fontId="8" fillId="0" borderId="68" xfId="4" applyFont="1" applyBorder="1" applyAlignment="1">
      <alignment horizontal="center" vertical="center" shrinkToFit="1"/>
    </xf>
    <xf numFmtId="38" fontId="8" fillId="0" borderId="70" xfId="4" applyFont="1" applyBorder="1" applyAlignment="1">
      <alignment horizontal="center" vertical="center" shrinkToFit="1"/>
    </xf>
    <xf numFmtId="38" fontId="12" fillId="2" borderId="114" xfId="4" applyFont="1" applyFill="1" applyBorder="1" applyAlignment="1">
      <alignment horizontal="center" vertical="center" shrinkToFit="1"/>
    </xf>
    <xf numFmtId="38" fontId="8" fillId="0" borderId="78" xfId="4" applyFont="1" applyBorder="1" applyAlignment="1">
      <alignment horizontal="center" vertical="center" shrinkToFit="1"/>
    </xf>
    <xf numFmtId="38" fontId="8" fillId="0" borderId="81" xfId="4" applyFont="1" applyBorder="1" applyAlignment="1">
      <alignment horizontal="center" vertical="center" shrinkToFit="1"/>
    </xf>
    <xf numFmtId="38" fontId="8" fillId="0" borderId="82" xfId="4" applyFont="1" applyBorder="1" applyAlignment="1">
      <alignment horizontal="center" vertical="center" shrinkToFit="1"/>
    </xf>
    <xf numFmtId="38" fontId="8" fillId="0" borderId="86" xfId="4" applyFont="1" applyBorder="1" applyAlignment="1">
      <alignment horizontal="center" vertical="center" shrinkToFit="1"/>
    </xf>
    <xf numFmtId="38" fontId="8" fillId="0" borderId="83" xfId="4" applyFont="1" applyBorder="1" applyAlignment="1">
      <alignment horizontal="center" vertical="center" shrinkToFit="1"/>
    </xf>
    <xf numFmtId="38" fontId="0" fillId="0" borderId="78" xfId="4" applyFont="1" applyBorder="1" applyAlignment="1">
      <alignment horizontal="center" vertical="center" shrinkToFit="1"/>
    </xf>
    <xf numFmtId="38" fontId="0" fillId="0" borderId="102" xfId="4" applyFont="1" applyBorder="1" applyAlignment="1">
      <alignment horizontal="center" vertical="center" shrinkToFit="1"/>
    </xf>
    <xf numFmtId="38" fontId="0" fillId="0" borderId="103" xfId="4" applyFont="1" applyBorder="1" applyAlignment="1">
      <alignment horizontal="center" vertical="center" shrinkToFit="1"/>
    </xf>
    <xf numFmtId="38" fontId="0" fillId="0" borderId="83" xfId="4" applyFont="1" applyBorder="1" applyAlignment="1">
      <alignment horizontal="center" vertical="center" shrinkToFit="1"/>
    </xf>
    <xf numFmtId="38" fontId="0" fillId="0" borderId="98" xfId="4" applyFont="1" applyBorder="1" applyAlignment="1">
      <alignment horizontal="center" vertical="center" shrinkToFit="1"/>
    </xf>
    <xf numFmtId="38" fontId="8" fillId="12" borderId="110" xfId="4" applyFont="1" applyFill="1" applyBorder="1" applyAlignment="1">
      <alignment horizontal="center" vertical="center" shrinkToFit="1"/>
    </xf>
    <xf numFmtId="38" fontId="8" fillId="12" borderId="78" xfId="4" applyFont="1" applyFill="1" applyBorder="1" applyAlignment="1">
      <alignment horizontal="center" vertical="center" shrinkToFit="1"/>
    </xf>
    <xf numFmtId="38" fontId="8" fillId="12" borderId="102" xfId="4" applyFont="1" applyFill="1" applyBorder="1" applyAlignment="1">
      <alignment horizontal="center" vertical="center" shrinkToFit="1"/>
    </xf>
    <xf numFmtId="38" fontId="8" fillId="12" borderId="98" xfId="4" applyFont="1" applyFill="1" applyBorder="1" applyAlignment="1">
      <alignment horizontal="center" vertical="center" shrinkToFit="1"/>
    </xf>
    <xf numFmtId="0" fontId="10" fillId="2" borderId="101" xfId="0" applyFont="1" applyFill="1" applyBorder="1" applyAlignment="1">
      <alignment horizontal="center" vertical="center" wrapText="1"/>
    </xf>
    <xf numFmtId="0" fontId="8" fillId="0" borderId="54" xfId="0" applyFont="1" applyBorder="1">
      <alignment vertical="center"/>
    </xf>
    <xf numFmtId="0" fontId="8" fillId="0" borderId="54" xfId="0" applyFont="1" applyBorder="1" applyAlignment="1">
      <alignment horizontal="left" vertical="center" shrinkToFit="1"/>
    </xf>
    <xf numFmtId="0" fontId="8" fillId="0" borderId="0" xfId="0" applyFont="1" applyBorder="1">
      <alignment vertical="center"/>
    </xf>
    <xf numFmtId="49" fontId="18" fillId="3" borderId="15" xfId="0" applyNumberFormat="1" applyFont="1" applyFill="1" applyBorder="1" applyAlignment="1" applyProtection="1">
      <alignment horizontal="center" vertical="center" shrinkToFit="1"/>
      <protection locked="0"/>
    </xf>
    <xf numFmtId="49" fontId="18" fillId="3" borderId="28" xfId="0" applyNumberFormat="1" applyFont="1" applyFill="1" applyBorder="1" applyAlignment="1" applyProtection="1">
      <alignment horizontal="center" vertical="center" shrinkToFit="1"/>
      <protection locked="0"/>
    </xf>
    <xf numFmtId="0" fontId="8" fillId="0" borderId="0" xfId="0" applyFont="1" applyBorder="1" applyAlignment="1">
      <alignment horizontal="left" vertical="center" shrinkToFit="1"/>
    </xf>
    <xf numFmtId="0" fontId="12" fillId="0" borderId="0" xfId="0" applyFont="1" applyFill="1" applyBorder="1" applyAlignment="1">
      <alignment horizontal="center" vertical="center"/>
    </xf>
    <xf numFmtId="0" fontId="12" fillId="0" borderId="0" xfId="0" applyFont="1" applyFill="1" applyAlignment="1">
      <alignment vertical="center"/>
    </xf>
    <xf numFmtId="178" fontId="8" fillId="0" borderId="1" xfId="4" applyNumberFormat="1" applyFont="1" applyBorder="1" applyAlignment="1">
      <alignment horizontal="right" vertical="center" shrinkToFit="1"/>
    </xf>
    <xf numFmtId="178" fontId="8" fillId="0" borderId="45" xfId="4" applyNumberFormat="1" applyFont="1" applyBorder="1" applyAlignment="1">
      <alignment horizontal="right" vertical="center" shrinkToFit="1"/>
    </xf>
    <xf numFmtId="178" fontId="8" fillId="0" borderId="1" xfId="4" applyNumberFormat="1" applyFont="1" applyBorder="1" applyAlignment="1">
      <alignment vertical="center" shrinkToFit="1"/>
    </xf>
    <xf numFmtId="0" fontId="9" fillId="0" borderId="0" xfId="0" applyFont="1" applyProtection="1">
      <alignment vertical="center"/>
      <protection locked="0"/>
    </xf>
    <xf numFmtId="0" fontId="12" fillId="0" borderId="0" xfId="0" applyFont="1" applyAlignment="1">
      <alignment vertical="center" shrinkToFit="1"/>
    </xf>
    <xf numFmtId="0" fontId="54" fillId="0" borderId="0" xfId="0" applyFont="1" applyAlignment="1">
      <alignment vertical="center" shrinkToFit="1"/>
    </xf>
    <xf numFmtId="0" fontId="55" fillId="0" borderId="0" xfId="0" applyFont="1">
      <alignment vertical="center"/>
    </xf>
    <xf numFmtId="0" fontId="56" fillId="0" borderId="0" xfId="0" applyFont="1" applyAlignment="1">
      <alignment vertical="center"/>
    </xf>
    <xf numFmtId="0" fontId="26" fillId="0" borderId="0" xfId="0" applyFont="1" applyAlignment="1">
      <alignment vertical="center" wrapText="1"/>
    </xf>
    <xf numFmtId="0" fontId="25" fillId="0" borderId="0" xfId="0" applyFont="1" applyAlignment="1">
      <alignment horizontal="center" vertical="center"/>
    </xf>
    <xf numFmtId="0" fontId="14" fillId="0" borderId="0" xfId="0" applyFont="1" applyFill="1" applyAlignment="1">
      <alignment horizontal="center" vertical="center"/>
    </xf>
    <xf numFmtId="0" fontId="48" fillId="3" borderId="28" xfId="0" applyFont="1" applyFill="1" applyBorder="1" applyAlignment="1">
      <alignment horizontal="center" vertical="center" shrinkToFit="1"/>
    </xf>
    <xf numFmtId="0" fontId="14" fillId="0" borderId="0" xfId="0" applyFont="1" applyFill="1" applyAlignment="1">
      <alignment horizontal="lef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8" fillId="3" borderId="28" xfId="0" applyFont="1" applyFill="1" applyBorder="1" applyAlignment="1">
      <alignment horizontal="left" vertical="center" wrapText="1"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49" fontId="6" fillId="3"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38" fontId="14" fillId="0" borderId="0" xfId="4"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shrinkToFit="1"/>
    </xf>
    <xf numFmtId="0" fontId="14" fillId="3" borderId="0" xfId="0" applyFont="1" applyFill="1" applyAlignment="1">
      <alignment horizontal="center" vertical="center" shrinkToFit="1"/>
    </xf>
    <xf numFmtId="0" fontId="26" fillId="0" borderId="0" xfId="0" applyFont="1" applyFill="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14" fillId="0" borderId="0" xfId="0" applyFont="1" applyFill="1" applyAlignment="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2" borderId="63" xfId="0" applyFont="1" applyFill="1" applyBorder="1" applyAlignment="1">
      <alignment horizontal="left" vertical="center" wrapText="1" shrinkToFit="1"/>
    </xf>
    <xf numFmtId="0" fontId="8" fillId="2" borderId="55" xfId="0" applyFont="1" applyFill="1" applyBorder="1" applyAlignment="1">
      <alignment horizontal="left" vertical="center" wrapText="1" shrinkToFit="1"/>
    </xf>
    <xf numFmtId="0" fontId="8" fillId="2" borderId="99" xfId="0" applyFont="1" applyFill="1" applyBorder="1" applyAlignment="1">
      <alignment horizontal="left" vertical="center" wrapText="1" shrinkToFit="1"/>
    </xf>
    <xf numFmtId="0" fontId="8" fillId="2" borderId="14" xfId="0" applyFont="1" applyFill="1" applyBorder="1" applyAlignment="1">
      <alignment horizontal="left" vertical="center" wrapText="1" shrinkToFit="1"/>
    </xf>
    <xf numFmtId="0" fontId="8" fillId="2" borderId="107" xfId="0" applyFont="1" applyFill="1" applyBorder="1" applyAlignment="1">
      <alignment horizontal="left" vertical="center" wrapText="1" shrinkToFit="1"/>
    </xf>
    <xf numFmtId="0" fontId="8" fillId="2" borderId="66" xfId="0" applyFont="1" applyFill="1" applyBorder="1" applyAlignment="1">
      <alignment horizontal="left" vertical="center" wrapText="1" shrinkToFit="1"/>
    </xf>
    <xf numFmtId="0" fontId="8" fillId="2" borderId="58" xfId="0" applyFont="1" applyFill="1" applyBorder="1" applyAlignment="1">
      <alignment horizontal="left" vertical="center" wrapText="1" shrinkToFit="1"/>
    </xf>
    <xf numFmtId="0" fontId="8" fillId="2" borderId="97" xfId="0" applyFont="1" applyFill="1" applyBorder="1" applyAlignment="1">
      <alignment horizontal="left" vertical="center" wrapText="1" shrinkToFit="1"/>
    </xf>
    <xf numFmtId="0" fontId="29" fillId="9" borderId="29" xfId="0" applyFont="1" applyFill="1" applyBorder="1" applyAlignment="1">
      <alignment horizontal="center" vertical="center"/>
    </xf>
    <xf numFmtId="0" fontId="29" fillId="9" borderId="30" xfId="0" applyFont="1" applyFill="1" applyBorder="1" applyAlignment="1">
      <alignment horizontal="center" vertical="center"/>
    </xf>
    <xf numFmtId="0" fontId="29" fillId="9" borderId="31" xfId="0"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2" borderId="29"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8" fillId="0" borderId="94" xfId="0" applyFont="1" applyBorder="1" applyAlignment="1">
      <alignment horizontal="center" vertical="center" shrinkToFit="1"/>
    </xf>
    <xf numFmtId="0" fontId="8" fillId="0" borderId="115" xfId="0" applyFont="1" applyBorder="1" applyAlignment="1">
      <alignment horizontal="center" vertical="center" shrinkToFit="1"/>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9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00" xfId="0" applyFont="1" applyFill="1" applyBorder="1" applyAlignment="1">
      <alignment horizontal="center" vertical="center" shrinkToFit="1"/>
    </xf>
    <xf numFmtId="0" fontId="8" fillId="2" borderId="63"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8" fillId="2" borderId="97" xfId="0" applyFont="1" applyFill="1" applyBorder="1" applyAlignment="1">
      <alignment horizontal="center" vertical="center" shrinkToFit="1"/>
    </xf>
    <xf numFmtId="0" fontId="8" fillId="2" borderId="5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09" xfId="0" applyFont="1" applyFill="1" applyBorder="1" applyAlignment="1">
      <alignment horizontal="center" vertical="center" shrinkToFit="1"/>
    </xf>
    <xf numFmtId="0" fontId="8" fillId="2" borderId="51"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64"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104"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1" fillId="2" borderId="105"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106" xfId="0" applyFont="1" applyFill="1" applyBorder="1" applyAlignment="1">
      <alignment horizontal="center" vertical="center" wrapText="1"/>
    </xf>
    <xf numFmtId="0" fontId="8" fillId="2" borderId="75"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10" fillId="2" borderId="36"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51" fillId="2" borderId="75" xfId="0" applyFont="1" applyFill="1" applyBorder="1" applyAlignment="1">
      <alignment horizontal="center" vertical="center" wrapText="1"/>
    </xf>
    <xf numFmtId="0" fontId="51" fillId="2" borderId="54" xfId="0" applyFont="1" applyFill="1" applyBorder="1" applyAlignment="1">
      <alignment horizontal="center" vertical="center" wrapText="1"/>
    </xf>
    <xf numFmtId="0" fontId="51" fillId="2" borderId="94" xfId="0" applyFont="1" applyFill="1" applyBorder="1" applyAlignment="1">
      <alignment horizontal="center" vertical="center" wrapText="1"/>
    </xf>
    <xf numFmtId="0" fontId="8" fillId="2" borderId="51"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64" xfId="0" applyFont="1" applyFill="1" applyBorder="1" applyAlignment="1">
      <alignment horizontal="center" vertical="center" shrinkToFit="1"/>
    </xf>
    <xf numFmtId="0" fontId="10" fillId="2" borderId="72"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178" fontId="8" fillId="0" borderId="68" xfId="0" applyNumberFormat="1" applyFont="1" applyBorder="1" applyAlignment="1">
      <alignment horizontal="center" vertical="center" shrinkToFit="1"/>
    </xf>
    <xf numFmtId="178" fontId="8" fillId="0" borderId="69" xfId="0" applyNumberFormat="1" applyFont="1" applyBorder="1" applyAlignment="1">
      <alignment horizontal="center" vertical="center" shrinkToFit="1"/>
    </xf>
    <xf numFmtId="0" fontId="8" fillId="2" borderId="13" xfId="0"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8" fillId="2" borderId="46"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01" xfId="0" applyFont="1" applyFill="1" applyBorder="1" applyAlignment="1">
      <alignment horizontal="center" vertical="center" shrinkToFit="1"/>
    </xf>
    <xf numFmtId="0" fontId="12"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0" fillId="3" borderId="18" xfId="0" applyFont="1" applyFill="1" applyBorder="1" applyAlignment="1">
      <alignment horizontal="left"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26" fillId="2" borderId="2" xfId="0" applyFont="1" applyFill="1" applyBorder="1" applyAlignment="1">
      <alignment horizontal="center" vertical="center"/>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0" fillId="2" borderId="3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0"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shrinkToFit="1"/>
    </xf>
    <xf numFmtId="0" fontId="12" fillId="3" borderId="2"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3" borderId="1"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41" fillId="0" borderId="29" xfId="0" applyFont="1" applyBorder="1" applyAlignment="1">
      <alignment horizontal="left" vertical="center" wrapText="1"/>
    </xf>
    <xf numFmtId="0" fontId="41" fillId="0" borderId="30" xfId="0" applyFont="1" applyBorder="1" applyAlignment="1">
      <alignment horizontal="left" vertical="center" wrapText="1"/>
    </xf>
    <xf numFmtId="0" fontId="41" fillId="0" borderId="31" xfId="0" applyFont="1" applyBorder="1" applyAlignment="1">
      <alignment horizontal="left" vertical="center" wrapText="1"/>
    </xf>
    <xf numFmtId="0" fontId="36" fillId="0" borderId="0" xfId="0" applyFont="1" applyAlignment="1">
      <alignment horizontal="left" vertical="center" wrapText="1"/>
    </xf>
    <xf numFmtId="0" fontId="18" fillId="4" borderId="28" xfId="0" applyFont="1" applyFill="1" applyBorder="1" applyAlignment="1">
      <alignment horizontal="left" vertical="center" shrinkToFit="1"/>
    </xf>
    <xf numFmtId="0" fontId="18" fillId="3" borderId="28" xfId="0" applyFont="1" applyFill="1" applyBorder="1" applyAlignment="1" applyProtection="1">
      <alignment horizontal="left" vertical="center" shrinkToFit="1"/>
      <protection locked="0"/>
    </xf>
    <xf numFmtId="0" fontId="18" fillId="3" borderId="28" xfId="0" applyFont="1" applyFill="1" applyBorder="1" applyAlignment="1" applyProtection="1">
      <alignment vertical="center" shrinkToFit="1"/>
      <protection locked="0"/>
    </xf>
    <xf numFmtId="0" fontId="18" fillId="3" borderId="1"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center" shrinkToFit="1"/>
      <protection locked="0"/>
    </xf>
    <xf numFmtId="49" fontId="18" fillId="3" borderId="1" xfId="0" applyNumberFormat="1" applyFont="1" applyFill="1" applyBorder="1" applyAlignment="1" applyProtection="1">
      <alignment horizontal="center" vertical="center" shrinkToFit="1"/>
      <protection locked="0"/>
    </xf>
    <xf numFmtId="49" fontId="18" fillId="3" borderId="2" xfId="0" applyNumberFormat="1" applyFont="1" applyFill="1" applyBorder="1" applyAlignment="1" applyProtection="1">
      <alignment horizontal="center" vertical="center" shrinkToFit="1"/>
      <protection locked="0"/>
    </xf>
    <xf numFmtId="49" fontId="18" fillId="3" borderId="3" xfId="0" applyNumberFormat="1" applyFont="1" applyFill="1" applyBorder="1" applyAlignment="1" applyProtection="1">
      <alignment horizontal="center" vertical="center" shrinkToFit="1"/>
      <protection locked="0"/>
    </xf>
  </cellXfs>
  <cellStyles count="16">
    <cellStyle name="パーセント 2" xfId="2" xr:uid="{00000000-0005-0000-0000-000000000000}"/>
    <cellStyle name="ハイパーリンク 2" xfId="10" xr:uid="{766F4ABD-7C58-465B-B819-17588A0556CC}"/>
    <cellStyle name="桁区切り" xfId="4" builtinId="6"/>
    <cellStyle name="桁区切り 2" xfId="1" xr:uid="{00000000-0005-0000-0000-000002000000}"/>
    <cellStyle name="桁区切り 3" xfId="6" xr:uid="{00000000-0005-0000-0000-000003000000}"/>
    <cellStyle name="桁区切り 4" xfId="13" xr:uid="{CE1FB3E9-BFAA-4C6E-B72F-C37D7FFEFFD8}"/>
    <cellStyle name="標準" xfId="0" builtinId="0"/>
    <cellStyle name="標準 2" xfId="3" xr:uid="{00000000-0005-0000-0000-000005000000}"/>
    <cellStyle name="標準 2 2 2" xfId="7" xr:uid="{4BBDA18B-CECD-4702-8A07-2448C04B7B0E}"/>
    <cellStyle name="標準 2 2 2 2" xfId="8" xr:uid="{770529FD-4578-44EB-BD10-8B505D46DA83}"/>
    <cellStyle name="標準 2 2 2 5" xfId="11" xr:uid="{C2291D0B-40BD-4E23-859C-DD69163C9914}"/>
    <cellStyle name="標準 2 2_交付金交付申請書（一般）H25配布用 20130122 2" xfId="9" xr:uid="{B4D31FFF-CE70-43E6-93DE-0314FC023A6B}"/>
    <cellStyle name="標準 3" xfId="5" xr:uid="{00000000-0005-0000-0000-000006000000}"/>
    <cellStyle name="標準 3 2" xfId="12" xr:uid="{9DD035E8-F929-4474-9C38-32707912764C}"/>
    <cellStyle name="標準 3 3" xfId="14" xr:uid="{F4EB1C9C-09FF-4FE6-A8A9-0BFB94486FA8}"/>
    <cellStyle name="標準 5" xfId="15" xr:uid="{A4123DD5-41F6-4370-A18D-E64E156E48A8}"/>
  </cellStyles>
  <dxfs count="1">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4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4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76200</xdr:colOff>
      <xdr:row>14</xdr:row>
      <xdr:rowOff>0</xdr:rowOff>
    </xdr:from>
    <xdr:to>
      <xdr:col>27</xdr:col>
      <xdr:colOff>88900</xdr:colOff>
      <xdr:row>16</xdr:row>
      <xdr:rowOff>196850</xdr:rowOff>
    </xdr:to>
    <xdr:sp macro="" textlink="">
      <xdr:nvSpPr>
        <xdr:cNvPr id="2" name="右中かっこ 1">
          <a:extLst>
            <a:ext uri="{FF2B5EF4-FFF2-40B4-BE49-F238E27FC236}">
              <a16:creationId xmlns:a16="http://schemas.microsoft.com/office/drawing/2014/main" id="{B628FA4C-1362-4020-8A2E-7E1E884D8980}"/>
            </a:ext>
          </a:extLst>
        </xdr:cNvPr>
        <xdr:cNvSpPr/>
      </xdr:nvSpPr>
      <xdr:spPr>
        <a:xfrm>
          <a:off x="4279900" y="2108200"/>
          <a:ext cx="171450" cy="654050"/>
        </a:xfrm>
        <a:prstGeom prst="righ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76200</xdr:colOff>
      <xdr:row>14</xdr:row>
      <xdr:rowOff>12700</xdr:rowOff>
    </xdr:from>
    <xdr:to>
      <xdr:col>27</xdr:col>
      <xdr:colOff>88900</xdr:colOff>
      <xdr:row>16</xdr:row>
      <xdr:rowOff>209550</xdr:rowOff>
    </xdr:to>
    <xdr:sp macro="" textlink="">
      <xdr:nvSpPr>
        <xdr:cNvPr id="2" name="右中かっこ 1">
          <a:extLst>
            <a:ext uri="{FF2B5EF4-FFF2-40B4-BE49-F238E27FC236}">
              <a16:creationId xmlns:a16="http://schemas.microsoft.com/office/drawing/2014/main" id="{0BDAD076-2A7C-8FAC-F6E9-CB7C1749F735}"/>
            </a:ext>
          </a:extLst>
        </xdr:cNvPr>
        <xdr:cNvSpPr/>
      </xdr:nvSpPr>
      <xdr:spPr>
        <a:xfrm>
          <a:off x="4279900" y="2120900"/>
          <a:ext cx="171450" cy="654050"/>
        </a:xfrm>
        <a:prstGeom prst="righ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106984</xdr:colOff>
      <xdr:row>2</xdr:row>
      <xdr:rowOff>93383</xdr:rowOff>
    </xdr:from>
    <xdr:to>
      <xdr:col>13</xdr:col>
      <xdr:colOff>493059</xdr:colOff>
      <xdr:row>2</xdr:row>
      <xdr:rowOff>1219200</xdr:rowOff>
    </xdr:to>
    <xdr:sp macro="" textlink="">
      <xdr:nvSpPr>
        <xdr:cNvPr id="2" name="正方形/長方形 32">
          <a:extLst>
            <a:ext uri="{FF2B5EF4-FFF2-40B4-BE49-F238E27FC236}">
              <a16:creationId xmlns:a16="http://schemas.microsoft.com/office/drawing/2014/main" id="{203C3A13-DBAC-4689-9A8F-B2BAF7797362}"/>
            </a:ext>
          </a:extLst>
        </xdr:cNvPr>
        <xdr:cNvSpPr/>
      </xdr:nvSpPr>
      <xdr:spPr bwMode="auto">
        <a:xfrm>
          <a:off x="7034834" y="315633"/>
          <a:ext cx="4653275" cy="1125817"/>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100" b="1"/>
            <a:t> </a:t>
          </a:r>
          <a:r>
            <a:rPr kumimoji="1" lang="en-US" altLang="ja-JP" sz="1100" b="1" baseline="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振込先口座は</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つのみ登録が可能です</a:t>
          </a:r>
          <a:endParaRPr lang="ja-JP" altLang="ja-JP">
            <a:effectLst/>
          </a:endParaRPr>
        </a:p>
        <a:p>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必ず法人名の口座情報を記載してください</a:t>
          </a:r>
          <a:endParaRPr lang="ja-JP" altLang="ja-JP">
            <a:effectLst/>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法人名の口座情報でない場合、別途委任状を提出する必要があります）</a:t>
          </a:r>
          <a:endParaRPr lang="ja-JP" altLang="ja-JP">
            <a:effectLst/>
          </a:endParaRPr>
        </a:p>
      </xdr:txBody>
    </xdr:sp>
    <xdr:clientData/>
  </xdr:twoCellAnchor>
  <xdr:twoCellAnchor>
    <xdr:from>
      <xdr:col>0</xdr:col>
      <xdr:colOff>1890231</xdr:colOff>
      <xdr:row>2</xdr:row>
      <xdr:rowOff>556591</xdr:rowOff>
    </xdr:from>
    <xdr:to>
      <xdr:col>1</xdr:col>
      <xdr:colOff>354497</xdr:colOff>
      <xdr:row>2</xdr:row>
      <xdr:rowOff>695463</xdr:rowOff>
    </xdr:to>
    <xdr:sp macro="" textlink="">
      <xdr:nvSpPr>
        <xdr:cNvPr id="3" name="正方形/長方形 2">
          <a:extLst>
            <a:ext uri="{FF2B5EF4-FFF2-40B4-BE49-F238E27FC236}">
              <a16:creationId xmlns:a16="http://schemas.microsoft.com/office/drawing/2014/main" id="{DBEC0E99-9D2F-497D-BFDF-2CB9F0CB14AB}"/>
            </a:ext>
          </a:extLst>
        </xdr:cNvPr>
        <xdr:cNvSpPr/>
      </xdr:nvSpPr>
      <xdr:spPr bwMode="auto">
        <a:xfrm>
          <a:off x="1890231" y="778841"/>
          <a:ext cx="693116" cy="138872"/>
        </a:xfrm>
        <a:prstGeom prst="rect">
          <a:avLst/>
        </a:prstGeom>
        <a:solidFill>
          <a:schemeClr val="accent5">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85" zoomScaleNormal="85" zoomScaleSheetLayoutView="100" workbookViewId="0">
      <selection activeCell="C10" sqref="C10"/>
    </sheetView>
  </sheetViews>
  <sheetFormatPr defaultColWidth="9" defaultRowHeight="13"/>
  <cols>
    <col min="1" max="1" width="5.36328125" style="87" bestFit="1" customWidth="1"/>
    <col min="2" max="4" width="32.90625" style="85" customWidth="1"/>
    <col min="5" max="5" width="4.26953125" style="87" customWidth="1"/>
    <col min="6" max="16384" width="9" style="87"/>
  </cols>
  <sheetData>
    <row r="2" spans="1:4" ht="16.5">
      <c r="A2" s="308" t="s">
        <v>0</v>
      </c>
      <c r="B2" s="308"/>
      <c r="C2" s="308"/>
      <c r="D2" s="308"/>
    </row>
    <row r="3" spans="1:4" ht="14">
      <c r="B3" s="86"/>
      <c r="C3" s="86"/>
    </row>
    <row r="4" spans="1:4" ht="14">
      <c r="A4" s="97" t="s">
        <v>1</v>
      </c>
      <c r="B4" s="98" t="s">
        <v>2</v>
      </c>
      <c r="C4" s="99" t="s">
        <v>3</v>
      </c>
      <c r="D4" s="99" t="s">
        <v>4</v>
      </c>
    </row>
    <row r="5" spans="1:4" ht="63.75" customHeight="1">
      <c r="A5" s="88">
        <v>1</v>
      </c>
      <c r="B5" s="89" t="s">
        <v>5</v>
      </c>
      <c r="C5" s="90"/>
      <c r="D5" s="90"/>
    </row>
    <row r="6" spans="1:4" ht="63.75" customHeight="1">
      <c r="A6" s="88">
        <f>A5+1</f>
        <v>2</v>
      </c>
      <c r="B6" s="89"/>
      <c r="C6" s="90" t="s">
        <v>234</v>
      </c>
      <c r="D6" s="90"/>
    </row>
    <row r="7" spans="1:4" ht="90" customHeight="1">
      <c r="A7" s="88">
        <f t="shared" ref="A7:A13" si="0">A6+1</f>
        <v>3</v>
      </c>
      <c r="B7" s="89"/>
      <c r="C7" s="90"/>
      <c r="D7" s="90" t="s">
        <v>314</v>
      </c>
    </row>
    <row r="8" spans="1:4" ht="63.75" customHeight="1">
      <c r="A8" s="142">
        <f t="shared" si="0"/>
        <v>4</v>
      </c>
      <c r="B8" s="143"/>
      <c r="C8" s="144" t="s">
        <v>6</v>
      </c>
      <c r="D8" s="144"/>
    </row>
    <row r="9" spans="1:4" ht="120" customHeight="1">
      <c r="A9" s="88">
        <f t="shared" si="0"/>
        <v>5</v>
      </c>
      <c r="B9" s="89"/>
      <c r="C9" s="145" t="s">
        <v>269</v>
      </c>
      <c r="D9" s="100"/>
    </row>
    <row r="10" spans="1:4" ht="94" customHeight="1">
      <c r="A10" s="88">
        <f t="shared" si="0"/>
        <v>6</v>
      </c>
      <c r="B10" s="91"/>
      <c r="C10" s="144" t="s">
        <v>313</v>
      </c>
      <c r="D10" s="92"/>
    </row>
    <row r="11" spans="1:4" ht="75" customHeight="1">
      <c r="A11" s="88">
        <f t="shared" si="0"/>
        <v>7</v>
      </c>
      <c r="B11" s="89"/>
      <c r="C11" s="90" t="s">
        <v>229</v>
      </c>
      <c r="D11" s="90"/>
    </row>
    <row r="12" spans="1:4" ht="75" customHeight="1">
      <c r="A12" s="88">
        <f t="shared" si="0"/>
        <v>8</v>
      </c>
      <c r="B12" s="89" t="s">
        <v>230</v>
      </c>
      <c r="C12" s="90"/>
      <c r="D12" s="90"/>
    </row>
    <row r="13" spans="1:4" ht="63.75" customHeight="1">
      <c r="A13" s="88">
        <f t="shared" si="0"/>
        <v>9</v>
      </c>
      <c r="B13" s="89" t="s">
        <v>231</v>
      </c>
      <c r="C13" s="90"/>
      <c r="D13" s="90"/>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T44"/>
  <sheetViews>
    <sheetView showGridLines="0" showZeros="0" view="pageBreakPreview" zoomScaleNormal="100" zoomScaleSheetLayoutView="100" workbookViewId="0">
      <selection activeCell="A11" sqref="A11:AM11"/>
    </sheetView>
  </sheetViews>
  <sheetFormatPr defaultColWidth="2.26953125" defaultRowHeight="12"/>
  <cols>
    <col min="1" max="1" width="2.6328125" style="1" customWidth="1"/>
    <col min="2" max="37" width="2.26953125" style="1"/>
    <col min="38" max="39" width="2.26953125" style="137"/>
    <col min="40" max="16384" width="2.26953125" style="1"/>
  </cols>
  <sheetData>
    <row r="1" spans="1:45" ht="13">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M1" s="135" t="s">
        <v>232</v>
      </c>
    </row>
    <row r="2" spans="1:45" ht="22.5" customHeigh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row>
    <row r="3" spans="1:45" ht="13">
      <c r="A3" s="136"/>
      <c r="B3" s="136"/>
      <c r="C3" s="139"/>
      <c r="D3" s="139"/>
      <c r="E3" s="136"/>
      <c r="F3" s="136"/>
      <c r="G3" s="136"/>
      <c r="H3" s="136"/>
      <c r="I3" s="136"/>
      <c r="J3" s="136"/>
      <c r="K3" s="136"/>
      <c r="L3" s="136"/>
      <c r="M3" s="136"/>
      <c r="N3" s="136"/>
      <c r="O3" s="136"/>
      <c r="P3" s="136"/>
      <c r="Q3" s="136"/>
      <c r="R3" s="136"/>
      <c r="S3" s="136"/>
      <c r="T3" s="136"/>
      <c r="U3" s="136"/>
      <c r="V3" s="136"/>
      <c r="W3" s="136"/>
      <c r="X3" s="136"/>
      <c r="Y3" s="136"/>
      <c r="Z3" s="136"/>
      <c r="AA3" s="136"/>
      <c r="AB3" s="103"/>
      <c r="AC3" s="102" t="s">
        <v>7</v>
      </c>
      <c r="AD3" s="328"/>
      <c r="AE3" s="328"/>
      <c r="AF3" s="104" t="s">
        <v>8</v>
      </c>
      <c r="AG3" s="328"/>
      <c r="AH3" s="328"/>
      <c r="AI3" s="104" t="s">
        <v>9</v>
      </c>
      <c r="AJ3" s="328"/>
      <c r="AK3" s="328"/>
      <c r="AL3" s="148" t="s">
        <v>10</v>
      </c>
      <c r="AM3" s="139"/>
    </row>
    <row r="4" spans="1:45" s="137" customFormat="1" ht="45" customHeight="1">
      <c r="A4" s="136"/>
      <c r="B4" s="136"/>
      <c r="C4" s="139"/>
      <c r="D4" s="139"/>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5" ht="18" customHeight="1">
      <c r="A5" s="87" t="s">
        <v>238</v>
      </c>
      <c r="B5" s="87"/>
      <c r="C5" s="87"/>
      <c r="D5" s="87"/>
      <c r="E5" s="87"/>
      <c r="F5" s="87"/>
      <c r="G5" s="87"/>
      <c r="H5" s="87"/>
      <c r="I5" s="87"/>
      <c r="J5" s="87"/>
      <c r="K5" s="87"/>
      <c r="L5" s="87"/>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row>
    <row r="6" spans="1:45" ht="45" customHeight="1">
      <c r="A6" s="135"/>
      <c r="B6" s="135"/>
      <c r="C6" s="135"/>
      <c r="D6" s="135"/>
      <c r="E6" s="135"/>
      <c r="F6" s="135"/>
      <c r="G6" s="135"/>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row>
    <row r="7" spans="1:45" ht="15.75" customHeight="1">
      <c r="A7" s="135"/>
      <c r="B7" s="135"/>
      <c r="C7" s="135"/>
      <c r="D7" s="135"/>
      <c r="E7" s="135"/>
      <c r="F7" s="135"/>
      <c r="G7" s="135"/>
      <c r="H7" s="136"/>
      <c r="I7" s="136"/>
      <c r="J7" s="136"/>
      <c r="K7" s="136"/>
      <c r="L7" s="136"/>
      <c r="M7" s="136"/>
      <c r="N7" s="136"/>
      <c r="O7" s="136"/>
      <c r="P7" s="136"/>
      <c r="Q7" s="136"/>
      <c r="R7" s="136"/>
      <c r="S7" s="136"/>
      <c r="T7" s="136"/>
      <c r="U7" s="136"/>
      <c r="V7" s="136"/>
      <c r="W7" s="329"/>
      <c r="X7" s="329"/>
      <c r="Y7" s="329"/>
      <c r="Z7" s="329"/>
      <c r="AA7" s="329"/>
      <c r="AB7" s="329"/>
      <c r="AC7" s="329"/>
      <c r="AD7" s="329"/>
      <c r="AE7" s="329"/>
      <c r="AF7" s="329"/>
      <c r="AG7" s="329"/>
      <c r="AH7" s="329"/>
      <c r="AI7" s="329"/>
      <c r="AJ7" s="329"/>
      <c r="AK7" s="329"/>
      <c r="AL7" s="135"/>
      <c r="AM7" s="136"/>
    </row>
    <row r="8" spans="1:45" ht="15.75" customHeight="1">
      <c r="A8" s="135"/>
      <c r="B8" s="135"/>
      <c r="C8" s="135"/>
      <c r="D8" s="135"/>
      <c r="E8" s="135"/>
      <c r="F8" s="135"/>
      <c r="G8" s="135"/>
      <c r="H8" s="136"/>
      <c r="I8" s="136"/>
      <c r="J8" s="136"/>
      <c r="K8" s="136"/>
      <c r="L8" s="136"/>
      <c r="M8" s="136"/>
      <c r="N8" s="136"/>
      <c r="O8" s="136"/>
      <c r="P8" s="136"/>
      <c r="Q8" s="136"/>
      <c r="R8" s="136"/>
      <c r="S8" s="136"/>
      <c r="T8" s="136"/>
      <c r="U8" s="136"/>
      <c r="V8" s="136"/>
      <c r="W8" s="330"/>
      <c r="X8" s="330"/>
      <c r="Y8" s="330"/>
      <c r="Z8" s="330"/>
      <c r="AA8" s="330"/>
      <c r="AB8" s="330"/>
      <c r="AC8" s="330"/>
      <c r="AD8" s="329"/>
      <c r="AE8" s="329"/>
      <c r="AF8" s="329"/>
      <c r="AG8" s="329"/>
      <c r="AH8" s="329"/>
      <c r="AI8" s="329"/>
      <c r="AJ8" s="329"/>
      <c r="AK8" s="329"/>
      <c r="AL8" s="141"/>
      <c r="AM8" s="136"/>
    </row>
    <row r="9" spans="1:45" s="137" customFormat="1" ht="60" customHeight="1">
      <c r="A9" s="135"/>
      <c r="B9" s="135"/>
      <c r="C9" s="135"/>
      <c r="D9" s="135"/>
      <c r="E9" s="135"/>
      <c r="F9" s="135"/>
      <c r="G9" s="135"/>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row>
    <row r="10" spans="1:45" s="137" customFormat="1" ht="18" customHeight="1">
      <c r="A10" s="309" t="s">
        <v>239</v>
      </c>
      <c r="B10" s="309"/>
      <c r="C10" s="331"/>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row>
    <row r="11" spans="1:45" s="137" customFormat="1" ht="18" customHeight="1">
      <c r="A11" s="309" t="s">
        <v>270</v>
      </c>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row>
    <row r="12" spans="1:45" s="137" customFormat="1" ht="56.25" customHeight="1">
      <c r="A12" s="136"/>
      <c r="B12" s="136"/>
      <c r="C12" s="139"/>
      <c r="D12" s="139"/>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row>
    <row r="13" spans="1:45" s="137" customFormat="1" ht="13">
      <c r="A13" s="136" t="s">
        <v>199</v>
      </c>
      <c r="B13" s="136"/>
      <c r="C13" s="139"/>
      <c r="D13" s="139"/>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row>
    <row r="14" spans="1:45" s="137" customFormat="1" ht="57.7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row>
    <row r="15" spans="1:45" s="137" customFormat="1" ht="14.25" customHeight="1">
      <c r="A15" s="136"/>
      <c r="B15" s="334" t="s">
        <v>271</v>
      </c>
      <c r="C15" s="334"/>
      <c r="D15" s="334"/>
      <c r="E15" s="334"/>
      <c r="F15" s="334"/>
      <c r="G15" s="334"/>
      <c r="H15" s="334"/>
      <c r="I15" s="334"/>
      <c r="J15" s="334"/>
      <c r="K15" s="334"/>
      <c r="L15" s="334"/>
      <c r="M15" s="334"/>
      <c r="N15" s="334"/>
      <c r="O15" s="334"/>
      <c r="P15" s="334"/>
      <c r="Q15" s="334"/>
      <c r="R15" s="327">
        <f ca="1">'様式2-2 申請等額一覧'!M24</f>
        <v>0</v>
      </c>
      <c r="S15" s="327"/>
      <c r="T15" s="327"/>
      <c r="U15" s="327"/>
      <c r="V15" s="327"/>
      <c r="W15" s="327"/>
      <c r="X15" s="327"/>
      <c r="Y15" s="136" t="s">
        <v>11</v>
      </c>
      <c r="Z15" s="136"/>
      <c r="AA15" s="136"/>
      <c r="AB15" s="136"/>
      <c r="AC15" s="136"/>
      <c r="AD15" s="136"/>
      <c r="AE15" s="136"/>
      <c r="AF15" s="136"/>
      <c r="AG15" s="136"/>
      <c r="AH15" s="136"/>
      <c r="AI15" s="136"/>
      <c r="AJ15" s="136"/>
      <c r="AK15" s="136"/>
      <c r="AL15" s="136"/>
      <c r="AM15" s="136"/>
      <c r="AN15" s="309" t="str">
        <f ca="1">IF(R15=0,"",IF(R15=AD19+AD20,"〇","×"))</f>
        <v/>
      </c>
      <c r="AO15" s="309"/>
      <c r="AP15" s="136"/>
      <c r="AQ15" s="136"/>
      <c r="AR15" s="136"/>
      <c r="AS15" s="136"/>
    </row>
    <row r="16" spans="1:45" s="137" customFormat="1" ht="14.25" customHeight="1">
      <c r="A16" s="136"/>
      <c r="B16" s="178"/>
      <c r="C16" s="178"/>
      <c r="D16" s="178"/>
      <c r="E16" s="178"/>
      <c r="F16" s="178"/>
      <c r="G16" s="178"/>
      <c r="H16" s="178"/>
      <c r="I16" s="178"/>
      <c r="J16" s="178"/>
      <c r="K16" s="179"/>
      <c r="L16" s="178"/>
      <c r="M16" s="178"/>
      <c r="N16" s="178"/>
      <c r="O16" s="178"/>
      <c r="P16" s="178"/>
      <c r="Q16" s="178"/>
      <c r="R16" s="178"/>
      <c r="S16" s="136"/>
      <c r="T16" s="136"/>
      <c r="U16" s="136"/>
      <c r="V16" s="136"/>
      <c r="W16" s="136"/>
      <c r="X16" s="136"/>
      <c r="Y16" s="136"/>
      <c r="Z16" s="136"/>
      <c r="AA16" s="136"/>
      <c r="AB16" s="136"/>
      <c r="AC16" s="136"/>
      <c r="AD16" s="136"/>
      <c r="AE16" s="136"/>
      <c r="AF16" s="136"/>
      <c r="AG16" s="136"/>
      <c r="AH16" s="136"/>
      <c r="AI16" s="136"/>
      <c r="AJ16" s="136"/>
      <c r="AK16" s="136"/>
      <c r="AL16" s="136"/>
      <c r="AM16" s="136"/>
    </row>
    <row r="17" spans="1:46" s="137" customFormat="1" ht="14.25" customHeight="1">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row>
    <row r="18" spans="1:46" s="137" customFormat="1" ht="14.25" customHeight="1">
      <c r="A18" s="136"/>
      <c r="B18" s="136" t="s">
        <v>12</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row>
    <row r="19" spans="1:46" s="137" customFormat="1" ht="14.25" customHeight="1">
      <c r="A19" s="136"/>
      <c r="B19" s="136"/>
      <c r="C19" s="311" t="s">
        <v>235</v>
      </c>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147"/>
      <c r="AD19" s="327">
        <f ca="1">'様式2-2 申請等額一覧'!I24</f>
        <v>0</v>
      </c>
      <c r="AE19" s="327"/>
      <c r="AF19" s="327"/>
      <c r="AG19" s="327"/>
      <c r="AH19" s="327"/>
      <c r="AI19" s="327"/>
      <c r="AJ19" s="136" t="s">
        <v>11</v>
      </c>
      <c r="AK19" s="136"/>
      <c r="AL19" s="136"/>
      <c r="AM19" s="136"/>
      <c r="AN19" s="136"/>
      <c r="AO19" s="136"/>
      <c r="AP19" s="136"/>
      <c r="AQ19" s="136"/>
      <c r="AR19" s="136"/>
      <c r="AS19" s="136"/>
      <c r="AT19" s="136"/>
    </row>
    <row r="20" spans="1:46" s="137" customFormat="1" ht="14.25" customHeight="1">
      <c r="A20" s="136"/>
      <c r="B20" s="136"/>
      <c r="C20" s="311" t="s">
        <v>236</v>
      </c>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147"/>
      <c r="AD20" s="327">
        <f ca="1">'様式2-2 申請等額一覧'!K24</f>
        <v>0</v>
      </c>
      <c r="AE20" s="327"/>
      <c r="AF20" s="327"/>
      <c r="AG20" s="327"/>
      <c r="AH20" s="327"/>
      <c r="AI20" s="327"/>
      <c r="AJ20" s="136" t="s">
        <v>11</v>
      </c>
      <c r="AK20" s="136"/>
      <c r="AL20" s="136"/>
      <c r="AM20" s="136"/>
      <c r="AN20" s="136"/>
      <c r="AO20" s="136"/>
      <c r="AP20" s="136"/>
      <c r="AQ20" s="136"/>
      <c r="AR20" s="136"/>
      <c r="AS20" s="136"/>
      <c r="AT20" s="136"/>
    </row>
    <row r="21" spans="1:46" s="137" customFormat="1" ht="14.25" customHeight="1">
      <c r="A21" s="136"/>
      <c r="B21" s="136"/>
      <c r="C21" s="138"/>
      <c r="D21" s="138"/>
      <c r="E21" s="138"/>
      <c r="F21" s="138"/>
      <c r="G21" s="138"/>
      <c r="H21" s="138"/>
      <c r="I21" s="138"/>
      <c r="J21" s="138"/>
      <c r="K21" s="138"/>
      <c r="L21" s="138"/>
      <c r="M21" s="138"/>
      <c r="N21" s="138"/>
      <c r="O21" s="138"/>
      <c r="P21" s="138"/>
      <c r="Q21" s="138"/>
      <c r="R21" s="138"/>
      <c r="S21" s="138"/>
      <c r="T21" s="138"/>
      <c r="U21" s="138"/>
      <c r="V21" s="138"/>
      <c r="W21" s="138"/>
      <c r="X21" s="140"/>
      <c r="Y21" s="140"/>
      <c r="Z21" s="140"/>
      <c r="AA21" s="140"/>
      <c r="AB21" s="140"/>
      <c r="AC21" s="136"/>
      <c r="AD21" s="136"/>
      <c r="AE21" s="136"/>
      <c r="AF21" s="136"/>
      <c r="AG21" s="136"/>
      <c r="AH21" s="136"/>
      <c r="AI21" s="136"/>
      <c r="AJ21" s="136"/>
      <c r="AK21" s="136"/>
      <c r="AL21" s="136"/>
      <c r="AM21" s="136"/>
    </row>
    <row r="22" spans="1:46" s="137" customFormat="1" ht="14.25" customHeight="1">
      <c r="A22" s="136"/>
      <c r="B22" s="136"/>
      <c r="C22" s="138"/>
      <c r="D22" s="138"/>
      <c r="E22" s="138"/>
      <c r="F22" s="138"/>
      <c r="G22" s="138"/>
      <c r="H22" s="138"/>
      <c r="I22" s="138"/>
      <c r="J22" s="138"/>
      <c r="K22" s="138"/>
      <c r="L22" s="138"/>
      <c r="M22" s="138"/>
      <c r="N22" s="138"/>
      <c r="O22" s="138"/>
      <c r="P22" s="138"/>
      <c r="Q22" s="138"/>
      <c r="R22" s="138"/>
      <c r="S22" s="138"/>
      <c r="T22" s="138"/>
      <c r="U22" s="138"/>
      <c r="V22" s="138"/>
      <c r="W22" s="138"/>
      <c r="X22" s="140"/>
      <c r="Y22" s="140"/>
      <c r="Z22" s="140"/>
      <c r="AA22" s="140"/>
      <c r="AB22" s="140"/>
      <c r="AC22" s="136"/>
      <c r="AD22" s="136"/>
      <c r="AE22" s="136"/>
      <c r="AF22" s="136"/>
      <c r="AG22" s="136"/>
      <c r="AH22" s="136"/>
      <c r="AI22" s="136"/>
      <c r="AJ22" s="136"/>
      <c r="AK22" s="136"/>
      <c r="AL22" s="136"/>
      <c r="AM22" s="136"/>
    </row>
    <row r="23" spans="1:46" s="137" customFormat="1" ht="14.25" customHeight="1">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row>
    <row r="24" spans="1:46" s="137" customFormat="1" ht="14.25" customHeight="1">
      <c r="B24" s="136" t="s">
        <v>13</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row>
    <row r="25" spans="1:46" s="137" customFormat="1" ht="14.25" customHeight="1">
      <c r="B25" s="136" t="s">
        <v>272</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row>
    <row r="26" spans="1:46" s="137" customFormat="1" ht="14.25" customHeight="1">
      <c r="B26" s="136" t="s">
        <v>273</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row>
    <row r="27" spans="1:46" s="137" customFormat="1" ht="14.25" customHeight="1">
      <c r="B27" s="136"/>
      <c r="C27" s="136"/>
      <c r="D27" s="136" t="s">
        <v>274</v>
      </c>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row>
    <row r="28" spans="1:46" s="137" customFormat="1" ht="14.25" customHeight="1">
      <c r="B28" s="136" t="s">
        <v>258</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row>
    <row r="29" spans="1:46" s="137" customFormat="1"/>
    <row r="30" spans="1:46" s="137" customFormat="1"/>
    <row r="31" spans="1:46" s="137" customFormat="1">
      <c r="P31" s="137" t="s">
        <v>14</v>
      </c>
    </row>
    <row r="32" spans="1:46" s="137" customFormat="1" ht="6" customHeight="1"/>
    <row r="33" spans="1:39" ht="18" customHeight="1">
      <c r="A33" s="137"/>
      <c r="B33" s="137"/>
      <c r="C33" s="137"/>
      <c r="D33" s="137"/>
      <c r="E33" s="137"/>
      <c r="F33" s="137"/>
      <c r="G33" s="137"/>
      <c r="H33" s="137"/>
      <c r="I33" s="137"/>
      <c r="J33" s="137"/>
      <c r="K33" s="137"/>
      <c r="L33" s="137"/>
      <c r="M33" s="137"/>
      <c r="N33" s="137"/>
      <c r="O33" s="137"/>
      <c r="P33" s="137"/>
      <c r="Q33" s="320" t="s">
        <v>15</v>
      </c>
      <c r="R33" s="321"/>
      <c r="S33" s="321"/>
      <c r="T33" s="321"/>
      <c r="U33" s="321"/>
      <c r="V33" s="321"/>
      <c r="W33" s="321"/>
      <c r="X33" s="171"/>
      <c r="Y33" s="172" t="s">
        <v>184</v>
      </c>
      <c r="Z33" s="324"/>
      <c r="AA33" s="324"/>
      <c r="AB33" s="173" t="s">
        <v>259</v>
      </c>
      <c r="AC33" s="324"/>
      <c r="AD33" s="324"/>
      <c r="AE33" s="324"/>
      <c r="AF33" s="325"/>
      <c r="AG33" s="325"/>
      <c r="AH33" s="325"/>
      <c r="AI33" s="325"/>
      <c r="AJ33" s="325"/>
      <c r="AK33" s="325"/>
      <c r="AL33" s="326"/>
      <c r="AM33" s="1"/>
    </row>
    <row r="34" spans="1:39" ht="28" customHeight="1">
      <c r="A34" s="137"/>
      <c r="B34" s="137"/>
      <c r="C34" s="137"/>
      <c r="D34" s="137"/>
      <c r="E34" s="137"/>
      <c r="F34" s="137"/>
      <c r="G34" s="137"/>
      <c r="H34" s="137"/>
      <c r="I34" s="137"/>
      <c r="J34" s="137"/>
      <c r="K34" s="137"/>
      <c r="L34" s="137"/>
      <c r="M34" s="137"/>
      <c r="N34" s="137"/>
      <c r="O34" s="137"/>
      <c r="P34" s="137"/>
      <c r="Q34" s="322"/>
      <c r="R34" s="323"/>
      <c r="S34" s="323"/>
      <c r="T34" s="323"/>
      <c r="U34" s="323"/>
      <c r="V34" s="323"/>
      <c r="W34" s="323"/>
      <c r="X34" s="170"/>
      <c r="Y34" s="319"/>
      <c r="Z34" s="319"/>
      <c r="AA34" s="319"/>
      <c r="AB34" s="319"/>
      <c r="AC34" s="319"/>
      <c r="AD34" s="319"/>
      <c r="AE34" s="319"/>
      <c r="AF34" s="319"/>
      <c r="AG34" s="319"/>
      <c r="AH34" s="319"/>
      <c r="AI34" s="319"/>
      <c r="AJ34" s="319"/>
      <c r="AK34" s="319"/>
      <c r="AL34" s="319"/>
      <c r="AM34" s="1"/>
    </row>
    <row r="35" spans="1:39" ht="18.75" customHeight="1">
      <c r="A35" s="137"/>
      <c r="B35" s="137"/>
      <c r="C35" s="137"/>
      <c r="D35" s="137"/>
      <c r="E35" s="137"/>
      <c r="F35" s="137"/>
      <c r="G35" s="137"/>
      <c r="H35" s="137"/>
      <c r="I35" s="137"/>
      <c r="J35" s="137"/>
      <c r="K35" s="137"/>
      <c r="L35" s="137"/>
      <c r="M35" s="137"/>
      <c r="N35" s="137"/>
      <c r="O35" s="137"/>
      <c r="P35" s="137"/>
      <c r="Q35" s="332" t="s">
        <v>16</v>
      </c>
      <c r="R35" s="333"/>
      <c r="S35" s="333"/>
      <c r="T35" s="333"/>
      <c r="U35" s="333"/>
      <c r="V35" s="333"/>
      <c r="W35" s="333"/>
      <c r="X35" s="169"/>
      <c r="Y35" s="310"/>
      <c r="Z35" s="310"/>
      <c r="AA35" s="310"/>
      <c r="AB35" s="310"/>
      <c r="AC35" s="310"/>
      <c r="AD35" s="310"/>
      <c r="AE35" s="310"/>
      <c r="AF35" s="310"/>
      <c r="AG35" s="310"/>
      <c r="AH35" s="310"/>
      <c r="AI35" s="310"/>
      <c r="AJ35" s="310"/>
      <c r="AK35" s="310"/>
      <c r="AL35" s="310"/>
      <c r="AM35" s="1"/>
    </row>
    <row r="36" spans="1:39" ht="18.75" customHeight="1">
      <c r="A36" s="137"/>
      <c r="B36" s="137"/>
      <c r="C36" s="137"/>
      <c r="D36" s="137"/>
      <c r="E36" s="137"/>
      <c r="F36" s="137"/>
      <c r="G36" s="137"/>
      <c r="H36" s="137"/>
      <c r="I36" s="137"/>
      <c r="J36" s="137"/>
      <c r="K36" s="137"/>
      <c r="L36" s="137"/>
      <c r="M36" s="137"/>
      <c r="N36" s="137"/>
      <c r="O36" s="137"/>
      <c r="P36" s="137"/>
      <c r="Q36" s="332" t="s">
        <v>17</v>
      </c>
      <c r="R36" s="333"/>
      <c r="S36" s="333"/>
      <c r="T36" s="333"/>
      <c r="U36" s="333"/>
      <c r="V36" s="333"/>
      <c r="W36" s="333"/>
      <c r="X36" s="169"/>
      <c r="Y36" s="310"/>
      <c r="Z36" s="310"/>
      <c r="AA36" s="310"/>
      <c r="AB36" s="310"/>
      <c r="AC36" s="310"/>
      <c r="AD36" s="310"/>
      <c r="AE36" s="310"/>
      <c r="AF36" s="310"/>
      <c r="AG36" s="310"/>
      <c r="AH36" s="310"/>
      <c r="AI36" s="310"/>
      <c r="AJ36" s="310"/>
      <c r="AK36" s="310"/>
      <c r="AL36" s="310"/>
      <c r="AM36" s="1"/>
    </row>
    <row r="37" spans="1:39" ht="18.75" customHeight="1">
      <c r="A37" s="137"/>
      <c r="B37" s="137"/>
      <c r="C37" s="137"/>
      <c r="D37" s="137"/>
      <c r="E37" s="137"/>
      <c r="F37" s="137"/>
      <c r="G37" s="137"/>
      <c r="H37" s="137"/>
      <c r="I37" s="137"/>
      <c r="J37" s="137"/>
      <c r="K37" s="137"/>
      <c r="L37" s="137"/>
      <c r="M37" s="137"/>
      <c r="N37" s="137"/>
      <c r="O37" s="137"/>
      <c r="P37" s="137"/>
      <c r="Q37" s="312" t="s">
        <v>18</v>
      </c>
      <c r="R37" s="313"/>
      <c r="S37" s="313"/>
      <c r="T37" s="137"/>
      <c r="U37" s="316" t="s">
        <v>19</v>
      </c>
      <c r="V37" s="317"/>
      <c r="W37" s="317"/>
      <c r="X37" s="318"/>
      <c r="Y37" s="310"/>
      <c r="Z37" s="310"/>
      <c r="AA37" s="310"/>
      <c r="AB37" s="310"/>
      <c r="AC37" s="310"/>
      <c r="AD37" s="310"/>
      <c r="AE37" s="310"/>
      <c r="AF37" s="310"/>
      <c r="AG37" s="310"/>
      <c r="AH37" s="310"/>
      <c r="AI37" s="310"/>
      <c r="AJ37" s="310"/>
      <c r="AK37" s="310"/>
      <c r="AL37" s="310"/>
      <c r="AM37" s="1"/>
    </row>
    <row r="38" spans="1:39" ht="18.75" customHeight="1">
      <c r="A38" s="137"/>
      <c r="B38" s="137"/>
      <c r="C38" s="137"/>
      <c r="D38" s="137"/>
      <c r="E38" s="137"/>
      <c r="F38" s="137"/>
      <c r="G38" s="137"/>
      <c r="H38" s="137"/>
      <c r="I38" s="137"/>
      <c r="J38" s="137"/>
      <c r="K38" s="137"/>
      <c r="L38" s="137"/>
      <c r="M38" s="137"/>
      <c r="N38" s="137"/>
      <c r="O38" s="137"/>
      <c r="P38" s="137"/>
      <c r="Q38" s="314"/>
      <c r="R38" s="315"/>
      <c r="S38" s="315"/>
      <c r="T38" s="170"/>
      <c r="U38" s="316" t="s">
        <v>20</v>
      </c>
      <c r="V38" s="317"/>
      <c r="W38" s="317"/>
      <c r="X38" s="318"/>
      <c r="Y38" s="310"/>
      <c r="Z38" s="310"/>
      <c r="AA38" s="310"/>
      <c r="AB38" s="310"/>
      <c r="AC38" s="310"/>
      <c r="AD38" s="310"/>
      <c r="AE38" s="310"/>
      <c r="AF38" s="310"/>
      <c r="AG38" s="310"/>
      <c r="AH38" s="310"/>
      <c r="AI38" s="310"/>
      <c r="AJ38" s="310"/>
      <c r="AK38" s="310"/>
      <c r="AL38" s="310"/>
      <c r="AM38" s="1"/>
    </row>
    <row r="39" spans="1:39"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9">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9">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9">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9">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9">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9">
    <mergeCell ref="A10:AM10"/>
    <mergeCell ref="Q35:W35"/>
    <mergeCell ref="Q36:W36"/>
    <mergeCell ref="A11:AM11"/>
    <mergeCell ref="C19:AB19"/>
    <mergeCell ref="Y35:AL35"/>
    <mergeCell ref="Y36:AL36"/>
    <mergeCell ref="B15:Q15"/>
    <mergeCell ref="R15:X15"/>
    <mergeCell ref="AD19:AI19"/>
    <mergeCell ref="AJ3:AK3"/>
    <mergeCell ref="AG3:AH3"/>
    <mergeCell ref="AD3:AE3"/>
    <mergeCell ref="W7:AK7"/>
    <mergeCell ref="W8:AC8"/>
    <mergeCell ref="AD8:AK8"/>
    <mergeCell ref="AN15:AO15"/>
    <mergeCell ref="Y37:AL37"/>
    <mergeCell ref="Y38:AL38"/>
    <mergeCell ref="C20:AB20"/>
    <mergeCell ref="Q37:S38"/>
    <mergeCell ref="U37:X37"/>
    <mergeCell ref="U38:X38"/>
    <mergeCell ref="Y34:AL34"/>
    <mergeCell ref="Q33:W34"/>
    <mergeCell ref="AC33:AE33"/>
    <mergeCell ref="AF33:AL33"/>
    <mergeCell ref="Z33:AA33"/>
    <mergeCell ref="AD20:AI20"/>
  </mergeCells>
  <phoneticPr fontId="4"/>
  <printOptions horizontalCentered="1"/>
  <pageMargins left="0.70866141732283472" right="0.70866141732283472" top="0.94488188976377963" bottom="0.74803149606299213" header="0.31496062992125984" footer="0.31496062992125984"/>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V41"/>
  <sheetViews>
    <sheetView showGridLines="0" showZeros="0" view="pageBreakPreview" zoomScale="85" zoomScaleNormal="85" zoomScaleSheetLayoutView="85" workbookViewId="0">
      <pane xSplit="1" ySplit="8" topLeftCell="B9" activePane="bottomRight" state="frozen"/>
      <selection activeCell="B11" sqref="B11"/>
      <selection pane="topRight" activeCell="B11" sqref="B11"/>
      <selection pane="bottomLeft" activeCell="B11" sqref="B11"/>
      <selection pane="bottomRight" activeCell="C18" sqref="C18"/>
    </sheetView>
  </sheetViews>
  <sheetFormatPr defaultColWidth="2.26953125" defaultRowHeight="13"/>
  <cols>
    <col min="1" max="1" width="3.08984375" style="2" customWidth="1"/>
    <col min="2" max="2" width="20.6328125" style="2" customWidth="1"/>
    <col min="3" max="3" width="12.90625" style="2" customWidth="1"/>
    <col min="4" max="4" width="30.6328125" style="2" customWidth="1"/>
    <col min="5" max="5" width="6.6328125" style="2" customWidth="1"/>
    <col min="6" max="6" width="13.90625" style="2" bestFit="1" customWidth="1"/>
    <col min="7" max="7" width="30.6328125" style="2" customWidth="1"/>
    <col min="8" max="8" width="20.6328125" style="2" customWidth="1"/>
    <col min="9" max="14" width="7.6328125" style="2" customWidth="1"/>
    <col min="15" max="15" width="4.36328125" style="2" bestFit="1" customWidth="1"/>
    <col min="16" max="16" width="1.6328125" style="2" customWidth="1"/>
    <col min="17" max="31" width="7.6328125" style="2" customWidth="1"/>
    <col min="32" max="32" width="3.6328125" style="195" customWidth="1"/>
    <col min="33" max="33" width="14.6328125" style="195" customWidth="1"/>
    <col min="34" max="35" width="14.6328125" style="193" customWidth="1"/>
    <col min="36" max="36" width="3.6328125" style="195" customWidth="1"/>
    <col min="37" max="41" width="10.6328125" style="193" customWidth="1"/>
    <col min="42" max="42" width="1.6328125" style="193" customWidth="1"/>
    <col min="43" max="43" width="15.6328125" style="2" customWidth="1"/>
    <col min="44" max="46" width="7.6328125" style="2" customWidth="1"/>
    <col min="47" max="47" width="3.6328125" style="193" customWidth="1"/>
    <col min="48" max="48" width="16.6328125" style="195" customWidth="1"/>
    <col min="49" max="49" width="12.81640625" style="193" customWidth="1"/>
    <col min="50" max="50" width="30.6328125" style="193" customWidth="1"/>
    <col min="51" max="59" width="12.6328125" style="193" customWidth="1"/>
    <col min="60" max="60" width="12.6328125" style="2" customWidth="1"/>
    <col min="61" max="61" width="2.26953125" style="2"/>
    <col min="62" max="65" width="16.6328125" style="2" customWidth="1"/>
    <col min="66" max="66" width="36.6328125" style="2" customWidth="1"/>
    <col min="67" max="67" width="10.6328125" style="2" customWidth="1"/>
    <col min="68" max="16384" width="2.26953125" style="2"/>
  </cols>
  <sheetData>
    <row r="1" spans="1:66" ht="13.5" thickBot="1">
      <c r="A1" s="2" t="s">
        <v>275</v>
      </c>
      <c r="O1" s="149" t="s">
        <v>237</v>
      </c>
      <c r="AQ1" s="291"/>
      <c r="AR1" s="293"/>
      <c r="AS1" s="293"/>
      <c r="AT1" s="293"/>
    </row>
    <row r="2" spans="1:66" ht="13.5" thickBot="1">
      <c r="A2" s="81"/>
      <c r="Q2" s="346" t="str">
        <f ca="1">IF(_xlfn.SHEETS()-6=COUNTIF(M9:M27,"&gt;0"),"○","！（本表の事業所数と個票の枚数が一致しません）")</f>
        <v>！（本表の事業所数と個票の枚数が一致しません）</v>
      </c>
      <c r="R2" s="347"/>
      <c r="S2" s="347"/>
      <c r="T2" s="347"/>
      <c r="U2" s="347"/>
      <c r="V2" s="347"/>
      <c r="W2" s="348"/>
      <c r="AA2" s="195"/>
      <c r="AB2" s="193"/>
      <c r="AC2" s="193"/>
      <c r="AD2" s="193"/>
      <c r="AE2" s="193"/>
      <c r="AF2" s="296"/>
      <c r="AG2" s="193"/>
      <c r="AJ2" s="193"/>
      <c r="AK2" s="293"/>
      <c r="AL2" s="293"/>
      <c r="AM2" s="293"/>
      <c r="AP2" s="195"/>
      <c r="AQ2" s="292" t="s">
        <v>317</v>
      </c>
      <c r="AR2" s="193"/>
      <c r="AS2" s="193"/>
      <c r="AT2" s="193"/>
      <c r="AV2" s="193"/>
      <c r="BB2" s="2"/>
      <c r="BC2" s="2"/>
      <c r="BD2" s="2"/>
      <c r="BE2" s="2"/>
      <c r="BF2" s="2"/>
      <c r="BG2" s="2"/>
    </row>
    <row r="3" spans="1:66" ht="14">
      <c r="A3" s="81"/>
      <c r="Q3" s="101" t="s">
        <v>29</v>
      </c>
      <c r="S3" s="101"/>
      <c r="AF3" s="2"/>
      <c r="AG3" s="193"/>
      <c r="AH3" s="101"/>
      <c r="AI3" s="195"/>
      <c r="AJ3" s="2"/>
      <c r="AK3" s="2"/>
      <c r="AL3" s="195"/>
      <c r="AQ3" s="292"/>
      <c r="AR3" s="293"/>
      <c r="AS3" s="293"/>
      <c r="AT3" s="293"/>
      <c r="AV3" s="193"/>
      <c r="AW3" s="101"/>
      <c r="AX3" s="195"/>
      <c r="BH3" s="193"/>
      <c r="BI3" s="193"/>
    </row>
    <row r="4" spans="1:66" ht="14.5" thickBot="1">
      <c r="A4" s="81"/>
      <c r="Q4" s="181" t="s">
        <v>30</v>
      </c>
      <c r="S4" s="181"/>
      <c r="AF4" s="2"/>
      <c r="AG4" s="193"/>
      <c r="AH4" s="181"/>
      <c r="AI4" s="195"/>
      <c r="AJ4" s="2"/>
      <c r="AK4" s="2"/>
      <c r="AL4" s="195"/>
      <c r="AM4" s="198"/>
      <c r="AN4" s="198"/>
      <c r="AO4" s="198"/>
      <c r="AP4" s="198"/>
      <c r="AQ4" s="366"/>
      <c r="AR4" s="367"/>
      <c r="AS4" s="367"/>
      <c r="AT4" s="367"/>
      <c r="AU4" s="198"/>
      <c r="AV4" s="193"/>
      <c r="AW4" s="181"/>
      <c r="AX4" s="195"/>
      <c r="BH4" s="193"/>
      <c r="BI4" s="193"/>
    </row>
    <row r="5" spans="1:66" ht="18" customHeight="1" thickBot="1">
      <c r="A5" s="442" t="s">
        <v>21</v>
      </c>
      <c r="B5" s="430" t="s">
        <v>22</v>
      </c>
      <c r="C5" s="427" t="s">
        <v>23</v>
      </c>
      <c r="D5" s="430" t="s">
        <v>24</v>
      </c>
      <c r="E5" s="430" t="s">
        <v>41</v>
      </c>
      <c r="F5" s="430" t="s">
        <v>19</v>
      </c>
      <c r="G5" s="430" t="s">
        <v>25</v>
      </c>
      <c r="H5" s="427" t="s">
        <v>26</v>
      </c>
      <c r="I5" s="433" t="s">
        <v>276</v>
      </c>
      <c r="J5" s="434"/>
      <c r="K5" s="434"/>
      <c r="L5" s="434"/>
      <c r="M5" s="434"/>
      <c r="N5" s="435"/>
      <c r="O5" s="443" t="s">
        <v>27</v>
      </c>
      <c r="Q5" s="359" t="s">
        <v>276</v>
      </c>
      <c r="R5" s="360"/>
      <c r="S5" s="360"/>
      <c r="T5" s="360"/>
      <c r="U5" s="360"/>
      <c r="V5" s="360"/>
      <c r="W5" s="360"/>
      <c r="X5" s="360"/>
      <c r="Y5" s="360"/>
      <c r="Z5" s="360"/>
      <c r="AA5" s="360"/>
      <c r="AB5" s="360"/>
      <c r="AC5" s="360"/>
      <c r="AD5" s="360"/>
      <c r="AE5" s="361"/>
      <c r="AF5" s="197"/>
      <c r="AG5" s="335" t="s">
        <v>325</v>
      </c>
      <c r="AH5" s="336"/>
      <c r="AI5" s="337"/>
      <c r="AJ5" s="197"/>
      <c r="AK5" s="412" t="s">
        <v>46</v>
      </c>
      <c r="AL5" s="413"/>
      <c r="AM5" s="413"/>
      <c r="AN5" s="413"/>
      <c r="AO5" s="414"/>
      <c r="AP5" s="2"/>
      <c r="AQ5" s="400" t="s">
        <v>300</v>
      </c>
      <c r="AR5" s="359" t="s">
        <v>276</v>
      </c>
      <c r="AS5" s="360"/>
      <c r="AT5" s="361"/>
      <c r="AU5" s="2"/>
      <c r="AV5" s="381" t="s">
        <v>297</v>
      </c>
      <c r="AW5" s="382"/>
      <c r="AX5" s="382"/>
      <c r="AY5" s="382"/>
      <c r="AZ5" s="382"/>
      <c r="BA5" s="382"/>
      <c r="BB5" s="382"/>
      <c r="BC5" s="382"/>
      <c r="BD5" s="382"/>
      <c r="BE5" s="382"/>
      <c r="BF5" s="382"/>
      <c r="BG5" s="382"/>
      <c r="BH5" s="383"/>
      <c r="BJ5" s="368" t="s">
        <v>309</v>
      </c>
      <c r="BK5" s="369"/>
      <c r="BL5" s="369"/>
      <c r="BM5" s="369"/>
      <c r="BN5" s="370"/>
    </row>
    <row r="6" spans="1:66" ht="22" customHeight="1">
      <c r="A6" s="385"/>
      <c r="B6" s="431"/>
      <c r="C6" s="428"/>
      <c r="D6" s="431"/>
      <c r="E6" s="431"/>
      <c r="F6" s="431"/>
      <c r="G6" s="431"/>
      <c r="H6" s="428"/>
      <c r="I6" s="436" t="s">
        <v>225</v>
      </c>
      <c r="J6" s="437"/>
      <c r="K6" s="436" t="s">
        <v>226</v>
      </c>
      <c r="L6" s="437"/>
      <c r="M6" s="438" t="s">
        <v>28</v>
      </c>
      <c r="N6" s="439"/>
      <c r="O6" s="444"/>
      <c r="Q6" s="354" t="s">
        <v>225</v>
      </c>
      <c r="R6" s="355"/>
      <c r="S6" s="355"/>
      <c r="T6" s="355"/>
      <c r="U6" s="356"/>
      <c r="V6" s="354" t="s">
        <v>226</v>
      </c>
      <c r="W6" s="355"/>
      <c r="X6" s="355"/>
      <c r="Y6" s="355"/>
      <c r="Z6" s="356"/>
      <c r="AA6" s="354" t="s">
        <v>28</v>
      </c>
      <c r="AB6" s="355"/>
      <c r="AC6" s="355"/>
      <c r="AD6" s="355"/>
      <c r="AE6" s="356"/>
      <c r="AF6" s="197"/>
      <c r="AG6" s="338" t="s">
        <v>326</v>
      </c>
      <c r="AH6" s="341" t="s">
        <v>327</v>
      </c>
      <c r="AI6" s="343" t="s">
        <v>323</v>
      </c>
      <c r="AJ6" s="197"/>
      <c r="AK6" s="417" t="s">
        <v>301</v>
      </c>
      <c r="AL6" s="199"/>
      <c r="AM6" s="200"/>
      <c r="AN6" s="356" t="s">
        <v>304</v>
      </c>
      <c r="AO6" s="420" t="s">
        <v>28</v>
      </c>
      <c r="AP6" s="2"/>
      <c r="AQ6" s="401"/>
      <c r="AR6" s="364" t="s">
        <v>315</v>
      </c>
      <c r="AS6" s="406" t="s">
        <v>316</v>
      </c>
      <c r="AT6" s="403" t="s">
        <v>28</v>
      </c>
      <c r="AU6" s="2"/>
      <c r="AV6" s="390" t="s">
        <v>288</v>
      </c>
      <c r="AW6" s="384" t="s">
        <v>299</v>
      </c>
      <c r="AX6" s="387" t="s">
        <v>289</v>
      </c>
      <c r="AY6" s="452" t="s">
        <v>290</v>
      </c>
      <c r="AZ6" s="414"/>
      <c r="BA6" s="450" t="s">
        <v>291</v>
      </c>
      <c r="BB6" s="451" t="s">
        <v>298</v>
      </c>
      <c r="BC6" s="451" t="s">
        <v>248</v>
      </c>
      <c r="BD6" s="396" t="s">
        <v>292</v>
      </c>
      <c r="BE6" s="397" t="s">
        <v>293</v>
      </c>
      <c r="BF6" s="387" t="s">
        <v>294</v>
      </c>
      <c r="BG6" s="387" t="s">
        <v>295</v>
      </c>
      <c r="BH6" s="393" t="s">
        <v>296</v>
      </c>
      <c r="BJ6" s="371" t="s">
        <v>288</v>
      </c>
      <c r="BK6" s="373" t="s">
        <v>310</v>
      </c>
      <c r="BL6" s="375" t="s">
        <v>311</v>
      </c>
      <c r="BM6" s="376" t="s">
        <v>37</v>
      </c>
      <c r="BN6" s="377"/>
    </row>
    <row r="7" spans="1:66" ht="22" customHeight="1">
      <c r="A7" s="385"/>
      <c r="B7" s="431"/>
      <c r="C7" s="428"/>
      <c r="D7" s="431"/>
      <c r="E7" s="431"/>
      <c r="F7" s="431"/>
      <c r="G7" s="431"/>
      <c r="H7" s="428"/>
      <c r="I7" s="425" t="s">
        <v>264</v>
      </c>
      <c r="J7" s="423" t="s">
        <v>241</v>
      </c>
      <c r="K7" s="425" t="s">
        <v>265</v>
      </c>
      <c r="L7" s="423" t="s">
        <v>242</v>
      </c>
      <c r="M7" s="448"/>
      <c r="N7" s="446" t="s">
        <v>240</v>
      </c>
      <c r="O7" s="444"/>
      <c r="Q7" s="349" t="s">
        <v>264</v>
      </c>
      <c r="R7" s="357" t="s">
        <v>280</v>
      </c>
      <c r="S7" s="351" t="s">
        <v>281</v>
      </c>
      <c r="T7" s="352"/>
      <c r="U7" s="353"/>
      <c r="V7" s="364" t="s">
        <v>265</v>
      </c>
      <c r="W7" s="357" t="s">
        <v>286</v>
      </c>
      <c r="X7" s="351" t="s">
        <v>285</v>
      </c>
      <c r="Y7" s="362"/>
      <c r="Z7" s="363"/>
      <c r="AA7" s="364"/>
      <c r="AB7" s="357" t="s">
        <v>305</v>
      </c>
      <c r="AC7" s="351" t="s">
        <v>306</v>
      </c>
      <c r="AD7" s="362"/>
      <c r="AE7" s="363"/>
      <c r="AF7" s="197"/>
      <c r="AG7" s="339"/>
      <c r="AH7" s="341"/>
      <c r="AI7" s="344"/>
      <c r="AJ7" s="197"/>
      <c r="AK7" s="418"/>
      <c r="AL7" s="408" t="s">
        <v>302</v>
      </c>
      <c r="AM7" s="410" t="s">
        <v>303</v>
      </c>
      <c r="AN7" s="415"/>
      <c r="AO7" s="421"/>
      <c r="AP7" s="2"/>
      <c r="AQ7" s="401"/>
      <c r="AR7" s="364"/>
      <c r="AS7" s="406"/>
      <c r="AT7" s="404"/>
      <c r="AU7" s="2"/>
      <c r="AV7" s="391"/>
      <c r="AW7" s="385"/>
      <c r="AX7" s="388"/>
      <c r="AY7" s="453"/>
      <c r="AZ7" s="454"/>
      <c r="BA7" s="391"/>
      <c r="BB7" s="388"/>
      <c r="BC7" s="388"/>
      <c r="BD7" s="394"/>
      <c r="BE7" s="398"/>
      <c r="BF7" s="388"/>
      <c r="BG7" s="388"/>
      <c r="BH7" s="394"/>
      <c r="BJ7" s="371"/>
      <c r="BK7" s="374"/>
      <c r="BL7" s="374"/>
      <c r="BM7" s="378" t="s">
        <v>312</v>
      </c>
      <c r="BN7" s="379" t="s">
        <v>20</v>
      </c>
    </row>
    <row r="8" spans="1:66" ht="22" customHeight="1" thickBot="1">
      <c r="A8" s="387"/>
      <c r="B8" s="432"/>
      <c r="C8" s="429"/>
      <c r="D8" s="432"/>
      <c r="E8" s="432"/>
      <c r="F8" s="432"/>
      <c r="G8" s="432"/>
      <c r="H8" s="429"/>
      <c r="I8" s="426"/>
      <c r="J8" s="424"/>
      <c r="K8" s="426"/>
      <c r="L8" s="424"/>
      <c r="M8" s="449"/>
      <c r="N8" s="447"/>
      <c r="O8" s="445"/>
      <c r="Q8" s="350"/>
      <c r="R8" s="358"/>
      <c r="S8" s="210"/>
      <c r="T8" s="183" t="s">
        <v>283</v>
      </c>
      <c r="U8" s="290" t="s">
        <v>284</v>
      </c>
      <c r="V8" s="365"/>
      <c r="W8" s="358"/>
      <c r="X8" s="182"/>
      <c r="Y8" s="183" t="s">
        <v>287</v>
      </c>
      <c r="Z8" s="185" t="s">
        <v>282</v>
      </c>
      <c r="AA8" s="365"/>
      <c r="AB8" s="358"/>
      <c r="AC8" s="182"/>
      <c r="AD8" s="183" t="s">
        <v>287</v>
      </c>
      <c r="AE8" s="184" t="s">
        <v>282</v>
      </c>
      <c r="AF8" s="197"/>
      <c r="AG8" s="340"/>
      <c r="AH8" s="342"/>
      <c r="AI8" s="345"/>
      <c r="AJ8" s="197"/>
      <c r="AK8" s="419"/>
      <c r="AL8" s="409"/>
      <c r="AM8" s="411"/>
      <c r="AN8" s="416"/>
      <c r="AO8" s="422"/>
      <c r="AP8" s="2"/>
      <c r="AQ8" s="402"/>
      <c r="AR8" s="365"/>
      <c r="AS8" s="407"/>
      <c r="AT8" s="405"/>
      <c r="AU8" s="2"/>
      <c r="AV8" s="392"/>
      <c r="AW8" s="386"/>
      <c r="AX8" s="389"/>
      <c r="AY8" s="201" t="s">
        <v>307</v>
      </c>
      <c r="AZ8" s="201" t="s">
        <v>308</v>
      </c>
      <c r="BA8" s="392"/>
      <c r="BB8" s="389"/>
      <c r="BC8" s="389"/>
      <c r="BD8" s="395"/>
      <c r="BE8" s="399"/>
      <c r="BF8" s="389"/>
      <c r="BG8" s="389"/>
      <c r="BH8" s="395"/>
      <c r="BJ8" s="372"/>
      <c r="BK8" s="374"/>
      <c r="BL8" s="374"/>
      <c r="BM8" s="373"/>
      <c r="BN8" s="380"/>
    </row>
    <row r="9" spans="1:66" s="195" customFormat="1" ht="22.5" customHeight="1">
      <c r="A9" s="82">
        <f>ROW()-8</f>
        <v>1</v>
      </c>
      <c r="B9" s="202">
        <f ca="1">IFERROR(INDIRECT("個票"&amp;$A9&amp;"！$t$7"),"")</f>
        <v>0</v>
      </c>
      <c r="C9" s="202">
        <f ca="1">IFERROR(INDIRECT("個票"&amp;$A9&amp;"！$h$7"),"")</f>
        <v>0</v>
      </c>
      <c r="D9" s="202">
        <f ca="1">IFERROR(INDIRECT("個票"&amp;$A9&amp;"！$l$10"),"")</f>
        <v>0</v>
      </c>
      <c r="E9" s="209">
        <f ca="1">IFERROR(INDIRECT("個票"&amp;$A9&amp;"!AJ10"),"")</f>
        <v>0</v>
      </c>
      <c r="F9" s="202">
        <f ca="1">IFERROR(INDIRECT("個票"&amp;$A9&amp;"！$w$9"),"")</f>
        <v>0</v>
      </c>
      <c r="G9" s="202" t="str">
        <f ca="1">IFERROR(INDIRECT("個票"&amp;$A9&amp;"！$ｄ$9")&amp;INDIRECT("個票"&amp;$A9&amp;"！$ｈ$9"),"")</f>
        <v/>
      </c>
      <c r="H9" s="202" t="str">
        <f ca="1">IF(M9&gt;0,'様式2-1 申請兼実績報告兼請求'!$W$7,"")</f>
        <v/>
      </c>
      <c r="I9" s="299">
        <f ca="1">IFERROR(INDIRECT("個票"&amp;$A9&amp;"！$ai$22"),"")</f>
        <v>0</v>
      </c>
      <c r="J9" s="300">
        <f ca="1">IFERROR(ROUNDDOWN(I9/2,0),)</f>
        <v>0</v>
      </c>
      <c r="K9" s="301" t="str">
        <f ca="1">IFERROR(INDIRECT("個票"&amp;$A9&amp;"！$ai$42"),"")</f>
        <v/>
      </c>
      <c r="L9" s="235">
        <f ca="1">IFERROR(ROUNDDOWN(K9*3/4,0),)</f>
        <v>0</v>
      </c>
      <c r="M9" s="234">
        <f ca="1">SUM(I9,K9)</f>
        <v>0</v>
      </c>
      <c r="N9" s="235">
        <f t="shared" ref="N9" ca="1" si="0">SUM(J9,L9)</f>
        <v>0</v>
      </c>
      <c r="O9" s="236"/>
      <c r="P9" s="237"/>
      <c r="Q9" s="238">
        <f t="shared" ref="Q9" ca="1" si="1">I9</f>
        <v>0</v>
      </c>
      <c r="R9" s="239">
        <f ca="1">IFERROR(Q9-S9,)</f>
        <v>0</v>
      </c>
      <c r="S9" s="239">
        <f t="shared" ref="S9" ca="1" si="2">J9</f>
        <v>0</v>
      </c>
      <c r="T9" s="240">
        <f ca="1">IFERROR(ROUNDDOWN(S9*3/4,0),)</f>
        <v>0</v>
      </c>
      <c r="U9" s="242">
        <f ca="1">S9-T9</f>
        <v>0</v>
      </c>
      <c r="V9" s="238" t="str">
        <f ca="1">K9</f>
        <v/>
      </c>
      <c r="W9" s="239">
        <f ca="1">IFERROR(V9-X9,)</f>
        <v>0</v>
      </c>
      <c r="X9" s="239">
        <f ca="1">L9</f>
        <v>0</v>
      </c>
      <c r="Y9" s="240">
        <f ca="1">X9</f>
        <v>0</v>
      </c>
      <c r="Z9" s="241"/>
      <c r="AA9" s="238">
        <f t="shared" ref="AA9" ca="1" si="3">M9</f>
        <v>0</v>
      </c>
      <c r="AB9" s="239">
        <f ca="1">R9+W9</f>
        <v>0</v>
      </c>
      <c r="AC9" s="239">
        <f ca="1">AD9+AE9</f>
        <v>0</v>
      </c>
      <c r="AD9" s="240">
        <f ca="1">T9+Y9</f>
        <v>0</v>
      </c>
      <c r="AE9" s="242">
        <f ca="1">U9</f>
        <v>0</v>
      </c>
      <c r="AF9" s="237" t="str">
        <f ca="1">IF(AA9=0,"",IF(AA9=AB9+AC9,"〇","×"))</f>
        <v/>
      </c>
      <c r="AG9" s="186">
        <f ca="1">IFERROR(INDIRECT("個票"&amp;$A9&amp;"！$X$15"),"")</f>
        <v>0</v>
      </c>
      <c r="AH9" s="191">
        <f ca="1">IFERROR(INDIRECT("個票"&amp;$A9&amp;"！$X$16"),"")</f>
        <v>0</v>
      </c>
      <c r="AI9" s="192">
        <f ca="1">IFERROR(INDIRECT("個票"&amp;$A9&amp;"！$X$17"),"")</f>
        <v>0</v>
      </c>
      <c r="AJ9" s="237"/>
      <c r="AK9" s="243">
        <f ca="1">IFERROR(AL9+AM9,0)</f>
        <v>0</v>
      </c>
      <c r="AL9" s="244">
        <f ca="1">IFERROR(INDIRECT("個票"&amp;$A9&amp;"！$H$30"),"")</f>
        <v>0</v>
      </c>
      <c r="AM9" s="245">
        <f ca="1">IFERROR(INDIRECT("個票"&amp;$A9&amp;"！$H$39"),"")</f>
        <v>0</v>
      </c>
      <c r="AN9" s="246">
        <f ca="1">IFERROR(INDIRECT("個票"&amp;$A9&amp;"！$H$50"),"")</f>
        <v>0</v>
      </c>
      <c r="AO9" s="247">
        <f ca="1">IFERROR(AK9+AN9,0)</f>
        <v>0</v>
      </c>
      <c r="AP9" s="237"/>
      <c r="AQ9" s="247" t="str">
        <f>"令和"&amp;'様式2-1 申請兼実績報告兼請求'!AD3&amp;"年"&amp;'様式2-1 申請兼実績報告兼請求'!AG3&amp;"月"&amp;'様式2-1 申請兼実績報告兼請求'!AJ3&amp;"日"</f>
        <v>令和年月日</v>
      </c>
      <c r="AR9" s="234">
        <f ca="1">I24</f>
        <v>0</v>
      </c>
      <c r="AS9" s="234">
        <f ca="1">K24</f>
        <v>0</v>
      </c>
      <c r="AT9" s="248">
        <f ca="1">SUM(AR9,AS9)</f>
        <v>0</v>
      </c>
      <c r="AU9" s="195">
        <f ca="1">IF(AT9=0,,IF(AT9='様式2-1 申請兼実績報告兼請求'!R15,"〇","×"))</f>
        <v>0</v>
      </c>
      <c r="AV9" s="186" t="str">
        <f>振込先口座情報!B7</f>
        <v/>
      </c>
      <c r="AW9" s="191" t="str">
        <f>'様式2-1 申請兼実績報告兼請求'!Z33&amp;'様式2-1 申請兼実績報告兼請求'!AB33&amp;'様式2-1 申請兼実績報告兼請求'!AC33</f>
        <v>-</v>
      </c>
      <c r="AX9" s="187" t="str">
        <f>振込先口座情報!B8</f>
        <v/>
      </c>
      <c r="AY9" s="188" t="str">
        <f>振込先口座情報!B9</f>
        <v/>
      </c>
      <c r="AZ9" s="188" t="str">
        <f>振込先口座情報!D9</f>
        <v/>
      </c>
      <c r="BA9" s="186">
        <f>振込先口座情報!B12</f>
        <v>0</v>
      </c>
      <c r="BB9" s="203">
        <f>振込先口座情報!B13</f>
        <v>0</v>
      </c>
      <c r="BC9" s="187">
        <f>振込先口座情報!B15</f>
        <v>0</v>
      </c>
      <c r="BD9" s="204">
        <f>振込先口座情報!B16</f>
        <v>0</v>
      </c>
      <c r="BE9" s="191">
        <f>振込先口座情報!B18</f>
        <v>0</v>
      </c>
      <c r="BF9" s="187" t="str">
        <f>振込先口座情報!B19</f>
        <v>　</v>
      </c>
      <c r="BG9" s="203">
        <f>振込先口座情報!B20</f>
        <v>0</v>
      </c>
      <c r="BH9" s="192">
        <f>振込先口座情報!B21</f>
        <v>0</v>
      </c>
      <c r="BJ9" s="189" t="str">
        <f>AV9</f>
        <v/>
      </c>
      <c r="BK9" s="187">
        <f>'様式2-1 申請兼実績報告兼請求'!Y35</f>
        <v>0</v>
      </c>
      <c r="BL9" s="187">
        <f>'様式2-1 申請兼実績報告兼請求'!Y36</f>
        <v>0</v>
      </c>
      <c r="BM9" s="187">
        <f>'様式2-1 申請兼実績報告兼請求'!Y37</f>
        <v>0</v>
      </c>
      <c r="BN9" s="190">
        <f>'様式2-1 申請兼実績報告兼請求'!Y38</f>
        <v>0</v>
      </c>
    </row>
    <row r="10" spans="1:66" s="195" customFormat="1" ht="22.5" customHeight="1">
      <c r="A10" s="82">
        <f t="shared" ref="A10:A23" si="4">ROW()-8</f>
        <v>2</v>
      </c>
      <c r="B10" s="202">
        <f t="shared" ref="B10:B23" ca="1" si="5">IFERROR(INDIRECT("個票"&amp;$A10&amp;"！$t$7"),"")</f>
        <v>0</v>
      </c>
      <c r="C10" s="202">
        <f ca="1">IFERROR(INDIRECT("個票"&amp;$A10&amp;"！$h$7"),"")</f>
        <v>0</v>
      </c>
      <c r="D10" s="202">
        <f t="shared" ref="D10:D23" ca="1" si="6">IFERROR(INDIRECT("個票"&amp;$A10&amp;"！$l$10"),"")</f>
        <v>0</v>
      </c>
      <c r="E10" s="202">
        <f t="shared" ref="E10:E23" ca="1" si="7">IFERROR(INDIRECT("個票"&amp;$A10&amp;"!AJ10"),"")</f>
        <v>0</v>
      </c>
      <c r="F10" s="202">
        <f t="shared" ref="F10:F23" ca="1" si="8">IFERROR(INDIRECT("個票"&amp;$A10&amp;"！$w$9"),"")</f>
        <v>0</v>
      </c>
      <c r="G10" s="202" t="str">
        <f t="shared" ref="G10:G23" ca="1" si="9">IFERROR(INDIRECT("個票"&amp;$A10&amp;"！$ｄ$9")&amp;INDIRECT("個票"&amp;$A10&amp;"！$ｈ$9"),"")</f>
        <v/>
      </c>
      <c r="H10" s="202" t="str">
        <f ca="1">IF(M10&gt;0,'様式2-1 申請兼実績報告兼請求'!$W$7,"")</f>
        <v/>
      </c>
      <c r="I10" s="234">
        <f t="shared" ref="I10:I23" ca="1" si="10">IFERROR(INDIRECT("個票"&amp;$A10&amp;"！$ai$22"),"")</f>
        <v>0</v>
      </c>
      <c r="J10" s="235">
        <f t="shared" ref="J10:J23" ca="1" si="11">IFERROR(ROUNDDOWN(I10/2,0),)</f>
        <v>0</v>
      </c>
      <c r="K10" s="234" t="str">
        <f t="shared" ref="K10:K23" ca="1" si="12">IFERROR(INDIRECT("個票"&amp;$A10&amp;"！$ai$42"),"")</f>
        <v/>
      </c>
      <c r="L10" s="235">
        <f t="shared" ref="L10:L23" ca="1" si="13">IFERROR(ROUNDDOWN(K10*3/4,0),)</f>
        <v>0</v>
      </c>
      <c r="M10" s="234">
        <f t="shared" ref="M10:M23" ca="1" si="14">SUM(I10,K10)</f>
        <v>0</v>
      </c>
      <c r="N10" s="235">
        <f t="shared" ref="N10:N23" ca="1" si="15">SUM(J10,L10)</f>
        <v>0</v>
      </c>
      <c r="O10" s="236"/>
      <c r="P10" s="237"/>
      <c r="Q10" s="238">
        <f t="shared" ref="Q10:Q23" ca="1" si="16">I10</f>
        <v>0</v>
      </c>
      <c r="R10" s="239">
        <f t="shared" ref="R10:R23" ca="1" si="17">IFERROR(Q10-S10,)</f>
        <v>0</v>
      </c>
      <c r="S10" s="239">
        <f t="shared" ref="S10:S23" ca="1" si="18">J10</f>
        <v>0</v>
      </c>
      <c r="T10" s="240">
        <f t="shared" ref="T10:T23" ca="1" si="19">IFERROR(ROUNDDOWN(S10*3/4,0),)</f>
        <v>0</v>
      </c>
      <c r="U10" s="242">
        <f t="shared" ref="U10:U23" ca="1" si="20">S10-T10</f>
        <v>0</v>
      </c>
      <c r="V10" s="238" t="str">
        <f t="shared" ref="V10:V23" ca="1" si="21">K10</f>
        <v/>
      </c>
      <c r="W10" s="239">
        <f t="shared" ref="W10:W23" ca="1" si="22">IFERROR(V10-X10,)</f>
        <v>0</v>
      </c>
      <c r="X10" s="239">
        <f t="shared" ref="X10:X23" ca="1" si="23">L10</f>
        <v>0</v>
      </c>
      <c r="Y10" s="240">
        <f t="shared" ref="Y10:Y23" ca="1" si="24">X10</f>
        <v>0</v>
      </c>
      <c r="Z10" s="241"/>
      <c r="AA10" s="238">
        <f t="shared" ref="AA10:AA23" ca="1" si="25">M10</f>
        <v>0</v>
      </c>
      <c r="AB10" s="239">
        <f t="shared" ref="AB10:AB23" ca="1" si="26">R10+W10</f>
        <v>0</v>
      </c>
      <c r="AC10" s="239">
        <f t="shared" ref="AC10:AC23" ca="1" si="27">AD10+AE10</f>
        <v>0</v>
      </c>
      <c r="AD10" s="240">
        <f t="shared" ref="AD10:AD23" ca="1" si="28">T10+Y10</f>
        <v>0</v>
      </c>
      <c r="AE10" s="242">
        <f t="shared" ref="AE10:AE23" ca="1" si="29">U10</f>
        <v>0</v>
      </c>
      <c r="AF10" s="237" t="str">
        <f t="shared" ref="AF10:AF23" ca="1" si="30">IF(AA10=0,"",IF(AA10=AB10+AC10,"〇","×"))</f>
        <v/>
      </c>
      <c r="AG10" s="211">
        <f t="shared" ref="AG10:AG23" ca="1" si="31">IFERROR(INDIRECT("個票"&amp;$A10&amp;"！$X$15"),"")</f>
        <v>0</v>
      </c>
      <c r="AH10" s="212">
        <f t="shared" ref="AH10:AH23" ca="1" si="32">IFERROR(INDIRECT("個票"&amp;$A10&amp;"！$X$16"),"")</f>
        <v>0</v>
      </c>
      <c r="AI10" s="215">
        <f t="shared" ref="AI10:AI23" ca="1" si="33">IFERROR(INDIRECT("個票"&amp;$A10&amp;"！$X$17"),"")</f>
        <v>0</v>
      </c>
      <c r="AJ10" s="237"/>
      <c r="AK10" s="238">
        <f t="shared" ref="AK10:AK23" ca="1" si="34">IFERROR(AL10+AM10,0)</f>
        <v>0</v>
      </c>
      <c r="AL10" s="234">
        <f t="shared" ref="AL10:AL23" ca="1" si="35">IFERROR(INDIRECT("個票"&amp;$A10&amp;"！$H$30"),"")</f>
        <v>0</v>
      </c>
      <c r="AM10" s="235">
        <f t="shared" ref="AM10:AM23" ca="1" si="36">IFERROR(INDIRECT("個票"&amp;$A10&amp;"！$H$39"),"")</f>
        <v>0</v>
      </c>
      <c r="AN10" s="242">
        <f t="shared" ref="AN10:AN23" ca="1" si="37">IFERROR(INDIRECT("個票"&amp;$A10&amp;"！$H$50"),"")</f>
        <v>0</v>
      </c>
      <c r="AO10" s="248">
        <f t="shared" ref="AO10:AO23" ca="1" si="38">IFERROR(AK10+AN10,0)</f>
        <v>0</v>
      </c>
      <c r="AP10" s="237"/>
      <c r="AQ10" s="249"/>
      <c r="AR10" s="250"/>
      <c r="AS10" s="250"/>
      <c r="AT10" s="249"/>
      <c r="AV10" s="211"/>
      <c r="AW10" s="212"/>
      <c r="AX10" s="213"/>
      <c r="AY10" s="214"/>
      <c r="AZ10" s="214"/>
      <c r="BA10" s="211"/>
      <c r="BB10" s="213"/>
      <c r="BC10" s="213"/>
      <c r="BD10" s="215"/>
      <c r="BE10" s="212"/>
      <c r="BF10" s="213"/>
      <c r="BG10" s="213"/>
      <c r="BH10" s="215"/>
      <c r="BJ10" s="211"/>
      <c r="BK10" s="213"/>
      <c r="BL10" s="213"/>
      <c r="BM10" s="213"/>
      <c r="BN10" s="215"/>
    </row>
    <row r="11" spans="1:66" s="195" customFormat="1" ht="22.5" customHeight="1">
      <c r="A11" s="82">
        <f t="shared" si="4"/>
        <v>3</v>
      </c>
      <c r="B11" s="202" t="str">
        <f t="shared" ca="1" si="5"/>
        <v/>
      </c>
      <c r="C11" s="202" t="str">
        <f t="shared" ref="C11:C23" ca="1" si="39">IFERROR(INDIRECT("個票"&amp;$A11&amp;"！$h$7"),"")</f>
        <v/>
      </c>
      <c r="D11" s="202" t="str">
        <f t="shared" ca="1" si="6"/>
        <v/>
      </c>
      <c r="E11" s="202" t="str">
        <f t="shared" ca="1" si="7"/>
        <v/>
      </c>
      <c r="F11" s="202" t="str">
        <f t="shared" ca="1" si="8"/>
        <v/>
      </c>
      <c r="G11" s="202" t="str">
        <f t="shared" ca="1" si="9"/>
        <v/>
      </c>
      <c r="H11" s="202" t="str">
        <f ca="1">IF(M11&gt;0,'様式2-1 申請兼実績報告兼請求'!$W$7,"")</f>
        <v/>
      </c>
      <c r="I11" s="234" t="str">
        <f t="shared" ca="1" si="10"/>
        <v/>
      </c>
      <c r="J11" s="235">
        <f t="shared" ca="1" si="11"/>
        <v>0</v>
      </c>
      <c r="K11" s="234" t="str">
        <f t="shared" ca="1" si="12"/>
        <v/>
      </c>
      <c r="L11" s="235">
        <f t="shared" ca="1" si="13"/>
        <v>0</v>
      </c>
      <c r="M11" s="234">
        <f t="shared" ca="1" si="14"/>
        <v>0</v>
      </c>
      <c r="N11" s="235">
        <f t="shared" ca="1" si="15"/>
        <v>0</v>
      </c>
      <c r="O11" s="236"/>
      <c r="P11" s="237"/>
      <c r="Q11" s="238" t="str">
        <f t="shared" ca="1" si="16"/>
        <v/>
      </c>
      <c r="R11" s="239">
        <f t="shared" ca="1" si="17"/>
        <v>0</v>
      </c>
      <c r="S11" s="239">
        <f t="shared" ca="1" si="18"/>
        <v>0</v>
      </c>
      <c r="T11" s="240">
        <f t="shared" ca="1" si="19"/>
        <v>0</v>
      </c>
      <c r="U11" s="242">
        <f t="shared" ca="1" si="20"/>
        <v>0</v>
      </c>
      <c r="V11" s="238" t="str">
        <f t="shared" ca="1" si="21"/>
        <v/>
      </c>
      <c r="W11" s="239">
        <f t="shared" ca="1" si="22"/>
        <v>0</v>
      </c>
      <c r="X11" s="239">
        <f t="shared" ca="1" si="23"/>
        <v>0</v>
      </c>
      <c r="Y11" s="240">
        <f t="shared" ca="1" si="24"/>
        <v>0</v>
      </c>
      <c r="Z11" s="241"/>
      <c r="AA11" s="238">
        <f t="shared" ca="1" si="25"/>
        <v>0</v>
      </c>
      <c r="AB11" s="239">
        <f t="shared" ca="1" si="26"/>
        <v>0</v>
      </c>
      <c r="AC11" s="239">
        <f t="shared" ca="1" si="27"/>
        <v>0</v>
      </c>
      <c r="AD11" s="240">
        <f t="shared" ca="1" si="28"/>
        <v>0</v>
      </c>
      <c r="AE11" s="242">
        <f t="shared" ca="1" si="29"/>
        <v>0</v>
      </c>
      <c r="AF11" s="237" t="str">
        <f t="shared" ca="1" si="30"/>
        <v/>
      </c>
      <c r="AG11" s="211" t="str">
        <f t="shared" ca="1" si="31"/>
        <v/>
      </c>
      <c r="AH11" s="212" t="str">
        <f t="shared" ca="1" si="32"/>
        <v/>
      </c>
      <c r="AI11" s="215" t="str">
        <f t="shared" ca="1" si="33"/>
        <v/>
      </c>
      <c r="AJ11" s="237"/>
      <c r="AK11" s="238">
        <f t="shared" ca="1" si="34"/>
        <v>0</v>
      </c>
      <c r="AL11" s="234" t="str">
        <f t="shared" ca="1" si="35"/>
        <v/>
      </c>
      <c r="AM11" s="235" t="str">
        <f t="shared" ca="1" si="36"/>
        <v/>
      </c>
      <c r="AN11" s="242" t="str">
        <f t="shared" ca="1" si="37"/>
        <v/>
      </c>
      <c r="AO11" s="248">
        <f t="shared" ca="1" si="38"/>
        <v>0</v>
      </c>
      <c r="AP11" s="237"/>
      <c r="AQ11" s="249"/>
      <c r="AR11" s="250"/>
      <c r="AS11" s="250"/>
      <c r="AT11" s="249"/>
      <c r="AV11" s="211"/>
      <c r="AW11" s="212"/>
      <c r="AX11" s="213"/>
      <c r="AY11" s="214"/>
      <c r="AZ11" s="214"/>
      <c r="BA11" s="211"/>
      <c r="BB11" s="213"/>
      <c r="BC11" s="213"/>
      <c r="BD11" s="215"/>
      <c r="BE11" s="212"/>
      <c r="BF11" s="213"/>
      <c r="BG11" s="213"/>
      <c r="BH11" s="215"/>
      <c r="BJ11" s="211"/>
      <c r="BK11" s="213"/>
      <c r="BL11" s="213"/>
      <c r="BM11" s="213"/>
      <c r="BN11" s="215"/>
    </row>
    <row r="12" spans="1:66" s="195" customFormat="1" ht="22.5" customHeight="1">
      <c r="A12" s="82">
        <f t="shared" si="4"/>
        <v>4</v>
      </c>
      <c r="B12" s="202" t="str">
        <f t="shared" ca="1" si="5"/>
        <v/>
      </c>
      <c r="C12" s="202" t="str">
        <f t="shared" ca="1" si="39"/>
        <v/>
      </c>
      <c r="D12" s="202" t="str">
        <f t="shared" ca="1" si="6"/>
        <v/>
      </c>
      <c r="E12" s="202" t="str">
        <f t="shared" ca="1" si="7"/>
        <v/>
      </c>
      <c r="F12" s="202" t="str">
        <f t="shared" ca="1" si="8"/>
        <v/>
      </c>
      <c r="G12" s="202" t="str">
        <f t="shared" ca="1" si="9"/>
        <v/>
      </c>
      <c r="H12" s="202" t="str">
        <f ca="1">IF(M12&gt;0,'様式2-1 申請兼実績報告兼請求'!$W$7,"")</f>
        <v/>
      </c>
      <c r="I12" s="234" t="str">
        <f t="shared" ca="1" si="10"/>
        <v/>
      </c>
      <c r="J12" s="235">
        <f t="shared" ca="1" si="11"/>
        <v>0</v>
      </c>
      <c r="K12" s="234" t="str">
        <f t="shared" ca="1" si="12"/>
        <v/>
      </c>
      <c r="L12" s="235">
        <f t="shared" ca="1" si="13"/>
        <v>0</v>
      </c>
      <c r="M12" s="234">
        <f t="shared" ca="1" si="14"/>
        <v>0</v>
      </c>
      <c r="N12" s="235">
        <f t="shared" ca="1" si="15"/>
        <v>0</v>
      </c>
      <c r="O12" s="236"/>
      <c r="P12" s="237"/>
      <c r="Q12" s="238" t="str">
        <f t="shared" ca="1" si="16"/>
        <v/>
      </c>
      <c r="R12" s="239">
        <f t="shared" ca="1" si="17"/>
        <v>0</v>
      </c>
      <c r="S12" s="239">
        <f t="shared" ca="1" si="18"/>
        <v>0</v>
      </c>
      <c r="T12" s="240">
        <f t="shared" ca="1" si="19"/>
        <v>0</v>
      </c>
      <c r="U12" s="242">
        <f t="shared" ca="1" si="20"/>
        <v>0</v>
      </c>
      <c r="V12" s="238" t="str">
        <f t="shared" ca="1" si="21"/>
        <v/>
      </c>
      <c r="W12" s="239">
        <f t="shared" ca="1" si="22"/>
        <v>0</v>
      </c>
      <c r="X12" s="239">
        <f t="shared" ca="1" si="23"/>
        <v>0</v>
      </c>
      <c r="Y12" s="240">
        <f t="shared" ca="1" si="24"/>
        <v>0</v>
      </c>
      <c r="Z12" s="241"/>
      <c r="AA12" s="238">
        <f t="shared" ca="1" si="25"/>
        <v>0</v>
      </c>
      <c r="AB12" s="239">
        <f t="shared" ca="1" si="26"/>
        <v>0</v>
      </c>
      <c r="AC12" s="239">
        <f t="shared" ca="1" si="27"/>
        <v>0</v>
      </c>
      <c r="AD12" s="240">
        <f t="shared" ca="1" si="28"/>
        <v>0</v>
      </c>
      <c r="AE12" s="242">
        <f t="shared" ca="1" si="29"/>
        <v>0</v>
      </c>
      <c r="AF12" s="237" t="str">
        <f t="shared" ca="1" si="30"/>
        <v/>
      </c>
      <c r="AG12" s="211" t="str">
        <f t="shared" ca="1" si="31"/>
        <v/>
      </c>
      <c r="AH12" s="212" t="str">
        <f t="shared" ca="1" si="32"/>
        <v/>
      </c>
      <c r="AI12" s="215" t="str">
        <f t="shared" ca="1" si="33"/>
        <v/>
      </c>
      <c r="AJ12" s="237"/>
      <c r="AK12" s="238">
        <f t="shared" ca="1" si="34"/>
        <v>0</v>
      </c>
      <c r="AL12" s="234" t="str">
        <f t="shared" ca="1" si="35"/>
        <v/>
      </c>
      <c r="AM12" s="235" t="str">
        <f t="shared" ca="1" si="36"/>
        <v/>
      </c>
      <c r="AN12" s="242" t="str">
        <f t="shared" ca="1" si="37"/>
        <v/>
      </c>
      <c r="AO12" s="248">
        <f t="shared" ca="1" si="38"/>
        <v>0</v>
      </c>
      <c r="AP12" s="237"/>
      <c r="AQ12" s="249"/>
      <c r="AR12" s="250"/>
      <c r="AS12" s="250"/>
      <c r="AT12" s="249"/>
      <c r="AV12" s="211"/>
      <c r="AW12" s="212"/>
      <c r="AX12" s="213"/>
      <c r="AY12" s="214"/>
      <c r="AZ12" s="214"/>
      <c r="BA12" s="211"/>
      <c r="BB12" s="213"/>
      <c r="BC12" s="213"/>
      <c r="BD12" s="215"/>
      <c r="BE12" s="212"/>
      <c r="BF12" s="213"/>
      <c r="BG12" s="213"/>
      <c r="BH12" s="215"/>
      <c r="BJ12" s="211"/>
      <c r="BK12" s="213"/>
      <c r="BL12" s="213"/>
      <c r="BM12" s="213"/>
      <c r="BN12" s="215"/>
    </row>
    <row r="13" spans="1:66" s="195" customFormat="1" ht="22.5" customHeight="1">
      <c r="A13" s="82">
        <f t="shared" si="4"/>
        <v>5</v>
      </c>
      <c r="B13" s="202" t="str">
        <f t="shared" ca="1" si="5"/>
        <v/>
      </c>
      <c r="C13" s="202" t="str">
        <f t="shared" ca="1" si="39"/>
        <v/>
      </c>
      <c r="D13" s="202" t="str">
        <f t="shared" ca="1" si="6"/>
        <v/>
      </c>
      <c r="E13" s="202" t="str">
        <f t="shared" ca="1" si="7"/>
        <v/>
      </c>
      <c r="F13" s="202" t="str">
        <f t="shared" ca="1" si="8"/>
        <v/>
      </c>
      <c r="G13" s="202" t="str">
        <f t="shared" ca="1" si="9"/>
        <v/>
      </c>
      <c r="H13" s="202" t="str">
        <f ca="1">IF(M13&gt;0,'様式2-1 申請兼実績報告兼請求'!$W$7,"")</f>
        <v/>
      </c>
      <c r="I13" s="234" t="str">
        <f t="shared" ca="1" si="10"/>
        <v/>
      </c>
      <c r="J13" s="235">
        <f t="shared" ca="1" si="11"/>
        <v>0</v>
      </c>
      <c r="K13" s="234" t="str">
        <f t="shared" ca="1" si="12"/>
        <v/>
      </c>
      <c r="L13" s="235">
        <f t="shared" ca="1" si="13"/>
        <v>0</v>
      </c>
      <c r="M13" s="234">
        <f t="shared" ca="1" si="14"/>
        <v>0</v>
      </c>
      <c r="N13" s="235">
        <f t="shared" ca="1" si="15"/>
        <v>0</v>
      </c>
      <c r="O13" s="236"/>
      <c r="P13" s="237"/>
      <c r="Q13" s="238" t="str">
        <f t="shared" ca="1" si="16"/>
        <v/>
      </c>
      <c r="R13" s="239">
        <f t="shared" ca="1" si="17"/>
        <v>0</v>
      </c>
      <c r="S13" s="239">
        <f t="shared" ca="1" si="18"/>
        <v>0</v>
      </c>
      <c r="T13" s="240">
        <f t="shared" ca="1" si="19"/>
        <v>0</v>
      </c>
      <c r="U13" s="242">
        <f t="shared" ca="1" si="20"/>
        <v>0</v>
      </c>
      <c r="V13" s="238" t="str">
        <f t="shared" ca="1" si="21"/>
        <v/>
      </c>
      <c r="W13" s="239">
        <f t="shared" ca="1" si="22"/>
        <v>0</v>
      </c>
      <c r="X13" s="239">
        <f t="shared" ca="1" si="23"/>
        <v>0</v>
      </c>
      <c r="Y13" s="240">
        <f t="shared" ca="1" si="24"/>
        <v>0</v>
      </c>
      <c r="Z13" s="241"/>
      <c r="AA13" s="238">
        <f t="shared" ca="1" si="25"/>
        <v>0</v>
      </c>
      <c r="AB13" s="239">
        <f t="shared" ca="1" si="26"/>
        <v>0</v>
      </c>
      <c r="AC13" s="239">
        <f t="shared" ca="1" si="27"/>
        <v>0</v>
      </c>
      <c r="AD13" s="240">
        <f t="shared" ca="1" si="28"/>
        <v>0</v>
      </c>
      <c r="AE13" s="242">
        <f t="shared" ca="1" si="29"/>
        <v>0</v>
      </c>
      <c r="AF13" s="237" t="str">
        <f t="shared" ca="1" si="30"/>
        <v/>
      </c>
      <c r="AG13" s="211" t="str">
        <f t="shared" ca="1" si="31"/>
        <v/>
      </c>
      <c r="AH13" s="212" t="str">
        <f t="shared" ca="1" si="32"/>
        <v/>
      </c>
      <c r="AI13" s="215" t="str">
        <f t="shared" ca="1" si="33"/>
        <v/>
      </c>
      <c r="AJ13" s="237"/>
      <c r="AK13" s="238">
        <f t="shared" ca="1" si="34"/>
        <v>0</v>
      </c>
      <c r="AL13" s="234" t="str">
        <f t="shared" ca="1" si="35"/>
        <v/>
      </c>
      <c r="AM13" s="235" t="str">
        <f t="shared" ca="1" si="36"/>
        <v/>
      </c>
      <c r="AN13" s="242" t="str">
        <f t="shared" ca="1" si="37"/>
        <v/>
      </c>
      <c r="AO13" s="248">
        <f t="shared" ca="1" si="38"/>
        <v>0</v>
      </c>
      <c r="AP13" s="237"/>
      <c r="AQ13" s="249"/>
      <c r="AR13" s="250"/>
      <c r="AS13" s="250"/>
      <c r="AT13" s="249"/>
      <c r="AV13" s="211"/>
      <c r="AW13" s="212"/>
      <c r="AX13" s="213"/>
      <c r="AY13" s="214"/>
      <c r="AZ13" s="214"/>
      <c r="BA13" s="211"/>
      <c r="BB13" s="213"/>
      <c r="BC13" s="213"/>
      <c r="BD13" s="215"/>
      <c r="BE13" s="212"/>
      <c r="BF13" s="213"/>
      <c r="BG13" s="213"/>
      <c r="BH13" s="215"/>
      <c r="BJ13" s="211"/>
      <c r="BK13" s="213"/>
      <c r="BL13" s="213"/>
      <c r="BM13" s="213"/>
      <c r="BN13" s="215"/>
    </row>
    <row r="14" spans="1:66" s="195" customFormat="1" ht="22.5" customHeight="1">
      <c r="A14" s="82">
        <f t="shared" si="4"/>
        <v>6</v>
      </c>
      <c r="B14" s="202" t="str">
        <f t="shared" ca="1" si="5"/>
        <v/>
      </c>
      <c r="C14" s="202" t="str">
        <f t="shared" ca="1" si="39"/>
        <v/>
      </c>
      <c r="D14" s="202" t="str">
        <f t="shared" ca="1" si="6"/>
        <v/>
      </c>
      <c r="E14" s="202" t="str">
        <f t="shared" ca="1" si="7"/>
        <v/>
      </c>
      <c r="F14" s="202" t="str">
        <f t="shared" ca="1" si="8"/>
        <v/>
      </c>
      <c r="G14" s="202" t="str">
        <f t="shared" ca="1" si="9"/>
        <v/>
      </c>
      <c r="H14" s="202" t="str">
        <f ca="1">IF(M14&gt;0,'様式2-1 申請兼実績報告兼請求'!$W$7,"")</f>
        <v/>
      </c>
      <c r="I14" s="234" t="str">
        <f t="shared" ca="1" si="10"/>
        <v/>
      </c>
      <c r="J14" s="235">
        <f t="shared" ca="1" si="11"/>
        <v>0</v>
      </c>
      <c r="K14" s="234" t="str">
        <f t="shared" ca="1" si="12"/>
        <v/>
      </c>
      <c r="L14" s="235">
        <f t="shared" ca="1" si="13"/>
        <v>0</v>
      </c>
      <c r="M14" s="234">
        <f t="shared" ca="1" si="14"/>
        <v>0</v>
      </c>
      <c r="N14" s="235">
        <f t="shared" ca="1" si="15"/>
        <v>0</v>
      </c>
      <c r="O14" s="236"/>
      <c r="P14" s="237"/>
      <c r="Q14" s="238" t="str">
        <f t="shared" ca="1" si="16"/>
        <v/>
      </c>
      <c r="R14" s="239">
        <f t="shared" ca="1" si="17"/>
        <v>0</v>
      </c>
      <c r="S14" s="239">
        <f t="shared" ca="1" si="18"/>
        <v>0</v>
      </c>
      <c r="T14" s="240">
        <f t="shared" ca="1" si="19"/>
        <v>0</v>
      </c>
      <c r="U14" s="242">
        <f t="shared" ca="1" si="20"/>
        <v>0</v>
      </c>
      <c r="V14" s="238" t="str">
        <f t="shared" ca="1" si="21"/>
        <v/>
      </c>
      <c r="W14" s="239">
        <f t="shared" ca="1" si="22"/>
        <v>0</v>
      </c>
      <c r="X14" s="239">
        <f t="shared" ca="1" si="23"/>
        <v>0</v>
      </c>
      <c r="Y14" s="240">
        <f t="shared" ca="1" si="24"/>
        <v>0</v>
      </c>
      <c r="Z14" s="241"/>
      <c r="AA14" s="238">
        <f t="shared" ca="1" si="25"/>
        <v>0</v>
      </c>
      <c r="AB14" s="239">
        <f t="shared" ca="1" si="26"/>
        <v>0</v>
      </c>
      <c r="AC14" s="239">
        <f t="shared" ca="1" si="27"/>
        <v>0</v>
      </c>
      <c r="AD14" s="240">
        <f t="shared" ca="1" si="28"/>
        <v>0</v>
      </c>
      <c r="AE14" s="242">
        <f t="shared" ca="1" si="29"/>
        <v>0</v>
      </c>
      <c r="AF14" s="237" t="str">
        <f t="shared" ca="1" si="30"/>
        <v/>
      </c>
      <c r="AG14" s="211" t="str">
        <f t="shared" ca="1" si="31"/>
        <v/>
      </c>
      <c r="AH14" s="212" t="str">
        <f t="shared" ca="1" si="32"/>
        <v/>
      </c>
      <c r="AI14" s="215" t="str">
        <f t="shared" ca="1" si="33"/>
        <v/>
      </c>
      <c r="AJ14" s="237"/>
      <c r="AK14" s="238">
        <f t="shared" ca="1" si="34"/>
        <v>0</v>
      </c>
      <c r="AL14" s="234" t="str">
        <f t="shared" ca="1" si="35"/>
        <v/>
      </c>
      <c r="AM14" s="235" t="str">
        <f t="shared" ca="1" si="36"/>
        <v/>
      </c>
      <c r="AN14" s="242" t="str">
        <f t="shared" ca="1" si="37"/>
        <v/>
      </c>
      <c r="AO14" s="248">
        <f t="shared" ca="1" si="38"/>
        <v>0</v>
      </c>
      <c r="AP14" s="237"/>
      <c r="AQ14" s="249"/>
      <c r="AR14" s="250"/>
      <c r="AS14" s="250"/>
      <c r="AT14" s="249"/>
      <c r="AV14" s="211"/>
      <c r="AW14" s="212"/>
      <c r="AX14" s="213"/>
      <c r="AY14" s="214"/>
      <c r="AZ14" s="214"/>
      <c r="BA14" s="211"/>
      <c r="BB14" s="213"/>
      <c r="BC14" s="213"/>
      <c r="BD14" s="215"/>
      <c r="BE14" s="212"/>
      <c r="BF14" s="213"/>
      <c r="BG14" s="213"/>
      <c r="BH14" s="215"/>
      <c r="BJ14" s="211"/>
      <c r="BK14" s="213"/>
      <c r="BL14" s="213"/>
      <c r="BM14" s="213"/>
      <c r="BN14" s="215"/>
    </row>
    <row r="15" spans="1:66" s="195" customFormat="1" ht="22.5" customHeight="1">
      <c r="A15" s="82">
        <f t="shared" si="4"/>
        <v>7</v>
      </c>
      <c r="B15" s="202" t="str">
        <f t="shared" ca="1" si="5"/>
        <v/>
      </c>
      <c r="C15" s="202" t="str">
        <f t="shared" ca="1" si="39"/>
        <v/>
      </c>
      <c r="D15" s="202" t="str">
        <f t="shared" ca="1" si="6"/>
        <v/>
      </c>
      <c r="E15" s="202" t="str">
        <f t="shared" ca="1" si="7"/>
        <v/>
      </c>
      <c r="F15" s="202" t="str">
        <f t="shared" ca="1" si="8"/>
        <v/>
      </c>
      <c r="G15" s="202" t="str">
        <f t="shared" ca="1" si="9"/>
        <v/>
      </c>
      <c r="H15" s="202" t="str">
        <f ca="1">IF(M15&gt;0,'様式2-1 申請兼実績報告兼請求'!$W$7,"")</f>
        <v/>
      </c>
      <c r="I15" s="234" t="str">
        <f t="shared" ca="1" si="10"/>
        <v/>
      </c>
      <c r="J15" s="235">
        <f t="shared" ca="1" si="11"/>
        <v>0</v>
      </c>
      <c r="K15" s="234" t="str">
        <f t="shared" ca="1" si="12"/>
        <v/>
      </c>
      <c r="L15" s="235">
        <f t="shared" ca="1" si="13"/>
        <v>0</v>
      </c>
      <c r="M15" s="234">
        <f t="shared" ca="1" si="14"/>
        <v>0</v>
      </c>
      <c r="N15" s="235">
        <f t="shared" ca="1" si="15"/>
        <v>0</v>
      </c>
      <c r="O15" s="236"/>
      <c r="P15" s="237"/>
      <c r="Q15" s="238" t="str">
        <f t="shared" ca="1" si="16"/>
        <v/>
      </c>
      <c r="R15" s="239">
        <f t="shared" ca="1" si="17"/>
        <v>0</v>
      </c>
      <c r="S15" s="239">
        <f t="shared" ca="1" si="18"/>
        <v>0</v>
      </c>
      <c r="T15" s="240">
        <f t="shared" ca="1" si="19"/>
        <v>0</v>
      </c>
      <c r="U15" s="242">
        <f t="shared" ca="1" si="20"/>
        <v>0</v>
      </c>
      <c r="V15" s="238" t="str">
        <f t="shared" ca="1" si="21"/>
        <v/>
      </c>
      <c r="W15" s="239">
        <f t="shared" ca="1" si="22"/>
        <v>0</v>
      </c>
      <c r="X15" s="239">
        <f t="shared" ca="1" si="23"/>
        <v>0</v>
      </c>
      <c r="Y15" s="240">
        <f t="shared" ca="1" si="24"/>
        <v>0</v>
      </c>
      <c r="Z15" s="241"/>
      <c r="AA15" s="238">
        <f t="shared" ca="1" si="25"/>
        <v>0</v>
      </c>
      <c r="AB15" s="239">
        <f t="shared" ca="1" si="26"/>
        <v>0</v>
      </c>
      <c r="AC15" s="239">
        <f t="shared" ca="1" si="27"/>
        <v>0</v>
      </c>
      <c r="AD15" s="240">
        <f t="shared" ca="1" si="28"/>
        <v>0</v>
      </c>
      <c r="AE15" s="242">
        <f t="shared" ca="1" si="29"/>
        <v>0</v>
      </c>
      <c r="AF15" s="237" t="str">
        <f t="shared" ca="1" si="30"/>
        <v/>
      </c>
      <c r="AG15" s="211" t="str">
        <f t="shared" ca="1" si="31"/>
        <v/>
      </c>
      <c r="AH15" s="212" t="str">
        <f t="shared" ca="1" si="32"/>
        <v/>
      </c>
      <c r="AI15" s="215" t="str">
        <f t="shared" ca="1" si="33"/>
        <v/>
      </c>
      <c r="AJ15" s="237"/>
      <c r="AK15" s="238">
        <f t="shared" ca="1" si="34"/>
        <v>0</v>
      </c>
      <c r="AL15" s="234" t="str">
        <f t="shared" ca="1" si="35"/>
        <v/>
      </c>
      <c r="AM15" s="235" t="str">
        <f t="shared" ca="1" si="36"/>
        <v/>
      </c>
      <c r="AN15" s="242" t="str">
        <f t="shared" ca="1" si="37"/>
        <v/>
      </c>
      <c r="AO15" s="248">
        <f t="shared" ca="1" si="38"/>
        <v>0</v>
      </c>
      <c r="AP15" s="237"/>
      <c r="AQ15" s="249"/>
      <c r="AR15" s="250"/>
      <c r="AS15" s="250"/>
      <c r="AT15" s="249"/>
      <c r="AV15" s="211"/>
      <c r="AW15" s="212"/>
      <c r="AX15" s="213"/>
      <c r="AY15" s="214"/>
      <c r="AZ15" s="214"/>
      <c r="BA15" s="211"/>
      <c r="BB15" s="213"/>
      <c r="BC15" s="213"/>
      <c r="BD15" s="215"/>
      <c r="BE15" s="212"/>
      <c r="BF15" s="213"/>
      <c r="BG15" s="213"/>
      <c r="BH15" s="215"/>
      <c r="BJ15" s="211"/>
      <c r="BK15" s="213"/>
      <c r="BL15" s="213"/>
      <c r="BM15" s="213"/>
      <c r="BN15" s="215"/>
    </row>
    <row r="16" spans="1:66" s="195" customFormat="1" ht="22.5" customHeight="1">
      <c r="A16" s="82">
        <f t="shared" si="4"/>
        <v>8</v>
      </c>
      <c r="B16" s="202" t="str">
        <f t="shared" ca="1" si="5"/>
        <v/>
      </c>
      <c r="C16" s="202" t="str">
        <f t="shared" ca="1" si="39"/>
        <v/>
      </c>
      <c r="D16" s="202" t="str">
        <f t="shared" ca="1" si="6"/>
        <v/>
      </c>
      <c r="E16" s="202" t="str">
        <f t="shared" ca="1" si="7"/>
        <v/>
      </c>
      <c r="F16" s="202" t="str">
        <f t="shared" ca="1" si="8"/>
        <v/>
      </c>
      <c r="G16" s="202" t="str">
        <f t="shared" ca="1" si="9"/>
        <v/>
      </c>
      <c r="H16" s="202" t="str">
        <f ca="1">IF(M16&gt;0,'様式2-1 申請兼実績報告兼請求'!$W$7,"")</f>
        <v/>
      </c>
      <c r="I16" s="234" t="str">
        <f t="shared" ca="1" si="10"/>
        <v/>
      </c>
      <c r="J16" s="235">
        <f t="shared" ca="1" si="11"/>
        <v>0</v>
      </c>
      <c r="K16" s="234" t="str">
        <f t="shared" ca="1" si="12"/>
        <v/>
      </c>
      <c r="L16" s="235">
        <f t="shared" ca="1" si="13"/>
        <v>0</v>
      </c>
      <c r="M16" s="234">
        <f t="shared" ca="1" si="14"/>
        <v>0</v>
      </c>
      <c r="N16" s="235">
        <f t="shared" ca="1" si="15"/>
        <v>0</v>
      </c>
      <c r="O16" s="236"/>
      <c r="P16" s="237"/>
      <c r="Q16" s="238" t="str">
        <f t="shared" ca="1" si="16"/>
        <v/>
      </c>
      <c r="R16" s="239">
        <f t="shared" ca="1" si="17"/>
        <v>0</v>
      </c>
      <c r="S16" s="239">
        <f t="shared" ca="1" si="18"/>
        <v>0</v>
      </c>
      <c r="T16" s="240">
        <f t="shared" ca="1" si="19"/>
        <v>0</v>
      </c>
      <c r="U16" s="242">
        <f t="shared" ca="1" si="20"/>
        <v>0</v>
      </c>
      <c r="V16" s="238" t="str">
        <f t="shared" ca="1" si="21"/>
        <v/>
      </c>
      <c r="W16" s="239">
        <f t="shared" ca="1" si="22"/>
        <v>0</v>
      </c>
      <c r="X16" s="239">
        <f t="shared" ca="1" si="23"/>
        <v>0</v>
      </c>
      <c r="Y16" s="240">
        <f t="shared" ca="1" si="24"/>
        <v>0</v>
      </c>
      <c r="Z16" s="241"/>
      <c r="AA16" s="238">
        <f t="shared" ca="1" si="25"/>
        <v>0</v>
      </c>
      <c r="AB16" s="239">
        <f t="shared" ca="1" si="26"/>
        <v>0</v>
      </c>
      <c r="AC16" s="239">
        <f t="shared" ca="1" si="27"/>
        <v>0</v>
      </c>
      <c r="AD16" s="240">
        <f t="shared" ca="1" si="28"/>
        <v>0</v>
      </c>
      <c r="AE16" s="242">
        <f t="shared" ca="1" si="29"/>
        <v>0</v>
      </c>
      <c r="AF16" s="237" t="str">
        <f t="shared" ca="1" si="30"/>
        <v/>
      </c>
      <c r="AG16" s="211" t="str">
        <f t="shared" ca="1" si="31"/>
        <v/>
      </c>
      <c r="AH16" s="212" t="str">
        <f t="shared" ca="1" si="32"/>
        <v/>
      </c>
      <c r="AI16" s="215" t="str">
        <f t="shared" ca="1" si="33"/>
        <v/>
      </c>
      <c r="AJ16" s="237"/>
      <c r="AK16" s="238">
        <f t="shared" ca="1" si="34"/>
        <v>0</v>
      </c>
      <c r="AL16" s="234" t="str">
        <f t="shared" ca="1" si="35"/>
        <v/>
      </c>
      <c r="AM16" s="235" t="str">
        <f t="shared" ca="1" si="36"/>
        <v/>
      </c>
      <c r="AN16" s="242" t="str">
        <f t="shared" ca="1" si="37"/>
        <v/>
      </c>
      <c r="AO16" s="248">
        <f t="shared" ca="1" si="38"/>
        <v>0</v>
      </c>
      <c r="AP16" s="237"/>
      <c r="AQ16" s="249"/>
      <c r="AR16" s="250"/>
      <c r="AS16" s="250"/>
      <c r="AT16" s="249"/>
      <c r="AV16" s="211"/>
      <c r="AW16" s="212"/>
      <c r="AX16" s="213"/>
      <c r="AY16" s="214"/>
      <c r="AZ16" s="214"/>
      <c r="BA16" s="211"/>
      <c r="BB16" s="213"/>
      <c r="BC16" s="213"/>
      <c r="BD16" s="215"/>
      <c r="BE16" s="212"/>
      <c r="BF16" s="213"/>
      <c r="BG16" s="213"/>
      <c r="BH16" s="215"/>
      <c r="BJ16" s="211"/>
      <c r="BK16" s="213"/>
      <c r="BL16" s="213"/>
      <c r="BM16" s="213"/>
      <c r="BN16" s="215"/>
    </row>
    <row r="17" spans="1:74" s="195" customFormat="1" ht="22.5" customHeight="1">
      <c r="A17" s="82">
        <f t="shared" si="4"/>
        <v>9</v>
      </c>
      <c r="B17" s="202" t="str">
        <f t="shared" ca="1" si="5"/>
        <v/>
      </c>
      <c r="C17" s="202" t="str">
        <f t="shared" ca="1" si="39"/>
        <v/>
      </c>
      <c r="D17" s="202" t="str">
        <f t="shared" ca="1" si="6"/>
        <v/>
      </c>
      <c r="E17" s="202" t="str">
        <f t="shared" ca="1" si="7"/>
        <v/>
      </c>
      <c r="F17" s="202" t="str">
        <f t="shared" ca="1" si="8"/>
        <v/>
      </c>
      <c r="G17" s="202" t="str">
        <f t="shared" ca="1" si="9"/>
        <v/>
      </c>
      <c r="H17" s="202" t="str">
        <f ca="1">IF(M17&gt;0,'様式2-1 申請兼実績報告兼請求'!$W$7,"")</f>
        <v/>
      </c>
      <c r="I17" s="234" t="str">
        <f t="shared" ca="1" si="10"/>
        <v/>
      </c>
      <c r="J17" s="235">
        <f t="shared" ca="1" si="11"/>
        <v>0</v>
      </c>
      <c r="K17" s="234" t="str">
        <f t="shared" ca="1" si="12"/>
        <v/>
      </c>
      <c r="L17" s="235">
        <f t="shared" ca="1" si="13"/>
        <v>0</v>
      </c>
      <c r="M17" s="234">
        <f t="shared" ca="1" si="14"/>
        <v>0</v>
      </c>
      <c r="N17" s="235">
        <f t="shared" ca="1" si="15"/>
        <v>0</v>
      </c>
      <c r="O17" s="236"/>
      <c r="P17" s="237"/>
      <c r="Q17" s="238" t="str">
        <f t="shared" ca="1" si="16"/>
        <v/>
      </c>
      <c r="R17" s="239">
        <f t="shared" ca="1" si="17"/>
        <v>0</v>
      </c>
      <c r="S17" s="239">
        <f t="shared" ca="1" si="18"/>
        <v>0</v>
      </c>
      <c r="T17" s="240">
        <f t="shared" ca="1" si="19"/>
        <v>0</v>
      </c>
      <c r="U17" s="242">
        <f t="shared" ca="1" si="20"/>
        <v>0</v>
      </c>
      <c r="V17" s="238" t="str">
        <f t="shared" ca="1" si="21"/>
        <v/>
      </c>
      <c r="W17" s="239">
        <f t="shared" ca="1" si="22"/>
        <v>0</v>
      </c>
      <c r="X17" s="239">
        <f t="shared" ca="1" si="23"/>
        <v>0</v>
      </c>
      <c r="Y17" s="240">
        <f t="shared" ca="1" si="24"/>
        <v>0</v>
      </c>
      <c r="Z17" s="241"/>
      <c r="AA17" s="238">
        <f t="shared" ca="1" si="25"/>
        <v>0</v>
      </c>
      <c r="AB17" s="239">
        <f t="shared" ca="1" si="26"/>
        <v>0</v>
      </c>
      <c r="AC17" s="239">
        <f t="shared" ca="1" si="27"/>
        <v>0</v>
      </c>
      <c r="AD17" s="240">
        <f t="shared" ca="1" si="28"/>
        <v>0</v>
      </c>
      <c r="AE17" s="242">
        <f t="shared" ca="1" si="29"/>
        <v>0</v>
      </c>
      <c r="AF17" s="237" t="str">
        <f t="shared" ca="1" si="30"/>
        <v/>
      </c>
      <c r="AG17" s="211" t="str">
        <f t="shared" ca="1" si="31"/>
        <v/>
      </c>
      <c r="AH17" s="212" t="str">
        <f t="shared" ca="1" si="32"/>
        <v/>
      </c>
      <c r="AI17" s="215" t="str">
        <f t="shared" ca="1" si="33"/>
        <v/>
      </c>
      <c r="AJ17" s="237"/>
      <c r="AK17" s="238">
        <f t="shared" ca="1" si="34"/>
        <v>0</v>
      </c>
      <c r="AL17" s="234" t="str">
        <f t="shared" ca="1" si="35"/>
        <v/>
      </c>
      <c r="AM17" s="235" t="str">
        <f t="shared" ca="1" si="36"/>
        <v/>
      </c>
      <c r="AN17" s="242" t="str">
        <f t="shared" ca="1" si="37"/>
        <v/>
      </c>
      <c r="AO17" s="248">
        <f t="shared" ca="1" si="38"/>
        <v>0</v>
      </c>
      <c r="AP17" s="237"/>
      <c r="AQ17" s="249"/>
      <c r="AR17" s="250"/>
      <c r="AS17" s="250"/>
      <c r="AT17" s="249"/>
      <c r="AV17" s="211"/>
      <c r="AW17" s="212"/>
      <c r="AX17" s="213"/>
      <c r="AY17" s="214"/>
      <c r="AZ17" s="214"/>
      <c r="BA17" s="211"/>
      <c r="BB17" s="213"/>
      <c r="BC17" s="213"/>
      <c r="BD17" s="215"/>
      <c r="BE17" s="212"/>
      <c r="BF17" s="213"/>
      <c r="BG17" s="213"/>
      <c r="BH17" s="215"/>
      <c r="BJ17" s="211"/>
      <c r="BK17" s="213"/>
      <c r="BL17" s="213"/>
      <c r="BM17" s="213"/>
      <c r="BN17" s="215"/>
    </row>
    <row r="18" spans="1:74" s="195" customFormat="1" ht="22.5" customHeight="1">
      <c r="A18" s="82">
        <f t="shared" si="4"/>
        <v>10</v>
      </c>
      <c r="B18" s="202" t="str">
        <f t="shared" ca="1" si="5"/>
        <v/>
      </c>
      <c r="C18" s="202" t="str">
        <f t="shared" ca="1" si="39"/>
        <v/>
      </c>
      <c r="D18" s="202" t="str">
        <f t="shared" ca="1" si="6"/>
        <v/>
      </c>
      <c r="E18" s="202" t="str">
        <f t="shared" ca="1" si="7"/>
        <v/>
      </c>
      <c r="F18" s="202" t="str">
        <f t="shared" ca="1" si="8"/>
        <v/>
      </c>
      <c r="G18" s="202" t="str">
        <f t="shared" ca="1" si="9"/>
        <v/>
      </c>
      <c r="H18" s="202" t="str">
        <f ca="1">IF(M18&gt;0,'様式2-1 申請兼実績報告兼請求'!$W$7,"")</f>
        <v/>
      </c>
      <c r="I18" s="234" t="str">
        <f t="shared" ca="1" si="10"/>
        <v/>
      </c>
      <c r="J18" s="235">
        <f t="shared" ca="1" si="11"/>
        <v>0</v>
      </c>
      <c r="K18" s="234" t="str">
        <f t="shared" ca="1" si="12"/>
        <v/>
      </c>
      <c r="L18" s="235">
        <f t="shared" ca="1" si="13"/>
        <v>0</v>
      </c>
      <c r="M18" s="234">
        <f t="shared" ca="1" si="14"/>
        <v>0</v>
      </c>
      <c r="N18" s="235">
        <f t="shared" ca="1" si="15"/>
        <v>0</v>
      </c>
      <c r="O18" s="236"/>
      <c r="P18" s="237"/>
      <c r="Q18" s="238" t="str">
        <f t="shared" ca="1" si="16"/>
        <v/>
      </c>
      <c r="R18" s="239">
        <f t="shared" ca="1" si="17"/>
        <v>0</v>
      </c>
      <c r="S18" s="239">
        <f t="shared" ca="1" si="18"/>
        <v>0</v>
      </c>
      <c r="T18" s="240">
        <f t="shared" ca="1" si="19"/>
        <v>0</v>
      </c>
      <c r="U18" s="242">
        <f t="shared" ca="1" si="20"/>
        <v>0</v>
      </c>
      <c r="V18" s="238" t="str">
        <f t="shared" ca="1" si="21"/>
        <v/>
      </c>
      <c r="W18" s="239">
        <f t="shared" ca="1" si="22"/>
        <v>0</v>
      </c>
      <c r="X18" s="239">
        <f t="shared" ca="1" si="23"/>
        <v>0</v>
      </c>
      <c r="Y18" s="240">
        <f t="shared" ca="1" si="24"/>
        <v>0</v>
      </c>
      <c r="Z18" s="241"/>
      <c r="AA18" s="238">
        <f t="shared" ca="1" si="25"/>
        <v>0</v>
      </c>
      <c r="AB18" s="239">
        <f t="shared" ca="1" si="26"/>
        <v>0</v>
      </c>
      <c r="AC18" s="239">
        <f t="shared" ca="1" si="27"/>
        <v>0</v>
      </c>
      <c r="AD18" s="240">
        <f t="shared" ca="1" si="28"/>
        <v>0</v>
      </c>
      <c r="AE18" s="242">
        <f t="shared" ca="1" si="29"/>
        <v>0</v>
      </c>
      <c r="AF18" s="237" t="str">
        <f t="shared" ca="1" si="30"/>
        <v/>
      </c>
      <c r="AG18" s="211" t="str">
        <f t="shared" ca="1" si="31"/>
        <v/>
      </c>
      <c r="AH18" s="212" t="str">
        <f t="shared" ca="1" si="32"/>
        <v/>
      </c>
      <c r="AI18" s="215" t="str">
        <f t="shared" ca="1" si="33"/>
        <v/>
      </c>
      <c r="AJ18" s="237"/>
      <c r="AK18" s="238">
        <f t="shared" ca="1" si="34"/>
        <v>0</v>
      </c>
      <c r="AL18" s="234" t="str">
        <f t="shared" ca="1" si="35"/>
        <v/>
      </c>
      <c r="AM18" s="235" t="str">
        <f t="shared" ca="1" si="36"/>
        <v/>
      </c>
      <c r="AN18" s="242" t="str">
        <f t="shared" ca="1" si="37"/>
        <v/>
      </c>
      <c r="AO18" s="248">
        <f t="shared" ca="1" si="38"/>
        <v>0</v>
      </c>
      <c r="AP18" s="237"/>
      <c r="AQ18" s="249"/>
      <c r="AR18" s="250"/>
      <c r="AS18" s="250"/>
      <c r="AT18" s="249"/>
      <c r="AV18" s="211"/>
      <c r="AW18" s="212"/>
      <c r="AX18" s="213"/>
      <c r="AY18" s="214"/>
      <c r="AZ18" s="214"/>
      <c r="BA18" s="211"/>
      <c r="BB18" s="213"/>
      <c r="BC18" s="213"/>
      <c r="BD18" s="215"/>
      <c r="BE18" s="212"/>
      <c r="BF18" s="213"/>
      <c r="BG18" s="213"/>
      <c r="BH18" s="215"/>
      <c r="BJ18" s="211"/>
      <c r="BK18" s="213"/>
      <c r="BL18" s="213"/>
      <c r="BM18" s="213"/>
      <c r="BN18" s="215"/>
    </row>
    <row r="19" spans="1:74" s="195" customFormat="1" ht="22.5" customHeight="1">
      <c r="A19" s="82">
        <f t="shared" si="4"/>
        <v>11</v>
      </c>
      <c r="B19" s="202" t="str">
        <f t="shared" ca="1" si="5"/>
        <v/>
      </c>
      <c r="C19" s="202" t="str">
        <f t="shared" ca="1" si="39"/>
        <v/>
      </c>
      <c r="D19" s="202" t="str">
        <f t="shared" ca="1" si="6"/>
        <v/>
      </c>
      <c r="E19" s="202" t="str">
        <f t="shared" ca="1" si="7"/>
        <v/>
      </c>
      <c r="F19" s="202" t="str">
        <f t="shared" ca="1" si="8"/>
        <v/>
      </c>
      <c r="G19" s="202" t="str">
        <f t="shared" ca="1" si="9"/>
        <v/>
      </c>
      <c r="H19" s="202" t="str">
        <f ca="1">IF(M19&gt;0,'様式2-1 申請兼実績報告兼請求'!$W$7,"")</f>
        <v/>
      </c>
      <c r="I19" s="234" t="str">
        <f t="shared" ca="1" si="10"/>
        <v/>
      </c>
      <c r="J19" s="235">
        <f t="shared" ca="1" si="11"/>
        <v>0</v>
      </c>
      <c r="K19" s="234" t="str">
        <f t="shared" ca="1" si="12"/>
        <v/>
      </c>
      <c r="L19" s="235">
        <f t="shared" ca="1" si="13"/>
        <v>0</v>
      </c>
      <c r="M19" s="234">
        <f t="shared" ca="1" si="14"/>
        <v>0</v>
      </c>
      <c r="N19" s="235">
        <f t="shared" ca="1" si="15"/>
        <v>0</v>
      </c>
      <c r="O19" s="236"/>
      <c r="P19" s="237"/>
      <c r="Q19" s="238" t="str">
        <f t="shared" ca="1" si="16"/>
        <v/>
      </c>
      <c r="R19" s="239">
        <f t="shared" ca="1" si="17"/>
        <v>0</v>
      </c>
      <c r="S19" s="239">
        <f t="shared" ca="1" si="18"/>
        <v>0</v>
      </c>
      <c r="T19" s="240">
        <f t="shared" ca="1" si="19"/>
        <v>0</v>
      </c>
      <c r="U19" s="242">
        <f t="shared" ca="1" si="20"/>
        <v>0</v>
      </c>
      <c r="V19" s="238" t="str">
        <f t="shared" ca="1" si="21"/>
        <v/>
      </c>
      <c r="W19" s="239">
        <f t="shared" ca="1" si="22"/>
        <v>0</v>
      </c>
      <c r="X19" s="239">
        <f t="shared" ca="1" si="23"/>
        <v>0</v>
      </c>
      <c r="Y19" s="240">
        <f t="shared" ca="1" si="24"/>
        <v>0</v>
      </c>
      <c r="Z19" s="241"/>
      <c r="AA19" s="238">
        <f t="shared" ca="1" si="25"/>
        <v>0</v>
      </c>
      <c r="AB19" s="239">
        <f t="shared" ca="1" si="26"/>
        <v>0</v>
      </c>
      <c r="AC19" s="239">
        <f t="shared" ca="1" si="27"/>
        <v>0</v>
      </c>
      <c r="AD19" s="240">
        <f t="shared" ca="1" si="28"/>
        <v>0</v>
      </c>
      <c r="AE19" s="242">
        <f t="shared" ca="1" si="29"/>
        <v>0</v>
      </c>
      <c r="AF19" s="237" t="str">
        <f t="shared" ca="1" si="30"/>
        <v/>
      </c>
      <c r="AG19" s="211" t="str">
        <f t="shared" ca="1" si="31"/>
        <v/>
      </c>
      <c r="AH19" s="212" t="str">
        <f t="shared" ca="1" si="32"/>
        <v/>
      </c>
      <c r="AI19" s="215" t="str">
        <f t="shared" ca="1" si="33"/>
        <v/>
      </c>
      <c r="AJ19" s="237"/>
      <c r="AK19" s="238">
        <f t="shared" ca="1" si="34"/>
        <v>0</v>
      </c>
      <c r="AL19" s="234" t="str">
        <f t="shared" ca="1" si="35"/>
        <v/>
      </c>
      <c r="AM19" s="235" t="str">
        <f t="shared" ca="1" si="36"/>
        <v/>
      </c>
      <c r="AN19" s="242" t="str">
        <f t="shared" ca="1" si="37"/>
        <v/>
      </c>
      <c r="AO19" s="248">
        <f t="shared" ca="1" si="38"/>
        <v>0</v>
      </c>
      <c r="AP19" s="237"/>
      <c r="AQ19" s="249"/>
      <c r="AR19" s="250"/>
      <c r="AS19" s="250"/>
      <c r="AT19" s="249"/>
      <c r="AV19" s="211"/>
      <c r="AW19" s="212"/>
      <c r="AX19" s="213"/>
      <c r="AY19" s="214"/>
      <c r="AZ19" s="214"/>
      <c r="BA19" s="211"/>
      <c r="BB19" s="213"/>
      <c r="BC19" s="213"/>
      <c r="BD19" s="215"/>
      <c r="BE19" s="212"/>
      <c r="BF19" s="213"/>
      <c r="BG19" s="213"/>
      <c r="BH19" s="215"/>
      <c r="BJ19" s="211"/>
      <c r="BK19" s="213"/>
      <c r="BL19" s="213"/>
      <c r="BM19" s="213"/>
      <c r="BN19" s="215"/>
    </row>
    <row r="20" spans="1:74" s="195" customFormat="1" ht="22.5" customHeight="1">
      <c r="A20" s="82">
        <f t="shared" si="4"/>
        <v>12</v>
      </c>
      <c r="B20" s="202" t="str">
        <f t="shared" ca="1" si="5"/>
        <v/>
      </c>
      <c r="C20" s="202" t="str">
        <f t="shared" ca="1" si="39"/>
        <v/>
      </c>
      <c r="D20" s="202" t="str">
        <f t="shared" ca="1" si="6"/>
        <v/>
      </c>
      <c r="E20" s="202" t="str">
        <f t="shared" ca="1" si="7"/>
        <v/>
      </c>
      <c r="F20" s="202" t="str">
        <f t="shared" ca="1" si="8"/>
        <v/>
      </c>
      <c r="G20" s="202" t="str">
        <f t="shared" ca="1" si="9"/>
        <v/>
      </c>
      <c r="H20" s="202" t="str">
        <f ca="1">IF(M20&gt;0,'様式2-1 申請兼実績報告兼請求'!$W$7,"")</f>
        <v/>
      </c>
      <c r="I20" s="234" t="str">
        <f t="shared" ca="1" si="10"/>
        <v/>
      </c>
      <c r="J20" s="235">
        <f t="shared" ca="1" si="11"/>
        <v>0</v>
      </c>
      <c r="K20" s="234" t="str">
        <f t="shared" ca="1" si="12"/>
        <v/>
      </c>
      <c r="L20" s="235">
        <f t="shared" ca="1" si="13"/>
        <v>0</v>
      </c>
      <c r="M20" s="234">
        <f t="shared" ca="1" si="14"/>
        <v>0</v>
      </c>
      <c r="N20" s="235">
        <f t="shared" ca="1" si="15"/>
        <v>0</v>
      </c>
      <c r="O20" s="236"/>
      <c r="P20" s="237"/>
      <c r="Q20" s="238" t="str">
        <f t="shared" ca="1" si="16"/>
        <v/>
      </c>
      <c r="R20" s="239">
        <f t="shared" ca="1" si="17"/>
        <v>0</v>
      </c>
      <c r="S20" s="239">
        <f t="shared" ca="1" si="18"/>
        <v>0</v>
      </c>
      <c r="T20" s="240">
        <f t="shared" ca="1" si="19"/>
        <v>0</v>
      </c>
      <c r="U20" s="242">
        <f t="shared" ca="1" si="20"/>
        <v>0</v>
      </c>
      <c r="V20" s="238" t="str">
        <f t="shared" ca="1" si="21"/>
        <v/>
      </c>
      <c r="W20" s="239">
        <f t="shared" ca="1" si="22"/>
        <v>0</v>
      </c>
      <c r="X20" s="239">
        <f t="shared" ca="1" si="23"/>
        <v>0</v>
      </c>
      <c r="Y20" s="240">
        <f t="shared" ca="1" si="24"/>
        <v>0</v>
      </c>
      <c r="Z20" s="241"/>
      <c r="AA20" s="238">
        <f t="shared" ca="1" si="25"/>
        <v>0</v>
      </c>
      <c r="AB20" s="239">
        <f t="shared" ca="1" si="26"/>
        <v>0</v>
      </c>
      <c r="AC20" s="239">
        <f t="shared" ca="1" si="27"/>
        <v>0</v>
      </c>
      <c r="AD20" s="240">
        <f t="shared" ca="1" si="28"/>
        <v>0</v>
      </c>
      <c r="AE20" s="242">
        <f t="shared" ca="1" si="29"/>
        <v>0</v>
      </c>
      <c r="AF20" s="251" t="str">
        <f t="shared" ca="1" si="30"/>
        <v/>
      </c>
      <c r="AG20" s="216" t="str">
        <f t="shared" ca="1" si="31"/>
        <v/>
      </c>
      <c r="AH20" s="217" t="str">
        <f t="shared" ca="1" si="32"/>
        <v/>
      </c>
      <c r="AI20" s="220" t="str">
        <f t="shared" ca="1" si="33"/>
        <v/>
      </c>
      <c r="AJ20" s="251"/>
      <c r="AK20" s="252">
        <f t="shared" ca="1" si="34"/>
        <v>0</v>
      </c>
      <c r="AL20" s="253" t="str">
        <f t="shared" ca="1" si="35"/>
        <v/>
      </c>
      <c r="AM20" s="254" t="str">
        <f t="shared" ca="1" si="36"/>
        <v/>
      </c>
      <c r="AN20" s="255" t="str">
        <f t="shared" ca="1" si="37"/>
        <v/>
      </c>
      <c r="AO20" s="256">
        <f t="shared" ca="1" si="38"/>
        <v>0</v>
      </c>
      <c r="AP20" s="251"/>
      <c r="AQ20" s="249"/>
      <c r="AR20" s="250"/>
      <c r="AS20" s="250"/>
      <c r="AT20" s="249"/>
      <c r="AU20" s="196"/>
      <c r="AV20" s="216"/>
      <c r="AW20" s="217"/>
      <c r="AX20" s="218"/>
      <c r="AY20" s="219"/>
      <c r="AZ20" s="219"/>
      <c r="BA20" s="216"/>
      <c r="BB20" s="218"/>
      <c r="BC20" s="218"/>
      <c r="BD20" s="220"/>
      <c r="BE20" s="217"/>
      <c r="BF20" s="218"/>
      <c r="BG20" s="218"/>
      <c r="BH20" s="220"/>
      <c r="BI20" s="196"/>
      <c r="BJ20" s="216"/>
      <c r="BK20" s="218"/>
      <c r="BL20" s="218"/>
      <c r="BM20" s="218"/>
      <c r="BN20" s="220"/>
      <c r="BO20" s="196"/>
      <c r="BP20" s="196"/>
      <c r="BQ20" s="196"/>
      <c r="BR20" s="196"/>
      <c r="BS20" s="196"/>
      <c r="BT20" s="196"/>
    </row>
    <row r="21" spans="1:74" s="195" customFormat="1" ht="22.5" customHeight="1">
      <c r="A21" s="82">
        <f t="shared" si="4"/>
        <v>13</v>
      </c>
      <c r="B21" s="202" t="str">
        <f t="shared" ca="1" si="5"/>
        <v/>
      </c>
      <c r="C21" s="202" t="str">
        <f t="shared" ca="1" si="39"/>
        <v/>
      </c>
      <c r="D21" s="202" t="str">
        <f t="shared" ca="1" si="6"/>
        <v/>
      </c>
      <c r="E21" s="202" t="str">
        <f t="shared" ca="1" si="7"/>
        <v/>
      </c>
      <c r="F21" s="202" t="str">
        <f t="shared" ca="1" si="8"/>
        <v/>
      </c>
      <c r="G21" s="202" t="str">
        <f t="shared" ca="1" si="9"/>
        <v/>
      </c>
      <c r="H21" s="202" t="str">
        <f ca="1">IF(M21&gt;0,'様式2-1 申請兼実績報告兼請求'!$W$7,"")</f>
        <v/>
      </c>
      <c r="I21" s="234" t="str">
        <f t="shared" ca="1" si="10"/>
        <v/>
      </c>
      <c r="J21" s="235">
        <f t="shared" ca="1" si="11"/>
        <v>0</v>
      </c>
      <c r="K21" s="234" t="str">
        <f t="shared" ca="1" si="12"/>
        <v/>
      </c>
      <c r="L21" s="235">
        <f t="shared" ca="1" si="13"/>
        <v>0</v>
      </c>
      <c r="M21" s="234">
        <f t="shared" ca="1" si="14"/>
        <v>0</v>
      </c>
      <c r="N21" s="235">
        <f t="shared" ca="1" si="15"/>
        <v>0</v>
      </c>
      <c r="O21" s="236"/>
      <c r="P21" s="237"/>
      <c r="Q21" s="238" t="str">
        <f t="shared" ca="1" si="16"/>
        <v/>
      </c>
      <c r="R21" s="239">
        <f t="shared" ca="1" si="17"/>
        <v>0</v>
      </c>
      <c r="S21" s="239">
        <f t="shared" ca="1" si="18"/>
        <v>0</v>
      </c>
      <c r="T21" s="240">
        <f t="shared" ca="1" si="19"/>
        <v>0</v>
      </c>
      <c r="U21" s="242">
        <f t="shared" ca="1" si="20"/>
        <v>0</v>
      </c>
      <c r="V21" s="238" t="str">
        <f t="shared" ca="1" si="21"/>
        <v/>
      </c>
      <c r="W21" s="239">
        <f t="shared" ca="1" si="22"/>
        <v>0</v>
      </c>
      <c r="X21" s="239">
        <f t="shared" ca="1" si="23"/>
        <v>0</v>
      </c>
      <c r="Y21" s="240">
        <f t="shared" ca="1" si="24"/>
        <v>0</v>
      </c>
      <c r="Z21" s="241"/>
      <c r="AA21" s="238">
        <f t="shared" ca="1" si="25"/>
        <v>0</v>
      </c>
      <c r="AB21" s="239">
        <f t="shared" ca="1" si="26"/>
        <v>0</v>
      </c>
      <c r="AC21" s="239">
        <f t="shared" ca="1" si="27"/>
        <v>0</v>
      </c>
      <c r="AD21" s="240">
        <f t="shared" ca="1" si="28"/>
        <v>0</v>
      </c>
      <c r="AE21" s="242">
        <f t="shared" ca="1" si="29"/>
        <v>0</v>
      </c>
      <c r="AF21" s="251" t="str">
        <f t="shared" ca="1" si="30"/>
        <v/>
      </c>
      <c r="AG21" s="216" t="str">
        <f t="shared" ca="1" si="31"/>
        <v/>
      </c>
      <c r="AH21" s="217" t="str">
        <f t="shared" ca="1" si="32"/>
        <v/>
      </c>
      <c r="AI21" s="220" t="str">
        <f t="shared" ca="1" si="33"/>
        <v/>
      </c>
      <c r="AJ21" s="251"/>
      <c r="AK21" s="252">
        <f t="shared" ca="1" si="34"/>
        <v>0</v>
      </c>
      <c r="AL21" s="253" t="str">
        <f t="shared" ca="1" si="35"/>
        <v/>
      </c>
      <c r="AM21" s="254" t="str">
        <f t="shared" ca="1" si="36"/>
        <v/>
      </c>
      <c r="AN21" s="255" t="str">
        <f t="shared" ca="1" si="37"/>
        <v/>
      </c>
      <c r="AO21" s="256">
        <f t="shared" ca="1" si="38"/>
        <v>0</v>
      </c>
      <c r="AP21" s="251"/>
      <c r="AQ21" s="249"/>
      <c r="AR21" s="250"/>
      <c r="AS21" s="250"/>
      <c r="AT21" s="249"/>
      <c r="AU21" s="196"/>
      <c r="AV21" s="216"/>
      <c r="AW21" s="217"/>
      <c r="AX21" s="218"/>
      <c r="AY21" s="219"/>
      <c r="AZ21" s="219"/>
      <c r="BA21" s="216"/>
      <c r="BB21" s="218"/>
      <c r="BC21" s="218"/>
      <c r="BD21" s="220"/>
      <c r="BE21" s="217"/>
      <c r="BF21" s="218"/>
      <c r="BG21" s="218"/>
      <c r="BH21" s="220"/>
      <c r="BI21" s="196"/>
      <c r="BJ21" s="216"/>
      <c r="BK21" s="218"/>
      <c r="BL21" s="218"/>
      <c r="BM21" s="218"/>
      <c r="BN21" s="220"/>
      <c r="BO21" s="196"/>
      <c r="BP21" s="196"/>
      <c r="BQ21" s="196"/>
      <c r="BR21" s="196"/>
      <c r="BS21" s="196"/>
      <c r="BT21" s="196"/>
    </row>
    <row r="22" spans="1:74" s="195" customFormat="1" ht="22.5" customHeight="1">
      <c r="A22" s="82">
        <f t="shared" si="4"/>
        <v>14</v>
      </c>
      <c r="B22" s="202" t="str">
        <f t="shared" ca="1" si="5"/>
        <v/>
      </c>
      <c r="C22" s="202" t="str">
        <f t="shared" ca="1" si="39"/>
        <v/>
      </c>
      <c r="D22" s="202" t="str">
        <f t="shared" ca="1" si="6"/>
        <v/>
      </c>
      <c r="E22" s="202" t="str">
        <f t="shared" ca="1" si="7"/>
        <v/>
      </c>
      <c r="F22" s="202" t="str">
        <f t="shared" ca="1" si="8"/>
        <v/>
      </c>
      <c r="G22" s="202" t="str">
        <f t="shared" ca="1" si="9"/>
        <v/>
      </c>
      <c r="H22" s="202" t="str">
        <f ca="1">IF(M22&gt;0,'様式2-1 申請兼実績報告兼請求'!$W$7,"")</f>
        <v/>
      </c>
      <c r="I22" s="234" t="str">
        <f t="shared" ca="1" si="10"/>
        <v/>
      </c>
      <c r="J22" s="235">
        <f t="shared" ca="1" si="11"/>
        <v>0</v>
      </c>
      <c r="K22" s="234" t="str">
        <f t="shared" ca="1" si="12"/>
        <v/>
      </c>
      <c r="L22" s="235">
        <f t="shared" ca="1" si="13"/>
        <v>0</v>
      </c>
      <c r="M22" s="234">
        <f t="shared" ca="1" si="14"/>
        <v>0</v>
      </c>
      <c r="N22" s="235">
        <f t="shared" ca="1" si="15"/>
        <v>0</v>
      </c>
      <c r="O22" s="236"/>
      <c r="P22" s="237"/>
      <c r="Q22" s="238" t="str">
        <f t="shared" ca="1" si="16"/>
        <v/>
      </c>
      <c r="R22" s="239">
        <f t="shared" ca="1" si="17"/>
        <v>0</v>
      </c>
      <c r="S22" s="239">
        <f t="shared" ca="1" si="18"/>
        <v>0</v>
      </c>
      <c r="T22" s="240">
        <f t="shared" ca="1" si="19"/>
        <v>0</v>
      </c>
      <c r="U22" s="242">
        <f t="shared" ca="1" si="20"/>
        <v>0</v>
      </c>
      <c r="V22" s="238" t="str">
        <f t="shared" ca="1" si="21"/>
        <v/>
      </c>
      <c r="W22" s="239">
        <f t="shared" ca="1" si="22"/>
        <v>0</v>
      </c>
      <c r="X22" s="239">
        <f t="shared" ca="1" si="23"/>
        <v>0</v>
      </c>
      <c r="Y22" s="240">
        <f t="shared" ca="1" si="24"/>
        <v>0</v>
      </c>
      <c r="Z22" s="241"/>
      <c r="AA22" s="238">
        <f t="shared" ca="1" si="25"/>
        <v>0</v>
      </c>
      <c r="AB22" s="239">
        <f t="shared" ca="1" si="26"/>
        <v>0</v>
      </c>
      <c r="AC22" s="239">
        <f t="shared" ca="1" si="27"/>
        <v>0</v>
      </c>
      <c r="AD22" s="240">
        <f t="shared" ca="1" si="28"/>
        <v>0</v>
      </c>
      <c r="AE22" s="242">
        <f t="shared" ca="1" si="29"/>
        <v>0</v>
      </c>
      <c r="AF22" s="251" t="str">
        <f t="shared" ca="1" si="30"/>
        <v/>
      </c>
      <c r="AG22" s="216" t="str">
        <f t="shared" ca="1" si="31"/>
        <v/>
      </c>
      <c r="AH22" s="217" t="str">
        <f t="shared" ca="1" si="32"/>
        <v/>
      </c>
      <c r="AI22" s="220" t="str">
        <f t="shared" ca="1" si="33"/>
        <v/>
      </c>
      <c r="AJ22" s="251"/>
      <c r="AK22" s="252">
        <f t="shared" ca="1" si="34"/>
        <v>0</v>
      </c>
      <c r="AL22" s="253" t="str">
        <f t="shared" ca="1" si="35"/>
        <v/>
      </c>
      <c r="AM22" s="254" t="str">
        <f t="shared" ca="1" si="36"/>
        <v/>
      </c>
      <c r="AN22" s="255" t="str">
        <f t="shared" ca="1" si="37"/>
        <v/>
      </c>
      <c r="AO22" s="256">
        <f t="shared" ca="1" si="38"/>
        <v>0</v>
      </c>
      <c r="AP22" s="251"/>
      <c r="AQ22" s="249"/>
      <c r="AR22" s="250"/>
      <c r="AS22" s="250"/>
      <c r="AT22" s="249"/>
      <c r="AU22" s="196"/>
      <c r="AV22" s="216"/>
      <c r="AW22" s="217"/>
      <c r="AX22" s="218"/>
      <c r="AY22" s="219"/>
      <c r="AZ22" s="219"/>
      <c r="BA22" s="216"/>
      <c r="BB22" s="218"/>
      <c r="BC22" s="218"/>
      <c r="BD22" s="220"/>
      <c r="BE22" s="217"/>
      <c r="BF22" s="218"/>
      <c r="BG22" s="218"/>
      <c r="BH22" s="220"/>
      <c r="BI22" s="196"/>
      <c r="BJ22" s="216"/>
      <c r="BK22" s="218"/>
      <c r="BL22" s="218"/>
      <c r="BM22" s="218"/>
      <c r="BN22" s="220"/>
      <c r="BO22" s="196"/>
      <c r="BP22" s="196"/>
      <c r="BQ22" s="196"/>
      <c r="BR22" s="196"/>
      <c r="BS22" s="196"/>
      <c r="BT22" s="196"/>
    </row>
    <row r="23" spans="1:74" s="195" customFormat="1" ht="22.5" customHeight="1" thickBot="1">
      <c r="A23" s="180">
        <f t="shared" si="4"/>
        <v>15</v>
      </c>
      <c r="B23" s="205" t="str">
        <f t="shared" ca="1" si="5"/>
        <v/>
      </c>
      <c r="C23" s="205" t="str">
        <f t="shared" ca="1" si="39"/>
        <v/>
      </c>
      <c r="D23" s="205" t="str">
        <f t="shared" ca="1" si="6"/>
        <v/>
      </c>
      <c r="E23" s="205" t="str">
        <f t="shared" ca="1" si="7"/>
        <v/>
      </c>
      <c r="F23" s="205" t="str">
        <f t="shared" ca="1" si="8"/>
        <v/>
      </c>
      <c r="G23" s="205" t="str">
        <f t="shared" ca="1" si="9"/>
        <v/>
      </c>
      <c r="H23" s="205" t="str">
        <f ca="1">IF(M23&gt;0,'様式2-1 申請兼実績報告兼請求'!$W$7,"")</f>
        <v/>
      </c>
      <c r="I23" s="257" t="str">
        <f t="shared" ca="1" si="10"/>
        <v/>
      </c>
      <c r="J23" s="258">
        <f t="shared" ca="1" si="11"/>
        <v>0</v>
      </c>
      <c r="K23" s="257" t="str">
        <f t="shared" ca="1" si="12"/>
        <v/>
      </c>
      <c r="L23" s="258">
        <f t="shared" ca="1" si="13"/>
        <v>0</v>
      </c>
      <c r="M23" s="257">
        <f t="shared" ca="1" si="14"/>
        <v>0</v>
      </c>
      <c r="N23" s="258">
        <f t="shared" ca="1" si="15"/>
        <v>0</v>
      </c>
      <c r="O23" s="259"/>
      <c r="P23" s="237"/>
      <c r="Q23" s="260" t="str">
        <f t="shared" ca="1" si="16"/>
        <v/>
      </c>
      <c r="R23" s="261">
        <f t="shared" ca="1" si="17"/>
        <v>0</v>
      </c>
      <c r="S23" s="261">
        <f t="shared" ca="1" si="18"/>
        <v>0</v>
      </c>
      <c r="T23" s="262">
        <f t="shared" ca="1" si="19"/>
        <v>0</v>
      </c>
      <c r="U23" s="264">
        <f t="shared" ca="1" si="20"/>
        <v>0</v>
      </c>
      <c r="V23" s="260" t="str">
        <f t="shared" ca="1" si="21"/>
        <v/>
      </c>
      <c r="W23" s="261">
        <f t="shared" ca="1" si="22"/>
        <v>0</v>
      </c>
      <c r="X23" s="261">
        <f t="shared" ca="1" si="23"/>
        <v>0</v>
      </c>
      <c r="Y23" s="262">
        <f t="shared" ca="1" si="24"/>
        <v>0</v>
      </c>
      <c r="Z23" s="263"/>
      <c r="AA23" s="260">
        <f t="shared" ca="1" si="25"/>
        <v>0</v>
      </c>
      <c r="AB23" s="261">
        <f t="shared" ca="1" si="26"/>
        <v>0</v>
      </c>
      <c r="AC23" s="261">
        <f t="shared" ca="1" si="27"/>
        <v>0</v>
      </c>
      <c r="AD23" s="262">
        <f t="shared" ca="1" si="28"/>
        <v>0</v>
      </c>
      <c r="AE23" s="264">
        <f t="shared" ca="1" si="29"/>
        <v>0</v>
      </c>
      <c r="AF23" s="251" t="str">
        <f t="shared" ca="1" si="30"/>
        <v/>
      </c>
      <c r="AG23" s="221" t="str">
        <f t="shared" ca="1" si="31"/>
        <v/>
      </c>
      <c r="AH23" s="222" t="str">
        <f t="shared" ca="1" si="32"/>
        <v/>
      </c>
      <c r="AI23" s="225" t="str">
        <f t="shared" ca="1" si="33"/>
        <v/>
      </c>
      <c r="AJ23" s="251"/>
      <c r="AK23" s="265">
        <f t="shared" ca="1" si="34"/>
        <v>0</v>
      </c>
      <c r="AL23" s="266" t="str">
        <f t="shared" ca="1" si="35"/>
        <v/>
      </c>
      <c r="AM23" s="267" t="str">
        <f t="shared" ca="1" si="36"/>
        <v/>
      </c>
      <c r="AN23" s="268" t="str">
        <f t="shared" ca="1" si="37"/>
        <v/>
      </c>
      <c r="AO23" s="269">
        <f t="shared" ca="1" si="38"/>
        <v>0</v>
      </c>
      <c r="AP23" s="251"/>
      <c r="AQ23" s="270"/>
      <c r="AR23" s="271"/>
      <c r="AS23" s="271"/>
      <c r="AT23" s="272"/>
      <c r="AU23" s="196"/>
      <c r="AV23" s="221"/>
      <c r="AW23" s="222"/>
      <c r="AX23" s="223"/>
      <c r="AY23" s="224"/>
      <c r="AZ23" s="224"/>
      <c r="BA23" s="221"/>
      <c r="BB23" s="223"/>
      <c r="BC23" s="223"/>
      <c r="BD23" s="225"/>
      <c r="BE23" s="222"/>
      <c r="BF23" s="223"/>
      <c r="BG23" s="223"/>
      <c r="BH23" s="225"/>
      <c r="BI23" s="196"/>
      <c r="BJ23" s="221"/>
      <c r="BK23" s="223"/>
      <c r="BL23" s="223"/>
      <c r="BM23" s="223"/>
      <c r="BN23" s="225"/>
      <c r="BO23" s="196"/>
      <c r="BP23" s="196"/>
      <c r="BQ23" s="196"/>
      <c r="BR23" s="196"/>
      <c r="BS23" s="196"/>
      <c r="BT23" s="196"/>
      <c r="BU23" s="196"/>
      <c r="BV23" s="196"/>
    </row>
    <row r="24" spans="1:74" s="195" customFormat="1" ht="22.5" customHeight="1" thickTop="1" thickBot="1">
      <c r="A24" s="440" t="s">
        <v>28</v>
      </c>
      <c r="B24" s="441"/>
      <c r="C24" s="206" t="str">
        <f t="shared" ref="C24" ca="1" si="40">IFERROR(INDIRECT("個票"&amp;$A24&amp;"！$h$7"),"")</f>
        <v/>
      </c>
      <c r="D24" s="206" t="str">
        <f t="shared" ref="D24" ca="1" si="41">IFERROR(INDIRECT("個票"&amp;$A24&amp;"！$l$10"),"")</f>
        <v/>
      </c>
      <c r="E24" s="206"/>
      <c r="F24" s="206" t="str">
        <f t="shared" ref="F24" ca="1" si="42">IFERROR(INDIRECT("個票"&amp;$A24&amp;"！$w$9"),"")</f>
        <v/>
      </c>
      <c r="G24" s="206" t="str">
        <f t="shared" ref="G24" ca="1" si="43">IFERROR(INDIRECT("個票"&amp;$A24&amp;"！$ｄ$9")&amp;INDIRECT("個票"&amp;$A24&amp;"！$ｈ$9"),"")</f>
        <v/>
      </c>
      <c r="H24" s="206"/>
      <c r="I24" s="273">
        <f ca="1">SUM(I9:I23)</f>
        <v>0</v>
      </c>
      <c r="J24" s="274">
        <f t="shared" ref="J24:N24" ca="1" si="44">SUM(J9:J23)</f>
        <v>0</v>
      </c>
      <c r="K24" s="273">
        <f t="shared" ca="1" si="44"/>
        <v>0</v>
      </c>
      <c r="L24" s="274">
        <f t="shared" ca="1" si="44"/>
        <v>0</v>
      </c>
      <c r="M24" s="273">
        <f t="shared" ca="1" si="44"/>
        <v>0</v>
      </c>
      <c r="N24" s="274">
        <f t="shared" ca="1" si="44"/>
        <v>0</v>
      </c>
      <c r="O24" s="275"/>
      <c r="P24" s="237"/>
      <c r="Q24" s="276">
        <f ca="1">SUM(Q9:Q23)</f>
        <v>0</v>
      </c>
      <c r="R24" s="277">
        <f t="shared" ref="R24:AE24" ca="1" si="45">SUM(R9:R23)</f>
        <v>0</v>
      </c>
      <c r="S24" s="277">
        <f t="shared" ca="1" si="45"/>
        <v>0</v>
      </c>
      <c r="T24" s="278">
        <f t="shared" ca="1" si="45"/>
        <v>0</v>
      </c>
      <c r="U24" s="280">
        <f t="shared" ca="1" si="45"/>
        <v>0</v>
      </c>
      <c r="V24" s="276">
        <f t="shared" ca="1" si="45"/>
        <v>0</v>
      </c>
      <c r="W24" s="277">
        <f t="shared" ca="1" si="45"/>
        <v>0</v>
      </c>
      <c r="X24" s="277">
        <f t="shared" ca="1" si="45"/>
        <v>0</v>
      </c>
      <c r="Y24" s="278">
        <f t="shared" ca="1" si="45"/>
        <v>0</v>
      </c>
      <c r="Z24" s="279">
        <f t="shared" si="45"/>
        <v>0</v>
      </c>
      <c r="AA24" s="276">
        <f t="shared" ca="1" si="45"/>
        <v>0</v>
      </c>
      <c r="AB24" s="277">
        <f t="shared" ca="1" si="45"/>
        <v>0</v>
      </c>
      <c r="AC24" s="277">
        <f t="shared" ca="1" si="45"/>
        <v>0</v>
      </c>
      <c r="AD24" s="278">
        <f t="shared" ca="1" si="45"/>
        <v>0</v>
      </c>
      <c r="AE24" s="280">
        <f t="shared" ca="1" si="45"/>
        <v>0</v>
      </c>
      <c r="AF24" s="251"/>
      <c r="AG24" s="226"/>
      <c r="AH24" s="227"/>
      <c r="AI24" s="230"/>
      <c r="AJ24" s="251"/>
      <c r="AK24" s="281">
        <f t="shared" ref="AK24" ca="1" si="46">SUM(AK9:AK23)</f>
        <v>0</v>
      </c>
      <c r="AL24" s="282">
        <f t="shared" ref="AL24" ca="1" si="47">SUM(AL9:AL23)</f>
        <v>0</v>
      </c>
      <c r="AM24" s="283">
        <f t="shared" ref="AM24" ca="1" si="48">SUM(AM9:AM23)</f>
        <v>0</v>
      </c>
      <c r="AN24" s="284">
        <f t="shared" ref="AN24" ca="1" si="49">SUM(AN9:AN23)</f>
        <v>0</v>
      </c>
      <c r="AO24" s="285">
        <f t="shared" ref="AO24" ca="1" si="50">SUM(AO9:AO23)</f>
        <v>0</v>
      </c>
      <c r="AP24" s="251"/>
      <c r="AQ24" s="286"/>
      <c r="AR24" s="287">
        <f ca="1">SUM(AR9:AR23)</f>
        <v>0</v>
      </c>
      <c r="AS24" s="288">
        <f t="shared" ref="AS24:AT24" ca="1" si="51">SUM(AS9:AS23)</f>
        <v>0</v>
      </c>
      <c r="AT24" s="289">
        <f t="shared" ca="1" si="51"/>
        <v>0</v>
      </c>
      <c r="AU24" s="196"/>
      <c r="AV24" s="226"/>
      <c r="AW24" s="227"/>
      <c r="AX24" s="228"/>
      <c r="AY24" s="229"/>
      <c r="AZ24" s="229"/>
      <c r="BA24" s="226"/>
      <c r="BB24" s="228"/>
      <c r="BC24" s="228"/>
      <c r="BD24" s="230"/>
      <c r="BE24" s="227"/>
      <c r="BF24" s="228"/>
      <c r="BG24" s="228"/>
      <c r="BH24" s="230"/>
      <c r="BI24" s="196"/>
      <c r="BJ24" s="231"/>
      <c r="BK24" s="232"/>
      <c r="BL24" s="232"/>
      <c r="BM24" s="232"/>
      <c r="BN24" s="233"/>
      <c r="BO24" s="196"/>
      <c r="BP24" s="196"/>
      <c r="BQ24" s="196"/>
      <c r="BR24" s="196"/>
      <c r="BS24" s="196"/>
      <c r="BT24" s="196"/>
      <c r="BU24" s="196"/>
      <c r="BV24" s="196"/>
    </row>
    <row r="25" spans="1:74" ht="11.25" customHeight="1">
      <c r="Q25"/>
      <c r="R25"/>
      <c r="S25"/>
      <c r="T25"/>
      <c r="U25"/>
      <c r="V25"/>
      <c r="W25"/>
      <c r="X25"/>
      <c r="Y25"/>
      <c r="Z25"/>
      <c r="AA25"/>
      <c r="AB25"/>
      <c r="AC25"/>
      <c r="AD25"/>
      <c r="AE25"/>
      <c r="AF25" s="196"/>
      <c r="AG25" s="196"/>
      <c r="AH25" s="194"/>
      <c r="AI25" s="194"/>
      <c r="AJ25" s="196"/>
      <c r="AK25" s="194"/>
      <c r="AL25" s="194"/>
      <c r="AM25" s="194"/>
      <c r="AN25" s="194"/>
      <c r="AO25" s="194"/>
      <c r="AP25" s="194"/>
      <c r="AQ25"/>
      <c r="AU25" s="194"/>
      <c r="AV25" s="196"/>
      <c r="AW25" s="194"/>
      <c r="AX25" s="194"/>
      <c r="AY25" s="194"/>
      <c r="AZ25" s="194"/>
      <c r="BA25" s="194"/>
      <c r="BB25" s="194"/>
      <c r="BC25" s="194"/>
      <c r="BD25" s="194"/>
      <c r="BE25" s="194"/>
      <c r="BF25" s="194"/>
      <c r="BG25" s="194"/>
      <c r="BH25"/>
      <c r="BI25"/>
      <c r="BJ25"/>
      <c r="BK25"/>
      <c r="BL25"/>
      <c r="BM25"/>
      <c r="BN25"/>
      <c r="BO25"/>
      <c r="BP25"/>
      <c r="BQ25"/>
      <c r="BR25"/>
      <c r="BS25"/>
      <c r="BT25"/>
      <c r="BU25"/>
    </row>
    <row r="26" spans="1:74" customFormat="1">
      <c r="A26" s="3" t="s">
        <v>278</v>
      </c>
      <c r="B26" s="2"/>
      <c r="C26" s="2"/>
      <c r="AF26" s="196"/>
      <c r="AG26" s="196"/>
      <c r="AH26" s="194"/>
      <c r="AI26" s="194"/>
      <c r="AJ26" s="196"/>
      <c r="AK26" s="194"/>
      <c r="AL26" s="194"/>
      <c r="AM26" s="194"/>
      <c r="AN26" s="194"/>
      <c r="AO26" s="194"/>
      <c r="AP26" s="194"/>
      <c r="AU26" s="194"/>
      <c r="AV26" s="196"/>
      <c r="AW26" s="194"/>
      <c r="AX26" s="194"/>
      <c r="AY26" s="194"/>
      <c r="AZ26" s="194"/>
      <c r="BA26" s="194"/>
      <c r="BB26" s="194"/>
      <c r="BC26" s="194"/>
      <c r="BD26" s="194"/>
      <c r="BE26" s="194"/>
      <c r="BF26" s="194"/>
      <c r="BG26" s="194"/>
    </row>
    <row r="27" spans="1:74" customFormat="1" ht="16.5" customHeight="1">
      <c r="A27" s="83"/>
      <c r="B27" s="3" t="s">
        <v>31</v>
      </c>
      <c r="C27" s="2"/>
      <c r="AF27" s="196"/>
      <c r="AG27" s="196"/>
      <c r="AH27" s="194"/>
      <c r="AI27" s="194"/>
      <c r="AJ27" s="196"/>
      <c r="AK27" s="194"/>
      <c r="AL27" s="194"/>
      <c r="AM27" s="194"/>
      <c r="AN27" s="194"/>
      <c r="AO27" s="194"/>
      <c r="AP27" s="194"/>
      <c r="AU27" s="194"/>
      <c r="AV27" s="196"/>
      <c r="AW27" s="194"/>
      <c r="AX27" s="194"/>
      <c r="AY27" s="194"/>
      <c r="AZ27" s="194"/>
      <c r="BA27" s="194"/>
      <c r="BB27" s="194"/>
      <c r="BC27" s="194"/>
      <c r="BD27" s="194"/>
      <c r="BE27" s="194"/>
      <c r="BF27" s="194"/>
      <c r="BG27" s="194"/>
    </row>
    <row r="28" spans="1:74" customFormat="1" ht="16.5" customHeight="1">
      <c r="A28" s="83"/>
      <c r="B28" s="3"/>
      <c r="C28" s="2"/>
      <c r="AF28" s="196"/>
      <c r="AG28" s="196"/>
      <c r="AH28" s="194"/>
      <c r="AI28" s="194"/>
      <c r="AJ28" s="196"/>
      <c r="AK28" s="194"/>
      <c r="AL28" s="194"/>
      <c r="AM28" s="194"/>
      <c r="AN28" s="194"/>
      <c r="AO28" s="194"/>
      <c r="AP28" s="194"/>
      <c r="AU28" s="194"/>
      <c r="AV28" s="196"/>
      <c r="AW28" s="194"/>
      <c r="AX28" s="194"/>
      <c r="AY28" s="194"/>
      <c r="AZ28" s="194"/>
      <c r="BA28" s="194"/>
      <c r="BB28" s="194"/>
      <c r="BC28" s="194"/>
      <c r="BD28" s="194"/>
      <c r="BE28" s="194"/>
      <c r="BF28" s="194"/>
      <c r="BG28" s="194"/>
    </row>
    <row r="29" spans="1:74" customFormat="1" ht="16.5" customHeight="1">
      <c r="A29" s="6"/>
      <c r="B29" s="84"/>
      <c r="C29" s="2"/>
      <c r="AF29" s="196"/>
      <c r="AG29" s="196"/>
      <c r="AH29" s="194"/>
      <c r="AI29" s="194"/>
      <c r="AJ29" s="196"/>
      <c r="AK29" s="194"/>
      <c r="AL29" s="194"/>
      <c r="AM29" s="194"/>
      <c r="AN29" s="194"/>
      <c r="AO29" s="194"/>
      <c r="AP29" s="194"/>
      <c r="AU29" s="194"/>
      <c r="AV29" s="196"/>
      <c r="AW29" s="194"/>
      <c r="AX29" s="194"/>
      <c r="AY29" s="194"/>
      <c r="AZ29" s="194"/>
      <c r="BA29" s="194"/>
      <c r="BB29" s="194"/>
      <c r="BC29" s="194"/>
      <c r="BD29" s="194"/>
      <c r="BE29" s="194"/>
      <c r="BF29" s="194"/>
      <c r="BG29" s="194"/>
    </row>
    <row r="30" spans="1:74" customFormat="1" ht="16.5" customHeight="1">
      <c r="A30" s="6"/>
      <c r="B30" s="84"/>
      <c r="C30" s="2"/>
      <c r="AF30" s="196"/>
      <c r="AG30" s="196"/>
      <c r="AH30" s="194"/>
      <c r="AI30" s="194"/>
      <c r="AJ30" s="196"/>
      <c r="AK30" s="194"/>
      <c r="AL30" s="194"/>
      <c r="AM30" s="194"/>
      <c r="AN30" s="194"/>
      <c r="AO30" s="194"/>
      <c r="AP30" s="194"/>
      <c r="AU30" s="194"/>
      <c r="AV30" s="196"/>
      <c r="AW30" s="194"/>
      <c r="AX30" s="194"/>
      <c r="AY30" s="194"/>
      <c r="AZ30" s="194"/>
      <c r="BA30" s="194"/>
      <c r="BB30" s="194"/>
      <c r="BC30" s="194"/>
      <c r="BD30" s="194"/>
      <c r="BE30" s="194"/>
      <c r="BF30" s="194"/>
      <c r="BG30" s="194"/>
    </row>
    <row r="31" spans="1:74" customFormat="1" ht="22.5" customHeight="1">
      <c r="AF31" s="196"/>
      <c r="AG31" s="196"/>
      <c r="AH31" s="194"/>
      <c r="AI31" s="194"/>
      <c r="AJ31" s="196"/>
      <c r="AK31" s="194"/>
      <c r="AL31" s="194"/>
      <c r="AM31" s="194"/>
      <c r="AN31" s="194"/>
      <c r="AO31" s="194"/>
      <c r="AP31" s="194"/>
      <c r="AU31" s="194"/>
      <c r="AV31" s="196"/>
      <c r="AW31" s="194"/>
      <c r="AX31" s="194"/>
      <c r="AY31" s="194"/>
      <c r="AZ31" s="194"/>
      <c r="BA31" s="194"/>
      <c r="BB31" s="194"/>
      <c r="BC31" s="194"/>
      <c r="BD31" s="194"/>
      <c r="BE31" s="194"/>
      <c r="BF31" s="194"/>
      <c r="BG31" s="194"/>
    </row>
    <row r="32" spans="1:74" customFormat="1" ht="22.5" customHeight="1">
      <c r="AF32" s="196"/>
      <c r="AG32" s="196"/>
      <c r="AH32" s="194"/>
      <c r="AI32" s="194"/>
      <c r="AJ32" s="196"/>
      <c r="AK32" s="194"/>
      <c r="AL32" s="194"/>
      <c r="AM32" s="194"/>
      <c r="AN32" s="194"/>
      <c r="AO32" s="194"/>
      <c r="AP32" s="194"/>
      <c r="AU32" s="194"/>
      <c r="AV32" s="196"/>
      <c r="AW32" s="194"/>
      <c r="AX32" s="194"/>
      <c r="AY32" s="194"/>
      <c r="AZ32" s="194"/>
      <c r="BA32" s="194"/>
      <c r="BB32" s="194"/>
      <c r="BC32" s="194"/>
      <c r="BD32" s="194"/>
      <c r="BE32" s="194"/>
      <c r="BF32" s="194"/>
      <c r="BG32" s="194"/>
    </row>
    <row r="33" spans="17:73" customFormat="1" ht="22.5" customHeight="1">
      <c r="AF33" s="196"/>
      <c r="AG33" s="196"/>
      <c r="AH33" s="194"/>
      <c r="AI33" s="194"/>
      <c r="AJ33" s="196"/>
      <c r="AK33" s="194"/>
      <c r="AL33" s="194"/>
      <c r="AM33" s="194"/>
      <c r="AN33" s="194"/>
      <c r="AO33" s="194"/>
      <c r="AP33" s="194"/>
      <c r="AU33" s="194"/>
      <c r="AV33" s="196"/>
      <c r="AW33" s="194"/>
      <c r="AX33" s="194"/>
      <c r="AY33" s="194"/>
      <c r="AZ33" s="194"/>
      <c r="BA33" s="194"/>
      <c r="BB33" s="194"/>
      <c r="BC33" s="194"/>
      <c r="BD33" s="194"/>
      <c r="BE33" s="194"/>
      <c r="BF33" s="194"/>
      <c r="BG33" s="194"/>
    </row>
    <row r="34" spans="17:73" customFormat="1" ht="22.5" customHeight="1">
      <c r="AF34" s="196"/>
      <c r="AG34" s="196"/>
      <c r="AH34" s="194"/>
      <c r="AI34" s="194"/>
      <c r="AJ34" s="196"/>
      <c r="AK34" s="194"/>
      <c r="AL34" s="194"/>
      <c r="AM34" s="194"/>
      <c r="AN34" s="194"/>
      <c r="AO34" s="194"/>
      <c r="AP34" s="194"/>
      <c r="AU34" s="194"/>
      <c r="AV34" s="196"/>
      <c r="AW34" s="194"/>
      <c r="AX34" s="194"/>
      <c r="AY34" s="194"/>
      <c r="AZ34" s="194"/>
      <c r="BA34" s="194"/>
      <c r="BB34" s="194"/>
      <c r="BC34" s="194"/>
      <c r="BD34" s="194"/>
      <c r="BE34" s="194"/>
      <c r="BF34" s="194"/>
      <c r="BG34" s="194"/>
    </row>
    <row r="35" spans="17:73" customFormat="1" ht="22.5" customHeight="1">
      <c r="AF35" s="196"/>
      <c r="AG35" s="196"/>
      <c r="AH35" s="194"/>
      <c r="AI35" s="194"/>
      <c r="AJ35" s="196"/>
      <c r="AK35" s="194"/>
      <c r="AL35" s="194"/>
      <c r="AM35" s="194"/>
      <c r="AN35" s="194"/>
      <c r="AO35" s="194"/>
      <c r="AP35" s="194"/>
      <c r="AU35" s="194"/>
      <c r="AV35" s="196"/>
      <c r="AW35" s="194"/>
      <c r="AX35" s="194"/>
      <c r="AY35" s="194"/>
      <c r="AZ35" s="194"/>
      <c r="BA35" s="194"/>
      <c r="BB35" s="194"/>
      <c r="BC35" s="194"/>
      <c r="BD35" s="194"/>
      <c r="BE35" s="194"/>
      <c r="BF35" s="194"/>
      <c r="BG35" s="194"/>
    </row>
    <row r="36" spans="17:73" customFormat="1" ht="22.5" customHeight="1">
      <c r="Q36" s="2"/>
      <c r="R36" s="2"/>
      <c r="S36" s="2"/>
      <c r="T36" s="2"/>
      <c r="U36" s="2"/>
      <c r="V36" s="2"/>
      <c r="W36" s="2"/>
      <c r="X36" s="2"/>
      <c r="Y36" s="2"/>
      <c r="Z36" s="2"/>
      <c r="AA36" s="2"/>
      <c r="AB36" s="2"/>
      <c r="AC36" s="2"/>
      <c r="AD36" s="2"/>
      <c r="AE36" s="2"/>
      <c r="AF36" s="195"/>
      <c r="AG36" s="195"/>
      <c r="AH36" s="193"/>
      <c r="AI36" s="193"/>
      <c r="AJ36" s="195"/>
      <c r="AK36" s="193"/>
      <c r="AL36" s="193"/>
      <c r="AM36" s="193"/>
      <c r="AN36" s="193"/>
      <c r="AO36" s="193"/>
      <c r="AP36" s="193"/>
      <c r="AQ36" s="2"/>
      <c r="AU36" s="193"/>
      <c r="AV36" s="195"/>
      <c r="AW36" s="193"/>
      <c r="AX36" s="193"/>
      <c r="AY36" s="193"/>
      <c r="AZ36" s="193"/>
      <c r="BA36" s="193"/>
      <c r="BB36" s="193"/>
      <c r="BC36" s="193"/>
      <c r="BD36" s="193"/>
      <c r="BE36" s="193"/>
      <c r="BF36" s="193"/>
      <c r="BG36" s="193"/>
      <c r="BH36" s="2"/>
      <c r="BI36" s="2"/>
      <c r="BJ36" s="2"/>
      <c r="BK36" s="2"/>
      <c r="BL36" s="2"/>
      <c r="BM36" s="2"/>
      <c r="BN36" s="2"/>
      <c r="BO36" s="2"/>
      <c r="BP36" s="2"/>
      <c r="BQ36" s="2"/>
      <c r="BR36" s="2"/>
      <c r="BS36" s="2"/>
    </row>
    <row r="37" spans="17:73" customFormat="1" ht="22.5" customHeight="1">
      <c r="Q37" s="2"/>
      <c r="R37" s="2"/>
      <c r="S37" s="2"/>
      <c r="T37" s="2"/>
      <c r="U37" s="2"/>
      <c r="V37" s="2"/>
      <c r="W37" s="2"/>
      <c r="X37" s="2"/>
      <c r="Y37" s="2"/>
      <c r="Z37" s="2"/>
      <c r="AA37" s="2"/>
      <c r="AB37" s="2"/>
      <c r="AC37" s="2"/>
      <c r="AD37" s="2"/>
      <c r="AE37" s="2"/>
      <c r="AF37" s="195"/>
      <c r="AG37" s="195"/>
      <c r="AH37" s="193"/>
      <c r="AI37" s="193"/>
      <c r="AJ37" s="195"/>
      <c r="AK37" s="193"/>
      <c r="AL37" s="193"/>
      <c r="AM37" s="193"/>
      <c r="AN37" s="193"/>
      <c r="AO37" s="193"/>
      <c r="AP37" s="193"/>
      <c r="AQ37" s="2"/>
      <c r="AU37" s="193"/>
      <c r="AV37" s="195"/>
      <c r="AW37" s="193"/>
      <c r="AX37" s="193"/>
      <c r="AY37" s="193"/>
      <c r="AZ37" s="193"/>
      <c r="BA37" s="193"/>
      <c r="BB37" s="193"/>
      <c r="BC37" s="193"/>
      <c r="BD37" s="193"/>
      <c r="BE37" s="193"/>
      <c r="BF37" s="193"/>
      <c r="BG37" s="193"/>
      <c r="BH37" s="2"/>
      <c r="BI37" s="2"/>
      <c r="BJ37" s="2"/>
      <c r="BK37" s="2"/>
      <c r="BL37" s="2"/>
      <c r="BM37" s="2"/>
      <c r="BN37" s="2"/>
      <c r="BO37" s="2"/>
      <c r="BP37" s="2"/>
      <c r="BQ37" s="2"/>
      <c r="BR37" s="2"/>
      <c r="BS37" s="2"/>
    </row>
    <row r="38" spans="17:73" customFormat="1" ht="22.5" customHeight="1">
      <c r="Q38" s="2"/>
      <c r="R38" s="2"/>
      <c r="S38" s="2"/>
      <c r="T38" s="2"/>
      <c r="U38" s="2"/>
      <c r="V38" s="2"/>
      <c r="W38" s="2"/>
      <c r="X38" s="2"/>
      <c r="Y38" s="2"/>
      <c r="Z38" s="2"/>
      <c r="AA38" s="2"/>
      <c r="AB38" s="2"/>
      <c r="AC38" s="2"/>
      <c r="AD38" s="2"/>
      <c r="AE38" s="2"/>
      <c r="AF38" s="195"/>
      <c r="AG38" s="195"/>
      <c r="AH38" s="193"/>
      <c r="AI38" s="193"/>
      <c r="AJ38" s="195"/>
      <c r="AK38" s="193"/>
      <c r="AL38" s="193"/>
      <c r="AM38" s="193"/>
      <c r="AN38" s="193"/>
      <c r="AO38" s="193"/>
      <c r="AP38" s="193"/>
      <c r="AQ38" s="2"/>
      <c r="AU38" s="193"/>
      <c r="AV38" s="195"/>
      <c r="AW38" s="193"/>
      <c r="AX38" s="193"/>
      <c r="AY38" s="193"/>
      <c r="AZ38" s="193"/>
      <c r="BA38" s="193"/>
      <c r="BB38" s="193"/>
      <c r="BC38" s="193"/>
      <c r="BD38" s="193"/>
      <c r="BE38" s="193"/>
      <c r="BF38" s="193"/>
      <c r="BG38" s="193"/>
      <c r="BH38" s="2"/>
      <c r="BI38" s="2"/>
      <c r="BJ38" s="2"/>
      <c r="BK38" s="2"/>
      <c r="BL38" s="2"/>
      <c r="BM38" s="2"/>
      <c r="BN38" s="2"/>
      <c r="BO38" s="2"/>
      <c r="BP38" s="2"/>
      <c r="BQ38" s="2"/>
      <c r="BR38" s="2"/>
      <c r="BS38" s="2"/>
    </row>
    <row r="39" spans="17:73" customFormat="1" ht="22.5" customHeight="1">
      <c r="Q39" s="2"/>
      <c r="R39" s="2"/>
      <c r="S39" s="2"/>
      <c r="T39" s="2"/>
      <c r="U39" s="2"/>
      <c r="V39" s="2"/>
      <c r="W39" s="2"/>
      <c r="X39" s="2"/>
      <c r="Y39" s="2"/>
      <c r="Z39" s="2"/>
      <c r="AA39" s="2"/>
      <c r="AB39" s="2"/>
      <c r="AC39" s="2"/>
      <c r="AD39" s="2"/>
      <c r="AE39" s="2"/>
      <c r="AF39" s="195"/>
      <c r="AG39" s="195"/>
      <c r="AH39" s="193"/>
      <c r="AI39" s="193"/>
      <c r="AJ39" s="195"/>
      <c r="AK39" s="193"/>
      <c r="AL39" s="193"/>
      <c r="AM39" s="193"/>
      <c r="AN39" s="193"/>
      <c r="AO39" s="193"/>
      <c r="AP39" s="193"/>
      <c r="AQ39" s="2"/>
      <c r="AU39" s="193"/>
      <c r="AV39" s="195"/>
      <c r="AW39" s="193"/>
      <c r="AX39" s="193"/>
      <c r="AY39" s="193"/>
      <c r="AZ39" s="193"/>
      <c r="BA39" s="193"/>
      <c r="BB39" s="193"/>
      <c r="BC39" s="193"/>
      <c r="BD39" s="193"/>
      <c r="BE39" s="193"/>
      <c r="BF39" s="193"/>
      <c r="BG39" s="193"/>
      <c r="BH39" s="2"/>
      <c r="BI39" s="2"/>
      <c r="BJ39" s="2"/>
      <c r="BK39" s="2"/>
      <c r="BL39" s="2"/>
      <c r="BM39" s="2"/>
      <c r="BN39" s="2"/>
      <c r="BO39" s="2"/>
      <c r="BP39" s="2"/>
      <c r="BQ39" s="2"/>
      <c r="BR39" s="2"/>
      <c r="BS39" s="2"/>
      <c r="BT39" s="2"/>
      <c r="BU39" s="2"/>
    </row>
    <row r="40" spans="17:73" customFormat="1" ht="22.5" customHeight="1">
      <c r="Q40" s="2"/>
      <c r="R40" s="2"/>
      <c r="S40" s="2"/>
      <c r="T40" s="2"/>
      <c r="U40" s="2"/>
      <c r="V40" s="2"/>
      <c r="W40" s="2"/>
      <c r="X40" s="2"/>
      <c r="Y40" s="2"/>
      <c r="Z40" s="2"/>
      <c r="AA40" s="2"/>
      <c r="AB40" s="2"/>
      <c r="AC40" s="2"/>
      <c r="AD40" s="2"/>
      <c r="AE40" s="2"/>
      <c r="AF40" s="195"/>
      <c r="AG40" s="195"/>
      <c r="AH40" s="193"/>
      <c r="AI40" s="193"/>
      <c r="AJ40" s="195"/>
      <c r="AK40" s="193"/>
      <c r="AL40" s="193"/>
      <c r="AM40" s="193"/>
      <c r="AN40" s="193"/>
      <c r="AO40" s="193"/>
      <c r="AP40" s="193"/>
      <c r="AQ40" s="2"/>
      <c r="AU40" s="193"/>
      <c r="AV40" s="195"/>
      <c r="AW40" s="193"/>
      <c r="AX40" s="193"/>
      <c r="AY40" s="193"/>
      <c r="AZ40" s="193"/>
      <c r="BA40" s="193"/>
      <c r="BB40" s="193"/>
      <c r="BC40" s="193"/>
      <c r="BD40" s="193"/>
      <c r="BE40" s="193"/>
      <c r="BF40" s="193"/>
      <c r="BG40" s="193"/>
      <c r="BH40" s="2"/>
      <c r="BI40" s="2"/>
      <c r="BJ40" s="2"/>
      <c r="BK40" s="2"/>
      <c r="BL40" s="2"/>
      <c r="BM40" s="2"/>
      <c r="BN40" s="2"/>
      <c r="BO40" s="2"/>
      <c r="BP40" s="2"/>
      <c r="BQ40" s="2"/>
      <c r="BR40" s="2"/>
      <c r="BS40" s="2"/>
      <c r="BT40" s="2"/>
      <c r="BU40" s="2"/>
    </row>
    <row r="41" spans="17:73" customFormat="1" ht="22.5" customHeight="1">
      <c r="Q41" s="2"/>
      <c r="R41" s="2"/>
      <c r="S41" s="2"/>
      <c r="T41" s="2"/>
      <c r="U41" s="2"/>
      <c r="V41" s="2"/>
      <c r="W41" s="2"/>
      <c r="X41" s="2"/>
      <c r="Y41" s="2"/>
      <c r="Z41" s="2"/>
      <c r="AA41" s="2"/>
      <c r="AB41" s="2"/>
      <c r="AC41" s="2"/>
      <c r="AD41" s="2"/>
      <c r="AE41" s="2"/>
      <c r="AF41" s="195"/>
      <c r="AG41" s="195"/>
      <c r="AH41" s="193"/>
      <c r="AI41" s="193"/>
      <c r="AJ41" s="195"/>
      <c r="AK41" s="193"/>
      <c r="AL41" s="193"/>
      <c r="AM41" s="193"/>
      <c r="AN41" s="193"/>
      <c r="AO41" s="193"/>
      <c r="AP41" s="193"/>
      <c r="AQ41" s="2"/>
      <c r="AU41" s="193"/>
      <c r="AV41" s="195"/>
      <c r="AW41" s="193"/>
      <c r="AX41" s="193"/>
      <c r="AY41" s="193"/>
      <c r="AZ41" s="193"/>
      <c r="BA41" s="193"/>
      <c r="BB41" s="193"/>
      <c r="BC41" s="193"/>
      <c r="BD41" s="193"/>
      <c r="BE41" s="193"/>
      <c r="BF41" s="193"/>
      <c r="BG41" s="193"/>
      <c r="BH41" s="2"/>
      <c r="BI41" s="2"/>
      <c r="BJ41" s="2"/>
      <c r="BK41" s="2"/>
      <c r="BL41" s="2"/>
      <c r="BM41" s="2"/>
      <c r="BN41" s="2"/>
      <c r="BO41" s="2"/>
      <c r="BP41" s="2"/>
      <c r="BQ41" s="2"/>
      <c r="BR41" s="2"/>
      <c r="BS41" s="2"/>
      <c r="BT41" s="2"/>
      <c r="BU41" s="2"/>
    </row>
  </sheetData>
  <mergeCells count="70">
    <mergeCell ref="AB7:AB8"/>
    <mergeCell ref="AC7:AE7"/>
    <mergeCell ref="BG6:BG8"/>
    <mergeCell ref="BA6:BA8"/>
    <mergeCell ref="BB6:BB8"/>
    <mergeCell ref="BC6:BC8"/>
    <mergeCell ref="AY6:AZ7"/>
    <mergeCell ref="BF6:BF8"/>
    <mergeCell ref="O5:O8"/>
    <mergeCell ref="N7:N8"/>
    <mergeCell ref="M7:M8"/>
    <mergeCell ref="L7:L8"/>
    <mergeCell ref="K7:K8"/>
    <mergeCell ref="A24:B24"/>
    <mergeCell ref="D5:D8"/>
    <mergeCell ref="C5:C8"/>
    <mergeCell ref="B5:B8"/>
    <mergeCell ref="E5:E8"/>
    <mergeCell ref="A5:A8"/>
    <mergeCell ref="J7:J8"/>
    <mergeCell ref="I7:I8"/>
    <mergeCell ref="H5:H8"/>
    <mergeCell ref="G5:G8"/>
    <mergeCell ref="F5:F8"/>
    <mergeCell ref="I5:N5"/>
    <mergeCell ref="I6:J6"/>
    <mergeCell ref="K6:L6"/>
    <mergeCell ref="M6:N6"/>
    <mergeCell ref="AR5:AT5"/>
    <mergeCell ref="AT6:AT8"/>
    <mergeCell ref="AS6:AS8"/>
    <mergeCell ref="AR6:AR8"/>
    <mergeCell ref="AL7:AL8"/>
    <mergeCell ref="AM7:AM8"/>
    <mergeCell ref="AK5:AO5"/>
    <mergeCell ref="AN6:AN8"/>
    <mergeCell ref="AK6:AK8"/>
    <mergeCell ref="AO6:AO8"/>
    <mergeCell ref="AQ4:AT4"/>
    <mergeCell ref="BJ5:BN5"/>
    <mergeCell ref="BJ6:BJ8"/>
    <mergeCell ref="BK6:BK8"/>
    <mergeCell ref="BL6:BL8"/>
    <mergeCell ref="BM6:BN6"/>
    <mergeCell ref="BM7:BM8"/>
    <mergeCell ref="BN7:BN8"/>
    <mergeCell ref="AV5:BH5"/>
    <mergeCell ref="AW6:AW8"/>
    <mergeCell ref="AX6:AX8"/>
    <mergeCell ref="AV6:AV8"/>
    <mergeCell ref="BH6:BH8"/>
    <mergeCell ref="BD6:BD8"/>
    <mergeCell ref="BE6:BE8"/>
    <mergeCell ref="AQ5:AQ8"/>
    <mergeCell ref="AG5:AI5"/>
    <mergeCell ref="AG6:AG8"/>
    <mergeCell ref="AH6:AH8"/>
    <mergeCell ref="AI6:AI8"/>
    <mergeCell ref="Q2:W2"/>
    <mergeCell ref="Q7:Q8"/>
    <mergeCell ref="S7:U7"/>
    <mergeCell ref="Q6:U6"/>
    <mergeCell ref="R7:R8"/>
    <mergeCell ref="Q5:AE5"/>
    <mergeCell ref="X7:Z7"/>
    <mergeCell ref="W7:W8"/>
    <mergeCell ref="V7:V8"/>
    <mergeCell ref="V6:Z6"/>
    <mergeCell ref="AA6:AE6"/>
    <mergeCell ref="AA7:AA8"/>
  </mergeCells>
  <phoneticPr fontId="4"/>
  <dataValidations count="2">
    <dataValidation type="list" allowBlank="1" showInputMessage="1" showErrorMessage="1" sqref="O9:O24" xr:uid="{00000000-0002-0000-0200-000000000000}">
      <formula1>"可"</formula1>
    </dataValidation>
    <dataValidation type="list" allowBlank="1" showInputMessage="1" showErrorMessage="1" sqref="D9:D2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EAE9-5CDE-46C8-A84A-94437A0A79EB}">
  <sheetPr>
    <tabColor rgb="FFFFFF00"/>
  </sheetPr>
  <dimension ref="A1"/>
  <sheetViews>
    <sheetView workbookViewId="0">
      <selection activeCell="M38" sqref="M38"/>
    </sheetView>
  </sheetViews>
  <sheetFormatPr defaultRowHeight="13"/>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E54"/>
  <sheetViews>
    <sheetView showGridLines="0" showZeros="0" tabSelected="1" view="pageBreakPreview" topLeftCell="A10" zoomScaleNormal="100" zoomScaleSheetLayoutView="100" workbookViewId="0">
      <selection activeCell="M35" sqref="M35:AM35"/>
    </sheetView>
  </sheetViews>
  <sheetFormatPr defaultColWidth="2.26953125" defaultRowHeight="13"/>
  <cols>
    <col min="1" max="1" width="2.26953125" style="2" customWidth="1"/>
    <col min="2" max="7" width="2.26953125" style="2"/>
    <col min="8" max="19" width="2.36328125" style="2" bestFit="1" customWidth="1"/>
    <col min="20" max="27" width="2.26953125" style="2"/>
    <col min="28" max="28" width="2.1796875" style="2" customWidth="1"/>
    <col min="29"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49" t="s">
        <v>233</v>
      </c>
    </row>
    <row r="2" spans="1:83" ht="7.5" customHeight="1"/>
    <row r="3" spans="1:83">
      <c r="A3" s="504" t="s">
        <v>268</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6"/>
    </row>
    <row r="4" spans="1:83" s="107"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83">
      <c r="A5" s="504" t="s">
        <v>32</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6"/>
    </row>
    <row r="6" spans="1:83" s="107"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83" ht="17.25" customHeight="1">
      <c r="A7" s="466" t="s">
        <v>33</v>
      </c>
      <c r="B7" s="467"/>
      <c r="C7" s="467"/>
      <c r="D7" s="467"/>
      <c r="E7" s="467"/>
      <c r="F7" s="467"/>
      <c r="G7" s="468"/>
      <c r="H7" s="538"/>
      <c r="I7" s="539"/>
      <c r="J7" s="539"/>
      <c r="K7" s="539"/>
      <c r="L7" s="539"/>
      <c r="M7" s="539"/>
      <c r="N7" s="540"/>
      <c r="O7" s="466" t="s">
        <v>34</v>
      </c>
      <c r="P7" s="467"/>
      <c r="Q7" s="467"/>
      <c r="R7" s="467"/>
      <c r="S7" s="468"/>
      <c r="T7" s="541"/>
      <c r="U7" s="492"/>
      <c r="V7" s="492"/>
      <c r="W7" s="492"/>
      <c r="X7" s="492"/>
      <c r="Y7" s="492"/>
      <c r="Z7" s="492"/>
      <c r="AA7" s="492"/>
      <c r="AB7" s="492"/>
      <c r="AC7" s="492"/>
      <c r="AD7" s="492"/>
      <c r="AE7" s="492"/>
      <c r="AF7" s="492"/>
      <c r="AG7" s="492"/>
      <c r="AH7" s="492"/>
      <c r="AI7" s="492"/>
      <c r="AJ7" s="492"/>
      <c r="AK7" s="492"/>
      <c r="AL7" s="492"/>
      <c r="AM7" s="542"/>
    </row>
    <row r="8" spans="1:83">
      <c r="A8" s="438" t="s">
        <v>35</v>
      </c>
      <c r="B8" s="524"/>
      <c r="C8" s="439"/>
      <c r="D8" s="466" t="s">
        <v>36</v>
      </c>
      <c r="E8" s="467"/>
      <c r="F8" s="467"/>
      <c r="G8" s="468"/>
      <c r="H8" s="466" t="s">
        <v>25</v>
      </c>
      <c r="I8" s="467"/>
      <c r="J8" s="467"/>
      <c r="K8" s="467"/>
      <c r="L8" s="467"/>
      <c r="M8" s="467"/>
      <c r="N8" s="467"/>
      <c r="O8" s="467"/>
      <c r="P8" s="467"/>
      <c r="Q8" s="467"/>
      <c r="R8" s="467"/>
      <c r="S8" s="468"/>
      <c r="T8" s="438" t="s">
        <v>37</v>
      </c>
      <c r="U8" s="524"/>
      <c r="V8" s="439"/>
      <c r="W8" s="466" t="s">
        <v>19</v>
      </c>
      <c r="X8" s="467"/>
      <c r="Y8" s="467"/>
      <c r="Z8" s="467"/>
      <c r="AA8" s="467"/>
      <c r="AB8" s="467"/>
      <c r="AC8" s="467"/>
      <c r="AD8" s="467"/>
      <c r="AE8" s="467"/>
      <c r="AF8" s="468"/>
      <c r="AG8" s="531" t="s">
        <v>38</v>
      </c>
      <c r="AH8" s="490"/>
      <c r="AI8" s="490"/>
      <c r="AJ8" s="490"/>
      <c r="AK8" s="490"/>
      <c r="AL8" s="490"/>
      <c r="AM8" s="491"/>
    </row>
    <row r="9" spans="1:83" ht="17.25" customHeight="1">
      <c r="A9" s="525"/>
      <c r="B9" s="526"/>
      <c r="C9" s="527"/>
      <c r="D9" s="528"/>
      <c r="E9" s="529"/>
      <c r="F9" s="529"/>
      <c r="G9" s="530"/>
      <c r="H9" s="532"/>
      <c r="I9" s="533"/>
      <c r="J9" s="533"/>
      <c r="K9" s="533"/>
      <c r="L9" s="533"/>
      <c r="M9" s="533"/>
      <c r="N9" s="533"/>
      <c r="O9" s="533"/>
      <c r="P9" s="533"/>
      <c r="Q9" s="533"/>
      <c r="R9" s="533"/>
      <c r="S9" s="534"/>
      <c r="T9" s="525"/>
      <c r="U9" s="526"/>
      <c r="V9" s="527"/>
      <c r="W9" s="535"/>
      <c r="X9" s="536"/>
      <c r="Y9" s="536"/>
      <c r="Z9" s="536"/>
      <c r="AA9" s="536"/>
      <c r="AB9" s="536"/>
      <c r="AC9" s="536"/>
      <c r="AD9" s="536"/>
      <c r="AE9" s="536"/>
      <c r="AF9" s="537"/>
      <c r="AG9" s="535"/>
      <c r="AH9" s="536"/>
      <c r="AI9" s="536"/>
      <c r="AJ9" s="536"/>
      <c r="AK9" s="536"/>
      <c r="AL9" s="536"/>
      <c r="AM9" s="537"/>
      <c r="AV9" s="3"/>
    </row>
    <row r="10" spans="1:83" s="3" customFormat="1" ht="20.25" customHeight="1">
      <c r="A10" s="466" t="s">
        <v>40</v>
      </c>
      <c r="B10" s="467"/>
      <c r="C10" s="512"/>
      <c r="D10" s="467"/>
      <c r="E10" s="467"/>
      <c r="F10" s="467"/>
      <c r="G10" s="467"/>
      <c r="H10" s="467"/>
      <c r="I10" s="467"/>
      <c r="J10" s="467"/>
      <c r="K10" s="468"/>
      <c r="L10" s="501"/>
      <c r="M10" s="502"/>
      <c r="N10" s="502"/>
      <c r="O10" s="502"/>
      <c r="P10" s="502"/>
      <c r="Q10" s="502"/>
      <c r="R10" s="502"/>
      <c r="S10" s="502"/>
      <c r="T10" s="502"/>
      <c r="U10" s="502"/>
      <c r="V10" s="502"/>
      <c r="W10" s="502"/>
      <c r="X10" s="502"/>
      <c r="Y10" s="502"/>
      <c r="Z10" s="502"/>
      <c r="AA10" s="502"/>
      <c r="AB10" s="502"/>
      <c r="AC10" s="502"/>
      <c r="AD10" s="502"/>
      <c r="AE10" s="502"/>
      <c r="AF10" s="503"/>
      <c r="AG10" s="489" t="s">
        <v>41</v>
      </c>
      <c r="AH10" s="490"/>
      <c r="AI10" s="491"/>
      <c r="AJ10" s="492"/>
      <c r="AK10" s="492"/>
      <c r="AL10" s="493" t="s">
        <v>42</v>
      </c>
      <c r="AM10" s="494"/>
      <c r="AP10" s="488"/>
      <c r="AQ10" s="488"/>
      <c r="AR10" s="488"/>
      <c r="AS10" s="488"/>
      <c r="AT10" s="488"/>
      <c r="AU10" s="488"/>
    </row>
    <row r="11" spans="1:83" s="3" customFormat="1" ht="18" customHeight="1">
      <c r="A11" s="495" t="s">
        <v>43</v>
      </c>
      <c r="B11" s="496"/>
      <c r="C11" s="496"/>
      <c r="D11" s="496"/>
      <c r="E11" s="496"/>
      <c r="F11" s="496"/>
      <c r="G11" s="496"/>
      <c r="H11" s="497"/>
      <c r="I11" s="5"/>
      <c r="J11" s="112" t="s">
        <v>201</v>
      </c>
      <c r="K11" s="65"/>
      <c r="L11" s="66"/>
      <c r="M11" s="66"/>
      <c r="N11" s="66"/>
      <c r="O11" s="66"/>
      <c r="P11" s="66"/>
      <c r="Q11" s="66"/>
      <c r="R11" s="66"/>
      <c r="S11" s="66"/>
      <c r="T11" s="66"/>
      <c r="U11" s="66"/>
      <c r="V11" s="66"/>
      <c r="W11" s="66"/>
      <c r="X11" s="66"/>
      <c r="Y11" s="5"/>
      <c r="Z11" s="112" t="s">
        <v>200</v>
      </c>
      <c r="AA11" s="65"/>
      <c r="AB11" s="66"/>
      <c r="AC11" s="66"/>
      <c r="AD11" s="66"/>
      <c r="AE11" s="66"/>
      <c r="AF11" s="66"/>
      <c r="AG11" s="66"/>
      <c r="AH11" s="66"/>
      <c r="AI11" s="66"/>
      <c r="AJ11" s="66"/>
      <c r="AK11" s="66"/>
      <c r="AL11" s="66"/>
      <c r="AM11" s="67"/>
    </row>
    <row r="12" spans="1:83" s="106"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83" s="3" customFormat="1" ht="12">
      <c r="A13" s="504" t="s">
        <v>321</v>
      </c>
      <c r="B13" s="505"/>
      <c r="C13" s="505"/>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6"/>
    </row>
    <row r="14" spans="1:83" s="106" customFormat="1" ht="3" customHeight="1">
      <c r="A14" s="3"/>
      <c r="B14" s="3"/>
      <c r="C14" s="3"/>
      <c r="D14" s="3"/>
      <c r="E14" s="3"/>
      <c r="F14" s="3"/>
      <c r="G14" s="3"/>
      <c r="H14" s="3"/>
      <c r="I14" s="84"/>
      <c r="J14" s="302"/>
      <c r="K14" s="3"/>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CE14" s="146">
        <v>46056</v>
      </c>
    </row>
    <row r="15" spans="1:83" s="3" customFormat="1" ht="18" customHeight="1">
      <c r="A15" s="507" t="s">
        <v>328</v>
      </c>
      <c r="B15" s="508"/>
      <c r="C15" s="508"/>
      <c r="D15" s="508"/>
      <c r="E15" s="508"/>
      <c r="F15" s="508"/>
      <c r="G15" s="508"/>
      <c r="H15" s="508"/>
      <c r="I15" s="508"/>
      <c r="J15" s="508"/>
      <c r="K15" s="508"/>
      <c r="L15" s="508"/>
      <c r="M15" s="508"/>
      <c r="N15" s="508"/>
      <c r="O15" s="508"/>
      <c r="P15" s="508"/>
      <c r="Q15" s="508"/>
      <c r="R15" s="508"/>
      <c r="S15" s="508"/>
      <c r="T15" s="508"/>
      <c r="U15" s="508"/>
      <c r="V15" s="508"/>
      <c r="W15" s="508"/>
      <c r="X15" s="509"/>
      <c r="Y15" s="510"/>
      <c r="Z15" s="511"/>
      <c r="AA15" s="303"/>
      <c r="AB15" s="303"/>
      <c r="AC15" s="303"/>
      <c r="AD15" s="303"/>
      <c r="AE15" s="303"/>
      <c r="AF15" s="303"/>
      <c r="AG15" s="303"/>
    </row>
    <row r="16" spans="1:83" s="3" customFormat="1" ht="18" customHeight="1">
      <c r="A16" s="507" t="s">
        <v>322</v>
      </c>
      <c r="B16" s="508"/>
      <c r="C16" s="508"/>
      <c r="D16" s="508"/>
      <c r="E16" s="508"/>
      <c r="F16" s="508"/>
      <c r="G16" s="508"/>
      <c r="H16" s="508"/>
      <c r="I16" s="508"/>
      <c r="J16" s="508"/>
      <c r="K16" s="508"/>
      <c r="L16" s="508"/>
      <c r="M16" s="508"/>
      <c r="N16" s="508"/>
      <c r="O16" s="508"/>
      <c r="P16" s="508"/>
      <c r="Q16" s="508"/>
      <c r="R16" s="508"/>
      <c r="S16" s="508"/>
      <c r="T16" s="508"/>
      <c r="U16" s="508"/>
      <c r="V16" s="508"/>
      <c r="W16" s="508"/>
      <c r="X16" s="509"/>
      <c r="Y16" s="510"/>
      <c r="Z16" s="511"/>
      <c r="AA16" s="303"/>
      <c r="AB16" s="303"/>
      <c r="AC16" s="306" t="s">
        <v>324</v>
      </c>
      <c r="AD16" s="303"/>
      <c r="AE16" s="303"/>
      <c r="AF16" s="303"/>
      <c r="AG16" s="303"/>
    </row>
    <row r="17" spans="1:48" s="3" customFormat="1" ht="18" customHeight="1">
      <c r="A17" s="507" t="s">
        <v>323</v>
      </c>
      <c r="B17" s="508"/>
      <c r="C17" s="508"/>
      <c r="D17" s="508"/>
      <c r="E17" s="508"/>
      <c r="F17" s="508"/>
      <c r="G17" s="508"/>
      <c r="H17" s="508"/>
      <c r="I17" s="508"/>
      <c r="J17" s="508"/>
      <c r="K17" s="508"/>
      <c r="L17" s="508"/>
      <c r="M17" s="508"/>
      <c r="N17" s="508"/>
      <c r="O17" s="508"/>
      <c r="P17" s="508"/>
      <c r="Q17" s="508"/>
      <c r="R17" s="508"/>
      <c r="S17" s="508"/>
      <c r="T17" s="508"/>
      <c r="U17" s="508"/>
      <c r="V17" s="508"/>
      <c r="W17" s="508"/>
      <c r="X17" s="509"/>
      <c r="Y17" s="510"/>
      <c r="Z17" s="511"/>
      <c r="AA17" s="303"/>
      <c r="AB17" s="303"/>
      <c r="AC17" s="303"/>
      <c r="AD17" s="303"/>
      <c r="AE17" s="303"/>
      <c r="AF17" s="303"/>
      <c r="AG17" s="303"/>
    </row>
    <row r="18" spans="1:48" s="106" customFormat="1" ht="6" customHeight="1">
      <c r="I18" s="119"/>
      <c r="J18" s="120"/>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row>
    <row r="19" spans="1:48" s="3" customFormat="1" ht="12">
      <c r="A19" s="504" t="s">
        <v>279</v>
      </c>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6"/>
    </row>
    <row r="20" spans="1:48" s="106" customFormat="1" ht="3" customHeight="1" thickBot="1">
      <c r="I20" s="119"/>
      <c r="J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row>
    <row r="21" spans="1:48" ht="19.5" customHeight="1">
      <c r="A21" s="122" t="s">
        <v>266</v>
      </c>
      <c r="B21" s="106"/>
      <c r="C21" s="105"/>
      <c r="D21" s="106"/>
      <c r="E21" s="123"/>
      <c r="F21" s="106"/>
      <c r="G21" s="106"/>
      <c r="H21" s="106"/>
      <c r="I21" s="106"/>
      <c r="J21" s="124"/>
      <c r="K21" s="124"/>
      <c r="L21" s="124"/>
      <c r="M21" s="124"/>
      <c r="N21" s="124"/>
      <c r="O21" s="125"/>
      <c r="P21" s="105"/>
      <c r="Q21" s="107"/>
      <c r="R21" s="107"/>
      <c r="S21" s="124"/>
      <c r="T21" s="120"/>
      <c r="U21" s="124"/>
      <c r="V21" s="124"/>
      <c r="W21" s="105"/>
      <c r="AC21" s="479"/>
      <c r="AD21" s="477" t="s">
        <v>44</v>
      </c>
      <c r="AE21" s="478"/>
      <c r="AF21" s="478"/>
      <c r="AG21" s="478"/>
      <c r="AH21" s="478"/>
      <c r="AI21" s="521" t="s">
        <v>277</v>
      </c>
      <c r="AJ21" s="522"/>
      <c r="AK21" s="522"/>
      <c r="AL21" s="522"/>
      <c r="AM21" s="523"/>
      <c r="AV21" s="3"/>
    </row>
    <row r="22" spans="1:48">
      <c r="A22" s="122"/>
      <c r="B22" s="106"/>
      <c r="C22" s="105"/>
      <c r="D22" s="106"/>
      <c r="E22" s="123"/>
      <c r="F22" s="106"/>
      <c r="G22" s="106"/>
      <c r="H22" s="106"/>
      <c r="I22" s="106"/>
      <c r="J22" s="124"/>
      <c r="K22" s="124"/>
      <c r="L22" s="124"/>
      <c r="M22" s="124"/>
      <c r="N22" s="124"/>
      <c r="O22" s="125"/>
      <c r="P22" s="105"/>
      <c r="Q22" s="107"/>
      <c r="R22" s="107"/>
      <c r="S22" s="124"/>
      <c r="T22" s="120"/>
      <c r="U22" s="124"/>
      <c r="V22" s="124"/>
      <c r="W22" s="126"/>
      <c r="AC22" s="479"/>
      <c r="AD22" s="498" t="str">
        <f>IFERROR(VLOOKUP(L10,リスト!B2:D23,2,FALSE),IFERROR(VLOOKUP(L10,リスト!B24:D30,2,FALSE)*AJ10,""))</f>
        <v/>
      </c>
      <c r="AE22" s="499"/>
      <c r="AF22" s="499"/>
      <c r="AG22" s="500" t="s">
        <v>11</v>
      </c>
      <c r="AH22" s="500"/>
      <c r="AI22" s="517">
        <f>MIN(AD22,ROUNDDOWN((H30+H39)/1000,0))</f>
        <v>0</v>
      </c>
      <c r="AJ22" s="518"/>
      <c r="AK22" s="518"/>
      <c r="AL22" s="513" t="s">
        <v>11</v>
      </c>
      <c r="AM22" s="514"/>
    </row>
    <row r="23" spans="1:48" ht="13.5" thickBot="1">
      <c r="A23" s="105" t="s">
        <v>202</v>
      </c>
      <c r="B23" s="106"/>
      <c r="C23" s="105"/>
      <c r="D23" s="106"/>
      <c r="E23" s="123"/>
      <c r="F23" s="106"/>
      <c r="G23" s="106"/>
      <c r="H23" s="106"/>
      <c r="I23" s="106"/>
      <c r="J23" s="124"/>
      <c r="K23" s="124"/>
      <c r="L23" s="124"/>
      <c r="M23" s="124"/>
      <c r="N23" s="124"/>
      <c r="O23" s="125"/>
      <c r="P23" s="105"/>
      <c r="Q23" s="107"/>
      <c r="R23" s="107"/>
      <c r="S23" s="124"/>
      <c r="T23" s="120"/>
      <c r="U23" s="124"/>
      <c r="V23" s="124"/>
      <c r="W23" s="126"/>
      <c r="AC23" s="479"/>
      <c r="AD23" s="498"/>
      <c r="AE23" s="499"/>
      <c r="AF23" s="499"/>
      <c r="AG23" s="500"/>
      <c r="AH23" s="500"/>
      <c r="AI23" s="519"/>
      <c r="AJ23" s="520"/>
      <c r="AK23" s="520"/>
      <c r="AL23" s="515"/>
      <c r="AM23" s="516"/>
    </row>
    <row r="24" spans="1:48" ht="15" customHeight="1">
      <c r="A24" s="466" t="s">
        <v>45</v>
      </c>
      <c r="B24" s="467"/>
      <c r="C24" s="467"/>
      <c r="D24" s="467"/>
      <c r="E24" s="467"/>
      <c r="F24" s="467"/>
      <c r="G24" s="468"/>
      <c r="H24" s="467" t="s">
        <v>319</v>
      </c>
      <c r="I24" s="467"/>
      <c r="J24" s="467"/>
      <c r="K24" s="467"/>
      <c r="L24" s="467"/>
      <c r="M24" s="466" t="s">
        <v>47</v>
      </c>
      <c r="N24" s="467"/>
      <c r="O24" s="467"/>
      <c r="P24" s="467"/>
      <c r="Q24" s="467"/>
      <c r="R24" s="467"/>
      <c r="S24" s="467"/>
      <c r="T24" s="467"/>
      <c r="U24" s="467"/>
      <c r="V24" s="467"/>
      <c r="W24" s="467"/>
      <c r="X24" s="467"/>
      <c r="Y24" s="467"/>
      <c r="Z24" s="467"/>
      <c r="AA24" s="467"/>
      <c r="AB24" s="467"/>
      <c r="AC24" s="467"/>
      <c r="AD24" s="467"/>
      <c r="AE24" s="467"/>
      <c r="AF24" s="467"/>
      <c r="AG24" s="467"/>
      <c r="AH24" s="467"/>
      <c r="AI24" s="526"/>
      <c r="AJ24" s="526"/>
      <c r="AK24" s="526"/>
      <c r="AL24" s="526"/>
      <c r="AM24" s="527"/>
    </row>
    <row r="25" spans="1:48" ht="15" customHeight="1">
      <c r="A25" s="93" t="s">
        <v>48</v>
      </c>
      <c r="B25" s="94"/>
      <c r="C25" s="94"/>
      <c r="D25" s="94"/>
      <c r="E25" s="95"/>
      <c r="F25" s="95"/>
      <c r="G25" s="96"/>
      <c r="H25" s="456"/>
      <c r="I25" s="456"/>
      <c r="J25" s="456"/>
      <c r="K25" s="456"/>
      <c r="L25" s="456"/>
      <c r="M25" s="469"/>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1"/>
    </row>
    <row r="26" spans="1:48" ht="15" customHeight="1">
      <c r="A26" s="72" t="s">
        <v>49</v>
      </c>
      <c r="B26" s="73"/>
      <c r="C26" s="73"/>
      <c r="D26" s="73"/>
      <c r="E26" s="74"/>
      <c r="F26" s="74"/>
      <c r="G26" s="75"/>
      <c r="H26" s="457"/>
      <c r="I26" s="457"/>
      <c r="J26" s="457"/>
      <c r="K26" s="457"/>
      <c r="L26" s="457"/>
      <c r="M26" s="463"/>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5"/>
    </row>
    <row r="27" spans="1:48" ht="15" customHeight="1">
      <c r="A27" s="72" t="s">
        <v>50</v>
      </c>
      <c r="B27" s="73"/>
      <c r="C27" s="73"/>
      <c r="D27" s="73"/>
      <c r="E27" s="74"/>
      <c r="F27" s="74"/>
      <c r="G27" s="75"/>
      <c r="H27" s="457"/>
      <c r="I27" s="457"/>
      <c r="J27" s="457"/>
      <c r="K27" s="457"/>
      <c r="L27" s="457"/>
      <c r="M27" s="463"/>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4"/>
      <c r="AL27" s="464"/>
      <c r="AM27" s="465"/>
    </row>
    <row r="28" spans="1:48" ht="15" customHeight="1">
      <c r="A28" s="72" t="s">
        <v>51</v>
      </c>
      <c r="B28" s="73"/>
      <c r="C28" s="73"/>
      <c r="D28" s="73"/>
      <c r="E28" s="74"/>
      <c r="F28" s="74"/>
      <c r="G28" s="75"/>
      <c r="H28" s="457"/>
      <c r="I28" s="457"/>
      <c r="J28" s="457"/>
      <c r="K28" s="457"/>
      <c r="L28" s="457"/>
      <c r="M28" s="463"/>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5"/>
      <c r="AV28" s="3"/>
    </row>
    <row r="29" spans="1:48" ht="15" customHeight="1">
      <c r="A29" s="72" t="s">
        <v>52</v>
      </c>
      <c r="B29" s="73"/>
      <c r="C29" s="73"/>
      <c r="D29" s="73"/>
      <c r="E29" s="74"/>
      <c r="F29" s="74"/>
      <c r="G29" s="75"/>
      <c r="H29" s="457"/>
      <c r="I29" s="457"/>
      <c r="J29" s="457"/>
      <c r="K29" s="457"/>
      <c r="L29" s="457"/>
      <c r="M29" s="463"/>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5"/>
    </row>
    <row r="30" spans="1:48" ht="15" customHeight="1">
      <c r="A30" s="76" t="s">
        <v>28</v>
      </c>
      <c r="B30" s="77"/>
      <c r="C30" s="77"/>
      <c r="D30" s="77"/>
      <c r="E30" s="77"/>
      <c r="F30" s="77"/>
      <c r="G30" s="78"/>
      <c r="H30" s="458">
        <f>SUM(H25:L29)</f>
        <v>0</v>
      </c>
      <c r="I30" s="458"/>
      <c r="J30" s="458"/>
      <c r="K30" s="458"/>
      <c r="L30" s="459"/>
      <c r="M30" s="460"/>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2"/>
    </row>
    <row r="31" spans="1:48" s="107" customFormat="1">
      <c r="A31" s="122"/>
      <c r="B31" s="106"/>
      <c r="C31" s="105"/>
      <c r="D31" s="106"/>
      <c r="E31" s="123"/>
      <c r="F31" s="106"/>
      <c r="G31" s="106"/>
      <c r="H31" s="106"/>
      <c r="I31" s="106"/>
      <c r="J31" s="124"/>
      <c r="K31" s="124"/>
      <c r="L31" s="124"/>
      <c r="M31" s="124"/>
      <c r="N31" s="124"/>
      <c r="O31" s="125"/>
      <c r="P31" s="105"/>
      <c r="S31" s="124"/>
      <c r="T31" s="120"/>
      <c r="U31" s="124"/>
      <c r="V31" s="124"/>
      <c r="W31" s="126"/>
      <c r="X31" s="108"/>
      <c r="Y31" s="108"/>
      <c r="Z31" s="108"/>
      <c r="AA31" s="108"/>
      <c r="AB31" s="108"/>
      <c r="AC31" s="108"/>
      <c r="AD31" s="109"/>
      <c r="AE31" s="110"/>
      <c r="AF31" s="110"/>
      <c r="AG31" s="110"/>
      <c r="AH31" s="111"/>
      <c r="AI31" s="543"/>
      <c r="AJ31" s="543"/>
      <c r="AK31" s="543"/>
      <c r="AL31" s="544"/>
      <c r="AM31" s="544"/>
    </row>
    <row r="32" spans="1:48" s="107" customFormat="1">
      <c r="A32" s="105" t="s">
        <v>203</v>
      </c>
      <c r="B32" s="106"/>
      <c r="C32" s="105"/>
      <c r="D32" s="106"/>
      <c r="E32" s="123"/>
      <c r="F32" s="106"/>
      <c r="G32" s="106"/>
      <c r="H32" s="106"/>
      <c r="I32" s="106"/>
      <c r="J32" s="124"/>
      <c r="K32" s="124"/>
      <c r="L32" s="124"/>
      <c r="M32" s="124"/>
      <c r="N32" s="124"/>
      <c r="O32" s="125"/>
      <c r="P32" s="105"/>
      <c r="S32" s="124"/>
      <c r="T32" s="120"/>
      <c r="U32" s="124"/>
      <c r="V32" s="124"/>
      <c r="W32" s="126"/>
      <c r="X32" s="108"/>
      <c r="Y32" s="108"/>
      <c r="Z32" s="108"/>
      <c r="AA32" s="108"/>
      <c r="AB32" s="108"/>
      <c r="AC32" s="108"/>
      <c r="AD32" s="109"/>
      <c r="AE32" s="110"/>
      <c r="AF32" s="110"/>
      <c r="AG32" s="110"/>
      <c r="AH32" s="111"/>
      <c r="AI32" s="543"/>
      <c r="AJ32" s="543"/>
      <c r="AK32" s="543"/>
      <c r="AL32" s="544"/>
      <c r="AM32" s="544"/>
    </row>
    <row r="33" spans="1:48" ht="15" customHeight="1">
      <c r="A33" s="466" t="s">
        <v>45</v>
      </c>
      <c r="B33" s="467"/>
      <c r="C33" s="467"/>
      <c r="D33" s="467"/>
      <c r="E33" s="467"/>
      <c r="F33" s="467"/>
      <c r="G33" s="468"/>
      <c r="H33" s="467" t="s">
        <v>319</v>
      </c>
      <c r="I33" s="467"/>
      <c r="J33" s="467"/>
      <c r="K33" s="467"/>
      <c r="L33" s="467"/>
      <c r="M33" s="466" t="s">
        <v>47</v>
      </c>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8"/>
    </row>
    <row r="34" spans="1:48" ht="15" customHeight="1">
      <c r="A34" s="93" t="s">
        <v>48</v>
      </c>
      <c r="B34" s="94"/>
      <c r="C34" s="94"/>
      <c r="D34" s="94"/>
      <c r="E34" s="95"/>
      <c r="F34" s="95"/>
      <c r="G34" s="96"/>
      <c r="H34" s="456"/>
      <c r="I34" s="456"/>
      <c r="J34" s="456"/>
      <c r="K34" s="456"/>
      <c r="L34" s="456"/>
      <c r="M34" s="469"/>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1"/>
    </row>
    <row r="35" spans="1:48" ht="15" customHeight="1">
      <c r="A35" s="72" t="s">
        <v>49</v>
      </c>
      <c r="B35" s="73"/>
      <c r="C35" s="73"/>
      <c r="D35" s="73"/>
      <c r="E35" s="74"/>
      <c r="F35" s="74"/>
      <c r="G35" s="75"/>
      <c r="H35" s="457"/>
      <c r="I35" s="457"/>
      <c r="J35" s="457"/>
      <c r="K35" s="457"/>
      <c r="L35" s="457"/>
      <c r="M35" s="463"/>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5"/>
    </row>
    <row r="36" spans="1:48" ht="15" customHeight="1">
      <c r="A36" s="72" t="s">
        <v>50</v>
      </c>
      <c r="B36" s="73"/>
      <c r="C36" s="73"/>
      <c r="D36" s="73"/>
      <c r="E36" s="74"/>
      <c r="F36" s="74"/>
      <c r="G36" s="75"/>
      <c r="H36" s="457"/>
      <c r="I36" s="457"/>
      <c r="J36" s="457"/>
      <c r="K36" s="457"/>
      <c r="L36" s="457"/>
      <c r="M36" s="463"/>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5"/>
    </row>
    <row r="37" spans="1:48" ht="15" customHeight="1">
      <c r="A37" s="72" t="s">
        <v>51</v>
      </c>
      <c r="B37" s="73"/>
      <c r="C37" s="73"/>
      <c r="D37" s="73"/>
      <c r="E37" s="74"/>
      <c r="F37" s="74"/>
      <c r="G37" s="75"/>
      <c r="H37" s="457"/>
      <c r="I37" s="457"/>
      <c r="J37" s="457"/>
      <c r="K37" s="457"/>
      <c r="L37" s="457"/>
      <c r="M37" s="463"/>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5"/>
      <c r="AV37" s="3"/>
    </row>
    <row r="38" spans="1:48" ht="15" customHeight="1">
      <c r="A38" s="72" t="s">
        <v>52</v>
      </c>
      <c r="B38" s="73"/>
      <c r="C38" s="73"/>
      <c r="D38" s="73"/>
      <c r="E38" s="74"/>
      <c r="F38" s="74"/>
      <c r="G38" s="75"/>
      <c r="H38" s="457"/>
      <c r="I38" s="457"/>
      <c r="J38" s="457"/>
      <c r="K38" s="457"/>
      <c r="L38" s="457"/>
      <c r="M38" s="463"/>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5"/>
    </row>
    <row r="39" spans="1:48" ht="15" customHeight="1">
      <c r="A39" s="76" t="s">
        <v>28</v>
      </c>
      <c r="B39" s="77"/>
      <c r="C39" s="77"/>
      <c r="D39" s="77"/>
      <c r="E39" s="77"/>
      <c r="F39" s="77"/>
      <c r="G39" s="78"/>
      <c r="H39" s="458">
        <f>SUM(H34:L38)</f>
        <v>0</v>
      </c>
      <c r="I39" s="458"/>
      <c r="J39" s="458"/>
      <c r="K39" s="458"/>
      <c r="L39" s="459"/>
      <c r="M39" s="460"/>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2"/>
    </row>
    <row r="40" spans="1:48" s="107" customFormat="1" ht="6" customHeight="1" thickBot="1">
      <c r="A40" s="127"/>
      <c r="B40" s="127"/>
      <c r="C40" s="127"/>
      <c r="D40" s="127"/>
      <c r="E40" s="128"/>
      <c r="F40" s="128"/>
      <c r="G40" s="128"/>
      <c r="H40" s="128"/>
      <c r="I40" s="128"/>
      <c r="J40" s="129"/>
      <c r="K40" s="129"/>
      <c r="L40" s="129"/>
      <c r="M40" s="129"/>
      <c r="N40" s="129"/>
      <c r="AH40" s="133"/>
    </row>
    <row r="41" spans="1:48" s="3" customFormat="1" ht="19.5" customHeight="1">
      <c r="A41" s="134" t="s">
        <v>267</v>
      </c>
      <c r="B41" s="68"/>
      <c r="C41" s="68"/>
      <c r="D41" s="68"/>
      <c r="E41" s="68"/>
      <c r="F41" s="68"/>
      <c r="G41" s="68"/>
      <c r="H41" s="68"/>
      <c r="I41" s="69"/>
      <c r="J41" s="71"/>
      <c r="K41" s="68"/>
      <c r="L41" s="70"/>
      <c r="M41" s="70"/>
      <c r="N41" s="70"/>
      <c r="O41" s="68"/>
      <c r="P41" s="68"/>
      <c r="Q41" s="68"/>
      <c r="R41" s="68"/>
      <c r="S41" s="68"/>
      <c r="T41" s="79"/>
      <c r="U41" s="79"/>
      <c r="V41" s="79"/>
      <c r="W41" s="79"/>
      <c r="AC41" s="479"/>
      <c r="AD41" s="477" t="s">
        <v>44</v>
      </c>
      <c r="AE41" s="478"/>
      <c r="AF41" s="478"/>
      <c r="AG41" s="478"/>
      <c r="AH41" s="478"/>
      <c r="AI41" s="485" t="s">
        <v>277</v>
      </c>
      <c r="AJ41" s="486"/>
      <c r="AK41" s="486"/>
      <c r="AL41" s="486"/>
      <c r="AM41" s="487"/>
    </row>
    <row r="42" spans="1:48" s="3" customFormat="1" ht="13.5" customHeight="1">
      <c r="A42" s="68"/>
      <c r="B42" s="68"/>
      <c r="C42" s="68"/>
      <c r="D42" s="68"/>
      <c r="E42" s="68"/>
      <c r="F42" s="68"/>
      <c r="G42" s="68"/>
      <c r="H42" s="68"/>
      <c r="I42" s="68"/>
      <c r="J42" s="68"/>
      <c r="K42" s="68"/>
      <c r="L42" s="68"/>
      <c r="M42" s="68"/>
      <c r="N42" s="68"/>
      <c r="O42" s="68"/>
      <c r="P42" s="68"/>
      <c r="Q42" s="68"/>
      <c r="R42" s="68"/>
      <c r="S42" s="68"/>
      <c r="T42" s="68"/>
      <c r="U42" s="68"/>
      <c r="V42" s="68"/>
      <c r="W42" s="68"/>
      <c r="AC42" s="479"/>
      <c r="AD42" s="472" t="str">
        <f>IFERROR(VLOOKUP(L10,リスト!B24:E30,4,FALSE)*AJ10,"")</f>
        <v/>
      </c>
      <c r="AE42" s="473"/>
      <c r="AF42" s="473"/>
      <c r="AG42" s="476" t="s">
        <v>11</v>
      </c>
      <c r="AH42" s="476"/>
      <c r="AI42" s="481" t="str">
        <f>IF(AD42="","",MIN(AD42,ROUNDDOWN(H50/1000,0)))</f>
        <v/>
      </c>
      <c r="AJ42" s="482"/>
      <c r="AK42" s="482"/>
      <c r="AL42" s="476" t="s">
        <v>11</v>
      </c>
      <c r="AM42" s="480"/>
    </row>
    <row r="43" spans="1:48" s="3" customFormat="1" ht="12">
      <c r="A43" s="64"/>
      <c r="B43" s="68"/>
      <c r="C43" s="68"/>
      <c r="D43" s="68"/>
      <c r="E43" s="68"/>
      <c r="F43" s="68"/>
      <c r="G43" s="68"/>
      <c r="H43" s="68"/>
      <c r="I43" s="68"/>
      <c r="J43" s="68"/>
      <c r="K43" s="68"/>
      <c r="L43" s="68"/>
      <c r="M43" s="68"/>
      <c r="N43" s="68"/>
      <c r="O43" s="68"/>
      <c r="P43" s="68"/>
      <c r="Q43" s="68"/>
      <c r="R43" s="68"/>
      <c r="S43" s="68"/>
      <c r="T43" s="68"/>
      <c r="U43" s="68"/>
      <c r="V43" s="68"/>
      <c r="W43" s="68"/>
      <c r="AC43" s="479"/>
      <c r="AD43" s="474"/>
      <c r="AE43" s="475"/>
      <c r="AF43" s="475"/>
      <c r="AG43" s="476"/>
      <c r="AH43" s="476"/>
      <c r="AI43" s="483"/>
      <c r="AJ43" s="484"/>
      <c r="AK43" s="484"/>
      <c r="AL43" s="476"/>
      <c r="AM43" s="480"/>
      <c r="AT43" s="4"/>
    </row>
    <row r="44" spans="1:48" ht="15" customHeight="1">
      <c r="A44" s="466" t="s">
        <v>45</v>
      </c>
      <c r="B44" s="467"/>
      <c r="C44" s="467"/>
      <c r="D44" s="467"/>
      <c r="E44" s="467"/>
      <c r="F44" s="467"/>
      <c r="G44" s="468"/>
      <c r="H44" s="467" t="s">
        <v>319</v>
      </c>
      <c r="I44" s="467"/>
      <c r="J44" s="467"/>
      <c r="K44" s="467"/>
      <c r="L44" s="467"/>
      <c r="M44" s="466" t="s">
        <v>47</v>
      </c>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8"/>
    </row>
    <row r="45" spans="1:48" ht="15" customHeight="1">
      <c r="A45" s="93" t="s">
        <v>48</v>
      </c>
      <c r="B45" s="94"/>
      <c r="C45" s="94"/>
      <c r="D45" s="94"/>
      <c r="E45" s="95"/>
      <c r="F45" s="95"/>
      <c r="G45" s="96"/>
      <c r="H45" s="456"/>
      <c r="I45" s="456"/>
      <c r="J45" s="456"/>
      <c r="K45" s="456"/>
      <c r="L45" s="456"/>
      <c r="M45" s="469"/>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1"/>
    </row>
    <row r="46" spans="1:48" ht="15" customHeight="1">
      <c r="A46" s="72" t="s">
        <v>49</v>
      </c>
      <c r="B46" s="73"/>
      <c r="C46" s="73"/>
      <c r="D46" s="73"/>
      <c r="E46" s="74"/>
      <c r="F46" s="74"/>
      <c r="G46" s="75"/>
      <c r="H46" s="457"/>
      <c r="I46" s="457"/>
      <c r="J46" s="457"/>
      <c r="K46" s="457"/>
      <c r="L46" s="457"/>
      <c r="M46" s="463"/>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5"/>
    </row>
    <row r="47" spans="1:48" ht="15" customHeight="1">
      <c r="A47" s="72" t="s">
        <v>50</v>
      </c>
      <c r="B47" s="73"/>
      <c r="C47" s="73"/>
      <c r="D47" s="73"/>
      <c r="E47" s="74"/>
      <c r="F47" s="74"/>
      <c r="G47" s="75"/>
      <c r="H47" s="457"/>
      <c r="I47" s="457"/>
      <c r="J47" s="457"/>
      <c r="K47" s="457"/>
      <c r="L47" s="457"/>
      <c r="M47" s="463"/>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5"/>
    </row>
    <row r="48" spans="1:48" ht="15" customHeight="1">
      <c r="A48" s="72" t="s">
        <v>51</v>
      </c>
      <c r="B48" s="73"/>
      <c r="C48" s="73"/>
      <c r="D48" s="73"/>
      <c r="E48" s="74"/>
      <c r="F48" s="74"/>
      <c r="G48" s="75"/>
      <c r="H48" s="457"/>
      <c r="I48" s="457"/>
      <c r="J48" s="457"/>
      <c r="K48" s="457"/>
      <c r="L48" s="457"/>
      <c r="M48" s="463"/>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5"/>
    </row>
    <row r="49" spans="1:39" ht="15" customHeight="1">
      <c r="A49" s="72" t="s">
        <v>52</v>
      </c>
      <c r="B49" s="73"/>
      <c r="C49" s="73"/>
      <c r="D49" s="73"/>
      <c r="E49" s="74"/>
      <c r="F49" s="74"/>
      <c r="G49" s="75"/>
      <c r="H49" s="457"/>
      <c r="I49" s="457"/>
      <c r="J49" s="457"/>
      <c r="K49" s="457"/>
      <c r="L49" s="457"/>
      <c r="M49" s="463"/>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5"/>
    </row>
    <row r="50" spans="1:39" ht="15" customHeight="1">
      <c r="A50" s="76" t="s">
        <v>28</v>
      </c>
      <c r="B50" s="80"/>
      <c r="C50" s="80"/>
      <c r="D50" s="80"/>
      <c r="E50" s="77"/>
      <c r="F50" s="77"/>
      <c r="G50" s="78"/>
      <c r="H50" s="458">
        <f>SUM(H45:L49)</f>
        <v>0</v>
      </c>
      <c r="I50" s="458"/>
      <c r="J50" s="458"/>
      <c r="K50" s="458"/>
      <c r="L50" s="459"/>
      <c r="M50" s="460"/>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2"/>
    </row>
    <row r="51" spans="1:39" s="107" customFormat="1" ht="4.5" customHeight="1">
      <c r="A51" s="127"/>
      <c r="B51" s="127"/>
      <c r="C51" s="127"/>
      <c r="D51" s="127"/>
      <c r="E51" s="130"/>
      <c r="F51" s="130"/>
      <c r="G51" s="130"/>
      <c r="H51" s="130"/>
      <c r="I51" s="130"/>
      <c r="J51" s="131"/>
      <c r="K51" s="131"/>
      <c r="L51" s="131"/>
      <c r="M51" s="131"/>
      <c r="N51" s="131"/>
      <c r="O51" s="130"/>
      <c r="P51" s="130"/>
      <c r="Q51" s="130"/>
      <c r="R51" s="130"/>
      <c r="S51" s="130"/>
      <c r="T51" s="130"/>
      <c r="U51" s="130"/>
      <c r="V51" s="130"/>
      <c r="W51" s="130"/>
      <c r="X51" s="130"/>
      <c r="Y51" s="132"/>
      <c r="Z51" s="132"/>
      <c r="AA51" s="132"/>
      <c r="AB51" s="132"/>
      <c r="AC51" s="132"/>
      <c r="AD51" s="132"/>
      <c r="AE51" s="130"/>
      <c r="AF51" s="130"/>
      <c r="AG51" s="130"/>
      <c r="AH51" s="130"/>
      <c r="AI51" s="130"/>
      <c r="AJ51" s="130"/>
      <c r="AK51" s="130"/>
      <c r="AL51" s="130"/>
      <c r="AM51" s="130"/>
    </row>
    <row r="52" spans="1:39" s="107" customFormat="1">
      <c r="A52" s="298" t="s">
        <v>320</v>
      </c>
    </row>
    <row r="54" spans="1:39">
      <c r="AI54" s="455"/>
      <c r="AJ54" s="455"/>
      <c r="AK54" s="455"/>
      <c r="AL54" s="455"/>
      <c r="AM54" s="455"/>
    </row>
  </sheetData>
  <sheetProtection formatCells="0" formatColumns="0" formatRows="0" insertColumns="0" insertRows="0" autoFilter="0"/>
  <mergeCells count="95">
    <mergeCell ref="H39:L39"/>
    <mergeCell ref="M39:AM39"/>
    <mergeCell ref="AI31:AK31"/>
    <mergeCell ref="AL31:AM31"/>
    <mergeCell ref="H37:L37"/>
    <mergeCell ref="M37:AM37"/>
    <mergeCell ref="H38:L38"/>
    <mergeCell ref="M38:AM38"/>
    <mergeCell ref="H34:L34"/>
    <mergeCell ref="M34:AM34"/>
    <mergeCell ref="H35:L35"/>
    <mergeCell ref="M35:AM35"/>
    <mergeCell ref="H36:L36"/>
    <mergeCell ref="M36:AM36"/>
    <mergeCell ref="AL32:AM32"/>
    <mergeCell ref="AI32:AK32"/>
    <mergeCell ref="A24:G24"/>
    <mergeCell ref="A33:G33"/>
    <mergeCell ref="H33:L33"/>
    <mergeCell ref="M33:AM33"/>
    <mergeCell ref="M25:AM25"/>
    <mergeCell ref="M24:AM24"/>
    <mergeCell ref="H25:L25"/>
    <mergeCell ref="H24:L24"/>
    <mergeCell ref="M30:AM30"/>
    <mergeCell ref="M26:AM26"/>
    <mergeCell ref="M27:AM27"/>
    <mergeCell ref="M28:AM28"/>
    <mergeCell ref="H30:L30"/>
    <mergeCell ref="H29:L29"/>
    <mergeCell ref="M29:AM29"/>
    <mergeCell ref="H26:L26"/>
    <mergeCell ref="H27:L27"/>
    <mergeCell ref="H28:L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0:K10"/>
    <mergeCell ref="A19:AM19"/>
    <mergeCell ref="AL22:AM23"/>
    <mergeCell ref="AI22:AK23"/>
    <mergeCell ref="AI21:AM21"/>
    <mergeCell ref="A15:W15"/>
    <mergeCell ref="A16:W16"/>
    <mergeCell ref="X16:Z16"/>
    <mergeCell ref="A44:G44"/>
    <mergeCell ref="H44:L44"/>
    <mergeCell ref="AP10:AU10"/>
    <mergeCell ref="AG10:AI10"/>
    <mergeCell ref="AJ10:AK10"/>
    <mergeCell ref="AL10:AM10"/>
    <mergeCell ref="A11:H11"/>
    <mergeCell ref="AD21:AH21"/>
    <mergeCell ref="AC21:AC23"/>
    <mergeCell ref="AD22:AF23"/>
    <mergeCell ref="AG22:AH23"/>
    <mergeCell ref="L10:AF10"/>
    <mergeCell ref="A13:AM13"/>
    <mergeCell ref="A17:W17"/>
    <mergeCell ref="X15:Z15"/>
    <mergeCell ref="X17:Z17"/>
    <mergeCell ref="AD42:AF43"/>
    <mergeCell ref="AG42:AH43"/>
    <mergeCell ref="AD41:AH41"/>
    <mergeCell ref="AC41:AC43"/>
    <mergeCell ref="AL42:AM43"/>
    <mergeCell ref="AI42:AK43"/>
    <mergeCell ref="AI41:AM41"/>
    <mergeCell ref="M44:AM44"/>
    <mergeCell ref="M45:AM45"/>
    <mergeCell ref="M46:AM46"/>
    <mergeCell ref="M47:AM47"/>
    <mergeCell ref="M48:AM48"/>
    <mergeCell ref="AI54:AM54"/>
    <mergeCell ref="H45:L45"/>
    <mergeCell ref="H46:L46"/>
    <mergeCell ref="H47:L47"/>
    <mergeCell ref="H48:L48"/>
    <mergeCell ref="H50:L50"/>
    <mergeCell ref="M50:AM50"/>
    <mergeCell ref="H49:L49"/>
    <mergeCell ref="M49:AM49"/>
  </mergeCells>
  <phoneticPr fontId="4"/>
  <dataValidations count="2">
    <dataValidation imeMode="halfAlpha" allowBlank="1" showInputMessage="1" showErrorMessage="1" sqref="S21:V23 J21:N23 S32:V32 J32:N32" xr:uid="{00000000-0002-0000-0300-000000000000}"/>
    <dataValidation type="list" allowBlank="1" showInputMessage="1" showErrorMessage="1" sqref="X15:Z17" xr:uid="{DF580A99-DB87-467B-8312-4E0D9ACFE126}">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53</v>
      </c>
      <c r="B1" s="8"/>
      <c r="C1" s="7" t="s">
        <v>54</v>
      </c>
      <c r="I1" s="7"/>
      <c r="J1" s="7"/>
    </row>
    <row r="2" spans="1:15" ht="27" customHeight="1">
      <c r="A2" s="10" t="s">
        <v>55</v>
      </c>
      <c r="B2" s="11"/>
      <c r="C2" s="12"/>
      <c r="D2" s="12"/>
      <c r="E2" s="12"/>
      <c r="F2" s="12"/>
      <c r="G2" s="12"/>
      <c r="H2" s="13"/>
      <c r="I2" s="587" t="s">
        <v>56</v>
      </c>
      <c r="J2" s="588"/>
    </row>
    <row r="3" spans="1:15" ht="30" customHeight="1">
      <c r="A3" s="14"/>
      <c r="B3" s="15"/>
      <c r="C3" s="16"/>
      <c r="D3" s="16"/>
      <c r="E3" s="16"/>
      <c r="F3" s="16"/>
      <c r="G3" s="17" t="s">
        <v>57</v>
      </c>
      <c r="H3" s="18"/>
    </row>
    <row r="4" spans="1:15" ht="71.25" customHeight="1">
      <c r="A4" s="19"/>
      <c r="B4" s="20"/>
      <c r="C4" s="570" t="s">
        <v>58</v>
      </c>
      <c r="D4" s="571"/>
      <c r="E4" s="571"/>
      <c r="F4" s="572"/>
      <c r="G4" s="589" t="s">
        <v>59</v>
      </c>
      <c r="H4" s="590"/>
    </row>
    <row r="5" spans="1:15" ht="19" customHeight="1">
      <c r="A5" s="21"/>
      <c r="B5" s="22"/>
      <c r="C5" s="565" t="s">
        <v>60</v>
      </c>
      <c r="D5" s="23">
        <v>1</v>
      </c>
      <c r="E5" s="560" t="s">
        <v>61</v>
      </c>
      <c r="F5" s="23" t="s">
        <v>62</v>
      </c>
      <c r="G5" s="24">
        <v>653</v>
      </c>
      <c r="H5" s="25" t="s">
        <v>63</v>
      </c>
      <c r="K5" s="26"/>
      <c r="L5" s="27"/>
      <c r="M5" s="26"/>
      <c r="N5" s="27"/>
      <c r="O5" s="28"/>
    </row>
    <row r="6" spans="1:15" ht="19" customHeight="1">
      <c r="A6" s="21"/>
      <c r="B6" s="22"/>
      <c r="C6" s="565"/>
      <c r="D6" s="23">
        <v>2</v>
      </c>
      <c r="E6" s="560"/>
      <c r="F6" s="23" t="s">
        <v>64</v>
      </c>
      <c r="G6" s="24">
        <v>831</v>
      </c>
      <c r="H6" s="25" t="s">
        <v>63</v>
      </c>
      <c r="K6" s="26"/>
      <c r="L6" s="27"/>
      <c r="M6" s="26"/>
      <c r="N6" s="27"/>
      <c r="O6" s="28"/>
    </row>
    <row r="7" spans="1:15" ht="19" customHeight="1">
      <c r="A7" s="21"/>
      <c r="B7" s="22"/>
      <c r="C7" s="565"/>
      <c r="D7" s="23">
        <v>3</v>
      </c>
      <c r="E7" s="560"/>
      <c r="F7" s="23" t="s">
        <v>65</v>
      </c>
      <c r="G7" s="24">
        <v>1075</v>
      </c>
      <c r="H7" s="25" t="s">
        <v>63</v>
      </c>
      <c r="K7" s="26"/>
      <c r="L7" s="27"/>
      <c r="M7" s="26"/>
      <c r="N7" s="27"/>
      <c r="O7" s="28"/>
    </row>
    <row r="8" spans="1:15" ht="19" customHeight="1">
      <c r="A8" s="21"/>
      <c r="B8" s="22"/>
      <c r="C8" s="565"/>
      <c r="D8" s="23">
        <v>4</v>
      </c>
      <c r="E8" s="561" t="s">
        <v>66</v>
      </c>
      <c r="F8" s="561"/>
      <c r="G8" s="24">
        <v>305</v>
      </c>
      <c r="H8" s="25" t="s">
        <v>63</v>
      </c>
      <c r="K8" s="26"/>
      <c r="L8" s="27"/>
      <c r="M8" s="26"/>
      <c r="N8" s="27"/>
      <c r="O8" s="28"/>
    </row>
    <row r="9" spans="1:15" ht="19" customHeight="1">
      <c r="A9" s="21"/>
      <c r="B9" s="22"/>
      <c r="C9" s="565"/>
      <c r="D9" s="23">
        <v>5</v>
      </c>
      <c r="E9" s="560" t="s">
        <v>67</v>
      </c>
      <c r="F9" s="560"/>
      <c r="G9" s="24">
        <v>340</v>
      </c>
      <c r="H9" s="25" t="s">
        <v>63</v>
      </c>
      <c r="K9" s="26"/>
      <c r="L9" s="27"/>
      <c r="M9" s="26"/>
      <c r="N9" s="27"/>
      <c r="O9" s="28"/>
    </row>
    <row r="10" spans="1:15" ht="19" customHeight="1">
      <c r="A10" s="21"/>
      <c r="B10" s="22"/>
      <c r="C10" s="565"/>
      <c r="D10" s="23">
        <v>6</v>
      </c>
      <c r="E10" s="560" t="s">
        <v>68</v>
      </c>
      <c r="F10" s="23" t="s">
        <v>62</v>
      </c>
      <c r="G10" s="24">
        <v>642</v>
      </c>
      <c r="H10" s="25" t="s">
        <v>63</v>
      </c>
      <c r="K10" s="26"/>
      <c r="L10" s="27"/>
      <c r="M10" s="26"/>
      <c r="N10" s="27"/>
      <c r="O10" s="28"/>
    </row>
    <row r="11" spans="1:15" ht="19" customHeight="1">
      <c r="A11" s="21"/>
      <c r="B11" s="22"/>
      <c r="C11" s="565"/>
      <c r="D11" s="23">
        <v>7</v>
      </c>
      <c r="E11" s="560"/>
      <c r="F11" s="23" t="s">
        <v>64</v>
      </c>
      <c r="G11" s="24">
        <v>776</v>
      </c>
      <c r="H11" s="25" t="s">
        <v>63</v>
      </c>
      <c r="K11" s="26"/>
      <c r="L11" s="27"/>
      <c r="M11" s="26"/>
      <c r="N11" s="27"/>
      <c r="O11" s="28"/>
    </row>
    <row r="12" spans="1:15" ht="19" customHeight="1">
      <c r="A12" s="21"/>
      <c r="B12" s="22"/>
      <c r="C12" s="565"/>
      <c r="D12" s="23">
        <v>8</v>
      </c>
      <c r="E12" s="560"/>
      <c r="F12" s="23" t="s">
        <v>65</v>
      </c>
      <c r="G12" s="24">
        <v>1272</v>
      </c>
      <c r="H12" s="25" t="s">
        <v>63</v>
      </c>
      <c r="K12" s="26"/>
      <c r="L12" s="27"/>
      <c r="M12" s="26"/>
      <c r="N12" s="27"/>
      <c r="O12" s="28"/>
    </row>
    <row r="13" spans="1:15" ht="19" customHeight="1">
      <c r="A13" s="21"/>
      <c r="B13" s="22"/>
      <c r="C13" s="29" t="s">
        <v>69</v>
      </c>
      <c r="D13" s="23">
        <v>9</v>
      </c>
      <c r="E13" s="560" t="s">
        <v>70</v>
      </c>
      <c r="F13" s="560"/>
      <c r="G13" s="24">
        <v>44</v>
      </c>
      <c r="H13" s="25" t="s">
        <v>71</v>
      </c>
      <c r="K13" s="26"/>
      <c r="L13" s="28"/>
      <c r="M13" s="28"/>
      <c r="N13" s="27"/>
      <c r="O13" s="26"/>
    </row>
    <row r="14" spans="1:15" ht="19" customHeight="1">
      <c r="A14" s="21"/>
      <c r="B14" s="22"/>
      <c r="C14" s="565" t="s">
        <v>72</v>
      </c>
      <c r="D14" s="23">
        <v>10</v>
      </c>
      <c r="E14" s="560" t="s">
        <v>73</v>
      </c>
      <c r="F14" s="560"/>
      <c r="G14" s="24">
        <v>500</v>
      </c>
      <c r="H14" s="25" t="s">
        <v>63</v>
      </c>
      <c r="K14" s="26"/>
      <c r="L14" s="27"/>
      <c r="M14" s="26"/>
      <c r="N14" s="27"/>
      <c r="O14" s="28"/>
    </row>
    <row r="15" spans="1:15" ht="19" customHeight="1">
      <c r="A15" s="21"/>
      <c r="B15" s="22"/>
      <c r="C15" s="565"/>
      <c r="D15" s="23">
        <v>11</v>
      </c>
      <c r="E15" s="560" t="s">
        <v>74</v>
      </c>
      <c r="F15" s="560"/>
      <c r="G15" s="24">
        <v>431</v>
      </c>
      <c r="H15" s="25" t="s">
        <v>63</v>
      </c>
      <c r="K15" s="26"/>
      <c r="L15" s="27"/>
      <c r="M15" s="26"/>
      <c r="N15" s="27"/>
      <c r="O15" s="28"/>
    </row>
    <row r="16" spans="1:15" ht="19" customHeight="1">
      <c r="A16" s="21"/>
      <c r="B16" s="22"/>
      <c r="C16" s="565"/>
      <c r="D16" s="23">
        <v>12</v>
      </c>
      <c r="E16" s="560" t="s">
        <v>75</v>
      </c>
      <c r="F16" s="560"/>
      <c r="G16" s="24">
        <v>464</v>
      </c>
      <c r="H16" s="25" t="s">
        <v>63</v>
      </c>
      <c r="K16" s="26"/>
      <c r="L16" s="27"/>
      <c r="M16" s="26"/>
      <c r="N16" s="27"/>
      <c r="O16" s="28"/>
    </row>
    <row r="17" spans="1:28" ht="19" customHeight="1">
      <c r="A17" s="21"/>
      <c r="B17" s="22"/>
      <c r="C17" s="565"/>
      <c r="D17" s="23">
        <v>13</v>
      </c>
      <c r="E17" s="560" t="s">
        <v>76</v>
      </c>
      <c r="F17" s="560"/>
      <c r="G17" s="24">
        <v>153</v>
      </c>
      <c r="H17" s="25" t="s">
        <v>63</v>
      </c>
      <c r="K17" s="26"/>
      <c r="L17" s="27"/>
      <c r="M17" s="26"/>
      <c r="N17" s="27"/>
      <c r="O17" s="28"/>
    </row>
    <row r="18" spans="1:28" ht="19" customHeight="1">
      <c r="A18" s="21"/>
      <c r="B18" s="22"/>
      <c r="C18" s="565"/>
      <c r="D18" s="23">
        <v>14</v>
      </c>
      <c r="E18" s="560" t="s">
        <v>77</v>
      </c>
      <c r="F18" s="560"/>
      <c r="G18" s="24">
        <v>1002</v>
      </c>
      <c r="H18" s="25" t="s">
        <v>63</v>
      </c>
      <c r="K18" s="26"/>
      <c r="L18" s="27"/>
      <c r="M18" s="26"/>
      <c r="N18" s="27"/>
      <c r="O18" s="28"/>
    </row>
    <row r="19" spans="1:28" ht="19" customHeight="1">
      <c r="A19" s="21"/>
      <c r="B19" s="22"/>
      <c r="C19" s="565"/>
      <c r="D19" s="23">
        <v>15</v>
      </c>
      <c r="E19" s="560" t="s">
        <v>78</v>
      </c>
      <c r="F19" s="560"/>
      <c r="G19" s="24">
        <v>573</v>
      </c>
      <c r="H19" s="25" t="s">
        <v>63</v>
      </c>
      <c r="K19" s="26"/>
      <c r="L19" s="27"/>
      <c r="M19" s="26"/>
      <c r="N19" s="27"/>
      <c r="O19" s="28"/>
    </row>
    <row r="20" spans="1:28" ht="19" customHeight="1">
      <c r="A20" s="21"/>
      <c r="B20" s="22"/>
      <c r="C20" s="565"/>
      <c r="D20" s="23">
        <v>16</v>
      </c>
      <c r="E20" s="560" t="s">
        <v>79</v>
      </c>
      <c r="F20" s="560"/>
      <c r="G20" s="24">
        <v>227</v>
      </c>
      <c r="H20" s="25" t="s">
        <v>63</v>
      </c>
      <c r="K20" s="26"/>
      <c r="L20" s="27"/>
      <c r="M20" s="26"/>
      <c r="N20" s="27"/>
      <c r="O20" s="28"/>
    </row>
    <row r="21" spans="1:28" s="30" customFormat="1" ht="19" customHeight="1">
      <c r="A21" s="21"/>
      <c r="B21" s="22"/>
      <c r="C21" s="565"/>
      <c r="D21" s="23">
        <v>17</v>
      </c>
      <c r="E21" s="560" t="s">
        <v>80</v>
      </c>
      <c r="F21" s="560"/>
      <c r="G21" s="24">
        <v>252</v>
      </c>
      <c r="H21" s="25" t="s">
        <v>63</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565"/>
      <c r="D22" s="23">
        <v>18</v>
      </c>
      <c r="E22" s="564" t="s">
        <v>81</v>
      </c>
      <c r="F22" s="564"/>
      <c r="G22" s="24">
        <v>82</v>
      </c>
      <c r="H22" s="25" t="s">
        <v>63</v>
      </c>
      <c r="K22" s="26"/>
      <c r="L22" s="27"/>
      <c r="M22" s="26"/>
      <c r="N22" s="27"/>
      <c r="O22" s="28"/>
    </row>
    <row r="23" spans="1:28" ht="19" customHeight="1">
      <c r="A23" s="21"/>
      <c r="B23" s="22"/>
      <c r="C23" s="559" t="s">
        <v>82</v>
      </c>
      <c r="D23" s="23">
        <v>19</v>
      </c>
      <c r="E23" s="560" t="s">
        <v>83</v>
      </c>
      <c r="F23" s="560"/>
      <c r="G23" s="24">
        <v>637</v>
      </c>
      <c r="H23" s="25" t="s">
        <v>63</v>
      </c>
      <c r="K23" s="26"/>
      <c r="L23" s="27"/>
      <c r="M23" s="26"/>
      <c r="N23" s="27"/>
      <c r="O23" s="28"/>
    </row>
    <row r="24" spans="1:28" ht="19" customHeight="1">
      <c r="A24" s="21"/>
      <c r="B24" s="22"/>
      <c r="C24" s="559"/>
      <c r="D24" s="23">
        <v>20</v>
      </c>
      <c r="E24" s="560" t="s">
        <v>84</v>
      </c>
      <c r="F24" s="560"/>
      <c r="G24" s="24">
        <v>873</v>
      </c>
      <c r="H24" s="25" t="s">
        <v>63</v>
      </c>
      <c r="K24" s="26"/>
      <c r="L24" s="27"/>
      <c r="M24" s="26"/>
      <c r="N24" s="27"/>
      <c r="O24" s="28"/>
    </row>
    <row r="25" spans="1:28" ht="19" customHeight="1">
      <c r="A25" s="21"/>
      <c r="B25" s="22"/>
      <c r="C25" s="559" t="s">
        <v>85</v>
      </c>
      <c r="D25" s="23">
        <v>21</v>
      </c>
      <c r="E25" s="560" t="s">
        <v>86</v>
      </c>
      <c r="F25" s="560"/>
      <c r="G25" s="24">
        <v>40</v>
      </c>
      <c r="H25" s="25" t="s">
        <v>71</v>
      </c>
      <c r="K25" s="26"/>
      <c r="L25" s="28"/>
      <c r="M25" s="28"/>
      <c r="N25" s="27"/>
      <c r="O25" s="26"/>
    </row>
    <row r="26" spans="1:28" ht="19" customHeight="1">
      <c r="A26" s="21"/>
      <c r="B26" s="22"/>
      <c r="C26" s="559"/>
      <c r="D26" s="23">
        <v>22</v>
      </c>
      <c r="E26" s="560" t="s">
        <v>87</v>
      </c>
      <c r="F26" s="560"/>
      <c r="G26" s="24">
        <v>48</v>
      </c>
      <c r="H26" s="25" t="s">
        <v>71</v>
      </c>
      <c r="K26" s="26"/>
      <c r="L26" s="28"/>
      <c r="M26" s="28"/>
      <c r="N26" s="27"/>
      <c r="O26" s="26"/>
    </row>
    <row r="27" spans="1:28" ht="19" customHeight="1">
      <c r="A27" s="21"/>
      <c r="B27" s="22"/>
      <c r="C27" s="559"/>
      <c r="D27" s="23">
        <v>23</v>
      </c>
      <c r="E27" s="560" t="s">
        <v>88</v>
      </c>
      <c r="F27" s="560"/>
      <c r="G27" s="24">
        <v>39</v>
      </c>
      <c r="H27" s="25" t="s">
        <v>71</v>
      </c>
      <c r="K27" s="26"/>
      <c r="L27" s="28"/>
      <c r="M27" s="28"/>
      <c r="N27" s="27"/>
      <c r="O27" s="26"/>
    </row>
    <row r="28" spans="1:28" ht="19" customHeight="1">
      <c r="A28" s="21"/>
      <c r="B28" s="22"/>
      <c r="C28" s="559"/>
      <c r="D28" s="23">
        <v>24</v>
      </c>
      <c r="E28" s="560" t="s">
        <v>89</v>
      </c>
      <c r="F28" s="560"/>
      <c r="G28" s="24">
        <v>48</v>
      </c>
      <c r="H28" s="25" t="s">
        <v>71</v>
      </c>
      <c r="K28" s="26"/>
      <c r="L28" s="28"/>
      <c r="M28" s="28"/>
      <c r="N28" s="27"/>
      <c r="O28" s="26"/>
    </row>
    <row r="29" spans="1:28" ht="19" customHeight="1">
      <c r="A29" s="21"/>
      <c r="B29" s="22"/>
      <c r="C29" s="559"/>
      <c r="D29" s="23">
        <v>25</v>
      </c>
      <c r="E29" s="560" t="s">
        <v>90</v>
      </c>
      <c r="F29" s="560"/>
      <c r="G29" s="24">
        <v>43</v>
      </c>
      <c r="H29" s="25" t="s">
        <v>71</v>
      </c>
      <c r="K29" s="26"/>
      <c r="L29" s="28"/>
      <c r="M29" s="28"/>
      <c r="N29" s="27"/>
      <c r="O29" s="26"/>
    </row>
    <row r="30" spans="1:28" ht="19" customHeight="1">
      <c r="A30" s="21"/>
      <c r="B30" s="22"/>
      <c r="C30" s="559"/>
      <c r="D30" s="23">
        <v>26</v>
      </c>
      <c r="E30" s="560" t="s">
        <v>91</v>
      </c>
      <c r="F30" s="560"/>
      <c r="G30" s="24">
        <v>48</v>
      </c>
      <c r="H30" s="25" t="s">
        <v>71</v>
      </c>
      <c r="K30" s="26"/>
      <c r="L30" s="28"/>
      <c r="M30" s="28"/>
      <c r="N30" s="27"/>
      <c r="O30" s="26"/>
    </row>
    <row r="31" spans="1:28" ht="19" customHeight="1">
      <c r="A31" s="21"/>
      <c r="B31" s="22"/>
      <c r="C31" s="559"/>
      <c r="D31" s="23">
        <v>27</v>
      </c>
      <c r="E31" s="561" t="s">
        <v>92</v>
      </c>
      <c r="F31" s="561"/>
      <c r="G31" s="24">
        <v>37</v>
      </c>
      <c r="H31" s="25" t="s">
        <v>71</v>
      </c>
      <c r="K31" s="26"/>
      <c r="L31" s="28"/>
      <c r="M31" s="28"/>
      <c r="N31" s="27"/>
      <c r="O31" s="26"/>
    </row>
    <row r="32" spans="1:28" ht="19" customHeight="1">
      <c r="A32" s="31"/>
      <c r="B32" s="32"/>
      <c r="C32" s="559"/>
      <c r="D32" s="23">
        <v>28</v>
      </c>
      <c r="E32" s="561" t="s">
        <v>93</v>
      </c>
      <c r="F32" s="561"/>
      <c r="G32" s="24">
        <v>37</v>
      </c>
      <c r="H32" s="25" t="s">
        <v>71</v>
      </c>
      <c r="K32" s="26"/>
      <c r="L32" s="28"/>
      <c r="M32" s="28"/>
      <c r="N32" s="27"/>
      <c r="O32" s="26"/>
    </row>
    <row r="33" spans="1:10" ht="246.75" customHeight="1">
      <c r="A33" s="33" t="s">
        <v>94</v>
      </c>
      <c r="B33" s="34"/>
      <c r="C33" s="35"/>
      <c r="D33" s="36"/>
      <c r="E33" s="37"/>
      <c r="F33" s="38"/>
      <c r="G33" s="585" t="s">
        <v>95</v>
      </c>
      <c r="H33" s="586"/>
    </row>
    <row r="34" spans="1:10" ht="70.5" customHeight="1">
      <c r="A34" s="39" t="s">
        <v>96</v>
      </c>
      <c r="B34" s="40"/>
      <c r="C34" s="41"/>
      <c r="D34" s="42"/>
      <c r="E34" s="43"/>
      <c r="F34" s="44"/>
      <c r="G34" s="550" t="s">
        <v>97</v>
      </c>
      <c r="H34" s="551"/>
    </row>
    <row r="35" spans="1:10" ht="21" customHeight="1">
      <c r="A35" s="45" t="s">
        <v>98</v>
      </c>
      <c r="B35" s="45"/>
      <c r="C35" s="28"/>
      <c r="D35" s="28"/>
      <c r="E35" s="45"/>
      <c r="F35" s="28"/>
      <c r="G35" s="46"/>
      <c r="H35" s="46"/>
    </row>
    <row r="36" spans="1:10" ht="21" customHeight="1">
      <c r="A36" s="9" t="s">
        <v>99</v>
      </c>
    </row>
    <row r="37" spans="1:10" ht="21" customHeight="1">
      <c r="A37" s="9" t="s">
        <v>100</v>
      </c>
    </row>
    <row r="38" spans="1:10" ht="21" customHeight="1">
      <c r="B38" s="9" t="s">
        <v>101</v>
      </c>
    </row>
    <row r="39" spans="1:10" ht="21" customHeight="1">
      <c r="A39" s="9" t="s">
        <v>102</v>
      </c>
    </row>
    <row r="40" spans="1:10">
      <c r="A40" s="9" t="s">
        <v>103</v>
      </c>
    </row>
    <row r="41" spans="1:10">
      <c r="A41" s="9" t="s">
        <v>104</v>
      </c>
    </row>
    <row r="42" spans="1:10">
      <c r="A42" s="9" t="s">
        <v>105</v>
      </c>
    </row>
    <row r="44" spans="1:10" ht="19">
      <c r="I44" s="584" t="s">
        <v>106</v>
      </c>
      <c r="J44" s="584"/>
    </row>
    <row r="45" spans="1:10" ht="21">
      <c r="I45" s="47"/>
      <c r="J45" s="47"/>
    </row>
    <row r="48" spans="1:10" ht="19">
      <c r="A48" s="10" t="s">
        <v>107</v>
      </c>
      <c r="B48" s="11"/>
      <c r="C48" s="12"/>
      <c r="D48" s="12"/>
      <c r="E48" s="12"/>
      <c r="F48" s="12"/>
      <c r="G48" s="12"/>
      <c r="H48" s="48"/>
      <c r="I48" s="48"/>
      <c r="J48" s="13"/>
    </row>
    <row r="49" spans="1:10" ht="16.5">
      <c r="A49" s="14"/>
      <c r="B49" s="15"/>
      <c r="C49" s="16"/>
      <c r="D49" s="16"/>
      <c r="E49" s="16"/>
      <c r="F49" s="16"/>
      <c r="G49" s="568" t="s">
        <v>108</v>
      </c>
      <c r="H49" s="569"/>
      <c r="I49" s="568" t="s">
        <v>109</v>
      </c>
      <c r="J49" s="569"/>
    </row>
    <row r="50" spans="1:10" ht="14.25" customHeight="1">
      <c r="A50" s="19"/>
      <c r="B50" s="20"/>
      <c r="C50" s="570" t="s">
        <v>110</v>
      </c>
      <c r="D50" s="571"/>
      <c r="E50" s="571"/>
      <c r="F50" s="572"/>
      <c r="G50" s="576" t="s">
        <v>111</v>
      </c>
      <c r="H50" s="577"/>
      <c r="I50" s="580" t="s">
        <v>112</v>
      </c>
      <c r="J50" s="581"/>
    </row>
    <row r="51" spans="1:10" ht="29.25" customHeight="1">
      <c r="A51" s="49"/>
      <c r="B51" s="50"/>
      <c r="C51" s="573"/>
      <c r="D51" s="574"/>
      <c r="E51" s="574"/>
      <c r="F51" s="575"/>
      <c r="G51" s="578"/>
      <c r="H51" s="579"/>
      <c r="I51" s="582"/>
      <c r="J51" s="583"/>
    </row>
    <row r="52" spans="1:10" ht="21">
      <c r="A52" s="21"/>
      <c r="B52" s="22"/>
      <c r="C52" s="565" t="s">
        <v>60</v>
      </c>
      <c r="D52" s="23">
        <v>1</v>
      </c>
      <c r="E52" s="560" t="s">
        <v>61</v>
      </c>
      <c r="F52" s="23" t="s">
        <v>62</v>
      </c>
      <c r="G52" s="51">
        <v>20</v>
      </c>
      <c r="H52" s="52" t="s">
        <v>113</v>
      </c>
      <c r="I52" s="24">
        <v>200</v>
      </c>
      <c r="J52" s="52" t="s">
        <v>63</v>
      </c>
    </row>
    <row r="53" spans="1:10" ht="21">
      <c r="A53" s="21"/>
      <c r="B53" s="22"/>
      <c r="C53" s="565"/>
      <c r="D53" s="23">
        <v>2</v>
      </c>
      <c r="E53" s="560"/>
      <c r="F53" s="23" t="s">
        <v>64</v>
      </c>
      <c r="G53" s="51">
        <v>20</v>
      </c>
      <c r="H53" s="52" t="s">
        <v>113</v>
      </c>
      <c r="I53" s="24">
        <v>200</v>
      </c>
      <c r="J53" s="52" t="s">
        <v>63</v>
      </c>
    </row>
    <row r="54" spans="1:10" ht="21">
      <c r="A54" s="21"/>
      <c r="B54" s="22"/>
      <c r="C54" s="565"/>
      <c r="D54" s="23">
        <v>3</v>
      </c>
      <c r="E54" s="560"/>
      <c r="F54" s="23" t="s">
        <v>65</v>
      </c>
      <c r="G54" s="51">
        <v>20</v>
      </c>
      <c r="H54" s="52" t="s">
        <v>113</v>
      </c>
      <c r="I54" s="24">
        <v>200</v>
      </c>
      <c r="J54" s="52" t="s">
        <v>63</v>
      </c>
    </row>
    <row r="55" spans="1:10" ht="21">
      <c r="A55" s="21"/>
      <c r="B55" s="22"/>
      <c r="C55" s="565"/>
      <c r="D55" s="23">
        <v>4</v>
      </c>
      <c r="E55" s="561" t="s">
        <v>66</v>
      </c>
      <c r="F55" s="561"/>
      <c r="G55" s="51">
        <v>20</v>
      </c>
      <c r="H55" s="52" t="s">
        <v>113</v>
      </c>
      <c r="I55" s="24">
        <v>200</v>
      </c>
      <c r="J55" s="52" t="s">
        <v>63</v>
      </c>
    </row>
    <row r="56" spans="1:10" ht="21">
      <c r="A56" s="21"/>
      <c r="B56" s="22"/>
      <c r="C56" s="565"/>
      <c r="D56" s="23">
        <v>5</v>
      </c>
      <c r="E56" s="560" t="s">
        <v>67</v>
      </c>
      <c r="F56" s="560"/>
      <c r="G56" s="51">
        <v>20</v>
      </c>
      <c r="H56" s="52" t="s">
        <v>113</v>
      </c>
      <c r="I56" s="24">
        <v>200</v>
      </c>
      <c r="J56" s="52" t="s">
        <v>63</v>
      </c>
    </row>
    <row r="57" spans="1:10" ht="21">
      <c r="A57" s="21"/>
      <c r="B57" s="22"/>
      <c r="C57" s="565"/>
      <c r="D57" s="23">
        <v>6</v>
      </c>
      <c r="E57" s="560" t="s">
        <v>68</v>
      </c>
      <c r="F57" s="23" t="s">
        <v>62</v>
      </c>
      <c r="G57" s="51">
        <v>20</v>
      </c>
      <c r="H57" s="52" t="s">
        <v>113</v>
      </c>
      <c r="I57" s="24">
        <v>200</v>
      </c>
      <c r="J57" s="52" t="s">
        <v>63</v>
      </c>
    </row>
    <row r="58" spans="1:10" ht="21">
      <c r="A58" s="21"/>
      <c r="B58" s="22"/>
      <c r="C58" s="565"/>
      <c r="D58" s="23">
        <v>7</v>
      </c>
      <c r="E58" s="560"/>
      <c r="F58" s="23" t="s">
        <v>64</v>
      </c>
      <c r="G58" s="51">
        <v>20</v>
      </c>
      <c r="H58" s="52" t="s">
        <v>113</v>
      </c>
      <c r="I58" s="24">
        <v>200</v>
      </c>
      <c r="J58" s="52" t="s">
        <v>63</v>
      </c>
    </row>
    <row r="59" spans="1:10" ht="21">
      <c r="A59" s="21"/>
      <c r="B59" s="22"/>
      <c r="C59" s="565"/>
      <c r="D59" s="23">
        <v>8</v>
      </c>
      <c r="E59" s="560"/>
      <c r="F59" s="23" t="s">
        <v>65</v>
      </c>
      <c r="G59" s="51">
        <v>20</v>
      </c>
      <c r="H59" s="52" t="s">
        <v>113</v>
      </c>
      <c r="I59" s="24">
        <v>200</v>
      </c>
      <c r="J59" s="52" t="s">
        <v>63</v>
      </c>
    </row>
    <row r="60" spans="1:10" ht="21">
      <c r="A60" s="21"/>
      <c r="B60" s="22"/>
      <c r="C60" s="29" t="s">
        <v>69</v>
      </c>
      <c r="D60" s="23">
        <v>9</v>
      </c>
      <c r="E60" s="560" t="s">
        <v>70</v>
      </c>
      <c r="F60" s="560"/>
      <c r="G60" s="51">
        <v>20</v>
      </c>
      <c r="H60" s="52" t="s">
        <v>113</v>
      </c>
      <c r="I60" s="24">
        <v>200</v>
      </c>
      <c r="J60" s="52" t="s">
        <v>63</v>
      </c>
    </row>
    <row r="61" spans="1:10" ht="21">
      <c r="A61" s="21"/>
      <c r="B61" s="22"/>
      <c r="C61" s="565" t="s">
        <v>72</v>
      </c>
      <c r="D61" s="23">
        <v>10</v>
      </c>
      <c r="E61" s="560" t="s">
        <v>73</v>
      </c>
      <c r="F61" s="560"/>
      <c r="G61" s="51">
        <v>20</v>
      </c>
      <c r="H61" s="52" t="s">
        <v>113</v>
      </c>
      <c r="I61" s="24">
        <v>200</v>
      </c>
      <c r="J61" s="52" t="s">
        <v>63</v>
      </c>
    </row>
    <row r="62" spans="1:10" ht="21">
      <c r="A62" s="21"/>
      <c r="B62" s="22"/>
      <c r="C62" s="565"/>
      <c r="D62" s="23">
        <v>11</v>
      </c>
      <c r="E62" s="560" t="s">
        <v>74</v>
      </c>
      <c r="F62" s="560"/>
      <c r="G62" s="51">
        <v>20</v>
      </c>
      <c r="H62" s="52" t="s">
        <v>113</v>
      </c>
      <c r="I62" s="24">
        <v>200</v>
      </c>
      <c r="J62" s="52" t="s">
        <v>63</v>
      </c>
    </row>
    <row r="63" spans="1:10" ht="21">
      <c r="A63" s="21"/>
      <c r="B63" s="22"/>
      <c r="C63" s="565"/>
      <c r="D63" s="23">
        <v>12</v>
      </c>
      <c r="E63" s="560" t="s">
        <v>75</v>
      </c>
      <c r="F63" s="560"/>
      <c r="G63" s="51">
        <v>20</v>
      </c>
      <c r="H63" s="52" t="s">
        <v>113</v>
      </c>
      <c r="I63" s="24">
        <v>200</v>
      </c>
      <c r="J63" s="52" t="s">
        <v>63</v>
      </c>
    </row>
    <row r="64" spans="1:10" ht="21">
      <c r="A64" s="21"/>
      <c r="B64" s="22"/>
      <c r="C64" s="565"/>
      <c r="D64" s="23">
        <v>13</v>
      </c>
      <c r="E64" s="560" t="s">
        <v>76</v>
      </c>
      <c r="F64" s="560"/>
      <c r="G64" s="51">
        <v>20</v>
      </c>
      <c r="H64" s="52" t="s">
        <v>113</v>
      </c>
      <c r="I64" s="24">
        <v>200</v>
      </c>
      <c r="J64" s="52" t="s">
        <v>63</v>
      </c>
    </row>
    <row r="65" spans="1:10" ht="21">
      <c r="A65" s="21"/>
      <c r="B65" s="22"/>
      <c r="C65" s="565"/>
      <c r="D65" s="23">
        <v>14</v>
      </c>
      <c r="E65" s="560" t="s">
        <v>77</v>
      </c>
      <c r="F65" s="560"/>
      <c r="G65" s="51">
        <v>20</v>
      </c>
      <c r="H65" s="52" t="s">
        <v>113</v>
      </c>
      <c r="I65" s="24">
        <v>200</v>
      </c>
      <c r="J65" s="52" t="s">
        <v>63</v>
      </c>
    </row>
    <row r="66" spans="1:10" ht="21">
      <c r="A66" s="21"/>
      <c r="B66" s="22"/>
      <c r="C66" s="565"/>
      <c r="D66" s="23">
        <v>15</v>
      </c>
      <c r="E66" s="560" t="s">
        <v>78</v>
      </c>
      <c r="F66" s="560"/>
      <c r="G66" s="51">
        <v>20</v>
      </c>
      <c r="H66" s="52" t="s">
        <v>113</v>
      </c>
      <c r="I66" s="24">
        <v>200</v>
      </c>
      <c r="J66" s="52" t="s">
        <v>63</v>
      </c>
    </row>
    <row r="67" spans="1:10" ht="21">
      <c r="A67" s="21"/>
      <c r="B67" s="22"/>
      <c r="C67" s="565"/>
      <c r="D67" s="53">
        <v>16</v>
      </c>
      <c r="E67" s="566" t="s">
        <v>79</v>
      </c>
      <c r="F67" s="54" t="s">
        <v>114</v>
      </c>
      <c r="G67" s="55" t="s">
        <v>115</v>
      </c>
      <c r="H67" s="52" t="s">
        <v>113</v>
      </c>
      <c r="I67" s="562">
        <v>200</v>
      </c>
      <c r="J67" s="562" t="s">
        <v>63</v>
      </c>
    </row>
    <row r="68" spans="1:10" ht="21">
      <c r="A68" s="21"/>
      <c r="B68" s="22"/>
      <c r="C68" s="565"/>
      <c r="D68" s="53">
        <v>17</v>
      </c>
      <c r="E68" s="567"/>
      <c r="F68" s="54" t="s">
        <v>116</v>
      </c>
      <c r="G68" s="55" t="s">
        <v>117</v>
      </c>
      <c r="H68" s="52" t="s">
        <v>113</v>
      </c>
      <c r="I68" s="563"/>
      <c r="J68" s="563"/>
    </row>
    <row r="69" spans="1:10" ht="21">
      <c r="A69" s="21"/>
      <c r="B69" s="22"/>
      <c r="C69" s="565"/>
      <c r="D69" s="53">
        <v>18</v>
      </c>
      <c r="E69" s="560" t="s">
        <v>80</v>
      </c>
      <c r="F69" s="560"/>
      <c r="G69" s="51">
        <v>20</v>
      </c>
      <c r="H69" s="52" t="s">
        <v>113</v>
      </c>
      <c r="I69" s="24">
        <v>200</v>
      </c>
      <c r="J69" s="52" t="s">
        <v>63</v>
      </c>
    </row>
    <row r="70" spans="1:10" ht="21">
      <c r="A70" s="21"/>
      <c r="B70" s="22"/>
      <c r="C70" s="565"/>
      <c r="D70" s="53">
        <v>19</v>
      </c>
      <c r="E70" s="564" t="s">
        <v>81</v>
      </c>
      <c r="F70" s="564"/>
      <c r="G70" s="51">
        <v>20</v>
      </c>
      <c r="H70" s="52" t="s">
        <v>113</v>
      </c>
      <c r="I70" s="24">
        <v>200</v>
      </c>
      <c r="J70" s="52" t="s">
        <v>63</v>
      </c>
    </row>
    <row r="71" spans="1:10" ht="21">
      <c r="A71" s="21"/>
      <c r="B71" s="22"/>
      <c r="C71" s="559" t="s">
        <v>82</v>
      </c>
      <c r="D71" s="53">
        <v>20</v>
      </c>
      <c r="E71" s="560" t="s">
        <v>83</v>
      </c>
      <c r="F71" s="560"/>
      <c r="G71" s="51">
        <v>20</v>
      </c>
      <c r="H71" s="52" t="s">
        <v>113</v>
      </c>
      <c r="I71" s="24">
        <v>200</v>
      </c>
      <c r="J71" s="52" t="s">
        <v>63</v>
      </c>
    </row>
    <row r="72" spans="1:10" ht="21">
      <c r="A72" s="21"/>
      <c r="B72" s="22"/>
      <c r="C72" s="559"/>
      <c r="D72" s="53">
        <v>21</v>
      </c>
      <c r="E72" s="560" t="s">
        <v>84</v>
      </c>
      <c r="F72" s="560"/>
      <c r="G72" s="51">
        <v>20</v>
      </c>
      <c r="H72" s="52" t="s">
        <v>113</v>
      </c>
      <c r="I72" s="24">
        <v>200</v>
      </c>
      <c r="J72" s="52" t="s">
        <v>63</v>
      </c>
    </row>
    <row r="73" spans="1:10" ht="21">
      <c r="A73" s="21"/>
      <c r="B73" s="22"/>
      <c r="C73" s="559" t="s">
        <v>85</v>
      </c>
      <c r="D73" s="53">
        <v>22</v>
      </c>
      <c r="E73" s="560" t="s">
        <v>86</v>
      </c>
      <c r="F73" s="560"/>
      <c r="G73" s="51" t="s">
        <v>118</v>
      </c>
      <c r="H73" s="52" t="s">
        <v>118</v>
      </c>
      <c r="I73" s="52" t="s">
        <v>118</v>
      </c>
      <c r="J73" s="52" t="s">
        <v>118</v>
      </c>
    </row>
    <row r="74" spans="1:10" ht="21">
      <c r="A74" s="21"/>
      <c r="B74" s="22"/>
      <c r="C74" s="559"/>
      <c r="D74" s="53">
        <v>23</v>
      </c>
      <c r="E74" s="560" t="s">
        <v>87</v>
      </c>
      <c r="F74" s="560"/>
      <c r="G74" s="51" t="s">
        <v>118</v>
      </c>
      <c r="H74" s="52" t="s">
        <v>118</v>
      </c>
      <c r="I74" s="52" t="s">
        <v>118</v>
      </c>
      <c r="J74" s="52" t="s">
        <v>118</v>
      </c>
    </row>
    <row r="75" spans="1:10" ht="21">
      <c r="A75" s="21"/>
      <c r="B75" s="22"/>
      <c r="C75" s="559"/>
      <c r="D75" s="53">
        <v>24</v>
      </c>
      <c r="E75" s="560" t="s">
        <v>88</v>
      </c>
      <c r="F75" s="560"/>
      <c r="G75" s="51" t="s">
        <v>118</v>
      </c>
      <c r="H75" s="52" t="s">
        <v>118</v>
      </c>
      <c r="I75" s="52" t="s">
        <v>118</v>
      </c>
      <c r="J75" s="52" t="s">
        <v>118</v>
      </c>
    </row>
    <row r="76" spans="1:10" ht="21">
      <c r="A76" s="21"/>
      <c r="B76" s="22"/>
      <c r="C76" s="559"/>
      <c r="D76" s="53">
        <v>25</v>
      </c>
      <c r="E76" s="560" t="s">
        <v>89</v>
      </c>
      <c r="F76" s="560"/>
      <c r="G76" s="51" t="s">
        <v>118</v>
      </c>
      <c r="H76" s="52" t="s">
        <v>118</v>
      </c>
      <c r="I76" s="52" t="s">
        <v>118</v>
      </c>
      <c r="J76" s="52" t="s">
        <v>118</v>
      </c>
    </row>
    <row r="77" spans="1:10" ht="21">
      <c r="A77" s="21"/>
      <c r="B77" s="22"/>
      <c r="C77" s="559"/>
      <c r="D77" s="53">
        <v>26</v>
      </c>
      <c r="E77" s="560" t="s">
        <v>90</v>
      </c>
      <c r="F77" s="560"/>
      <c r="G77" s="51" t="s">
        <v>118</v>
      </c>
      <c r="H77" s="52" t="s">
        <v>118</v>
      </c>
      <c r="I77" s="52" t="s">
        <v>118</v>
      </c>
      <c r="J77" s="52" t="s">
        <v>118</v>
      </c>
    </row>
    <row r="78" spans="1:10" ht="21">
      <c r="A78" s="21"/>
      <c r="B78" s="22"/>
      <c r="C78" s="559"/>
      <c r="D78" s="53">
        <v>27</v>
      </c>
      <c r="E78" s="560" t="s">
        <v>91</v>
      </c>
      <c r="F78" s="560"/>
      <c r="G78" s="51" t="s">
        <v>118</v>
      </c>
      <c r="H78" s="52" t="s">
        <v>118</v>
      </c>
      <c r="I78" s="52" t="s">
        <v>118</v>
      </c>
      <c r="J78" s="52" t="s">
        <v>118</v>
      </c>
    </row>
    <row r="79" spans="1:10" ht="21">
      <c r="A79" s="21"/>
      <c r="B79" s="22"/>
      <c r="C79" s="559"/>
      <c r="D79" s="53">
        <v>28</v>
      </c>
      <c r="E79" s="561" t="s">
        <v>92</v>
      </c>
      <c r="F79" s="561"/>
      <c r="G79" s="51" t="s">
        <v>118</v>
      </c>
      <c r="H79" s="52" t="s">
        <v>118</v>
      </c>
      <c r="I79" s="52" t="s">
        <v>118</v>
      </c>
      <c r="J79" s="52" t="s">
        <v>118</v>
      </c>
    </row>
    <row r="80" spans="1:10" ht="21">
      <c r="A80" s="31"/>
      <c r="B80" s="32"/>
      <c r="C80" s="559"/>
      <c r="D80" s="53">
        <v>29</v>
      </c>
      <c r="E80" s="561" t="s">
        <v>93</v>
      </c>
      <c r="F80" s="561"/>
      <c r="G80" s="51" t="s">
        <v>118</v>
      </c>
      <c r="H80" s="52" t="s">
        <v>118</v>
      </c>
      <c r="I80" s="52" t="s">
        <v>118</v>
      </c>
      <c r="J80" s="52" t="s">
        <v>118</v>
      </c>
    </row>
    <row r="81" spans="1:10" ht="123" customHeight="1">
      <c r="A81" s="33" t="s">
        <v>119</v>
      </c>
      <c r="B81" s="34"/>
      <c r="C81" s="35"/>
      <c r="D81" s="36"/>
      <c r="E81" s="37"/>
      <c r="F81" s="38"/>
      <c r="G81" s="548"/>
      <c r="H81" s="549"/>
      <c r="I81" s="56" t="s">
        <v>120</v>
      </c>
      <c r="J81" s="57"/>
    </row>
    <row r="82" spans="1:10" ht="81" customHeight="1">
      <c r="A82" s="39" t="s">
        <v>96</v>
      </c>
      <c r="B82" s="40"/>
      <c r="C82" s="41"/>
      <c r="D82" s="42"/>
      <c r="E82" s="43"/>
      <c r="F82" s="44"/>
      <c r="G82" s="550" t="s">
        <v>121</v>
      </c>
      <c r="H82" s="551"/>
      <c r="I82" s="550" t="s">
        <v>122</v>
      </c>
      <c r="J82" s="551"/>
    </row>
    <row r="83" spans="1:10">
      <c r="A83" s="45" t="s">
        <v>98</v>
      </c>
      <c r="B83" s="45"/>
    </row>
    <row r="84" spans="1:10">
      <c r="A84" s="9" t="s">
        <v>99</v>
      </c>
    </row>
    <row r="85" spans="1:10">
      <c r="A85" s="9" t="s">
        <v>123</v>
      </c>
    </row>
    <row r="86" spans="1:10">
      <c r="B86" s="9" t="s">
        <v>124</v>
      </c>
    </row>
    <row r="87" spans="1:10">
      <c r="A87" s="9" t="s">
        <v>102</v>
      </c>
      <c r="C87" s="58"/>
      <c r="D87" s="58"/>
      <c r="E87" s="58"/>
      <c r="F87" s="58"/>
      <c r="G87" s="58"/>
      <c r="H87" s="58"/>
    </row>
    <row r="88" spans="1:10">
      <c r="A88" s="9" t="s">
        <v>125</v>
      </c>
      <c r="B88" s="45"/>
      <c r="C88" s="58"/>
      <c r="D88" s="58"/>
      <c r="E88" s="58"/>
      <c r="F88" s="58"/>
      <c r="G88" s="58"/>
      <c r="H88" s="58"/>
    </row>
    <row r="89" spans="1:10">
      <c r="A89" s="9" t="s">
        <v>126</v>
      </c>
      <c r="C89" s="58"/>
      <c r="D89" s="58"/>
      <c r="E89" s="58"/>
      <c r="F89" s="58"/>
      <c r="G89" s="58"/>
      <c r="H89" s="58"/>
    </row>
    <row r="90" spans="1:10">
      <c r="A90" s="9" t="s">
        <v>127</v>
      </c>
      <c r="C90" s="58"/>
      <c r="D90" s="58"/>
      <c r="E90" s="58"/>
      <c r="F90" s="58"/>
      <c r="G90" s="58"/>
      <c r="H90" s="58"/>
    </row>
    <row r="91" spans="1:10">
      <c r="A91" s="9" t="s">
        <v>128</v>
      </c>
      <c r="C91" s="58"/>
      <c r="D91" s="58"/>
      <c r="E91" s="58"/>
      <c r="F91" s="58"/>
      <c r="G91" s="58"/>
      <c r="H91" s="58"/>
    </row>
    <row r="92" spans="1:10">
      <c r="A92" s="45" t="s">
        <v>129</v>
      </c>
      <c r="C92" s="58"/>
      <c r="D92" s="58"/>
      <c r="E92" s="58"/>
      <c r="F92" s="58"/>
      <c r="H92" s="58"/>
    </row>
    <row r="93" spans="1:10">
      <c r="A93" s="9" t="s">
        <v>130</v>
      </c>
    </row>
    <row r="94" spans="1:10">
      <c r="A94" s="9" t="s">
        <v>131</v>
      </c>
      <c r="B94" s="45"/>
      <c r="E94" s="59"/>
      <c r="F94" s="59"/>
      <c r="G94" s="59"/>
      <c r="H94" s="59"/>
    </row>
    <row r="95" spans="1:10">
      <c r="A95" s="9" t="s">
        <v>132</v>
      </c>
      <c r="B95" s="45"/>
      <c r="E95" s="59"/>
      <c r="F95" s="59"/>
      <c r="G95" s="59"/>
      <c r="H95" s="59"/>
    </row>
    <row r="96" spans="1:10">
      <c r="A96" s="9" t="s">
        <v>133</v>
      </c>
      <c r="E96" s="59"/>
      <c r="F96" s="59"/>
      <c r="G96" s="59"/>
      <c r="H96" s="59"/>
    </row>
    <row r="97" spans="1:10">
      <c r="A97" s="9" t="s">
        <v>134</v>
      </c>
      <c r="E97" s="59"/>
      <c r="F97" s="59"/>
      <c r="G97" s="59"/>
      <c r="H97" s="59"/>
    </row>
    <row r="99" spans="1:10" ht="19">
      <c r="A99" s="10" t="s">
        <v>135</v>
      </c>
      <c r="B99" s="11"/>
      <c r="C99" s="12"/>
      <c r="D99" s="12"/>
      <c r="E99" s="12"/>
      <c r="F99" s="12"/>
      <c r="G99" s="60"/>
      <c r="H99" s="60"/>
      <c r="I99" s="60"/>
      <c r="J99" s="61"/>
    </row>
    <row r="100" spans="1:10" ht="19">
      <c r="A100" s="14"/>
      <c r="B100" s="62"/>
      <c r="C100" s="62"/>
      <c r="D100" s="62"/>
      <c r="E100" s="62"/>
      <c r="F100" s="62"/>
      <c r="G100" s="552" t="s">
        <v>136</v>
      </c>
      <c r="H100" s="553"/>
      <c r="I100" s="553"/>
      <c r="J100" s="554"/>
    </row>
    <row r="101" spans="1:10" ht="16.5">
      <c r="A101" s="14"/>
      <c r="B101" s="62"/>
      <c r="C101" s="62"/>
      <c r="D101" s="62"/>
      <c r="E101" s="62"/>
      <c r="F101" s="62"/>
      <c r="G101" s="555" t="s">
        <v>137</v>
      </c>
      <c r="H101" s="556"/>
      <c r="I101" s="556"/>
      <c r="J101" s="557"/>
    </row>
    <row r="102" spans="1:10" ht="44.25" customHeight="1">
      <c r="A102" s="33" t="s">
        <v>138</v>
      </c>
      <c r="B102" s="34"/>
      <c r="C102" s="36"/>
      <c r="D102" s="36"/>
      <c r="E102" s="37"/>
      <c r="F102" s="38"/>
      <c r="G102" s="550" t="s">
        <v>139</v>
      </c>
      <c r="H102" s="558"/>
      <c r="I102" s="558"/>
      <c r="J102" s="551"/>
    </row>
    <row r="103" spans="1:10" ht="52.5" customHeight="1">
      <c r="A103" s="39" t="s">
        <v>96</v>
      </c>
      <c r="B103" s="40"/>
      <c r="C103" s="42"/>
      <c r="D103" s="42"/>
      <c r="E103" s="43"/>
      <c r="F103" s="44"/>
      <c r="G103" s="545" t="s">
        <v>140</v>
      </c>
      <c r="H103" s="546"/>
      <c r="I103" s="546"/>
      <c r="J103" s="54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BA97-9B52-431B-BAD7-5545ECDE9941}">
  <sheetPr>
    <tabColor rgb="FFFFFF00"/>
  </sheetPr>
  <dimension ref="A1:CE54"/>
  <sheetViews>
    <sheetView showGridLines="0" showZeros="0" view="pageBreakPreview" topLeftCell="A10" zoomScaleNormal="100" zoomScaleSheetLayoutView="100" workbookViewId="0">
      <selection activeCell="Z32" sqref="Z32"/>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49" t="s">
        <v>233</v>
      </c>
    </row>
    <row r="2" spans="1:83" ht="7.5" customHeight="1"/>
    <row r="3" spans="1:83">
      <c r="A3" s="504" t="s">
        <v>268</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6"/>
    </row>
    <row r="4" spans="1:83" s="107"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83">
      <c r="A5" s="504" t="s">
        <v>32</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6"/>
    </row>
    <row r="6" spans="1:83" s="107"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83" ht="17.25" customHeight="1">
      <c r="A7" s="466" t="s">
        <v>33</v>
      </c>
      <c r="B7" s="467"/>
      <c r="C7" s="467"/>
      <c r="D7" s="467"/>
      <c r="E7" s="467"/>
      <c r="F7" s="467"/>
      <c r="G7" s="468"/>
      <c r="H7" s="538"/>
      <c r="I7" s="539"/>
      <c r="J7" s="539"/>
      <c r="K7" s="539"/>
      <c r="L7" s="539"/>
      <c r="M7" s="539"/>
      <c r="N7" s="540"/>
      <c r="O7" s="466" t="s">
        <v>34</v>
      </c>
      <c r="P7" s="467"/>
      <c r="Q7" s="467"/>
      <c r="R7" s="467"/>
      <c r="S7" s="468"/>
      <c r="T7" s="541"/>
      <c r="U7" s="492"/>
      <c r="V7" s="492"/>
      <c r="W7" s="492"/>
      <c r="X7" s="492"/>
      <c r="Y7" s="492"/>
      <c r="Z7" s="492"/>
      <c r="AA7" s="492"/>
      <c r="AB7" s="492"/>
      <c r="AC7" s="492"/>
      <c r="AD7" s="492"/>
      <c r="AE7" s="492"/>
      <c r="AF7" s="492"/>
      <c r="AG7" s="492"/>
      <c r="AH7" s="492"/>
      <c r="AI7" s="492"/>
      <c r="AJ7" s="492"/>
      <c r="AK7" s="492"/>
      <c r="AL7" s="492"/>
      <c r="AM7" s="542"/>
    </row>
    <row r="8" spans="1:83">
      <c r="A8" s="438" t="s">
        <v>35</v>
      </c>
      <c r="B8" s="524"/>
      <c r="C8" s="439"/>
      <c r="D8" s="466" t="s">
        <v>36</v>
      </c>
      <c r="E8" s="467"/>
      <c r="F8" s="467"/>
      <c r="G8" s="468"/>
      <c r="H8" s="466" t="s">
        <v>25</v>
      </c>
      <c r="I8" s="467"/>
      <c r="J8" s="467"/>
      <c r="K8" s="467"/>
      <c r="L8" s="467"/>
      <c r="M8" s="467"/>
      <c r="N8" s="467"/>
      <c r="O8" s="467"/>
      <c r="P8" s="467"/>
      <c r="Q8" s="467"/>
      <c r="R8" s="467"/>
      <c r="S8" s="468"/>
      <c r="T8" s="438" t="s">
        <v>37</v>
      </c>
      <c r="U8" s="524"/>
      <c r="V8" s="439"/>
      <c r="W8" s="466" t="s">
        <v>19</v>
      </c>
      <c r="X8" s="467"/>
      <c r="Y8" s="467"/>
      <c r="Z8" s="467"/>
      <c r="AA8" s="467"/>
      <c r="AB8" s="467"/>
      <c r="AC8" s="467"/>
      <c r="AD8" s="467"/>
      <c r="AE8" s="467"/>
      <c r="AF8" s="468"/>
      <c r="AG8" s="531" t="s">
        <v>38</v>
      </c>
      <c r="AH8" s="490"/>
      <c r="AI8" s="490"/>
      <c r="AJ8" s="490"/>
      <c r="AK8" s="490"/>
      <c r="AL8" s="490"/>
      <c r="AM8" s="491"/>
    </row>
    <row r="9" spans="1:83" ht="17.25" customHeight="1">
      <c r="A9" s="525"/>
      <c r="B9" s="526"/>
      <c r="C9" s="527"/>
      <c r="D9" s="528"/>
      <c r="E9" s="529"/>
      <c r="F9" s="529"/>
      <c r="G9" s="530"/>
      <c r="H9" s="532"/>
      <c r="I9" s="533"/>
      <c r="J9" s="533"/>
      <c r="K9" s="533"/>
      <c r="L9" s="533"/>
      <c r="M9" s="533"/>
      <c r="N9" s="533"/>
      <c r="O9" s="533"/>
      <c r="P9" s="533"/>
      <c r="Q9" s="533"/>
      <c r="R9" s="533"/>
      <c r="S9" s="534"/>
      <c r="T9" s="525"/>
      <c r="U9" s="526"/>
      <c r="V9" s="527"/>
      <c r="W9" s="535"/>
      <c r="X9" s="536"/>
      <c r="Y9" s="536"/>
      <c r="Z9" s="536"/>
      <c r="AA9" s="536"/>
      <c r="AB9" s="536"/>
      <c r="AC9" s="536"/>
      <c r="AD9" s="536"/>
      <c r="AE9" s="536"/>
      <c r="AF9" s="537"/>
      <c r="AG9" s="535"/>
      <c r="AH9" s="536"/>
      <c r="AI9" s="536"/>
      <c r="AJ9" s="536"/>
      <c r="AK9" s="536"/>
      <c r="AL9" s="536"/>
      <c r="AM9" s="537"/>
      <c r="AV9" s="3"/>
    </row>
    <row r="10" spans="1:83" s="3" customFormat="1" ht="20.25" customHeight="1">
      <c r="A10" s="466" t="s">
        <v>40</v>
      </c>
      <c r="B10" s="467"/>
      <c r="C10" s="467"/>
      <c r="D10" s="467"/>
      <c r="E10" s="467"/>
      <c r="F10" s="467"/>
      <c r="G10" s="467"/>
      <c r="H10" s="467"/>
      <c r="I10" s="467"/>
      <c r="J10" s="467"/>
      <c r="K10" s="468"/>
      <c r="L10" s="501"/>
      <c r="M10" s="502"/>
      <c r="N10" s="502"/>
      <c r="O10" s="502"/>
      <c r="P10" s="502"/>
      <c r="Q10" s="502"/>
      <c r="R10" s="502"/>
      <c r="S10" s="502"/>
      <c r="T10" s="502"/>
      <c r="U10" s="502"/>
      <c r="V10" s="502"/>
      <c r="W10" s="502"/>
      <c r="X10" s="502"/>
      <c r="Y10" s="502"/>
      <c r="Z10" s="502"/>
      <c r="AA10" s="502"/>
      <c r="AB10" s="502"/>
      <c r="AC10" s="502"/>
      <c r="AD10" s="502"/>
      <c r="AE10" s="502"/>
      <c r="AF10" s="503"/>
      <c r="AG10" s="489" t="s">
        <v>41</v>
      </c>
      <c r="AH10" s="490"/>
      <c r="AI10" s="491"/>
      <c r="AJ10" s="492"/>
      <c r="AK10" s="492"/>
      <c r="AL10" s="493" t="s">
        <v>42</v>
      </c>
      <c r="AM10" s="494"/>
      <c r="AP10" s="488"/>
      <c r="AQ10" s="488"/>
      <c r="AR10" s="488"/>
      <c r="AS10" s="488"/>
      <c r="AT10" s="488"/>
      <c r="AU10" s="488"/>
    </row>
    <row r="11" spans="1:83" s="3" customFormat="1" ht="18" customHeight="1">
      <c r="A11" s="495" t="s">
        <v>43</v>
      </c>
      <c r="B11" s="496"/>
      <c r="C11" s="496"/>
      <c r="D11" s="496"/>
      <c r="E11" s="496"/>
      <c r="F11" s="496"/>
      <c r="G11" s="496"/>
      <c r="H11" s="497"/>
      <c r="I11" s="5"/>
      <c r="J11" s="112" t="s">
        <v>201</v>
      </c>
      <c r="K11" s="65"/>
      <c r="L11" s="66"/>
      <c r="M11" s="66"/>
      <c r="N11" s="66"/>
      <c r="O11" s="66"/>
      <c r="P11" s="66"/>
      <c r="Q11" s="66"/>
      <c r="R11" s="66"/>
      <c r="S11" s="66"/>
      <c r="T11" s="66"/>
      <c r="U11" s="66"/>
      <c r="V11" s="66"/>
      <c r="W11" s="66"/>
      <c r="X11" s="66"/>
      <c r="Y11" s="5"/>
      <c r="Z11" s="112" t="s">
        <v>200</v>
      </c>
      <c r="AA11" s="65"/>
      <c r="AB11" s="66"/>
      <c r="AC11" s="66"/>
      <c r="AD11" s="66"/>
      <c r="AE11" s="66"/>
      <c r="AF11" s="66"/>
      <c r="AG11" s="66"/>
      <c r="AH11" s="66"/>
      <c r="AI11" s="66"/>
      <c r="AJ11" s="66"/>
      <c r="AK11" s="66"/>
      <c r="AL11" s="66"/>
      <c r="AM11" s="67"/>
    </row>
    <row r="12" spans="1:83" s="106"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83" s="3" customFormat="1" ht="12">
      <c r="A13" s="504" t="s">
        <v>321</v>
      </c>
      <c r="B13" s="505"/>
      <c r="C13" s="505"/>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6"/>
    </row>
    <row r="14" spans="1:83" s="106" customFormat="1" ht="3" customHeight="1">
      <c r="A14" s="3"/>
      <c r="B14" s="3"/>
      <c r="C14" s="3"/>
      <c r="D14" s="3"/>
      <c r="E14" s="3"/>
      <c r="F14" s="3"/>
      <c r="G14" s="3"/>
      <c r="H14" s="3"/>
      <c r="I14" s="84"/>
      <c r="J14" s="302"/>
      <c r="K14" s="3"/>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CE14" s="146"/>
    </row>
    <row r="15" spans="1:83" s="3" customFormat="1" ht="18" customHeight="1">
      <c r="A15" s="507" t="s">
        <v>328</v>
      </c>
      <c r="B15" s="508"/>
      <c r="C15" s="508"/>
      <c r="D15" s="508"/>
      <c r="E15" s="508"/>
      <c r="F15" s="508"/>
      <c r="G15" s="508"/>
      <c r="H15" s="508"/>
      <c r="I15" s="508"/>
      <c r="J15" s="508"/>
      <c r="K15" s="508"/>
      <c r="L15" s="508"/>
      <c r="M15" s="508"/>
      <c r="N15" s="508"/>
      <c r="O15" s="508"/>
      <c r="P15" s="508"/>
      <c r="Q15" s="508"/>
      <c r="R15" s="508"/>
      <c r="S15" s="508"/>
      <c r="T15" s="508"/>
      <c r="U15" s="508"/>
      <c r="V15" s="508"/>
      <c r="W15" s="508"/>
      <c r="X15" s="509"/>
      <c r="Y15" s="510"/>
      <c r="Z15" s="511"/>
      <c r="AA15" s="303"/>
      <c r="AB15" s="303"/>
      <c r="AC15" s="303"/>
      <c r="AD15" s="303"/>
      <c r="AE15" s="303"/>
      <c r="AF15" s="303"/>
      <c r="AG15" s="303"/>
    </row>
    <row r="16" spans="1:83" s="3" customFormat="1" ht="18" customHeight="1">
      <c r="A16" s="507" t="s">
        <v>322</v>
      </c>
      <c r="B16" s="508"/>
      <c r="C16" s="508"/>
      <c r="D16" s="508"/>
      <c r="E16" s="508"/>
      <c r="F16" s="508"/>
      <c r="G16" s="508"/>
      <c r="H16" s="508"/>
      <c r="I16" s="508"/>
      <c r="J16" s="508"/>
      <c r="K16" s="508"/>
      <c r="L16" s="508"/>
      <c r="M16" s="508"/>
      <c r="N16" s="508"/>
      <c r="O16" s="508"/>
      <c r="P16" s="508"/>
      <c r="Q16" s="508"/>
      <c r="R16" s="508"/>
      <c r="S16" s="508"/>
      <c r="T16" s="508"/>
      <c r="U16" s="508"/>
      <c r="V16" s="508"/>
      <c r="W16" s="508"/>
      <c r="X16" s="509"/>
      <c r="Y16" s="510"/>
      <c r="Z16" s="511"/>
      <c r="AA16" s="303"/>
      <c r="AB16" s="303"/>
      <c r="AC16" s="306" t="s">
        <v>324</v>
      </c>
      <c r="AD16" s="304"/>
      <c r="AE16" s="304"/>
      <c r="AF16" s="304"/>
      <c r="AG16" s="304"/>
      <c r="AH16" s="305"/>
      <c r="AI16" s="305"/>
      <c r="AJ16" s="305"/>
    </row>
    <row r="17" spans="1:48" s="3" customFormat="1" ht="18" customHeight="1">
      <c r="A17" s="507" t="s">
        <v>323</v>
      </c>
      <c r="B17" s="508"/>
      <c r="C17" s="508"/>
      <c r="D17" s="508"/>
      <c r="E17" s="508"/>
      <c r="F17" s="508"/>
      <c r="G17" s="508"/>
      <c r="H17" s="508"/>
      <c r="I17" s="508"/>
      <c r="J17" s="508"/>
      <c r="K17" s="508"/>
      <c r="L17" s="508"/>
      <c r="M17" s="508"/>
      <c r="N17" s="508"/>
      <c r="O17" s="508"/>
      <c r="P17" s="508"/>
      <c r="Q17" s="508"/>
      <c r="R17" s="508"/>
      <c r="S17" s="508"/>
      <c r="T17" s="508"/>
      <c r="U17" s="508"/>
      <c r="V17" s="508"/>
      <c r="W17" s="508"/>
      <c r="X17" s="509"/>
      <c r="Y17" s="510"/>
      <c r="Z17" s="511"/>
      <c r="AA17" s="303"/>
      <c r="AB17" s="303"/>
      <c r="AC17" s="303"/>
      <c r="AD17" s="303"/>
      <c r="AE17" s="303"/>
      <c r="AF17" s="303"/>
      <c r="AG17" s="303"/>
    </row>
    <row r="18" spans="1:48" s="106" customFormat="1" ht="6" customHeight="1">
      <c r="I18" s="119"/>
      <c r="J18" s="120"/>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row>
    <row r="19" spans="1:48" s="3" customFormat="1" ht="12">
      <c r="A19" s="504" t="s">
        <v>279</v>
      </c>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6"/>
    </row>
    <row r="20" spans="1:48" s="106" customFormat="1" ht="3" customHeight="1" thickBot="1">
      <c r="I20" s="119"/>
      <c r="J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row>
    <row r="21" spans="1:48" ht="19.5" customHeight="1">
      <c r="A21" s="122" t="s">
        <v>266</v>
      </c>
      <c r="B21" s="106"/>
      <c r="C21" s="105"/>
      <c r="D21" s="106"/>
      <c r="E21" s="123"/>
      <c r="F21" s="106"/>
      <c r="G21" s="106"/>
      <c r="H21" s="106"/>
      <c r="I21" s="106"/>
      <c r="J21" s="124"/>
      <c r="K21" s="124"/>
      <c r="L21" s="124"/>
      <c r="M21" s="124"/>
      <c r="N21" s="124"/>
      <c r="O21" s="125"/>
      <c r="P21" s="105"/>
      <c r="Q21" s="107"/>
      <c r="R21" s="107"/>
      <c r="S21" s="124"/>
      <c r="T21" s="120"/>
      <c r="U21" s="124"/>
      <c r="V21" s="124"/>
      <c r="W21" s="105"/>
      <c r="AC21" s="479"/>
      <c r="AD21" s="477" t="s">
        <v>44</v>
      </c>
      <c r="AE21" s="478"/>
      <c r="AF21" s="478"/>
      <c r="AG21" s="478"/>
      <c r="AH21" s="478"/>
      <c r="AI21" s="521" t="s">
        <v>277</v>
      </c>
      <c r="AJ21" s="522"/>
      <c r="AK21" s="522"/>
      <c r="AL21" s="522"/>
      <c r="AM21" s="523"/>
      <c r="AV21" s="3"/>
    </row>
    <row r="22" spans="1:48">
      <c r="A22" s="122"/>
      <c r="B22" s="106"/>
      <c r="C22" s="105"/>
      <c r="D22" s="106"/>
      <c r="E22" s="123"/>
      <c r="F22" s="106"/>
      <c r="G22" s="106"/>
      <c r="H22" s="106"/>
      <c r="I22" s="106"/>
      <c r="J22" s="124"/>
      <c r="K22" s="124"/>
      <c r="L22" s="124"/>
      <c r="M22" s="124"/>
      <c r="N22" s="124"/>
      <c r="O22" s="125"/>
      <c r="P22" s="105"/>
      <c r="Q22" s="107"/>
      <c r="R22" s="107"/>
      <c r="S22" s="124"/>
      <c r="T22" s="120"/>
      <c r="U22" s="124"/>
      <c r="V22" s="124"/>
      <c r="W22" s="126"/>
      <c r="AC22" s="479"/>
      <c r="AD22" s="498" t="str">
        <f>IFERROR(VLOOKUP(L10,リスト!B2:D23,2,FALSE),IFERROR(VLOOKUP(L10,リスト!B24:D30,2,FALSE)*AJ10,""))</f>
        <v/>
      </c>
      <c r="AE22" s="499"/>
      <c r="AF22" s="499"/>
      <c r="AG22" s="500" t="s">
        <v>11</v>
      </c>
      <c r="AH22" s="500"/>
      <c r="AI22" s="517">
        <f>MIN(AD22,ROUNDDOWN((H30+H39)/1000,0))</f>
        <v>0</v>
      </c>
      <c r="AJ22" s="518"/>
      <c r="AK22" s="518"/>
      <c r="AL22" s="513" t="s">
        <v>11</v>
      </c>
      <c r="AM22" s="514"/>
    </row>
    <row r="23" spans="1:48" ht="13.5" thickBot="1">
      <c r="A23" s="105" t="s">
        <v>202</v>
      </c>
      <c r="B23" s="106"/>
      <c r="C23" s="105"/>
      <c r="D23" s="106"/>
      <c r="E23" s="123"/>
      <c r="F23" s="106"/>
      <c r="G23" s="106"/>
      <c r="H23" s="106"/>
      <c r="I23" s="106"/>
      <c r="J23" s="124"/>
      <c r="K23" s="124"/>
      <c r="L23" s="124"/>
      <c r="M23" s="124"/>
      <c r="N23" s="124"/>
      <c r="O23" s="125"/>
      <c r="P23" s="105"/>
      <c r="Q23" s="107"/>
      <c r="R23" s="107"/>
      <c r="S23" s="124"/>
      <c r="T23" s="120"/>
      <c r="U23" s="124"/>
      <c r="V23" s="124"/>
      <c r="W23" s="126"/>
      <c r="AC23" s="479"/>
      <c r="AD23" s="498"/>
      <c r="AE23" s="499"/>
      <c r="AF23" s="499"/>
      <c r="AG23" s="500"/>
      <c r="AH23" s="500"/>
      <c r="AI23" s="519"/>
      <c r="AJ23" s="520"/>
      <c r="AK23" s="520"/>
      <c r="AL23" s="515"/>
      <c r="AM23" s="516"/>
    </row>
    <row r="24" spans="1:48" ht="15" customHeight="1">
      <c r="A24" s="466" t="s">
        <v>45</v>
      </c>
      <c r="B24" s="467"/>
      <c r="C24" s="467"/>
      <c r="D24" s="467"/>
      <c r="E24" s="467"/>
      <c r="F24" s="467"/>
      <c r="G24" s="468"/>
      <c r="H24" s="467" t="s">
        <v>319</v>
      </c>
      <c r="I24" s="467"/>
      <c r="J24" s="467"/>
      <c r="K24" s="467"/>
      <c r="L24" s="467"/>
      <c r="M24" s="466" t="s">
        <v>47</v>
      </c>
      <c r="N24" s="467"/>
      <c r="O24" s="467"/>
      <c r="P24" s="467"/>
      <c r="Q24" s="467"/>
      <c r="R24" s="467"/>
      <c r="S24" s="467"/>
      <c r="T24" s="467"/>
      <c r="U24" s="467"/>
      <c r="V24" s="467"/>
      <c r="W24" s="467"/>
      <c r="X24" s="467"/>
      <c r="Y24" s="467"/>
      <c r="Z24" s="467"/>
      <c r="AA24" s="467"/>
      <c r="AB24" s="467"/>
      <c r="AC24" s="467"/>
      <c r="AD24" s="467"/>
      <c r="AE24" s="467"/>
      <c r="AF24" s="467"/>
      <c r="AG24" s="467"/>
      <c r="AH24" s="467"/>
      <c r="AI24" s="526"/>
      <c r="AJ24" s="526"/>
      <c r="AK24" s="526"/>
      <c r="AL24" s="526"/>
      <c r="AM24" s="527"/>
    </row>
    <row r="25" spans="1:48" ht="15" customHeight="1">
      <c r="A25" s="93" t="s">
        <v>48</v>
      </c>
      <c r="B25" s="94"/>
      <c r="C25" s="94"/>
      <c r="D25" s="94"/>
      <c r="E25" s="95"/>
      <c r="F25" s="95"/>
      <c r="G25" s="96"/>
      <c r="H25" s="456"/>
      <c r="I25" s="456"/>
      <c r="J25" s="456"/>
      <c r="K25" s="456"/>
      <c r="L25" s="456"/>
      <c r="M25" s="469"/>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1"/>
    </row>
    <row r="26" spans="1:48" ht="15" customHeight="1">
      <c r="A26" s="72" t="s">
        <v>49</v>
      </c>
      <c r="B26" s="73"/>
      <c r="C26" s="73"/>
      <c r="D26" s="73"/>
      <c r="E26" s="74"/>
      <c r="F26" s="74"/>
      <c r="G26" s="75"/>
      <c r="H26" s="457"/>
      <c r="I26" s="457"/>
      <c r="J26" s="457"/>
      <c r="K26" s="457"/>
      <c r="L26" s="457"/>
      <c r="M26" s="463"/>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5"/>
    </row>
    <row r="27" spans="1:48" ht="15" customHeight="1">
      <c r="A27" s="72" t="s">
        <v>50</v>
      </c>
      <c r="B27" s="73"/>
      <c r="C27" s="73"/>
      <c r="D27" s="73"/>
      <c r="E27" s="74"/>
      <c r="F27" s="74"/>
      <c r="G27" s="75"/>
      <c r="H27" s="457"/>
      <c r="I27" s="457"/>
      <c r="J27" s="457"/>
      <c r="K27" s="457"/>
      <c r="L27" s="457"/>
      <c r="M27" s="463"/>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4"/>
      <c r="AL27" s="464"/>
      <c r="AM27" s="465"/>
    </row>
    <row r="28" spans="1:48" ht="15" customHeight="1">
      <c r="A28" s="72" t="s">
        <v>51</v>
      </c>
      <c r="B28" s="73"/>
      <c r="C28" s="73"/>
      <c r="D28" s="73"/>
      <c r="E28" s="74"/>
      <c r="F28" s="74"/>
      <c r="G28" s="75"/>
      <c r="H28" s="457"/>
      <c r="I28" s="457"/>
      <c r="J28" s="457"/>
      <c r="K28" s="457"/>
      <c r="L28" s="457"/>
      <c r="M28" s="463"/>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5"/>
      <c r="AV28" s="3"/>
    </row>
    <row r="29" spans="1:48" ht="15" customHeight="1">
      <c r="A29" s="72" t="s">
        <v>52</v>
      </c>
      <c r="B29" s="73"/>
      <c r="C29" s="73"/>
      <c r="D29" s="73"/>
      <c r="E29" s="74"/>
      <c r="F29" s="74"/>
      <c r="G29" s="75"/>
      <c r="H29" s="457"/>
      <c r="I29" s="457"/>
      <c r="J29" s="457"/>
      <c r="K29" s="457"/>
      <c r="L29" s="457"/>
      <c r="M29" s="463"/>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5"/>
    </row>
    <row r="30" spans="1:48" ht="15" customHeight="1">
      <c r="A30" s="76" t="s">
        <v>28</v>
      </c>
      <c r="B30" s="77"/>
      <c r="C30" s="77"/>
      <c r="D30" s="77"/>
      <c r="E30" s="77"/>
      <c r="F30" s="77"/>
      <c r="G30" s="78"/>
      <c r="H30" s="458">
        <f>SUM(H25:L29)</f>
        <v>0</v>
      </c>
      <c r="I30" s="458"/>
      <c r="J30" s="458"/>
      <c r="K30" s="458"/>
      <c r="L30" s="459"/>
      <c r="M30" s="460"/>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2"/>
    </row>
    <row r="31" spans="1:48" s="107" customFormat="1">
      <c r="A31" s="122"/>
      <c r="B31" s="106"/>
      <c r="C31" s="105"/>
      <c r="D31" s="106"/>
      <c r="E31" s="123"/>
      <c r="F31" s="106"/>
      <c r="G31" s="106"/>
      <c r="H31" s="106"/>
      <c r="I31" s="106"/>
      <c r="J31" s="124"/>
      <c r="K31" s="124"/>
      <c r="L31" s="124"/>
      <c r="M31" s="124"/>
      <c r="N31" s="124"/>
      <c r="O31" s="125"/>
      <c r="P31" s="105"/>
      <c r="S31" s="124"/>
      <c r="T31" s="120"/>
      <c r="U31" s="124"/>
      <c r="V31" s="124"/>
      <c r="W31" s="126"/>
      <c r="X31" s="108"/>
      <c r="Y31" s="108"/>
      <c r="Z31" s="108"/>
      <c r="AA31" s="108"/>
      <c r="AB31" s="108"/>
      <c r="AC31" s="108"/>
      <c r="AD31" s="109"/>
      <c r="AE31" s="110"/>
      <c r="AF31" s="110"/>
      <c r="AG31" s="110"/>
      <c r="AH31" s="297"/>
      <c r="AI31" s="543"/>
      <c r="AJ31" s="543"/>
      <c r="AK31" s="543"/>
      <c r="AL31" s="544"/>
      <c r="AM31" s="544"/>
    </row>
    <row r="32" spans="1:48" s="107" customFormat="1">
      <c r="A32" s="105" t="s">
        <v>203</v>
      </c>
      <c r="B32" s="106"/>
      <c r="C32" s="105"/>
      <c r="D32" s="106"/>
      <c r="E32" s="123"/>
      <c r="F32" s="106"/>
      <c r="G32" s="106"/>
      <c r="H32" s="106"/>
      <c r="I32" s="106"/>
      <c r="J32" s="124"/>
      <c r="K32" s="124"/>
      <c r="L32" s="124"/>
      <c r="M32" s="124"/>
      <c r="N32" s="124"/>
      <c r="O32" s="125"/>
      <c r="P32" s="105"/>
      <c r="S32" s="124"/>
      <c r="T32" s="120"/>
      <c r="U32" s="124"/>
      <c r="V32" s="124"/>
      <c r="W32" s="126"/>
      <c r="X32" s="108"/>
      <c r="Y32" s="108"/>
      <c r="Z32" s="108"/>
      <c r="AA32" s="108"/>
      <c r="AB32" s="108"/>
      <c r="AC32" s="108"/>
      <c r="AD32" s="109"/>
      <c r="AE32" s="110"/>
      <c r="AF32" s="110"/>
      <c r="AG32" s="110"/>
      <c r="AH32" s="297"/>
      <c r="AI32" s="543"/>
      <c r="AJ32" s="543"/>
      <c r="AK32" s="543"/>
      <c r="AL32" s="544"/>
      <c r="AM32" s="544"/>
    </row>
    <row r="33" spans="1:48" ht="15" customHeight="1">
      <c r="A33" s="466" t="s">
        <v>45</v>
      </c>
      <c r="B33" s="467"/>
      <c r="C33" s="467"/>
      <c r="D33" s="467"/>
      <c r="E33" s="467"/>
      <c r="F33" s="467"/>
      <c r="G33" s="468"/>
      <c r="H33" s="467" t="s">
        <v>319</v>
      </c>
      <c r="I33" s="467"/>
      <c r="J33" s="467"/>
      <c r="K33" s="467"/>
      <c r="L33" s="467"/>
      <c r="M33" s="466" t="s">
        <v>47</v>
      </c>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8"/>
    </row>
    <row r="34" spans="1:48" ht="15" customHeight="1">
      <c r="A34" s="93" t="s">
        <v>48</v>
      </c>
      <c r="B34" s="94"/>
      <c r="C34" s="94"/>
      <c r="D34" s="94"/>
      <c r="E34" s="95"/>
      <c r="F34" s="95"/>
      <c r="G34" s="96"/>
      <c r="H34" s="456"/>
      <c r="I34" s="456"/>
      <c r="J34" s="456"/>
      <c r="K34" s="456"/>
      <c r="L34" s="456"/>
      <c r="M34" s="469"/>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1"/>
    </row>
    <row r="35" spans="1:48" ht="15" customHeight="1">
      <c r="A35" s="72" t="s">
        <v>49</v>
      </c>
      <c r="B35" s="73"/>
      <c r="C35" s="73"/>
      <c r="D35" s="73"/>
      <c r="E35" s="74"/>
      <c r="F35" s="74"/>
      <c r="G35" s="75"/>
      <c r="H35" s="457"/>
      <c r="I35" s="457"/>
      <c r="J35" s="457"/>
      <c r="K35" s="457"/>
      <c r="L35" s="457"/>
      <c r="M35" s="463"/>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5"/>
    </row>
    <row r="36" spans="1:48" ht="15" customHeight="1">
      <c r="A36" s="72" t="s">
        <v>50</v>
      </c>
      <c r="B36" s="73"/>
      <c r="C36" s="73"/>
      <c r="D36" s="73"/>
      <c r="E36" s="74"/>
      <c r="F36" s="74"/>
      <c r="G36" s="75"/>
      <c r="H36" s="457"/>
      <c r="I36" s="457"/>
      <c r="J36" s="457"/>
      <c r="K36" s="457"/>
      <c r="L36" s="457"/>
      <c r="M36" s="463"/>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5"/>
    </row>
    <row r="37" spans="1:48" ht="15" customHeight="1">
      <c r="A37" s="72" t="s">
        <v>51</v>
      </c>
      <c r="B37" s="73"/>
      <c r="C37" s="73"/>
      <c r="D37" s="73"/>
      <c r="E37" s="74"/>
      <c r="F37" s="74"/>
      <c r="G37" s="75"/>
      <c r="H37" s="457"/>
      <c r="I37" s="457"/>
      <c r="J37" s="457"/>
      <c r="K37" s="457"/>
      <c r="L37" s="457"/>
      <c r="M37" s="463"/>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5"/>
      <c r="AV37" s="3"/>
    </row>
    <row r="38" spans="1:48" ht="15" customHeight="1">
      <c r="A38" s="72" t="s">
        <v>52</v>
      </c>
      <c r="B38" s="73"/>
      <c r="C38" s="73"/>
      <c r="D38" s="73"/>
      <c r="E38" s="74"/>
      <c r="F38" s="74"/>
      <c r="G38" s="75"/>
      <c r="H38" s="457"/>
      <c r="I38" s="457"/>
      <c r="J38" s="457"/>
      <c r="K38" s="457"/>
      <c r="L38" s="457"/>
      <c r="M38" s="463"/>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5"/>
    </row>
    <row r="39" spans="1:48" ht="15" customHeight="1">
      <c r="A39" s="76" t="s">
        <v>28</v>
      </c>
      <c r="B39" s="77"/>
      <c r="C39" s="77"/>
      <c r="D39" s="77"/>
      <c r="E39" s="77"/>
      <c r="F39" s="77"/>
      <c r="G39" s="78"/>
      <c r="H39" s="458">
        <f>SUM(H34:L38)</f>
        <v>0</v>
      </c>
      <c r="I39" s="458"/>
      <c r="J39" s="458"/>
      <c r="K39" s="458"/>
      <c r="L39" s="459"/>
      <c r="M39" s="460"/>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2"/>
    </row>
    <row r="40" spans="1:48" s="107" customFormat="1" ht="6" customHeight="1" thickBot="1">
      <c r="A40" s="127"/>
      <c r="B40" s="127"/>
      <c r="C40" s="127"/>
      <c r="D40" s="127"/>
      <c r="E40" s="128"/>
      <c r="F40" s="128"/>
      <c r="G40" s="128"/>
      <c r="H40" s="128"/>
      <c r="I40" s="128"/>
      <c r="J40" s="129"/>
      <c r="K40" s="129"/>
      <c r="L40" s="129"/>
      <c r="M40" s="129"/>
      <c r="N40" s="129"/>
      <c r="AH40" s="133"/>
    </row>
    <row r="41" spans="1:48" s="3" customFormat="1" ht="19.5" customHeight="1">
      <c r="A41" s="134" t="s">
        <v>267</v>
      </c>
      <c r="B41" s="68"/>
      <c r="C41" s="68"/>
      <c r="D41" s="68"/>
      <c r="E41" s="68"/>
      <c r="F41" s="68"/>
      <c r="G41" s="68"/>
      <c r="H41" s="68"/>
      <c r="I41" s="69"/>
      <c r="J41" s="71"/>
      <c r="K41" s="68"/>
      <c r="L41" s="70"/>
      <c r="M41" s="70"/>
      <c r="N41" s="70"/>
      <c r="O41" s="68"/>
      <c r="P41" s="68"/>
      <c r="Q41" s="68"/>
      <c r="R41" s="68"/>
      <c r="S41" s="68"/>
      <c r="T41" s="79"/>
      <c r="U41" s="79"/>
      <c r="V41" s="79"/>
      <c r="W41" s="79"/>
      <c r="AC41" s="479"/>
      <c r="AD41" s="477" t="s">
        <v>44</v>
      </c>
      <c r="AE41" s="478"/>
      <c r="AF41" s="478"/>
      <c r="AG41" s="478"/>
      <c r="AH41" s="478"/>
      <c r="AI41" s="485" t="s">
        <v>277</v>
      </c>
      <c r="AJ41" s="486"/>
      <c r="AK41" s="486"/>
      <c r="AL41" s="486"/>
      <c r="AM41" s="487"/>
    </row>
    <row r="42" spans="1:48" s="3" customFormat="1" ht="13.5" customHeight="1">
      <c r="A42" s="68"/>
      <c r="B42" s="68"/>
      <c r="C42" s="68"/>
      <c r="D42" s="68"/>
      <c r="E42" s="68"/>
      <c r="F42" s="68"/>
      <c r="G42" s="68"/>
      <c r="H42" s="68"/>
      <c r="I42" s="68"/>
      <c r="J42" s="68"/>
      <c r="K42" s="68"/>
      <c r="L42" s="68"/>
      <c r="M42" s="68"/>
      <c r="N42" s="68"/>
      <c r="O42" s="68"/>
      <c r="P42" s="68"/>
      <c r="Q42" s="68"/>
      <c r="R42" s="68"/>
      <c r="S42" s="68"/>
      <c r="T42" s="68"/>
      <c r="U42" s="68"/>
      <c r="V42" s="68"/>
      <c r="W42" s="68"/>
      <c r="AC42" s="479"/>
      <c r="AD42" s="472" t="str">
        <f>IFERROR(VLOOKUP(L10,リスト!B24:E30,4,FALSE)*AJ10,"")</f>
        <v/>
      </c>
      <c r="AE42" s="473"/>
      <c r="AF42" s="473"/>
      <c r="AG42" s="476" t="s">
        <v>11</v>
      </c>
      <c r="AH42" s="476"/>
      <c r="AI42" s="481" t="str">
        <f>IF(AD42="","",MIN(AD42,ROUNDDOWN(H50/1000,0)))</f>
        <v/>
      </c>
      <c r="AJ42" s="482"/>
      <c r="AK42" s="482"/>
      <c r="AL42" s="476" t="s">
        <v>11</v>
      </c>
      <c r="AM42" s="480"/>
    </row>
    <row r="43" spans="1:48" s="3" customFormat="1" ht="12">
      <c r="A43" s="64"/>
      <c r="B43" s="68"/>
      <c r="C43" s="68"/>
      <c r="D43" s="68"/>
      <c r="E43" s="68"/>
      <c r="F43" s="68"/>
      <c r="G43" s="68"/>
      <c r="H43" s="68"/>
      <c r="I43" s="68"/>
      <c r="J43" s="68"/>
      <c r="K43" s="68"/>
      <c r="L43" s="68"/>
      <c r="M43" s="68"/>
      <c r="N43" s="68"/>
      <c r="O43" s="68"/>
      <c r="P43" s="68"/>
      <c r="Q43" s="68"/>
      <c r="R43" s="68"/>
      <c r="S43" s="68"/>
      <c r="T43" s="68"/>
      <c r="U43" s="68"/>
      <c r="V43" s="68"/>
      <c r="W43" s="68"/>
      <c r="AC43" s="479"/>
      <c r="AD43" s="474"/>
      <c r="AE43" s="475"/>
      <c r="AF43" s="475"/>
      <c r="AG43" s="476"/>
      <c r="AH43" s="476"/>
      <c r="AI43" s="483"/>
      <c r="AJ43" s="484"/>
      <c r="AK43" s="484"/>
      <c r="AL43" s="476"/>
      <c r="AM43" s="480"/>
      <c r="AT43" s="4"/>
    </row>
    <row r="44" spans="1:48" ht="15" customHeight="1">
      <c r="A44" s="466" t="s">
        <v>45</v>
      </c>
      <c r="B44" s="467"/>
      <c r="C44" s="467"/>
      <c r="D44" s="467"/>
      <c r="E44" s="467"/>
      <c r="F44" s="467"/>
      <c r="G44" s="468"/>
      <c r="H44" s="467" t="s">
        <v>319</v>
      </c>
      <c r="I44" s="467"/>
      <c r="J44" s="467"/>
      <c r="K44" s="467"/>
      <c r="L44" s="467"/>
      <c r="M44" s="466" t="s">
        <v>47</v>
      </c>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8"/>
    </row>
    <row r="45" spans="1:48" ht="15" customHeight="1">
      <c r="A45" s="93" t="s">
        <v>48</v>
      </c>
      <c r="B45" s="94"/>
      <c r="C45" s="94"/>
      <c r="D45" s="94"/>
      <c r="E45" s="95"/>
      <c r="F45" s="95"/>
      <c r="G45" s="96"/>
      <c r="H45" s="456"/>
      <c r="I45" s="456"/>
      <c r="J45" s="456"/>
      <c r="K45" s="456"/>
      <c r="L45" s="456"/>
      <c r="M45" s="469"/>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1"/>
    </row>
    <row r="46" spans="1:48" ht="15" customHeight="1">
      <c r="A46" s="72" t="s">
        <v>49</v>
      </c>
      <c r="B46" s="73"/>
      <c r="C46" s="73"/>
      <c r="D46" s="73"/>
      <c r="E46" s="74"/>
      <c r="F46" s="74"/>
      <c r="G46" s="75"/>
      <c r="H46" s="457"/>
      <c r="I46" s="457"/>
      <c r="J46" s="457"/>
      <c r="K46" s="457"/>
      <c r="L46" s="457"/>
      <c r="M46" s="463"/>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5"/>
    </row>
    <row r="47" spans="1:48" ht="15" customHeight="1">
      <c r="A47" s="72" t="s">
        <v>50</v>
      </c>
      <c r="B47" s="73"/>
      <c r="C47" s="73"/>
      <c r="D47" s="73"/>
      <c r="E47" s="74"/>
      <c r="F47" s="74"/>
      <c r="G47" s="75"/>
      <c r="H47" s="457"/>
      <c r="I47" s="457"/>
      <c r="J47" s="457"/>
      <c r="K47" s="457"/>
      <c r="L47" s="457"/>
      <c r="M47" s="463"/>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5"/>
    </row>
    <row r="48" spans="1:48" ht="15" customHeight="1">
      <c r="A48" s="72" t="s">
        <v>51</v>
      </c>
      <c r="B48" s="73"/>
      <c r="C48" s="73"/>
      <c r="D48" s="73"/>
      <c r="E48" s="74"/>
      <c r="F48" s="74"/>
      <c r="G48" s="75"/>
      <c r="H48" s="457"/>
      <c r="I48" s="457"/>
      <c r="J48" s="457"/>
      <c r="K48" s="457"/>
      <c r="L48" s="457"/>
      <c r="M48" s="463"/>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5"/>
    </row>
    <row r="49" spans="1:39" ht="15" customHeight="1">
      <c r="A49" s="72" t="s">
        <v>52</v>
      </c>
      <c r="B49" s="73"/>
      <c r="C49" s="73"/>
      <c r="D49" s="73"/>
      <c r="E49" s="74"/>
      <c r="F49" s="74"/>
      <c r="G49" s="75"/>
      <c r="H49" s="457"/>
      <c r="I49" s="457"/>
      <c r="J49" s="457"/>
      <c r="K49" s="457"/>
      <c r="L49" s="457"/>
      <c r="M49" s="463"/>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5"/>
    </row>
    <row r="50" spans="1:39" ht="15" customHeight="1">
      <c r="A50" s="76" t="s">
        <v>28</v>
      </c>
      <c r="B50" s="80"/>
      <c r="C50" s="80"/>
      <c r="D50" s="80"/>
      <c r="E50" s="77"/>
      <c r="F50" s="77"/>
      <c r="G50" s="78"/>
      <c r="H50" s="458">
        <f>SUM(H45:L49)</f>
        <v>0</v>
      </c>
      <c r="I50" s="458"/>
      <c r="J50" s="458"/>
      <c r="K50" s="458"/>
      <c r="L50" s="459"/>
      <c r="M50" s="460"/>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2"/>
    </row>
    <row r="51" spans="1:39" s="107" customFormat="1" ht="4.5" customHeight="1">
      <c r="A51" s="127"/>
      <c r="B51" s="127"/>
      <c r="C51" s="127"/>
      <c r="D51" s="127"/>
      <c r="E51" s="130"/>
      <c r="F51" s="130"/>
      <c r="G51" s="130"/>
      <c r="H51" s="130"/>
      <c r="I51" s="130"/>
      <c r="J51" s="131"/>
      <c r="K51" s="131"/>
      <c r="L51" s="131"/>
      <c r="M51" s="131"/>
      <c r="N51" s="131"/>
      <c r="O51" s="130"/>
      <c r="P51" s="130"/>
      <c r="Q51" s="130"/>
      <c r="R51" s="130"/>
      <c r="S51" s="130"/>
      <c r="T51" s="130"/>
      <c r="U51" s="130"/>
      <c r="V51" s="130"/>
      <c r="W51" s="130"/>
      <c r="X51" s="130"/>
      <c r="Y51" s="132"/>
      <c r="Z51" s="132"/>
      <c r="AA51" s="132"/>
      <c r="AB51" s="132"/>
      <c r="AC51" s="132"/>
      <c r="AD51" s="132"/>
      <c r="AE51" s="130"/>
      <c r="AF51" s="130"/>
      <c r="AG51" s="130"/>
      <c r="AH51" s="130"/>
      <c r="AI51" s="130"/>
      <c r="AJ51" s="130"/>
      <c r="AK51" s="130"/>
      <c r="AL51" s="130"/>
      <c r="AM51" s="130"/>
    </row>
    <row r="52" spans="1:39" s="107" customFormat="1">
      <c r="A52" s="298" t="s">
        <v>320</v>
      </c>
    </row>
    <row r="54" spans="1:39">
      <c r="AI54" s="455"/>
      <c r="AJ54" s="455"/>
      <c r="AK54" s="455"/>
      <c r="AL54" s="455"/>
      <c r="AM54" s="455"/>
    </row>
  </sheetData>
  <sheetProtection formatCells="0" formatColumns="0" formatRows="0" insertColumns="0" insertRows="0" autoFilter="0"/>
  <mergeCells count="95">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4:G24"/>
    <mergeCell ref="H24:L24"/>
    <mergeCell ref="M24:AM24"/>
    <mergeCell ref="H25:L25"/>
    <mergeCell ref="A11:H11"/>
    <mergeCell ref="A13:AM13"/>
    <mergeCell ref="A15:W15"/>
    <mergeCell ref="X15:Z15"/>
    <mergeCell ref="A16:W16"/>
    <mergeCell ref="X16:Z16"/>
    <mergeCell ref="A17:W17"/>
    <mergeCell ref="X17:Z17"/>
    <mergeCell ref="A19:AM19"/>
    <mergeCell ref="AC21:AC23"/>
    <mergeCell ref="AD21:AH21"/>
    <mergeCell ref="AI21:AM21"/>
    <mergeCell ref="AD22:AF23"/>
    <mergeCell ref="AG22:AH23"/>
    <mergeCell ref="AI22:AK23"/>
    <mergeCell ref="AL22:AM23"/>
    <mergeCell ref="M25:AM25"/>
    <mergeCell ref="H27:L27"/>
    <mergeCell ref="M27:AM27"/>
    <mergeCell ref="H28:L28"/>
    <mergeCell ref="M28:AM28"/>
    <mergeCell ref="H26:L26"/>
    <mergeCell ref="M26:AM26"/>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6:L36"/>
    <mergeCell ref="M36:AM36"/>
    <mergeCell ref="H37:L37"/>
    <mergeCell ref="M37:AM37"/>
    <mergeCell ref="H38:L38"/>
    <mergeCell ref="M38:AM38"/>
    <mergeCell ref="H46:L46"/>
    <mergeCell ref="M46:AM46"/>
    <mergeCell ref="H39:L39"/>
    <mergeCell ref="M39:AM39"/>
    <mergeCell ref="AC41:AC43"/>
    <mergeCell ref="AD41:AH41"/>
    <mergeCell ref="AI41:AM41"/>
    <mergeCell ref="AD42:AF43"/>
    <mergeCell ref="AG42:AH43"/>
    <mergeCell ref="AI42:AK43"/>
    <mergeCell ref="AL42:AM43"/>
    <mergeCell ref="A44:G44"/>
    <mergeCell ref="H44:L44"/>
    <mergeCell ref="M44:AM44"/>
    <mergeCell ref="H45:L45"/>
    <mergeCell ref="M45:AM45"/>
    <mergeCell ref="H50:L50"/>
    <mergeCell ref="M50:AM50"/>
    <mergeCell ref="AI54:AM54"/>
    <mergeCell ref="H47:L47"/>
    <mergeCell ref="M47:AM47"/>
    <mergeCell ref="H48:L48"/>
    <mergeCell ref="M48:AM48"/>
    <mergeCell ref="H49:L49"/>
    <mergeCell ref="M49:AM49"/>
  </mergeCells>
  <phoneticPr fontId="4"/>
  <dataValidations count="2">
    <dataValidation type="list" allowBlank="1" showInputMessage="1" showErrorMessage="1" sqref="X15:Z17" xr:uid="{E5DD8F63-C0D6-4D4E-AA70-6E257B37BC02}">
      <formula1>"✔"</formula1>
    </dataValidation>
    <dataValidation imeMode="halfAlpha" allowBlank="1" showInputMessage="1" showErrorMessage="1" sqref="S21:V23 J21:N23 S32:V32 J32:N32" xr:uid="{1E0CC135-E36B-4D99-BCF4-55911DCC92E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182EED3-23D1-4D74-9467-60D3C413E6E5}">
          <x14:formula1>
            <xm:f>リスト!$B$2:$B$30</xm:f>
          </x14:formula1>
          <xm:sqref>L10</xm:sqref>
        </x14:dataValidation>
        <x14:dataValidation type="list" allowBlank="1" xr:uid="{0D7FE7E7-F53E-4FD1-9FB1-23068B7B9A88}">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9253-6A27-45CA-967F-71889CD806B1}">
  <sheetPr>
    <tabColor rgb="FFFF0000"/>
  </sheetPr>
  <dimension ref="A1:G25"/>
  <sheetViews>
    <sheetView view="pageBreakPreview" zoomScale="115" zoomScaleNormal="100" zoomScaleSheetLayoutView="115" workbookViewId="0">
      <selection activeCell="C11" sqref="C11"/>
    </sheetView>
  </sheetViews>
  <sheetFormatPr defaultRowHeight="13"/>
  <cols>
    <col min="1" max="1" width="31.90625" customWidth="1"/>
    <col min="2" max="5" width="14.6328125" customWidth="1"/>
  </cols>
  <sheetData>
    <row r="1" spans="1:7" s="150" customFormat="1" ht="14">
      <c r="A1" s="174" t="s">
        <v>260</v>
      </c>
      <c r="C1" s="151"/>
      <c r="D1" s="152"/>
    </row>
    <row r="2" spans="1:7" s="150" customFormat="1" ht="3.65" customHeight="1" thickBot="1">
      <c r="A2" s="153"/>
      <c r="C2" s="151"/>
      <c r="D2" s="152"/>
    </row>
    <row r="3" spans="1:7" s="150" customFormat="1" ht="96.65" customHeight="1" thickBot="1">
      <c r="A3" s="594" t="s">
        <v>261</v>
      </c>
      <c r="B3" s="595"/>
      <c r="C3" s="595"/>
      <c r="D3" s="595"/>
      <c r="E3" s="595"/>
      <c r="F3" s="596"/>
    </row>
    <row r="4" spans="1:7" s="150" customFormat="1" ht="5" customHeight="1">
      <c r="A4" s="154"/>
      <c r="B4" s="155"/>
      <c r="C4" s="155"/>
      <c r="D4" s="155"/>
    </row>
    <row r="5" spans="1:7" s="150" customFormat="1" ht="17" customHeight="1">
      <c r="A5" s="597" t="s">
        <v>257</v>
      </c>
      <c r="B5" s="597"/>
      <c r="C5" s="597"/>
      <c r="D5" s="597"/>
      <c r="E5" s="597"/>
      <c r="F5" s="597"/>
    </row>
    <row r="6" spans="1:7" s="150" customFormat="1" ht="6" customHeight="1">
      <c r="A6" s="156"/>
      <c r="B6" s="156"/>
      <c r="C6" s="156"/>
      <c r="D6" s="156"/>
    </row>
    <row r="7" spans="1:7" s="150" customFormat="1" ht="21.5" customHeight="1">
      <c r="A7" s="157" t="s">
        <v>185</v>
      </c>
      <c r="B7" s="598" t="str">
        <f>IF('様式2-1 申請兼実績報告兼請求'!W7="","",'様式2-1 申請兼実績報告兼請求'!W7)</f>
        <v/>
      </c>
      <c r="C7" s="598"/>
      <c r="D7" s="598"/>
      <c r="E7" s="598"/>
    </row>
    <row r="8" spans="1:7" s="150" customFormat="1" ht="18.5" customHeight="1">
      <c r="A8" s="175" t="s">
        <v>243</v>
      </c>
      <c r="B8" s="598" t="str">
        <f>IF('様式2-1 申請兼実績報告兼請求'!Y34="","",'様式2-1 申請兼実績報告兼請求'!Y34)</f>
        <v/>
      </c>
      <c r="C8" s="598"/>
      <c r="D8" s="598"/>
      <c r="E8" s="598"/>
    </row>
    <row r="9" spans="1:7" s="150" customFormat="1" ht="22.5" customHeight="1">
      <c r="A9" s="157" t="s">
        <v>244</v>
      </c>
      <c r="B9" s="598" t="str">
        <f>IF('様式2-1 申請兼実績報告兼請求'!W8="","",'様式2-1 申請兼実績報告兼請求'!W8)</f>
        <v/>
      </c>
      <c r="C9" s="598"/>
      <c r="D9" s="598" t="str">
        <f>IF('様式2-1 申請兼実績報告兼請求'!AD8="","",'様式2-1 申請兼実績報告兼請求'!AD8)</f>
        <v/>
      </c>
      <c r="E9" s="598"/>
    </row>
    <row r="10" spans="1:7" s="150" customFormat="1" ht="17" customHeight="1" thickBot="1">
      <c r="A10" s="156"/>
      <c r="B10" s="156"/>
      <c r="C10" s="307"/>
      <c r="D10" s="156"/>
    </row>
    <row r="11" spans="1:7" ht="13.5" thickBot="1">
      <c r="F11" s="158"/>
      <c r="G11" s="159"/>
    </row>
    <row r="12" spans="1:7" ht="29" customHeight="1">
      <c r="A12" s="160" t="s">
        <v>245</v>
      </c>
      <c r="B12" s="599"/>
      <c r="C12" s="600"/>
      <c r="D12" s="600"/>
      <c r="F12" s="161" t="str">
        <f>IF(B7="","",IF(AND(B12&lt;&gt;"",B13&lt;&gt;"",B15&lt;&gt;"",B16&lt;&gt;"",B18&lt;&gt;"",B19&lt;&gt;"",B20&lt;&gt;"",B21&lt;&gt;""),"○",IFERROR(1/0,"×")))</f>
        <v/>
      </c>
      <c r="G12" t="s">
        <v>246</v>
      </c>
    </row>
    <row r="13" spans="1:7" ht="29" customHeight="1">
      <c r="A13" s="160" t="s">
        <v>247</v>
      </c>
      <c r="B13" s="294"/>
      <c r="C13" s="176"/>
      <c r="D13" s="177"/>
    </row>
    <row r="14" spans="1:7" ht="9.5" customHeight="1">
      <c r="A14" s="150"/>
      <c r="B14" s="176"/>
      <c r="C14" s="176"/>
      <c r="D14" s="176"/>
    </row>
    <row r="15" spans="1:7" ht="29" customHeight="1">
      <c r="A15" s="162" t="s">
        <v>248</v>
      </c>
      <c r="B15" s="601"/>
      <c r="C15" s="602"/>
      <c r="D15" s="603"/>
    </row>
    <row r="16" spans="1:7" ht="29" customHeight="1">
      <c r="A16" s="160" t="s">
        <v>249</v>
      </c>
      <c r="B16" s="295"/>
      <c r="C16" s="176"/>
      <c r="D16" s="177"/>
    </row>
    <row r="17" spans="1:5" ht="9.5" customHeight="1"/>
    <row r="18" spans="1:5" ht="29" customHeight="1">
      <c r="A18" s="160" t="s">
        <v>250</v>
      </c>
      <c r="B18" s="207"/>
      <c r="C18" s="163" t="s">
        <v>251</v>
      </c>
      <c r="D18" s="164"/>
    </row>
    <row r="19" spans="1:5" ht="29" customHeight="1">
      <c r="A19" s="160" t="s">
        <v>252</v>
      </c>
      <c r="B19" s="208" t="s">
        <v>318</v>
      </c>
      <c r="C19" s="163" t="s">
        <v>251</v>
      </c>
      <c r="D19" s="164"/>
    </row>
    <row r="20" spans="1:5" ht="29" customHeight="1">
      <c r="A20" s="160" t="s">
        <v>263</v>
      </c>
      <c r="B20" s="604"/>
      <c r="C20" s="605"/>
      <c r="D20" s="606"/>
    </row>
    <row r="21" spans="1:5" ht="29" customHeight="1">
      <c r="A21" s="160" t="s">
        <v>253</v>
      </c>
      <c r="B21" s="591"/>
      <c r="C21" s="592"/>
      <c r="D21" s="593"/>
      <c r="E21" s="158"/>
    </row>
    <row r="22" spans="1:5" s="166" customFormat="1" ht="20" customHeight="1">
      <c r="A22" s="165" t="s">
        <v>262</v>
      </c>
    </row>
    <row r="23" spans="1:5" s="168" customFormat="1" ht="20" customHeight="1">
      <c r="A23" s="167" t="s">
        <v>254</v>
      </c>
      <c r="E23" s="167"/>
    </row>
    <row r="24" spans="1:5" s="168" customFormat="1" ht="20" customHeight="1">
      <c r="A24" s="167" t="s">
        <v>255</v>
      </c>
      <c r="E24" s="167"/>
    </row>
    <row r="25" spans="1:5" s="168" customFormat="1" ht="20" customHeight="1">
      <c r="A25" s="167" t="s">
        <v>256</v>
      </c>
    </row>
  </sheetData>
  <sheetProtection insertColumns="0" insertRows="0" insertHyperlinks="0" deleteColumns="0" deleteRows="0" sort="0" pivotTables="0"/>
  <mergeCells count="10">
    <mergeCell ref="B21:D21"/>
    <mergeCell ref="A3:F3"/>
    <mergeCell ref="A5:F5"/>
    <mergeCell ref="B7:E7"/>
    <mergeCell ref="B8:E8"/>
    <mergeCell ref="B9:C9"/>
    <mergeCell ref="D9:E9"/>
    <mergeCell ref="B12:D12"/>
    <mergeCell ref="B15:D15"/>
    <mergeCell ref="B20:D20"/>
  </mergeCells>
  <phoneticPr fontId="4"/>
  <conditionalFormatting sqref="G11">
    <cfRule type="expression" dxfId="0" priority="1">
      <formula>$A$5&lt;&gt;""</formula>
    </cfRule>
  </conditionalFormatting>
  <dataValidations count="9">
    <dataValidation type="list" showInputMessage="1" showErrorMessage="1" sqref="B19" xr:uid="{987B4B1F-6CE7-4F9A-891D-F4DFDFE12D0C}">
      <formula1>"　,1,2,4,9"</formula1>
    </dataValidation>
    <dataValidation type="list" allowBlank="1" showInputMessage="1" showErrorMessage="1" sqref="B18" xr:uid="{C95A1D00-24B8-4AD6-A9BA-926E4B7EDDA7}">
      <formula1>"　,普通,当座,貯蓄,その他"</formula1>
    </dataValidation>
    <dataValidation imeMode="halfKatakana" allowBlank="1" showInputMessage="1" showErrorMessage="1" sqref="B21:B22" xr:uid="{0626AA46-DB07-439D-84EE-42E2B73D3914}"/>
    <dataValidation type="textLength" imeMode="halfAlpha" operator="equal" allowBlank="1" showInputMessage="1" showErrorMessage="1" error="４桁の数字を入力してください。" sqref="D13" xr:uid="{0D85894F-0AFA-47D5-8F37-6B4B3DB6BA39}">
      <formula1>4</formula1>
    </dataValidation>
    <dataValidation type="textLength" imeMode="halfAlpha" operator="equal" allowBlank="1" showInputMessage="1" showErrorMessage="1" error="３桁の数字を入力してください。" sqref="D16" xr:uid="{131B696F-397B-4F0E-8523-0B8C856C1663}">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36F7A74B-CB6C-4BEA-96E3-587BCA673657}">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BE8BF7FF-A6B9-4421-92B6-81D0C2D2D7D2}">
      <formula1>4</formula1>
    </dataValidation>
    <dataValidation imeMode="off" allowBlank="1" showInputMessage="1" showErrorMessage="1" error="4桁の半角で入力してください。" sqref="B14 B17" xr:uid="{70273952-52EA-47EA-B5E7-84B60AFE2C01}"/>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41825CF3-EA56-4538-8393-8B3B480F681E}">
      <formula1>3</formula1>
    </dataValidation>
  </dataValidations>
  <pageMargins left="0.7" right="0.7" top="0.75" bottom="0.75" header="0.3" footer="0.3"/>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186</v>
      </c>
    </row>
    <row r="2" spans="1:4">
      <c r="A2">
        <v>1</v>
      </c>
      <c r="B2" t="s">
        <v>187</v>
      </c>
      <c r="C2">
        <v>200</v>
      </c>
      <c r="D2" t="s">
        <v>141</v>
      </c>
    </row>
    <row r="3" spans="1:4">
      <c r="A3">
        <v>2</v>
      </c>
      <c r="B3" t="s">
        <v>188</v>
      </c>
      <c r="C3">
        <v>300</v>
      </c>
      <c r="D3" t="s">
        <v>141</v>
      </c>
    </row>
    <row r="4" spans="1:4">
      <c r="A4">
        <v>3</v>
      </c>
      <c r="B4" t="s">
        <v>189</v>
      </c>
      <c r="C4">
        <v>400</v>
      </c>
      <c r="D4" t="s">
        <v>141</v>
      </c>
    </row>
    <row r="5" spans="1:4">
      <c r="A5">
        <v>4</v>
      </c>
      <c r="B5" t="s">
        <v>190</v>
      </c>
      <c r="C5">
        <v>500</v>
      </c>
      <c r="D5" t="s">
        <v>141</v>
      </c>
    </row>
    <row r="6" spans="1:4">
      <c r="A6">
        <v>5</v>
      </c>
      <c r="B6" t="s">
        <v>145</v>
      </c>
      <c r="C6">
        <v>200</v>
      </c>
      <c r="D6" t="s">
        <v>141</v>
      </c>
    </row>
    <row r="7" spans="1:4">
      <c r="A7">
        <v>6</v>
      </c>
      <c r="B7" t="s">
        <v>146</v>
      </c>
      <c r="C7">
        <v>200</v>
      </c>
      <c r="D7" t="s">
        <v>141</v>
      </c>
    </row>
    <row r="8" spans="1:4">
      <c r="A8">
        <v>7</v>
      </c>
      <c r="B8" t="s">
        <v>147</v>
      </c>
      <c r="C8">
        <v>200</v>
      </c>
      <c r="D8" t="s">
        <v>141</v>
      </c>
    </row>
    <row r="9" spans="1:4">
      <c r="A9">
        <v>8</v>
      </c>
      <c r="B9" t="s">
        <v>191</v>
      </c>
      <c r="C9">
        <v>200</v>
      </c>
      <c r="D9" t="s">
        <v>141</v>
      </c>
    </row>
    <row r="10" spans="1:4">
      <c r="A10">
        <v>9</v>
      </c>
      <c r="B10" t="s">
        <v>192</v>
      </c>
      <c r="C10">
        <v>300</v>
      </c>
      <c r="D10" t="s">
        <v>144</v>
      </c>
    </row>
    <row r="11" spans="1:4">
      <c r="A11">
        <v>10</v>
      </c>
      <c r="B11" t="s">
        <v>193</v>
      </c>
      <c r="C11">
        <v>400</v>
      </c>
      <c r="D11" t="s">
        <v>144</v>
      </c>
    </row>
    <row r="12" spans="1:4">
      <c r="A12">
        <v>11</v>
      </c>
      <c r="B12" t="s">
        <v>194</v>
      </c>
      <c r="C12">
        <v>200</v>
      </c>
      <c r="D12" t="s">
        <v>141</v>
      </c>
    </row>
    <row r="13" spans="1:4">
      <c r="A13">
        <v>12</v>
      </c>
      <c r="B13" t="s">
        <v>227</v>
      </c>
      <c r="C13">
        <v>200</v>
      </c>
      <c r="D13" t="s">
        <v>141</v>
      </c>
    </row>
    <row r="14" spans="1:4">
      <c r="A14">
        <v>13</v>
      </c>
      <c r="B14" t="s">
        <v>151</v>
      </c>
      <c r="C14">
        <v>200</v>
      </c>
      <c r="D14" t="s">
        <v>141</v>
      </c>
    </row>
    <row r="15" spans="1:4">
      <c r="A15">
        <v>14</v>
      </c>
      <c r="B15" t="s">
        <v>148</v>
      </c>
      <c r="C15">
        <v>200</v>
      </c>
      <c r="D15" t="s">
        <v>141</v>
      </c>
    </row>
    <row r="16" spans="1:4">
      <c r="A16">
        <v>15</v>
      </c>
      <c r="B16" t="s">
        <v>149</v>
      </c>
      <c r="C16">
        <v>200</v>
      </c>
      <c r="D16" t="s">
        <v>141</v>
      </c>
    </row>
    <row r="17" spans="1:6">
      <c r="A17">
        <v>16</v>
      </c>
      <c r="B17" t="s">
        <v>195</v>
      </c>
      <c r="C17">
        <v>200</v>
      </c>
      <c r="D17" t="s">
        <v>141</v>
      </c>
    </row>
    <row r="18" spans="1:6">
      <c r="A18">
        <v>17</v>
      </c>
      <c r="B18" t="s">
        <v>142</v>
      </c>
      <c r="C18">
        <v>200</v>
      </c>
      <c r="D18" t="s">
        <v>141</v>
      </c>
    </row>
    <row r="19" spans="1:6">
      <c r="A19">
        <v>18</v>
      </c>
      <c r="B19" t="s">
        <v>152</v>
      </c>
      <c r="C19">
        <v>200</v>
      </c>
      <c r="D19" t="s">
        <v>141</v>
      </c>
    </row>
    <row r="20" spans="1:6">
      <c r="A20">
        <v>19</v>
      </c>
      <c r="B20" t="s">
        <v>196</v>
      </c>
      <c r="C20">
        <v>200</v>
      </c>
      <c r="D20" t="s">
        <v>141</v>
      </c>
    </row>
    <row r="21" spans="1:6">
      <c r="A21">
        <v>20</v>
      </c>
      <c r="B21" t="s">
        <v>228</v>
      </c>
      <c r="C21">
        <v>200</v>
      </c>
      <c r="D21" t="s">
        <v>141</v>
      </c>
    </row>
    <row r="22" spans="1:6">
      <c r="A22">
        <v>21</v>
      </c>
      <c r="B22" t="s">
        <v>153</v>
      </c>
      <c r="C22">
        <v>200</v>
      </c>
      <c r="D22" t="s">
        <v>141</v>
      </c>
    </row>
    <row r="23" spans="1:6">
      <c r="A23">
        <v>22</v>
      </c>
      <c r="B23" t="s">
        <v>150</v>
      </c>
      <c r="C23">
        <v>200</v>
      </c>
      <c r="D23" t="s">
        <v>141</v>
      </c>
    </row>
    <row r="24" spans="1:6">
      <c r="A24">
        <v>23</v>
      </c>
      <c r="B24" t="s">
        <v>154</v>
      </c>
      <c r="C24">
        <v>6</v>
      </c>
      <c r="D24" t="s">
        <v>144</v>
      </c>
      <c r="E24">
        <v>18</v>
      </c>
      <c r="F24" t="s">
        <v>204</v>
      </c>
    </row>
    <row r="25" spans="1:6">
      <c r="A25">
        <v>24</v>
      </c>
      <c r="B25" t="s">
        <v>156</v>
      </c>
      <c r="C25">
        <v>6</v>
      </c>
      <c r="D25" t="s">
        <v>144</v>
      </c>
      <c r="E25">
        <v>18</v>
      </c>
      <c r="F25" t="s">
        <v>204</v>
      </c>
    </row>
    <row r="26" spans="1:6">
      <c r="A26">
        <v>25</v>
      </c>
      <c r="B26" t="s">
        <v>157</v>
      </c>
      <c r="C26">
        <v>6</v>
      </c>
      <c r="D26" t="s">
        <v>144</v>
      </c>
      <c r="E26">
        <v>18</v>
      </c>
      <c r="F26" t="s">
        <v>204</v>
      </c>
    </row>
    <row r="27" spans="1:6">
      <c r="A27">
        <v>26</v>
      </c>
      <c r="B27" t="s">
        <v>155</v>
      </c>
      <c r="C27">
        <v>6</v>
      </c>
      <c r="D27" t="s">
        <v>144</v>
      </c>
      <c r="E27">
        <v>18</v>
      </c>
      <c r="F27" t="s">
        <v>204</v>
      </c>
    </row>
    <row r="28" spans="1:6">
      <c r="A28">
        <v>27</v>
      </c>
      <c r="B28" t="s">
        <v>143</v>
      </c>
      <c r="C28">
        <v>6</v>
      </c>
      <c r="D28" t="s">
        <v>144</v>
      </c>
      <c r="E28">
        <v>18</v>
      </c>
      <c r="F28" t="s">
        <v>204</v>
      </c>
    </row>
    <row r="29" spans="1:6">
      <c r="A29">
        <v>28</v>
      </c>
      <c r="B29" t="s">
        <v>197</v>
      </c>
      <c r="C29">
        <v>6</v>
      </c>
      <c r="D29" t="s">
        <v>144</v>
      </c>
      <c r="E29">
        <v>18</v>
      </c>
      <c r="F29" t="s">
        <v>204</v>
      </c>
    </row>
    <row r="30" spans="1:6">
      <c r="A30">
        <v>29</v>
      </c>
      <c r="B30" t="s">
        <v>198</v>
      </c>
      <c r="C30">
        <v>6</v>
      </c>
      <c r="D30" t="s">
        <v>144</v>
      </c>
      <c r="E30">
        <v>18</v>
      </c>
      <c r="F30" t="s">
        <v>204</v>
      </c>
    </row>
    <row r="32" spans="1:6">
      <c r="B32" t="s">
        <v>205</v>
      </c>
    </row>
    <row r="33" spans="2:2">
      <c r="B33" t="s">
        <v>206</v>
      </c>
    </row>
    <row r="34" spans="2:2">
      <c r="B34" t="s">
        <v>207</v>
      </c>
    </row>
    <row r="35" spans="2:2">
      <c r="B35" t="s">
        <v>208</v>
      </c>
    </row>
    <row r="36" spans="2:2">
      <c r="B36" t="s">
        <v>209</v>
      </c>
    </row>
    <row r="37" spans="2:2">
      <c r="B37" t="s">
        <v>210</v>
      </c>
    </row>
    <row r="38" spans="2:2">
      <c r="B38" t="s">
        <v>211</v>
      </c>
    </row>
    <row r="39" spans="2:2">
      <c r="B39" t="s">
        <v>212</v>
      </c>
    </row>
    <row r="40" spans="2:2">
      <c r="B40" t="s">
        <v>213</v>
      </c>
    </row>
    <row r="41" spans="2:2">
      <c r="B41" t="s">
        <v>214</v>
      </c>
    </row>
    <row r="42" spans="2:2">
      <c r="B42" t="s">
        <v>215</v>
      </c>
    </row>
    <row r="43" spans="2:2">
      <c r="B43" t="s">
        <v>216</v>
      </c>
    </row>
    <row r="44" spans="2:2">
      <c r="B44" t="s">
        <v>39</v>
      </c>
    </row>
    <row r="45" spans="2:2">
      <c r="B45" t="s">
        <v>217</v>
      </c>
    </row>
    <row r="46" spans="2:2">
      <c r="B46" t="s">
        <v>218</v>
      </c>
    </row>
    <row r="47" spans="2:2">
      <c r="B47" t="s">
        <v>219</v>
      </c>
    </row>
    <row r="48" spans="2:2">
      <c r="B48" t="s">
        <v>220</v>
      </c>
    </row>
    <row r="49" spans="2:2">
      <c r="B49" t="s">
        <v>221</v>
      </c>
    </row>
    <row r="50" spans="2:2">
      <c r="B50" t="s">
        <v>222</v>
      </c>
    </row>
    <row r="51" spans="2:2">
      <c r="B51" t="s">
        <v>223</v>
      </c>
    </row>
    <row r="52" spans="2:2">
      <c r="B52" t="s">
        <v>158</v>
      </c>
    </row>
    <row r="53" spans="2:2">
      <c r="B53" t="s">
        <v>159</v>
      </c>
    </row>
    <row r="54" spans="2:2">
      <c r="B54" t="s">
        <v>160</v>
      </c>
    </row>
    <row r="55" spans="2:2">
      <c r="B55" t="s">
        <v>161</v>
      </c>
    </row>
    <row r="56" spans="2:2">
      <c r="B56" t="s">
        <v>162</v>
      </c>
    </row>
    <row r="57" spans="2:2">
      <c r="B57" t="s">
        <v>163</v>
      </c>
    </row>
    <row r="58" spans="2:2">
      <c r="B58" t="s">
        <v>164</v>
      </c>
    </row>
    <row r="59" spans="2:2">
      <c r="B59" t="s">
        <v>165</v>
      </c>
    </row>
    <row r="60" spans="2:2">
      <c r="B60" t="s">
        <v>166</v>
      </c>
    </row>
    <row r="61" spans="2:2">
      <c r="B61" t="s">
        <v>167</v>
      </c>
    </row>
    <row r="62" spans="2:2">
      <c r="B62" t="s">
        <v>168</v>
      </c>
    </row>
    <row r="63" spans="2:2">
      <c r="B63" t="s">
        <v>169</v>
      </c>
    </row>
    <row r="64" spans="2:2">
      <c r="B64" t="s">
        <v>170</v>
      </c>
    </row>
    <row r="65" spans="2:2">
      <c r="B65" t="s">
        <v>171</v>
      </c>
    </row>
    <row r="66" spans="2:2">
      <c r="B66" t="s">
        <v>172</v>
      </c>
    </row>
    <row r="67" spans="2:2">
      <c r="B67" t="s">
        <v>173</v>
      </c>
    </row>
    <row r="68" spans="2:2">
      <c r="B68" t="s">
        <v>174</v>
      </c>
    </row>
    <row r="69" spans="2:2">
      <c r="B69" t="s">
        <v>175</v>
      </c>
    </row>
    <row r="70" spans="2:2">
      <c r="B70" t="s">
        <v>176</v>
      </c>
    </row>
    <row r="71" spans="2:2">
      <c r="B71" t="s">
        <v>177</v>
      </c>
    </row>
    <row r="72" spans="2:2">
      <c r="B72" t="s">
        <v>178</v>
      </c>
    </row>
    <row r="73" spans="2:2">
      <c r="B73" t="s">
        <v>179</v>
      </c>
    </row>
    <row r="74" spans="2:2">
      <c r="B74" t="s">
        <v>180</v>
      </c>
    </row>
    <row r="75" spans="2:2">
      <c r="B75" t="s">
        <v>181</v>
      </c>
    </row>
    <row r="76" spans="2:2">
      <c r="B76" t="s">
        <v>182</v>
      </c>
    </row>
    <row r="77" spans="2:2">
      <c r="B77" t="s">
        <v>183</v>
      </c>
    </row>
    <row r="78" spans="2:2">
      <c r="B78" t="s">
        <v>224</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www.w3.org/XML/1998/namespace"/>
    <ds:schemaRef ds:uri="http://schemas.microsoft.com/office/2006/documentManagement/types"/>
    <ds:schemaRef ds:uri="http://purl.org/dc/dcmitype/"/>
    <ds:schemaRef ds:uri="http://schemas.microsoft.com/office/2006/metadata/properties"/>
    <ds:schemaRef ds:uri="263dbbe5-076b-4606-a03b-9598f5f2f35a"/>
    <ds:schemaRef ds:uri="http://purl.org/dc/terms/"/>
    <ds:schemaRef ds:uri="http://purl.org/dc/elements/1.1/"/>
    <ds:schemaRef ds:uri="http://schemas.openxmlformats.org/package/2006/metadata/core-properties"/>
    <ds:schemaRef ds:uri="http://schemas.microsoft.com/office/infopath/2007/PartnerControls"/>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様式2-1 申請兼実績報告兼請求</vt:lpstr>
      <vt:lpstr>様式2-2 申請等額一覧</vt:lpstr>
      <vt:lpstr>様式2-3 右の個票シートに入力</vt:lpstr>
      <vt:lpstr>個票1</vt:lpstr>
      <vt:lpstr>単価表</vt:lpstr>
      <vt:lpstr>個票2</vt:lpstr>
      <vt:lpstr>振込先口座情報</vt:lpstr>
      <vt:lpstr>リスト</vt:lpstr>
      <vt:lpstr>個票1!Print_Area</vt:lpstr>
      <vt:lpstr>個票2!Print_Area</vt:lpstr>
      <vt:lpstr>振込先口座情報!Print_Area</vt:lpstr>
      <vt:lpstr>単価表!Print_Area</vt:lpstr>
      <vt:lpstr>'様式2-1 申請兼実績報告兼請求'!Print_Area</vt:lpstr>
      <vt:lpstr>'様式2-2 申請等額一覧'!Print_Area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池田　篤志</cp:lastModifiedBy>
  <cp:revision/>
  <cp:lastPrinted>2026-03-11T08:31:38Z</cp:lastPrinted>
  <dcterms:created xsi:type="dcterms:W3CDTF">2018-06-19T01:27:02Z</dcterms:created>
  <dcterms:modified xsi:type="dcterms:W3CDTF">2026-03-24T11:12:40Z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