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00126821\Downloads\"/>
    </mc:Choice>
  </mc:AlternateContent>
  <xr:revisionPtr revIDLastSave="0" documentId="13_ncr:1_{8F9EA373-6526-4F49-93D9-38619517853A}" xr6:coauthVersionLast="47" xr6:coauthVersionMax="47" xr10:uidLastSave="{00000000-0000-0000-0000-000000000000}"/>
  <workbookProtection workbookAlgorithmName="SHA-512" workbookHashValue="y+Nnjb70qO0OEzZOKUYePhJsJ9bk56YDZt8Zo+o/4BE9Nnk8TE3xpEbNh1qpCBeZmg9MAl7EabW4n4bqun0e0A==" workbookSaltValue="fshi83cc29caG2qGXn7bbw==" workbookSpinCount="100000" lockStructure="1"/>
  <bookViews>
    <workbookView xWindow="-28920" yWindow="-120" windowWidth="29040" windowHeight="16440" firstSheet="13" activeTab="13" xr2:uid="{ABB0B225-2403-43A7-A42D-3312BD57DFD3}"/>
  </bookViews>
  <sheets>
    <sheet name="はじめにお読みください" sheetId="20" state="hidden" r:id="rId1"/>
    <sheet name="目次" sheetId="50" r:id="rId2"/>
    <sheet name="基本情報入力シート" sheetId="22" r:id="rId3"/>
    <sheet name="参考様式-共通 " sheetId="9" state="hidden" r:id="rId4"/>
    <sheet name="1-（ア）研修体制" sheetId="29" r:id="rId5"/>
    <sheet name="1-（イ）採用活動" sheetId="36" r:id="rId6"/>
    <sheet name="1-（ウ）同行支援" sheetId="31" r:id="rId7"/>
    <sheet name="2-（ア）経営改善" sheetId="38" r:id="rId8"/>
    <sheet name="2-（イ）常勤化" sheetId="39" r:id="rId9"/>
    <sheet name="2-（ウ）協働化" sheetId="33" r:id="rId10"/>
    <sheet name="2-（エ）広報活動" sheetId="41" r:id="rId11"/>
    <sheet name="歳入歳出予算（見込）書の抄本" sheetId="42" r:id="rId12"/>
    <sheet name="様式第5号_事前着手届" sheetId="47" r:id="rId13"/>
    <sheet name="様式第13号_概算払請求書" sheetId="49" r:id="rId14"/>
    <sheet name="【入力不要】様式第1号_事業計画書" sheetId="43" r:id="rId15"/>
    <sheet name="【入力不要】様式第２号_所要額調書" sheetId="44" r:id="rId16"/>
    <sheet name="【入力不要】様式第３号_事業計画書" sheetId="45" r:id="rId17"/>
    <sheet name="【入力不要】様式第４号_交付申請書" sheetId="46" r:id="rId18"/>
    <sheet name="中山間地域一覧" sheetId="21" state="hidden" r:id="rId19"/>
    <sheet name="【非表示】設定" sheetId="17" state="hidden" r:id="rId20"/>
    <sheet name="【非表示】記載例" sheetId="48" state="hidden" r:id="rId21"/>
    <sheet name="リスト" sheetId="3" state="hidden" r:id="rId22"/>
    <sheet name="リスト２" sheetId="6" state="hidden" r:id="rId23"/>
  </sheets>
  <definedNames>
    <definedName name="_xlnm._FilterDatabase" localSheetId="18" hidden="1">中山間地域一覧!$A$2:$U$108</definedName>
    <definedName name="_xlnm.Print_Area" localSheetId="14">【入力不要】様式第1号_事業計画書!$A$1:$AM$33</definedName>
    <definedName name="_xlnm.Print_Area" localSheetId="15">【入力不要】様式第２号_所要額調書!$A$1:$AN$70</definedName>
    <definedName name="_xlnm.Print_Area" localSheetId="16">【入力不要】様式第３号_事業計画書!$A$1:$AN$81</definedName>
    <definedName name="_xlnm.Print_Area" localSheetId="17">【入力不要】様式第４号_交付申請書!$A$1:$AM$53</definedName>
    <definedName name="_xlnm.Print_Area" localSheetId="4">'1-（ア）研修体制'!$A$1:$BW$63</definedName>
    <definedName name="_xlnm.Print_Area" localSheetId="5">'1-（イ）採用活動'!$A$1:$BV$61</definedName>
    <definedName name="_xlnm.Print_Area" localSheetId="6">'1-（ウ）同行支援'!$A$1:$BU$63</definedName>
    <definedName name="_xlnm.Print_Area" localSheetId="7">'2-（ア）経営改善'!$A$1:$BZ$60</definedName>
    <definedName name="_xlnm.Print_Area" localSheetId="8">'2-（イ）常勤化'!$A$1:$BL$57</definedName>
    <definedName name="_xlnm.Print_Area" localSheetId="9">'2-（ウ）協働化'!$A$1:$BO$122</definedName>
    <definedName name="_xlnm.Print_Area" localSheetId="10">'2-（エ）広報活動'!$A$1:$BW$54</definedName>
    <definedName name="_xlnm.Print_Area" localSheetId="2">基本情報入力シート!$A$1:$AX$82</definedName>
    <definedName name="_xlnm.Print_Area" localSheetId="11">'歳入歳出予算（見込）書の抄本'!$A$1:$H$25</definedName>
    <definedName name="_xlnm.Print_Area" localSheetId="3">'参考様式-共通 '!$A$1:$G$46</definedName>
    <definedName name="_xlnm.Print_Area" localSheetId="18">中山間地域一覧!$A$1:$T$108</definedName>
    <definedName name="_xlnm.Print_Area" localSheetId="1">目次!$A$1:$H$27</definedName>
    <definedName name="_xlnm.Print_Area" localSheetId="13">様式第13号_概算払請求書!$A$1:$AM$43</definedName>
    <definedName name="_xlnm.Print_Area" localSheetId="12">様式第5号_事前着手届!$A$1:$AM$40</definedName>
    <definedName name="_xlnm.Print_Titles" localSheetId="18">中山間地域一覧!$1:$2</definedName>
    <definedName name="Z_07FEB86B_9960_4983_99E0_46AEEDE65D68_.wvu.FilterData" localSheetId="18" hidden="1">中山間地域一覧!$A$2:$U$108</definedName>
    <definedName name="Z_07FEB86B_9960_4983_99E0_46AEEDE65D68_.wvu.PrintArea" localSheetId="3" hidden="1">'参考様式-共通 '!$A$1:$G$47</definedName>
    <definedName name="Z_07FEB86B_9960_4983_99E0_46AEEDE65D68_.wvu.PrintArea" localSheetId="18" hidden="1">中山間地域一覧!$A$1:$T$108</definedName>
    <definedName name="Z_07FEB86B_9960_4983_99E0_46AEEDE65D68_.wvu.PrintTitles" localSheetId="18" hidden="1">中山間地域一覧!$1:$2</definedName>
    <definedName name="協働化・大規模化">基本情報入力シート!$J$58</definedName>
    <definedName name="経営改善">基本情報入力シート!$J$56</definedName>
    <definedName name="研修体制">基本情報入力シート!$J$50</definedName>
    <definedName name="広報活動">基本情報入力シート!$J$59</definedName>
    <definedName name="採用活動">基本情報入力シート!$J$51</definedName>
    <definedName name="常勤化促進">基本情報入力シート!$J$57</definedName>
    <definedName name="同行支援">基本情報入力シート!$J$52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2" i="46" l="1"/>
  <c r="C21" i="42"/>
  <c r="AY77" i="22" l="1"/>
  <c r="G41" i="49"/>
  <c r="Z13" i="49"/>
  <c r="Z12" i="49"/>
  <c r="Z11" i="49"/>
  <c r="G42" i="49"/>
  <c r="G40" i="49"/>
  <c r="G39" i="49"/>
  <c r="G38" i="49"/>
  <c r="G37" i="49"/>
  <c r="BO48" i="41"/>
  <c r="BO33" i="41"/>
  <c r="BO18" i="41"/>
  <c r="BH30" i="33"/>
  <c r="BH17" i="33"/>
  <c r="BR54" i="38"/>
  <c r="BR38" i="38"/>
  <c r="BO55" i="36"/>
  <c r="BO38" i="36"/>
  <c r="BO21" i="36"/>
  <c r="BO57" i="29"/>
  <c r="BO21" i="29"/>
  <c r="BO39" i="29"/>
  <c r="AH66" i="22"/>
  <c r="AF80" i="22"/>
  <c r="R80" i="22"/>
  <c r="W59" i="22"/>
  <c r="W58" i="22"/>
  <c r="W57" i="22"/>
  <c r="W56" i="22"/>
  <c r="W50" i="22" l="1"/>
  <c r="W52" i="22"/>
  <c r="W51" i="22"/>
  <c r="W14" i="47"/>
  <c r="W13" i="47"/>
  <c r="W12" i="47"/>
  <c r="D31" i="45"/>
  <c r="D30" i="45"/>
  <c r="D29" i="45"/>
  <c r="AJ26" i="45"/>
  <c r="AH26" i="45"/>
  <c r="AF26" i="45"/>
  <c r="W26" i="45"/>
  <c r="U26" i="45"/>
  <c r="S26" i="45"/>
  <c r="B19" i="44"/>
  <c r="I23" i="44"/>
  <c r="BB3" i="36"/>
  <c r="B7" i="36"/>
  <c r="B5" i="36"/>
  <c r="D79" i="45"/>
  <c r="D78" i="45"/>
  <c r="D77" i="45"/>
  <c r="AJ74" i="45"/>
  <c r="AH74" i="45"/>
  <c r="AF74" i="45"/>
  <c r="W74" i="45"/>
  <c r="U74" i="45"/>
  <c r="S74" i="45"/>
  <c r="D69" i="45"/>
  <c r="D68" i="45"/>
  <c r="AJ65" i="45"/>
  <c r="AH65" i="45"/>
  <c r="AF65" i="45"/>
  <c r="W65" i="45"/>
  <c r="U65" i="45"/>
  <c r="S65" i="45"/>
  <c r="E60" i="45"/>
  <c r="AJ57" i="45"/>
  <c r="AH57" i="45"/>
  <c r="AF57" i="45"/>
  <c r="W57" i="45"/>
  <c r="U57" i="45"/>
  <c r="S57" i="45"/>
  <c r="AJ48" i="45"/>
  <c r="AH48" i="45"/>
  <c r="AF48" i="45"/>
  <c r="W48" i="45"/>
  <c r="U48" i="45"/>
  <c r="S48" i="45"/>
  <c r="D52" i="45"/>
  <c r="D51" i="45"/>
  <c r="R40" i="45"/>
  <c r="E40" i="45"/>
  <c r="AJ36" i="45"/>
  <c r="AH36" i="45"/>
  <c r="AF36" i="45"/>
  <c r="W36" i="45"/>
  <c r="U36" i="45"/>
  <c r="S36" i="45"/>
  <c r="AJ16" i="45"/>
  <c r="AH16" i="45"/>
  <c r="AF16" i="45"/>
  <c r="W16" i="45"/>
  <c r="U16" i="45"/>
  <c r="S16" i="45"/>
  <c r="D19" i="45"/>
  <c r="Y7" i="45"/>
  <c r="D21" i="45"/>
  <c r="D20" i="45"/>
  <c r="BB5" i="36" l="1"/>
  <c r="N51" i="22" s="1"/>
  <c r="C23" i="44"/>
  <c r="BB4" i="36"/>
  <c r="I63" i="44"/>
  <c r="I56" i="44"/>
  <c r="I49" i="44"/>
  <c r="I42" i="44"/>
  <c r="B59" i="44"/>
  <c r="B52" i="44"/>
  <c r="B45" i="44"/>
  <c r="B38" i="44"/>
  <c r="B26" i="44"/>
  <c r="I30" i="44"/>
  <c r="BB2" i="41"/>
  <c r="I49" i="33"/>
  <c r="I47" i="33"/>
  <c r="I45" i="33"/>
  <c r="I43" i="33"/>
  <c r="I41" i="33"/>
  <c r="I39" i="33"/>
  <c r="BR90" i="33"/>
  <c r="BR104" i="33"/>
  <c r="BR118" i="33"/>
  <c r="BR76" i="33"/>
  <c r="BR62" i="33"/>
  <c r="BR47" i="33"/>
  <c r="AV3" i="33"/>
  <c r="AC55" i="39"/>
  <c r="N55" i="39"/>
  <c r="AC47" i="39"/>
  <c r="N47" i="39"/>
  <c r="AC39" i="39"/>
  <c r="AH39" i="39" s="1"/>
  <c r="BE38" i="39" s="1"/>
  <c r="N39" i="39"/>
  <c r="AC31" i="39"/>
  <c r="N31" i="39"/>
  <c r="AC23" i="39"/>
  <c r="N23" i="39"/>
  <c r="AC15" i="39"/>
  <c r="N15" i="39"/>
  <c r="AQ2" i="39"/>
  <c r="BD2" i="38"/>
  <c r="BB4" i="41" l="1"/>
  <c r="N59" i="22" s="1"/>
  <c r="C63" i="44"/>
  <c r="U63" i="44" s="1"/>
  <c r="BB3" i="41"/>
  <c r="AV5" i="33"/>
  <c r="N58" i="22" s="1"/>
  <c r="AH55" i="39"/>
  <c r="BE54" i="39" s="1"/>
  <c r="AH47" i="39"/>
  <c r="BE46" i="39" s="1"/>
  <c r="AH31" i="39"/>
  <c r="BE30" i="39" s="1"/>
  <c r="AH23" i="39"/>
  <c r="BE22" i="39" s="1"/>
  <c r="AH15" i="39"/>
  <c r="BE14" i="39" s="1"/>
  <c r="AF51" i="22"/>
  <c r="AA23" i="44"/>
  <c r="BB6" i="36"/>
  <c r="U23" i="44"/>
  <c r="O23" i="44"/>
  <c r="BD4" i="38"/>
  <c r="N56" i="22" s="1"/>
  <c r="O63" i="44" l="1"/>
  <c r="AV4" i="33"/>
  <c r="C56" i="44"/>
  <c r="U56" i="44" s="1"/>
  <c r="AF59" i="22"/>
  <c r="AA63" i="44"/>
  <c r="BB5" i="41"/>
  <c r="AF58" i="22"/>
  <c r="AA56" i="44"/>
  <c r="AV6" i="33"/>
  <c r="AQ4" i="39"/>
  <c r="AQ3" i="39" s="1"/>
  <c r="AO51" i="22"/>
  <c r="AG23" i="44"/>
  <c r="AA35" i="46" s="1"/>
  <c r="BD3" i="38"/>
  <c r="BD5" i="38" s="1"/>
  <c r="C42" i="44"/>
  <c r="AZ2" i="31"/>
  <c r="AZ60" i="31"/>
  <c r="BI60" i="31" s="1"/>
  <c r="AZ58" i="31"/>
  <c r="BI58" i="31" s="1"/>
  <c r="AZ51" i="31"/>
  <c r="BI51" i="31" s="1"/>
  <c r="AZ49" i="31"/>
  <c r="BI49" i="31" s="1"/>
  <c r="AZ42" i="31"/>
  <c r="BI42" i="31" s="1"/>
  <c r="AZ40" i="31"/>
  <c r="BI40" i="31" s="1"/>
  <c r="AZ33" i="31"/>
  <c r="BI33" i="31" s="1"/>
  <c r="AZ31" i="31"/>
  <c r="BI31" i="31" s="1"/>
  <c r="AZ24" i="31"/>
  <c r="BI24" i="31" s="1"/>
  <c r="AZ22" i="31"/>
  <c r="BI22" i="31" s="1"/>
  <c r="I16" i="44"/>
  <c r="C8" i="42" s="1"/>
  <c r="W16" i="46" a="1"/>
  <c r="W16" i="46" s="1"/>
  <c r="W15" i="46" a="1"/>
  <c r="W15" i="46" s="1"/>
  <c r="W14" i="46" a="1"/>
  <c r="W14" i="46" s="1"/>
  <c r="W13" i="46"/>
  <c r="W11" i="46" a="1"/>
  <c r="W11" i="46" s="1"/>
  <c r="AA10" i="46" a="1"/>
  <c r="AA10" i="46" s="1"/>
  <c r="X10" i="46" a="1"/>
  <c r="X10" i="46" s="1"/>
  <c r="AK6" i="46" a="1"/>
  <c r="AK6" i="46" s="1"/>
  <c r="AI6" i="46" a="1"/>
  <c r="AI6" i="46" s="1"/>
  <c r="AG6" i="46"/>
  <c r="Y6" i="45" a="1"/>
  <c r="Y6" i="45" s="1"/>
  <c r="Y8" i="45" a="1"/>
  <c r="Y8" i="45" s="1"/>
  <c r="BB4" i="29"/>
  <c r="BB2" i="29"/>
  <c r="T7" i="44"/>
  <c r="W16" i="43"/>
  <c r="W15" i="43"/>
  <c r="W14" i="43"/>
  <c r="W13" i="43"/>
  <c r="W12" i="43"/>
  <c r="W11" i="43"/>
  <c r="AA10" i="43"/>
  <c r="X10" i="43"/>
  <c r="AK6" i="43"/>
  <c r="AI6" i="43"/>
  <c r="AG6" i="43"/>
  <c r="C49" i="44" l="1"/>
  <c r="N57" i="22"/>
  <c r="O56" i="44"/>
  <c r="AO59" i="22"/>
  <c r="AG63" i="44"/>
  <c r="AA47" i="46" s="1"/>
  <c r="AO58" i="22"/>
  <c r="AG56" i="44"/>
  <c r="AA45" i="46" s="1"/>
  <c r="AG42" i="44"/>
  <c r="AA41" i="46" s="1"/>
  <c r="AO56" i="22"/>
  <c r="AA42" i="44"/>
  <c r="AF56" i="22"/>
  <c r="O49" i="44"/>
  <c r="U49" i="44"/>
  <c r="AF57" i="22"/>
  <c r="AA49" i="44"/>
  <c r="AQ5" i="39"/>
  <c r="BB3" i="29"/>
  <c r="AF50" i="22" s="1"/>
  <c r="N50" i="22"/>
  <c r="BN31" i="31"/>
  <c r="BN49" i="31"/>
  <c r="BN58" i="31"/>
  <c r="BN22" i="31"/>
  <c r="BN40" i="31"/>
  <c r="O42" i="44"/>
  <c r="U42" i="44"/>
  <c r="C16" i="44"/>
  <c r="U16" i="44" s="1"/>
  <c r="BB5" i="29" l="1"/>
  <c r="AO50" i="22" s="1"/>
  <c r="B13" i="44"/>
  <c r="AA16" i="44"/>
  <c r="AO57" i="22"/>
  <c r="AG49" i="44"/>
  <c r="O16" i="44"/>
  <c r="AZ15" i="31"/>
  <c r="BI15" i="31" s="1"/>
  <c r="AZ13" i="31"/>
  <c r="BI13" i="31" s="1"/>
  <c r="AG16" i="44" l="1"/>
  <c r="AA33" i="46" s="1"/>
  <c r="AA43" i="46"/>
  <c r="G66" i="44"/>
  <c r="BN13" i="31"/>
  <c r="AZ4" i="31" s="1"/>
  <c r="F22" i="42"/>
  <c r="A24" i="42"/>
  <c r="AZ3" i="31" l="1"/>
  <c r="C30" i="44" s="1"/>
  <c r="AF52" i="22"/>
  <c r="N52" i="22"/>
  <c r="AA30" i="44"/>
  <c r="R79" i="22"/>
  <c r="AZ5" i="31" l="1"/>
  <c r="AG30" i="44" s="1"/>
  <c r="O30" i="44"/>
  <c r="U30" i="44"/>
  <c r="G2" i="9"/>
  <c r="G12" i="9"/>
  <c r="G33" i="44" l="1"/>
  <c r="N69" i="44" s="1"/>
  <c r="AA37" i="46"/>
  <c r="AO52" i="22"/>
  <c r="J61" i="22" s="1"/>
  <c r="J36" i="9"/>
  <c r="M29" i="46" l="1"/>
  <c r="C7" i="42"/>
  <c r="C9" i="42" s="1"/>
  <c r="I21" i="42" s="1"/>
  <c r="D24" i="49"/>
  <c r="D33" i="49" s="1"/>
  <c r="L30" i="9"/>
  <c r="D30" i="9" s="1"/>
  <c r="G21" i="9" l="1"/>
  <c r="G15" i="9"/>
  <c r="G17" i="9"/>
  <c r="G11" i="9"/>
  <c r="G9" i="9"/>
  <c r="L33" i="9" l="1"/>
  <c r="J27" i="9"/>
  <c r="L34" i="9" l="1"/>
  <c r="C36" i="9" s="1"/>
  <c r="K34" i="9"/>
  <c r="C35" i="9" s="1"/>
  <c r="B35" i="9" s="1"/>
  <c r="D34" i="9"/>
  <c r="D29" i="9"/>
  <c r="B29" i="9"/>
  <c r="K35" i="9" l="1"/>
  <c r="F35" i="9" s="1"/>
  <c r="K33" i="9"/>
  <c r="E35" i="9" s="1"/>
  <c r="J33" i="9"/>
  <c r="E34" i="9" s="1"/>
  <c r="B36" i="9"/>
  <c r="K36" i="9" l="1"/>
  <c r="D35" i="9" s="1"/>
  <c r="L36" i="9"/>
  <c r="D36" i="9" s="1"/>
  <c r="L35" i="9"/>
  <c r="F36" i="9" s="1"/>
  <c r="J29" i="9"/>
  <c r="F28" i="9" s="1"/>
  <c r="J28" i="9"/>
  <c r="C28" i="9" s="1"/>
  <c r="J30" i="9" l="1"/>
  <c r="D28" i="9" s="1"/>
  <c r="L28" i="9"/>
  <c r="B28" i="9"/>
  <c r="J35" i="9"/>
  <c r="F34" i="9" s="1"/>
  <c r="J34" i="9"/>
  <c r="C34" i="9" s="1"/>
  <c r="L29" i="9" l="1"/>
  <c r="F30" i="9" s="1"/>
  <c r="B38" i="9" s="1"/>
  <c r="C30" i="9"/>
  <c r="B34" i="9"/>
  <c r="B30" i="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<sst xmlns="http://schemas.openxmlformats.org/spreadsheetml/2006/main" count="2150" uniqueCount="798">
  <si>
    <t>事業所名</t>
    <rPh sb="0" eb="3">
      <t>ジギョウショ</t>
    </rPh>
    <rPh sb="3" eb="4">
      <t>メイ</t>
    </rPh>
    <phoneticPr fontId="2"/>
  </si>
  <si>
    <t>総事業費</t>
    <rPh sb="0" eb="4">
      <t>ソウジギョウヒ</t>
    </rPh>
    <phoneticPr fontId="2"/>
  </si>
  <si>
    <t>基準額</t>
    <rPh sb="0" eb="2">
      <t>キジュン</t>
    </rPh>
    <rPh sb="2" eb="3">
      <t>ガク</t>
    </rPh>
    <phoneticPr fontId="2"/>
  </si>
  <si>
    <t>補助額</t>
    <rPh sb="0" eb="2">
      <t>ホジョ</t>
    </rPh>
    <rPh sb="2" eb="3">
      <t>ガク</t>
    </rPh>
    <phoneticPr fontId="2"/>
  </si>
  <si>
    <t>（１）合計</t>
    <rPh sb="3" eb="5">
      <t>ゴウケイ</t>
    </rPh>
    <phoneticPr fontId="2"/>
  </si>
  <si>
    <t>円</t>
    <rPh sb="0" eb="1">
      <t>エン</t>
    </rPh>
    <phoneticPr fontId="2"/>
  </si>
  <si>
    <t>サービス種別</t>
    <rPh sb="4" eb="6">
      <t>シュベツ</t>
    </rPh>
    <phoneticPr fontId="2"/>
  </si>
  <si>
    <t>訪問介護</t>
    <rPh sb="0" eb="2">
      <t>ホウモン</t>
    </rPh>
    <rPh sb="2" eb="4">
      <t>カイゴ</t>
    </rPh>
    <phoneticPr fontId="2"/>
  </si>
  <si>
    <t>定期巡回・随時対応型訪問介護看護</t>
    <rPh sb="0" eb="4">
      <t>テイキジュンカイ</t>
    </rPh>
    <rPh sb="5" eb="16">
      <t>ズイジタイオウガタホウモンカイゴカンゴ</t>
    </rPh>
    <phoneticPr fontId="2"/>
  </si>
  <si>
    <t>夜間対応型訪問介護</t>
    <rPh sb="0" eb="9">
      <t>ヤカンタイオウガタホウモンカイゴ</t>
    </rPh>
    <phoneticPr fontId="2"/>
  </si>
  <si>
    <t>○</t>
    <phoneticPr fontId="2"/>
  </si>
  <si>
    <t>令和</t>
    <rPh sb="0" eb="2">
      <t>レイワ</t>
    </rPh>
    <phoneticPr fontId="2"/>
  </si>
  <si>
    <t>年</t>
    <rPh sb="0" eb="1">
      <t>ネン</t>
    </rPh>
    <phoneticPr fontId="2"/>
  </si>
  <si>
    <t>日</t>
    <rPh sb="0" eb="1">
      <t>ニチ</t>
    </rPh>
    <phoneticPr fontId="2"/>
  </si>
  <si>
    <t>人</t>
    <rPh sb="0" eb="1">
      <t>ニン</t>
    </rPh>
    <phoneticPr fontId="2"/>
  </si>
  <si>
    <t>回</t>
    <rPh sb="0" eb="1">
      <t>カイ</t>
    </rPh>
    <phoneticPr fontId="2"/>
  </si>
  <si>
    <t>　　　長野県知事　　阿部　守一　様</t>
    <rPh sb="3" eb="6">
      <t>ナガノケン</t>
    </rPh>
    <rPh sb="6" eb="8">
      <t>チジ</t>
    </rPh>
    <rPh sb="10" eb="12">
      <t>アベ</t>
    </rPh>
    <rPh sb="13" eb="15">
      <t>シュイチ</t>
    </rPh>
    <rPh sb="16" eb="17">
      <t>サマ</t>
    </rPh>
    <phoneticPr fontId="4"/>
  </si>
  <si>
    <t>法人住所</t>
    <rPh sb="0" eb="2">
      <t>ホウジン</t>
    </rPh>
    <rPh sb="2" eb="4">
      <t>ジュウショ</t>
    </rPh>
    <phoneticPr fontId="4"/>
  </si>
  <si>
    <t>法人等の名称</t>
    <rPh sb="0" eb="2">
      <t>ホウジン</t>
    </rPh>
    <rPh sb="2" eb="3">
      <t>ナド</t>
    </rPh>
    <rPh sb="4" eb="6">
      <t>メイショウ</t>
    </rPh>
    <phoneticPr fontId="4"/>
  </si>
  <si>
    <t>事業所番号</t>
    <rPh sb="0" eb="3">
      <t>ジギョウショ</t>
    </rPh>
    <rPh sb="3" eb="5">
      <t>バンゴウ</t>
    </rPh>
    <phoneticPr fontId="4"/>
  </si>
  <si>
    <t>記</t>
    <rPh sb="0" eb="1">
      <t>キ</t>
    </rPh>
    <phoneticPr fontId="4"/>
  </si>
  <si>
    <t>（２）経営改善</t>
    <rPh sb="3" eb="5">
      <t>ケイエイ</t>
    </rPh>
    <rPh sb="5" eb="7">
      <t>カイゼン</t>
    </rPh>
    <phoneticPr fontId="2"/>
  </si>
  <si>
    <t>（ア）研修体制の構築</t>
    <phoneticPr fontId="2"/>
  </si>
  <si>
    <t>（イ）中山間地域等における採用活動</t>
    <phoneticPr fontId="2"/>
  </si>
  <si>
    <t>（ウ）経験年数が短いホームヘルパー等への同行</t>
    <phoneticPr fontId="2"/>
  </si>
  <si>
    <t>（ア）登録ヘルパー等の常勤化の促進</t>
    <phoneticPr fontId="2"/>
  </si>
  <si>
    <t>（イ）小規模法人等の協働化・大規模化の取組</t>
    <phoneticPr fontId="2"/>
  </si>
  <si>
    <t>（ウ）介護人材・利用者確保のための広報活動</t>
    <phoneticPr fontId="2"/>
  </si>
  <si>
    <t>（１）人材確保体制構築</t>
    <rPh sb="3" eb="5">
      <t>ジンザイ</t>
    </rPh>
    <rPh sb="5" eb="7">
      <t>カクホ</t>
    </rPh>
    <rPh sb="7" eb="9">
      <t>タイセイ</t>
    </rPh>
    <rPh sb="9" eb="11">
      <t>コウチク</t>
    </rPh>
    <phoneticPr fontId="2"/>
  </si>
  <si>
    <t>（ア）研修体制の構築</t>
    <rPh sb="3" eb="5">
      <t>ケンシュウ</t>
    </rPh>
    <rPh sb="5" eb="7">
      <t>タイセイ</t>
    </rPh>
    <rPh sb="8" eb="10">
      <t>コウチク</t>
    </rPh>
    <phoneticPr fontId="2"/>
  </si>
  <si>
    <t>（参考様式-共通）</t>
    <rPh sb="1" eb="3">
      <t>サンコウ</t>
    </rPh>
    <rPh sb="3" eb="5">
      <t>ヨウシキ</t>
    </rPh>
    <rPh sb="6" eb="8">
      <t>キョウツウ</t>
    </rPh>
    <phoneticPr fontId="2"/>
  </si>
  <si>
    <t>申請に係る基本情報</t>
    <rPh sb="0" eb="2">
      <t>シンセイ</t>
    </rPh>
    <rPh sb="3" eb="4">
      <t>カカ</t>
    </rPh>
    <rPh sb="5" eb="7">
      <t>キホン</t>
    </rPh>
    <rPh sb="7" eb="9">
      <t>ジョウホウ</t>
    </rPh>
    <phoneticPr fontId="2"/>
  </si>
  <si>
    <t>法人情報</t>
    <rPh sb="0" eb="4">
      <t>ホウジンジョウホウ</t>
    </rPh>
    <phoneticPr fontId="2"/>
  </si>
  <si>
    <t>事業所情報</t>
    <rPh sb="0" eb="5">
      <t>ジギョウショジョウホウ</t>
    </rPh>
    <phoneticPr fontId="2"/>
  </si>
  <si>
    <t>事業所番号</t>
    <rPh sb="0" eb="5">
      <t>ジギョウショバンゴウ</t>
    </rPh>
    <phoneticPr fontId="2"/>
  </si>
  <si>
    <t>担当者名</t>
    <rPh sb="0" eb="3">
      <t>タントウシャ</t>
    </rPh>
    <rPh sb="3" eb="4">
      <t>メイ</t>
    </rPh>
    <phoneticPr fontId="2"/>
  </si>
  <si>
    <t>担当者電話番号</t>
    <rPh sb="0" eb="3">
      <t>タントウシャ</t>
    </rPh>
    <rPh sb="3" eb="7">
      <t>デンワバンゴウ</t>
    </rPh>
    <phoneticPr fontId="2"/>
  </si>
  <si>
    <t>担当者メールアドレス</t>
    <rPh sb="0" eb="3">
      <t>タントウシャ</t>
    </rPh>
    <phoneticPr fontId="2"/>
  </si>
  <si>
    <r>
      <rPr>
        <sz val="10"/>
        <color theme="1"/>
        <rFont val="Meiryo UI"/>
        <family val="3"/>
        <charset val="128"/>
      </rPr>
      <t>（中山間地域の該当の有無については</t>
    </r>
    <r>
      <rPr>
        <u/>
        <sz val="10"/>
        <color theme="10"/>
        <rFont val="Meiryo UI"/>
        <family val="3"/>
        <charset val="128"/>
      </rPr>
      <t>こちら</t>
    </r>
    <r>
      <rPr>
        <sz val="10"/>
        <color theme="1"/>
        <rFont val="Meiryo UI"/>
        <family val="3"/>
        <charset val="128"/>
      </rPr>
      <t>をご確認ください。）</t>
    </r>
    <rPh sb="1" eb="2">
      <t>チュウ</t>
    </rPh>
    <rPh sb="2" eb="4">
      <t>サンカン</t>
    </rPh>
    <rPh sb="4" eb="6">
      <t>チイキ</t>
    </rPh>
    <rPh sb="7" eb="9">
      <t>ガイトウ</t>
    </rPh>
    <rPh sb="10" eb="12">
      <t>ウム</t>
    </rPh>
    <rPh sb="22" eb="24">
      <t>カクニン</t>
    </rPh>
    <phoneticPr fontId="2"/>
  </si>
  <si>
    <t>（中山間地域に該当しない場合は非該当を選択してください。）</t>
    <phoneticPr fontId="2"/>
  </si>
  <si>
    <r>
      <t>実施事業（自動計算）</t>
    </r>
    <r>
      <rPr>
        <sz val="12"/>
        <color theme="1"/>
        <rFont val="Meiryo UI"/>
        <family val="3"/>
        <charset val="128"/>
      </rPr>
      <t>　</t>
    </r>
    <r>
      <rPr>
        <sz val="10"/>
        <color theme="1"/>
        <rFont val="Meiryo UI"/>
        <family val="3"/>
        <charset val="128"/>
      </rPr>
      <t>実績報告書（様式11号）の実績額及び所要額清算書（様式12号）の額と必ず一致させてください。</t>
    </r>
    <rPh sb="0" eb="2">
      <t>ジッシ</t>
    </rPh>
    <rPh sb="2" eb="4">
      <t>ジギョウ</t>
    </rPh>
    <rPh sb="5" eb="7">
      <t>ジドウ</t>
    </rPh>
    <rPh sb="7" eb="9">
      <t>ケイサン</t>
    </rPh>
    <rPh sb="11" eb="13">
      <t>ジッセキ</t>
    </rPh>
    <rPh sb="13" eb="16">
      <t>ホウコクショ</t>
    </rPh>
    <rPh sb="17" eb="19">
      <t>ヨウシキ</t>
    </rPh>
    <rPh sb="21" eb="22">
      <t>ゴウ</t>
    </rPh>
    <rPh sb="24" eb="26">
      <t>ジッセキ</t>
    </rPh>
    <rPh sb="26" eb="27">
      <t>ガク</t>
    </rPh>
    <rPh sb="27" eb="28">
      <t>オヨ</t>
    </rPh>
    <rPh sb="29" eb="31">
      <t>ショヨウ</t>
    </rPh>
    <rPh sb="31" eb="32">
      <t>ガク</t>
    </rPh>
    <rPh sb="32" eb="35">
      <t>セイサンショ</t>
    </rPh>
    <rPh sb="36" eb="38">
      <t>ヨウシキ</t>
    </rPh>
    <rPh sb="40" eb="41">
      <t>ゴウ</t>
    </rPh>
    <rPh sb="43" eb="44">
      <t>ガク</t>
    </rPh>
    <rPh sb="45" eb="46">
      <t>カナラ</t>
    </rPh>
    <rPh sb="47" eb="49">
      <t>イッチ</t>
    </rPh>
    <phoneticPr fontId="2"/>
  </si>
  <si>
    <t>研修体制の構築</t>
    <rPh sb="0" eb="2">
      <t>ケンシュウ</t>
    </rPh>
    <rPh sb="2" eb="4">
      <t>タイセイ</t>
    </rPh>
    <rPh sb="5" eb="7">
      <t>コウチク</t>
    </rPh>
    <phoneticPr fontId="2"/>
  </si>
  <si>
    <t>同行支援</t>
    <rPh sb="0" eb="2">
      <t>ドウコウ</t>
    </rPh>
    <rPh sb="2" eb="4">
      <t>シエン</t>
    </rPh>
    <phoneticPr fontId="2"/>
  </si>
  <si>
    <t>実施</t>
    <rPh sb="0" eb="2">
      <t>ジッシ</t>
    </rPh>
    <phoneticPr fontId="2"/>
  </si>
  <si>
    <t>寄付金
その他の収入額</t>
    <rPh sb="0" eb="3">
      <t>キフキン</t>
    </rPh>
    <rPh sb="6" eb="7">
      <t>タ</t>
    </rPh>
    <rPh sb="8" eb="11">
      <t>シュウニュウガク</t>
    </rPh>
    <phoneticPr fontId="2"/>
  </si>
  <si>
    <t>補助上限（基準）額</t>
    <rPh sb="0" eb="2">
      <t>ホジョ</t>
    </rPh>
    <rPh sb="2" eb="4">
      <t>ジョウゲン</t>
    </rPh>
    <rPh sb="5" eb="7">
      <t>キジュン</t>
    </rPh>
    <rPh sb="8" eb="9">
      <t>ガク</t>
    </rPh>
    <phoneticPr fontId="2"/>
  </si>
  <si>
    <t>入力シート（1_ア）へ</t>
    <rPh sb="0" eb="2">
      <t>ニュウリョク</t>
    </rPh>
    <phoneticPr fontId="2"/>
  </si>
  <si>
    <t>（イ）採用活動</t>
    <rPh sb="3" eb="5">
      <t>サイヨウ</t>
    </rPh>
    <rPh sb="5" eb="7">
      <t>カツドウ</t>
    </rPh>
    <phoneticPr fontId="2"/>
  </si>
  <si>
    <t>（ウ）同行支援</t>
    <rPh sb="3" eb="5">
      <t>ドウコウ</t>
    </rPh>
    <rPh sb="5" eb="7">
      <t>シエン</t>
    </rPh>
    <phoneticPr fontId="2"/>
  </si>
  <si>
    <t>入力シート（1_ウ）へ</t>
    <rPh sb="0" eb="2">
      <t>ニュウリョク</t>
    </rPh>
    <phoneticPr fontId="2"/>
  </si>
  <si>
    <t>自己資金等</t>
    <rPh sb="0" eb="2">
      <t>ジコ</t>
    </rPh>
    <rPh sb="2" eb="4">
      <t>シキン</t>
    </rPh>
    <rPh sb="4" eb="5">
      <t>トウ</t>
    </rPh>
    <phoneticPr fontId="2"/>
  </si>
  <si>
    <t>常勤化促進</t>
    <rPh sb="0" eb="2">
      <t>ジョウキン</t>
    </rPh>
    <rPh sb="2" eb="3">
      <t>カ</t>
    </rPh>
    <rPh sb="3" eb="5">
      <t>ソクシン</t>
    </rPh>
    <phoneticPr fontId="2"/>
  </si>
  <si>
    <t>協働化・大規模化</t>
    <rPh sb="0" eb="2">
      <t>キョウドウ</t>
    </rPh>
    <rPh sb="2" eb="3">
      <t>カ</t>
    </rPh>
    <rPh sb="4" eb="8">
      <t>ダイキボカ</t>
    </rPh>
    <phoneticPr fontId="2"/>
  </si>
  <si>
    <t>広報活動</t>
    <phoneticPr fontId="2"/>
  </si>
  <si>
    <t>（ア）常勤化促進</t>
    <rPh sb="3" eb="5">
      <t>ジョウキン</t>
    </rPh>
    <rPh sb="5" eb="6">
      <t>カ</t>
    </rPh>
    <rPh sb="6" eb="8">
      <t>ソクシン</t>
    </rPh>
    <phoneticPr fontId="2"/>
  </si>
  <si>
    <t>入力シート（2_ア）へ</t>
    <rPh sb="0" eb="2">
      <t>ニュウリョク</t>
    </rPh>
    <phoneticPr fontId="2"/>
  </si>
  <si>
    <t>（イ）協働化・大規模化</t>
    <phoneticPr fontId="2"/>
  </si>
  <si>
    <t>入力シート（2_イ）へ</t>
    <rPh sb="0" eb="2">
      <t>ニュウリョク</t>
    </rPh>
    <phoneticPr fontId="2"/>
  </si>
  <si>
    <t>（ウ）広報活動</t>
    <phoneticPr fontId="2"/>
  </si>
  <si>
    <t>入力シート（2_ウ）へ</t>
    <rPh sb="0" eb="2">
      <t>ニュウリョク</t>
    </rPh>
    <phoneticPr fontId="2"/>
  </si>
  <si>
    <t>実績額合計</t>
    <rPh sb="0" eb="3">
      <t>ジッセキガク</t>
    </rPh>
    <rPh sb="3" eb="5">
      <t>ゴウケイ</t>
    </rPh>
    <phoneticPr fontId="2"/>
  </si>
  <si>
    <r>
      <t>・</t>
    </r>
    <r>
      <rPr>
        <sz val="12"/>
        <color rgb="FFFF0000"/>
        <rFont val="Meiryo UI"/>
        <family val="3"/>
        <charset val="128"/>
      </rPr>
      <t>実績報告書（様式第13号）</t>
    </r>
    <r>
      <rPr>
        <sz val="12"/>
        <color theme="1"/>
        <rFont val="Meiryo UI"/>
        <family val="3"/>
        <charset val="128"/>
      </rPr>
      <t>で記載する各実施事業について参考様式に必要事項を入力してください。</t>
    </r>
    <rPh sb="1" eb="6">
      <t>ジッセキホウコクショ</t>
    </rPh>
    <rPh sb="7" eb="9">
      <t>ヨウシキ</t>
    </rPh>
    <rPh sb="9" eb="10">
      <t>ダイ</t>
    </rPh>
    <rPh sb="12" eb="13">
      <t>ゴウ</t>
    </rPh>
    <rPh sb="15" eb="17">
      <t>キサイ</t>
    </rPh>
    <rPh sb="19" eb="20">
      <t>カク</t>
    </rPh>
    <rPh sb="20" eb="22">
      <t>ジッシ</t>
    </rPh>
    <rPh sb="22" eb="24">
      <t>ジギョウ</t>
    </rPh>
    <rPh sb="28" eb="30">
      <t>サンコウ</t>
    </rPh>
    <rPh sb="30" eb="32">
      <t>ヨウシキ</t>
    </rPh>
    <rPh sb="33" eb="35">
      <t>ヒツヨウ</t>
    </rPh>
    <rPh sb="35" eb="37">
      <t>ジコウ</t>
    </rPh>
    <rPh sb="38" eb="40">
      <t>ニュウリョク</t>
    </rPh>
    <phoneticPr fontId="2"/>
  </si>
  <si>
    <t>・青色に着色されている部分について、ご入力ください。（オレンジは自動計算）</t>
    <rPh sb="1" eb="3">
      <t>アオイロ</t>
    </rPh>
    <rPh sb="4" eb="6">
      <t>チャクショク</t>
    </rPh>
    <rPh sb="11" eb="13">
      <t>ブブン</t>
    </rPh>
    <rPh sb="19" eb="21">
      <t>ニュウリョク</t>
    </rPh>
    <rPh sb="32" eb="34">
      <t>ジドウ</t>
    </rPh>
    <rPh sb="34" eb="36">
      <t>ケイサン</t>
    </rPh>
    <phoneticPr fontId="2"/>
  </si>
  <si>
    <r>
      <t>・実績報告書（様式第11号）の金額と、本様式におけるシートごとの</t>
    </r>
    <r>
      <rPr>
        <b/>
        <sz val="12"/>
        <color rgb="FFFF0000"/>
        <rFont val="Meiryo UI"/>
        <family val="3"/>
        <charset val="128"/>
      </rPr>
      <t>補助合計額</t>
    </r>
    <r>
      <rPr>
        <sz val="12"/>
        <color rgb="FFFF0000"/>
        <rFont val="Meiryo UI"/>
        <family val="3"/>
        <charset val="128"/>
      </rPr>
      <t>が一致するように作成してください。</t>
    </r>
    <rPh sb="1" eb="6">
      <t>ジッセキホウコクショ</t>
    </rPh>
    <rPh sb="7" eb="9">
      <t>ヨウシキ</t>
    </rPh>
    <rPh sb="9" eb="10">
      <t>ダイ</t>
    </rPh>
    <rPh sb="12" eb="13">
      <t>ゴウ</t>
    </rPh>
    <rPh sb="15" eb="17">
      <t>キンガク</t>
    </rPh>
    <rPh sb="19" eb="20">
      <t>ホン</t>
    </rPh>
    <rPh sb="20" eb="22">
      <t>ヨウシキ</t>
    </rPh>
    <rPh sb="32" eb="34">
      <t>ホジョ</t>
    </rPh>
    <rPh sb="34" eb="36">
      <t>ゴウケイ</t>
    </rPh>
    <rPh sb="36" eb="37">
      <t>ガク</t>
    </rPh>
    <rPh sb="38" eb="40">
      <t>イッチ</t>
    </rPh>
    <rPh sb="45" eb="47">
      <t>サクセイ</t>
    </rPh>
    <phoneticPr fontId="2"/>
  </si>
  <si>
    <t>・当補助金事業の補助対象は、実施通知を発出した令和7年5月12日以降に着手した事業が対象となります。</t>
    <rPh sb="1" eb="2">
      <t>トウ</t>
    </rPh>
    <rPh sb="2" eb="5">
      <t>ホジョキン</t>
    </rPh>
    <rPh sb="5" eb="7">
      <t>ジギョウ</t>
    </rPh>
    <rPh sb="8" eb="10">
      <t>ホジョ</t>
    </rPh>
    <rPh sb="10" eb="12">
      <t>タイショウ</t>
    </rPh>
    <rPh sb="14" eb="16">
      <t>ジッシ</t>
    </rPh>
    <rPh sb="16" eb="18">
      <t>ツウチ</t>
    </rPh>
    <rPh sb="19" eb="21">
      <t>ハッシュツ</t>
    </rPh>
    <rPh sb="23" eb="25">
      <t>レイワ</t>
    </rPh>
    <rPh sb="26" eb="27">
      <t>ネン</t>
    </rPh>
    <rPh sb="28" eb="29">
      <t>ガツ</t>
    </rPh>
    <rPh sb="31" eb="32">
      <t>ニチ</t>
    </rPh>
    <rPh sb="32" eb="34">
      <t>イコウ</t>
    </rPh>
    <rPh sb="35" eb="37">
      <t>チャクシュ</t>
    </rPh>
    <rPh sb="39" eb="41">
      <t>ジギョウ</t>
    </rPh>
    <rPh sb="42" eb="44">
      <t>タイショウ</t>
    </rPh>
    <phoneticPr fontId="2"/>
  </si>
  <si>
    <t>　</t>
    <phoneticPr fontId="2"/>
  </si>
  <si>
    <t>月</t>
    <rPh sb="0" eb="1">
      <t>ガツ</t>
    </rPh>
    <phoneticPr fontId="2"/>
  </si>
  <si>
    <t>金額</t>
    <rPh sb="0" eb="2">
      <t>キンガク</t>
    </rPh>
    <phoneticPr fontId="2"/>
  </si>
  <si>
    <t>×</t>
    <phoneticPr fontId="2"/>
  </si>
  <si>
    <t>法人名</t>
    <rPh sb="0" eb="2">
      <t>ホウジン</t>
    </rPh>
    <rPh sb="2" eb="3">
      <t>メイ</t>
    </rPh>
    <phoneticPr fontId="2"/>
  </si>
  <si>
    <t>事業所番号</t>
    <rPh sb="0" eb="3">
      <t>ジギョウショ</t>
    </rPh>
    <rPh sb="3" eb="5">
      <t>バンゴウ</t>
    </rPh>
    <phoneticPr fontId="2"/>
  </si>
  <si>
    <t>青木</t>
    <rPh sb="0" eb="2">
      <t>アオキ</t>
    </rPh>
    <phoneticPr fontId="2"/>
  </si>
  <si>
    <t>非該当</t>
    <rPh sb="0" eb="3">
      <t>ヒガイトウ</t>
    </rPh>
    <phoneticPr fontId="2"/>
  </si>
  <si>
    <t>事業所住所</t>
    <rPh sb="0" eb="3">
      <t>ジギョウショ</t>
    </rPh>
    <rPh sb="3" eb="5">
      <t>ジュウショ</t>
    </rPh>
    <phoneticPr fontId="2"/>
  </si>
  <si>
    <t>中山間地域</t>
    <rPh sb="0" eb="5">
      <t>チュウサンカンチイキ</t>
    </rPh>
    <phoneticPr fontId="2"/>
  </si>
  <si>
    <t>法人名称</t>
    <rPh sb="0" eb="2">
      <t>ホウジン</t>
    </rPh>
    <rPh sb="2" eb="4">
      <t>メイショウ</t>
    </rPh>
    <phoneticPr fontId="2"/>
  </si>
  <si>
    <t>法人郵便番号</t>
    <rPh sb="0" eb="2">
      <t>ホウジン</t>
    </rPh>
    <rPh sb="2" eb="6">
      <t>ユウビンバンゴウ</t>
    </rPh>
    <phoneticPr fontId="2"/>
  </si>
  <si>
    <t>該当</t>
    <rPh sb="0" eb="2">
      <t>ガイトウ</t>
    </rPh>
    <phoneticPr fontId="2"/>
  </si>
  <si>
    <t>交付決定額</t>
    <rPh sb="0" eb="5">
      <t>コウフケッテイガク</t>
    </rPh>
    <phoneticPr fontId="2"/>
  </si>
  <si>
    <t>参考様式-（2_ア）常勤化</t>
    <phoneticPr fontId="2"/>
  </si>
  <si>
    <t>参考様式-（2_イ）協働化</t>
    <phoneticPr fontId="2"/>
  </si>
  <si>
    <t>参考様式-（2_ウ）広報活動</t>
    <phoneticPr fontId="2"/>
  </si>
  <si>
    <t>訪問介護</t>
    <rPh sb="0" eb="4">
      <t>ホウモンカイゴ</t>
    </rPh>
    <phoneticPr fontId="2"/>
  </si>
  <si>
    <t>定期巡回・随時対応型訪問介護看護</t>
    <rPh sb="0" eb="4">
      <t>テイキジュンカイ</t>
    </rPh>
    <rPh sb="5" eb="7">
      <t>ズイジ</t>
    </rPh>
    <rPh sb="7" eb="10">
      <t>タイオウガタ</t>
    </rPh>
    <rPh sb="10" eb="14">
      <t>ホウモンカイゴ</t>
    </rPh>
    <rPh sb="14" eb="16">
      <t>カンゴ</t>
    </rPh>
    <phoneticPr fontId="2"/>
  </si>
  <si>
    <t>夜間対応型訪問介護</t>
    <rPh sb="0" eb="5">
      <t>ヤカンタイオウガタ</t>
    </rPh>
    <rPh sb="5" eb="9">
      <t>ホウモンカイゴ</t>
    </rPh>
    <phoneticPr fontId="2"/>
  </si>
  <si>
    <t>様式名</t>
    <rPh sb="0" eb="3">
      <t>ヨウシキメイ</t>
    </rPh>
    <phoneticPr fontId="2"/>
  </si>
  <si>
    <t>法人代表者 職・氏名</t>
    <rPh sb="0" eb="5">
      <t>ホウジンダイヒョウシャ</t>
    </rPh>
    <rPh sb="6" eb="7">
      <t>ショク</t>
    </rPh>
    <rPh sb="8" eb="10">
      <t>シメイ</t>
    </rPh>
    <phoneticPr fontId="2"/>
  </si>
  <si>
    <t>目次</t>
    <rPh sb="0" eb="2">
      <t>モクジ</t>
    </rPh>
    <phoneticPr fontId="2"/>
  </si>
  <si>
    <t>参考様式-（1_ア）研修体制</t>
    <rPh sb="0" eb="4">
      <t>サンコウヨウシキ</t>
    </rPh>
    <rPh sb="10" eb="14">
      <t>ケンシュウタイセイ</t>
    </rPh>
    <phoneticPr fontId="2"/>
  </si>
  <si>
    <t>参考様式_（1_ウ）同行支援</t>
    <rPh sb="0" eb="2">
      <t>サンコウ</t>
    </rPh>
    <rPh sb="2" eb="4">
      <t>ヨウシキ</t>
    </rPh>
    <rPh sb="10" eb="14">
      <t>ドウコウシエン</t>
    </rPh>
    <phoneticPr fontId="2"/>
  </si>
  <si>
    <t>月の延べ訪問回数200回以下</t>
    <rPh sb="0" eb="1">
      <t>ツキ</t>
    </rPh>
    <rPh sb="2" eb="3">
      <t>ノ</t>
    </rPh>
    <rPh sb="4" eb="6">
      <t>ホウモン</t>
    </rPh>
    <rPh sb="6" eb="8">
      <t>カイスウ</t>
    </rPh>
    <rPh sb="11" eb="14">
      <t>カイイカ</t>
    </rPh>
    <phoneticPr fontId="2"/>
  </si>
  <si>
    <t>圏域</t>
    <rPh sb="0" eb="2">
      <t>ケンイキ</t>
    </rPh>
    <phoneticPr fontId="2"/>
  </si>
  <si>
    <t>市町村</t>
    <rPh sb="0" eb="3">
      <t>シチョウソン</t>
    </rPh>
    <phoneticPr fontId="2"/>
  </si>
  <si>
    <t>振興山村</t>
    <rPh sb="0" eb="2">
      <t>シンコウ</t>
    </rPh>
    <rPh sb="2" eb="4">
      <t>サンソン</t>
    </rPh>
    <phoneticPr fontId="2"/>
  </si>
  <si>
    <t>厚労大臣が別に定める地域</t>
    <rPh sb="0" eb="2">
      <t>コウロウ</t>
    </rPh>
    <rPh sb="2" eb="4">
      <t>ダイジン</t>
    </rPh>
    <rPh sb="5" eb="6">
      <t>ベツ</t>
    </rPh>
    <rPh sb="7" eb="8">
      <t>サダ</t>
    </rPh>
    <rPh sb="10" eb="12">
      <t>チイキ</t>
    </rPh>
    <phoneticPr fontId="2"/>
  </si>
  <si>
    <t>豪雪地帯及び特別豪雪地帯</t>
    <rPh sb="0" eb="2">
      <t>ゴウセツ</t>
    </rPh>
    <rPh sb="2" eb="4">
      <t>チタイ</t>
    </rPh>
    <rPh sb="4" eb="5">
      <t>オヨ</t>
    </rPh>
    <rPh sb="6" eb="8">
      <t>トクベツ</t>
    </rPh>
    <rPh sb="8" eb="10">
      <t>ゴウセツ</t>
    </rPh>
    <rPh sb="10" eb="12">
      <t>チタイ</t>
    </rPh>
    <phoneticPr fontId="2"/>
  </si>
  <si>
    <t>辺地</t>
    <rPh sb="0" eb="2">
      <t>ヘンチ</t>
    </rPh>
    <phoneticPr fontId="2"/>
  </si>
  <si>
    <t>特定農山村</t>
    <rPh sb="0" eb="2">
      <t>トクテイ</t>
    </rPh>
    <rPh sb="2" eb="5">
      <t>ノウサンソン</t>
    </rPh>
    <phoneticPr fontId="2"/>
  </si>
  <si>
    <t>過疎地域</t>
    <rPh sb="0" eb="2">
      <t>カソ</t>
    </rPh>
    <rPh sb="2" eb="4">
      <t>チイキ</t>
    </rPh>
    <phoneticPr fontId="2"/>
  </si>
  <si>
    <t>佐久</t>
    <rPh sb="0" eb="2">
      <t>サク</t>
    </rPh>
    <phoneticPr fontId="2"/>
  </si>
  <si>
    <t>小諸市</t>
    <rPh sb="0" eb="3">
      <t>コモロシ</t>
    </rPh>
    <phoneticPr fontId="2"/>
  </si>
  <si>
    <t>全域</t>
    <rPh sb="0" eb="2">
      <t>ゼンイキ</t>
    </rPh>
    <phoneticPr fontId="2"/>
  </si>
  <si>
    <t>佐久市</t>
    <rPh sb="0" eb="3">
      <t>サクシ</t>
    </rPh>
    <phoneticPr fontId="2"/>
  </si>
  <si>
    <t>内山、春日</t>
    <rPh sb="0" eb="2">
      <t>ウチヤマ</t>
    </rPh>
    <rPh sb="3" eb="5">
      <t>カスガ</t>
    </rPh>
    <phoneticPr fontId="2"/>
  </si>
  <si>
    <t>黒田・大月、東立科・美笹、丸山・馬坂・広川原、湯原新田・十二新田、協西・合の沢・大木・長者原・春日西久保・春日東久保、印西原・御牧原（望月）、苦水、東地</t>
    <rPh sb="0" eb="2">
      <t>クロダ</t>
    </rPh>
    <rPh sb="3" eb="5">
      <t>オオツキ</t>
    </rPh>
    <rPh sb="6" eb="9">
      <t>ヒガシタテシナ</t>
    </rPh>
    <rPh sb="10" eb="11">
      <t>ミ</t>
    </rPh>
    <rPh sb="11" eb="12">
      <t>ササ</t>
    </rPh>
    <rPh sb="13" eb="15">
      <t>マルヤマ</t>
    </rPh>
    <rPh sb="16" eb="17">
      <t>ウマ</t>
    </rPh>
    <rPh sb="17" eb="18">
      <t>サカ</t>
    </rPh>
    <rPh sb="19" eb="21">
      <t>ヒロカワ</t>
    </rPh>
    <rPh sb="21" eb="22">
      <t>ハラ</t>
    </rPh>
    <rPh sb="23" eb="25">
      <t>ユバラ</t>
    </rPh>
    <rPh sb="25" eb="27">
      <t>シンデン</t>
    </rPh>
    <rPh sb="28" eb="30">
      <t>ジュウニ</t>
    </rPh>
    <rPh sb="30" eb="32">
      <t>シンデン</t>
    </rPh>
    <rPh sb="33" eb="34">
      <t>キョウ</t>
    </rPh>
    <rPh sb="34" eb="35">
      <t>ニシ</t>
    </rPh>
    <rPh sb="36" eb="37">
      <t>ゴウ</t>
    </rPh>
    <rPh sb="38" eb="39">
      <t>サワ</t>
    </rPh>
    <rPh sb="40" eb="42">
      <t>オオキ</t>
    </rPh>
    <rPh sb="43" eb="46">
      <t>チョウジャバル</t>
    </rPh>
    <rPh sb="47" eb="49">
      <t>カスガ</t>
    </rPh>
    <rPh sb="49" eb="52">
      <t>ニシクボ</t>
    </rPh>
    <rPh sb="53" eb="55">
      <t>カスガ</t>
    </rPh>
    <rPh sb="55" eb="58">
      <t>ヒガシクボ</t>
    </rPh>
    <rPh sb="59" eb="61">
      <t>インザイ</t>
    </rPh>
    <rPh sb="61" eb="62">
      <t>ハラ</t>
    </rPh>
    <rPh sb="63" eb="64">
      <t>ミ</t>
    </rPh>
    <rPh sb="64" eb="65">
      <t>マキ</t>
    </rPh>
    <rPh sb="65" eb="66">
      <t>ハラ</t>
    </rPh>
    <rPh sb="67" eb="69">
      <t>モチヅキ</t>
    </rPh>
    <rPh sb="71" eb="72">
      <t>ク</t>
    </rPh>
    <rPh sb="72" eb="73">
      <t>ミズ</t>
    </rPh>
    <rPh sb="74" eb="75">
      <t>ヒガシ</t>
    </rPh>
    <rPh sb="75" eb="76">
      <t>チ</t>
    </rPh>
    <phoneticPr fontId="2"/>
  </si>
  <si>
    <t>大沢、内山、志賀、切原、田口、本牧、布施、春日、協和</t>
    <rPh sb="0" eb="2">
      <t>オオサワ</t>
    </rPh>
    <rPh sb="3" eb="5">
      <t>ウチヤマ</t>
    </rPh>
    <rPh sb="6" eb="8">
      <t>シガ</t>
    </rPh>
    <rPh sb="9" eb="11">
      <t>キリハラ</t>
    </rPh>
    <rPh sb="12" eb="14">
      <t>タグチ</t>
    </rPh>
    <rPh sb="15" eb="17">
      <t>ホンマキ</t>
    </rPh>
    <rPh sb="18" eb="20">
      <t>フセ</t>
    </rPh>
    <rPh sb="21" eb="23">
      <t>カスガ</t>
    </rPh>
    <rPh sb="24" eb="26">
      <t>キョウワ</t>
    </rPh>
    <phoneticPr fontId="2"/>
  </si>
  <si>
    <t>小海町</t>
    <rPh sb="0" eb="3">
      <t>コウミマチ</t>
    </rPh>
    <phoneticPr fontId="2"/>
  </si>
  <si>
    <t>川上村</t>
    <rPh sb="0" eb="2">
      <t>カワカミ</t>
    </rPh>
    <rPh sb="2" eb="3">
      <t>ムラ</t>
    </rPh>
    <phoneticPr fontId="2"/>
  </si>
  <si>
    <t>川端下、梓山、居倉、樋沢、秋山、大深山、原、御所平</t>
    <rPh sb="0" eb="3">
      <t>カワバタシモ</t>
    </rPh>
    <rPh sb="4" eb="6">
      <t>アズサヤマ</t>
    </rPh>
    <rPh sb="7" eb="8">
      <t>イ</t>
    </rPh>
    <rPh sb="8" eb="9">
      <t>クラ</t>
    </rPh>
    <rPh sb="10" eb="12">
      <t>ヒザワ</t>
    </rPh>
    <rPh sb="13" eb="15">
      <t>アキヤマ</t>
    </rPh>
    <rPh sb="16" eb="18">
      <t>オオフカ</t>
    </rPh>
    <rPh sb="18" eb="19">
      <t>ヤマ</t>
    </rPh>
    <rPh sb="20" eb="21">
      <t>ハラ</t>
    </rPh>
    <rPh sb="22" eb="24">
      <t>ゴショ</t>
    </rPh>
    <rPh sb="24" eb="25">
      <t>ダイラ</t>
    </rPh>
    <phoneticPr fontId="2"/>
  </si>
  <si>
    <t>南牧村</t>
    <rPh sb="0" eb="3">
      <t>ミナミマキムラ</t>
    </rPh>
    <phoneticPr fontId="2"/>
  </si>
  <si>
    <t>平沢、野辺山、板橋、川平、広瀬、市場、海ノ口、海尻</t>
    <rPh sb="0" eb="2">
      <t>ヒラサワ</t>
    </rPh>
    <rPh sb="3" eb="6">
      <t>ノベヤマ</t>
    </rPh>
    <rPh sb="7" eb="9">
      <t>イタバシ</t>
    </rPh>
    <rPh sb="10" eb="12">
      <t>カワダイラ</t>
    </rPh>
    <rPh sb="13" eb="15">
      <t>ヒロセ</t>
    </rPh>
    <rPh sb="16" eb="18">
      <t>イチバ</t>
    </rPh>
    <rPh sb="19" eb="20">
      <t>ウミ</t>
    </rPh>
    <rPh sb="21" eb="22">
      <t>クチ</t>
    </rPh>
    <rPh sb="23" eb="25">
      <t>ウミジリ</t>
    </rPh>
    <phoneticPr fontId="2"/>
  </si>
  <si>
    <t>南相木村</t>
    <rPh sb="0" eb="4">
      <t>ミナミアイキムラ</t>
    </rPh>
    <phoneticPr fontId="2"/>
  </si>
  <si>
    <t>三川・立原、栗生・栗生川、加佐、中島、和田、祝平、第八、日向</t>
    <rPh sb="0" eb="2">
      <t>ミカワ</t>
    </rPh>
    <rPh sb="3" eb="5">
      <t>タテハラ</t>
    </rPh>
    <rPh sb="6" eb="8">
      <t>クリウ</t>
    </rPh>
    <rPh sb="9" eb="11">
      <t>クリウ</t>
    </rPh>
    <rPh sb="11" eb="12">
      <t>ガワ</t>
    </rPh>
    <rPh sb="13" eb="14">
      <t>クワ</t>
    </rPh>
    <rPh sb="14" eb="15">
      <t>サ</t>
    </rPh>
    <rPh sb="16" eb="18">
      <t>ナカジマ</t>
    </rPh>
    <rPh sb="19" eb="21">
      <t>ワダ</t>
    </rPh>
    <rPh sb="22" eb="23">
      <t>イワ</t>
    </rPh>
    <rPh sb="23" eb="24">
      <t>ダイラ</t>
    </rPh>
    <rPh sb="25" eb="26">
      <t>ダイ</t>
    </rPh>
    <rPh sb="26" eb="27">
      <t>ハチ</t>
    </rPh>
    <rPh sb="28" eb="30">
      <t>ヒナタ</t>
    </rPh>
    <phoneticPr fontId="2"/>
  </si>
  <si>
    <t>北相木村</t>
    <rPh sb="0" eb="4">
      <t>キタアイキムラ</t>
    </rPh>
    <phoneticPr fontId="2"/>
  </si>
  <si>
    <t>白岩</t>
    <rPh sb="0" eb="2">
      <t>シロイワ</t>
    </rPh>
    <phoneticPr fontId="2"/>
  </si>
  <si>
    <t>佐久穂町</t>
    <rPh sb="0" eb="4">
      <t>サクホマチ</t>
    </rPh>
    <phoneticPr fontId="2"/>
  </si>
  <si>
    <t>大日向、栄、畑八</t>
    <rPh sb="0" eb="3">
      <t>オオヒナタ</t>
    </rPh>
    <rPh sb="4" eb="5">
      <t>サカエ</t>
    </rPh>
    <rPh sb="6" eb="7">
      <t>ハタ</t>
    </rPh>
    <rPh sb="7" eb="8">
      <t>ハチ</t>
    </rPh>
    <phoneticPr fontId="2"/>
  </si>
  <si>
    <t>大張・中尾・屋敷入、中谷、矢沢・宿戸、古谷、うそのくち、松井、八郡、大石、馬越、余地本郷、平川原、大日向本郷、下川原、館・旭、大岳、影・新田、穴原・筆岩、佐口・上野</t>
    <rPh sb="0" eb="2">
      <t>オオハリ</t>
    </rPh>
    <rPh sb="3" eb="5">
      <t>ナカオ</t>
    </rPh>
    <rPh sb="6" eb="8">
      <t>ヤシキ</t>
    </rPh>
    <rPh sb="8" eb="9">
      <t>イ</t>
    </rPh>
    <rPh sb="10" eb="12">
      <t>ナカタニ</t>
    </rPh>
    <rPh sb="13" eb="15">
      <t>ヤザワ</t>
    </rPh>
    <rPh sb="16" eb="18">
      <t>シュクド</t>
    </rPh>
    <rPh sb="19" eb="21">
      <t>フルヤ</t>
    </rPh>
    <rPh sb="28" eb="30">
      <t>マツイ</t>
    </rPh>
    <rPh sb="31" eb="32">
      <t>ハチ</t>
    </rPh>
    <rPh sb="32" eb="33">
      <t>グン</t>
    </rPh>
    <rPh sb="34" eb="36">
      <t>オオイシ</t>
    </rPh>
    <rPh sb="37" eb="39">
      <t>ウマコシ</t>
    </rPh>
    <rPh sb="40" eb="42">
      <t>ヨチ</t>
    </rPh>
    <rPh sb="42" eb="44">
      <t>ホンゴウ</t>
    </rPh>
    <rPh sb="45" eb="47">
      <t>ヒラカワ</t>
    </rPh>
    <rPh sb="47" eb="48">
      <t>ハラ</t>
    </rPh>
    <rPh sb="49" eb="52">
      <t>オオヒナタ</t>
    </rPh>
    <rPh sb="52" eb="54">
      <t>ホンゴウ</t>
    </rPh>
    <rPh sb="55" eb="58">
      <t>シモカワハラ</t>
    </rPh>
    <rPh sb="59" eb="60">
      <t>ヤカタ</t>
    </rPh>
    <rPh sb="61" eb="62">
      <t>アサヒ</t>
    </rPh>
    <rPh sb="63" eb="65">
      <t>オオタケ</t>
    </rPh>
    <rPh sb="66" eb="67">
      <t>カゲ</t>
    </rPh>
    <rPh sb="68" eb="70">
      <t>シンデン</t>
    </rPh>
    <rPh sb="71" eb="73">
      <t>アナハラ</t>
    </rPh>
    <rPh sb="74" eb="75">
      <t>フデ</t>
    </rPh>
    <rPh sb="75" eb="76">
      <t>イワ</t>
    </rPh>
    <rPh sb="77" eb="79">
      <t>サグチ</t>
    </rPh>
    <rPh sb="80" eb="82">
      <t>ウエノ</t>
    </rPh>
    <phoneticPr fontId="2"/>
  </si>
  <si>
    <t>軽井沢町</t>
    <rPh sb="0" eb="3">
      <t>カルイザワ</t>
    </rPh>
    <rPh sb="3" eb="4">
      <t>マチ</t>
    </rPh>
    <phoneticPr fontId="2"/>
  </si>
  <si>
    <t>伍賀</t>
    <rPh sb="0" eb="1">
      <t>ゴ</t>
    </rPh>
    <rPh sb="1" eb="2">
      <t>ガ</t>
    </rPh>
    <phoneticPr fontId="2"/>
  </si>
  <si>
    <t>御代田町</t>
    <rPh sb="0" eb="4">
      <t>ミヨタマチ</t>
    </rPh>
    <phoneticPr fontId="2"/>
  </si>
  <si>
    <t>立科町</t>
    <rPh sb="0" eb="3">
      <t>タテシナマチ</t>
    </rPh>
    <phoneticPr fontId="2"/>
  </si>
  <si>
    <t>芦田</t>
    <rPh sb="0" eb="2">
      <t>アシダ</t>
    </rPh>
    <phoneticPr fontId="2"/>
  </si>
  <si>
    <t>蓼科・中尾</t>
    <rPh sb="0" eb="2">
      <t>タテシナ</t>
    </rPh>
    <rPh sb="3" eb="5">
      <t>ナカオ</t>
    </rPh>
    <phoneticPr fontId="2"/>
  </si>
  <si>
    <t>上田</t>
    <rPh sb="0" eb="2">
      <t>ウエダ</t>
    </rPh>
    <phoneticPr fontId="2"/>
  </si>
  <si>
    <t>上田市</t>
    <rPh sb="0" eb="2">
      <t>ウエダ</t>
    </rPh>
    <rPh sb="2" eb="3">
      <t>シ</t>
    </rPh>
    <phoneticPr fontId="2"/>
  </si>
  <si>
    <t>傍陽、長、室賀、西内、武石</t>
    <rPh sb="0" eb="1">
      <t>カタワ</t>
    </rPh>
    <rPh sb="1" eb="2">
      <t>ヨウ</t>
    </rPh>
    <rPh sb="3" eb="4">
      <t>チョウ</t>
    </rPh>
    <rPh sb="5" eb="7">
      <t>ムロガ</t>
    </rPh>
    <rPh sb="8" eb="10">
      <t>ニシウチ</t>
    </rPh>
    <rPh sb="11" eb="12">
      <t>タケシ</t>
    </rPh>
    <rPh sb="12" eb="13">
      <t>イシ</t>
    </rPh>
    <phoneticPr fontId="2"/>
  </si>
  <si>
    <t>旧塩田町、旧川西村、旧丸子町、旧武石村を除いた地域</t>
    <rPh sb="0" eb="1">
      <t>キュウ</t>
    </rPh>
    <rPh sb="1" eb="3">
      <t>シオダ</t>
    </rPh>
    <rPh sb="3" eb="4">
      <t>マチ</t>
    </rPh>
    <rPh sb="5" eb="6">
      <t>キュウ</t>
    </rPh>
    <rPh sb="6" eb="8">
      <t>カワニシ</t>
    </rPh>
    <rPh sb="8" eb="9">
      <t>ムラ</t>
    </rPh>
    <rPh sb="10" eb="11">
      <t>キュウ</t>
    </rPh>
    <rPh sb="11" eb="14">
      <t>マルコマチ</t>
    </rPh>
    <rPh sb="15" eb="16">
      <t>キュウ</t>
    </rPh>
    <rPh sb="16" eb="18">
      <t>タケイシ</t>
    </rPh>
    <rPh sb="18" eb="19">
      <t>ムラ</t>
    </rPh>
    <rPh sb="20" eb="21">
      <t>ノゾ</t>
    </rPh>
    <rPh sb="23" eb="25">
      <t>チイキ</t>
    </rPh>
    <phoneticPr fontId="2"/>
  </si>
  <si>
    <t>菅平東組、菅平中組、菅平向組、菅平西組、渋沢、野倉、余里、上本入西部、上本入東部</t>
    <rPh sb="0" eb="2">
      <t>スガダイラ</t>
    </rPh>
    <rPh sb="2" eb="3">
      <t>ヒガシ</t>
    </rPh>
    <rPh sb="3" eb="4">
      <t>グミ</t>
    </rPh>
    <rPh sb="5" eb="7">
      <t>スガダイラ</t>
    </rPh>
    <rPh sb="7" eb="9">
      <t>ナカグミ</t>
    </rPh>
    <rPh sb="10" eb="12">
      <t>スガダイラ</t>
    </rPh>
    <rPh sb="12" eb="14">
      <t>ムカイグミ</t>
    </rPh>
    <rPh sb="15" eb="17">
      <t>スガダイラ</t>
    </rPh>
    <rPh sb="17" eb="18">
      <t>ニシ</t>
    </rPh>
    <rPh sb="18" eb="19">
      <t>グミ</t>
    </rPh>
    <rPh sb="20" eb="22">
      <t>シブサワ</t>
    </rPh>
    <rPh sb="23" eb="25">
      <t>ノクラ</t>
    </rPh>
    <rPh sb="26" eb="27">
      <t>アマ</t>
    </rPh>
    <rPh sb="27" eb="28">
      <t>サト</t>
    </rPh>
    <rPh sb="29" eb="31">
      <t>カミモト</t>
    </rPh>
    <rPh sb="31" eb="32">
      <t>ニュウ</t>
    </rPh>
    <rPh sb="32" eb="34">
      <t>セイブ</t>
    </rPh>
    <rPh sb="35" eb="37">
      <t>カミモト</t>
    </rPh>
    <rPh sb="37" eb="38">
      <t>ニュウ</t>
    </rPh>
    <rPh sb="38" eb="40">
      <t>トウブ</t>
    </rPh>
    <phoneticPr fontId="2"/>
  </si>
  <si>
    <t>東内、西内、殿城、西塩田、室賀、傍陽、長、本原、武石</t>
    <rPh sb="0" eb="2">
      <t>ヒガシウチ</t>
    </rPh>
    <rPh sb="3" eb="5">
      <t>ニシウチ</t>
    </rPh>
    <rPh sb="6" eb="8">
      <t>トノシロ</t>
    </rPh>
    <rPh sb="9" eb="10">
      <t>ニシ</t>
    </rPh>
    <rPh sb="10" eb="12">
      <t>シオダ</t>
    </rPh>
    <rPh sb="13" eb="15">
      <t>ムロガ</t>
    </rPh>
    <rPh sb="16" eb="17">
      <t>カタワ</t>
    </rPh>
    <rPh sb="17" eb="18">
      <t>ヨウ</t>
    </rPh>
    <rPh sb="19" eb="20">
      <t>ナガ</t>
    </rPh>
    <rPh sb="21" eb="23">
      <t>モトハラ</t>
    </rPh>
    <rPh sb="24" eb="25">
      <t>タケシ</t>
    </rPh>
    <rPh sb="25" eb="26">
      <t>イシ</t>
    </rPh>
    <phoneticPr fontId="2"/>
  </si>
  <si>
    <t>東御市</t>
    <rPh sb="0" eb="3">
      <t>トウミシ</t>
    </rPh>
    <phoneticPr fontId="2"/>
  </si>
  <si>
    <t>聖、奈良原、東・西入</t>
    <rPh sb="0" eb="1">
      <t>ヒジリ</t>
    </rPh>
    <rPh sb="2" eb="5">
      <t>ナラハラ</t>
    </rPh>
    <rPh sb="6" eb="7">
      <t>ヒガシ</t>
    </rPh>
    <rPh sb="8" eb="9">
      <t>ニシ</t>
    </rPh>
    <rPh sb="9" eb="10">
      <t>イ</t>
    </rPh>
    <phoneticPr fontId="2"/>
  </si>
  <si>
    <t>長和町</t>
    <rPh sb="0" eb="3">
      <t>ナガワマチ</t>
    </rPh>
    <phoneticPr fontId="2"/>
  </si>
  <si>
    <t>大門、和田</t>
    <rPh sb="0" eb="2">
      <t>ダイモン</t>
    </rPh>
    <rPh sb="3" eb="5">
      <t>ワダ</t>
    </rPh>
    <phoneticPr fontId="2"/>
  </si>
  <si>
    <t>鷹山、姫木</t>
    <rPh sb="0" eb="2">
      <t>タカヤマ</t>
    </rPh>
    <rPh sb="3" eb="4">
      <t>ヒメ</t>
    </rPh>
    <rPh sb="4" eb="5">
      <t>キ</t>
    </rPh>
    <phoneticPr fontId="2"/>
  </si>
  <si>
    <t>青木村</t>
    <rPh sb="0" eb="2">
      <t>アオキ</t>
    </rPh>
    <rPh sb="2" eb="3">
      <t>ムラ</t>
    </rPh>
    <phoneticPr fontId="2"/>
  </si>
  <si>
    <t>入奈良本、弘法、釜房、湯原宮沢、原池</t>
    <rPh sb="0" eb="1">
      <t>ニュウ</t>
    </rPh>
    <rPh sb="1" eb="3">
      <t>ナラ</t>
    </rPh>
    <rPh sb="3" eb="4">
      <t>モト</t>
    </rPh>
    <rPh sb="5" eb="7">
      <t>コウボウ</t>
    </rPh>
    <rPh sb="8" eb="9">
      <t>カマ</t>
    </rPh>
    <rPh sb="9" eb="10">
      <t>ボウ</t>
    </rPh>
    <rPh sb="11" eb="13">
      <t>ユハラ</t>
    </rPh>
    <rPh sb="13" eb="15">
      <t>ミヤザワ</t>
    </rPh>
    <rPh sb="16" eb="17">
      <t>ハラ</t>
    </rPh>
    <rPh sb="17" eb="18">
      <t>イケ</t>
    </rPh>
    <phoneticPr fontId="2"/>
  </si>
  <si>
    <t>諏訪</t>
    <rPh sb="0" eb="2">
      <t>スワ</t>
    </rPh>
    <phoneticPr fontId="2"/>
  </si>
  <si>
    <t>岡谷市</t>
    <rPh sb="0" eb="2">
      <t>オカヤ</t>
    </rPh>
    <rPh sb="2" eb="3">
      <t>シ</t>
    </rPh>
    <phoneticPr fontId="2"/>
  </si>
  <si>
    <t>諏訪市</t>
    <rPh sb="0" eb="3">
      <t>スワシ</t>
    </rPh>
    <phoneticPr fontId="2"/>
  </si>
  <si>
    <t>後山</t>
    <rPh sb="0" eb="2">
      <t>アトヤマ</t>
    </rPh>
    <phoneticPr fontId="2"/>
  </si>
  <si>
    <t>湖南</t>
    <rPh sb="0" eb="2">
      <t>コナン</t>
    </rPh>
    <phoneticPr fontId="2"/>
  </si>
  <si>
    <t>茅野市</t>
    <rPh sb="0" eb="3">
      <t>チノシ</t>
    </rPh>
    <phoneticPr fontId="2"/>
  </si>
  <si>
    <t>白樺湖、車山</t>
    <rPh sb="0" eb="3">
      <t>シラカバコ</t>
    </rPh>
    <rPh sb="4" eb="6">
      <t>クルマヤマ</t>
    </rPh>
    <phoneticPr fontId="2"/>
  </si>
  <si>
    <t>米沢、豊平、泉野、金沢、湖東、北山</t>
    <rPh sb="0" eb="2">
      <t>ヨネザワ</t>
    </rPh>
    <rPh sb="3" eb="5">
      <t>トヨヒラ</t>
    </rPh>
    <rPh sb="6" eb="7">
      <t>イズミ</t>
    </rPh>
    <rPh sb="7" eb="8">
      <t>ノ</t>
    </rPh>
    <rPh sb="9" eb="11">
      <t>カナザワ</t>
    </rPh>
    <rPh sb="12" eb="14">
      <t>コトウ</t>
    </rPh>
    <rPh sb="15" eb="17">
      <t>キタヤマ</t>
    </rPh>
    <phoneticPr fontId="2"/>
  </si>
  <si>
    <t>下諏訪町</t>
    <rPh sb="0" eb="4">
      <t>シモスワマチ</t>
    </rPh>
    <phoneticPr fontId="2"/>
  </si>
  <si>
    <t>富士見町</t>
    <rPh sb="0" eb="4">
      <t>フジミマチ</t>
    </rPh>
    <phoneticPr fontId="2"/>
  </si>
  <si>
    <t>原村</t>
    <rPh sb="0" eb="2">
      <t>ハラムラ</t>
    </rPh>
    <phoneticPr fontId="2"/>
  </si>
  <si>
    <t>伊那</t>
    <rPh sb="0" eb="2">
      <t>イナ</t>
    </rPh>
    <phoneticPr fontId="2"/>
  </si>
  <si>
    <t>伊那市</t>
    <rPh sb="0" eb="2">
      <t>イナ</t>
    </rPh>
    <rPh sb="2" eb="3">
      <t>シ</t>
    </rPh>
    <phoneticPr fontId="2"/>
  </si>
  <si>
    <t>長藤、三義、藤沢、伊那里、美和</t>
    <rPh sb="0" eb="2">
      <t>ナガフジ</t>
    </rPh>
    <rPh sb="3" eb="4">
      <t>ミ</t>
    </rPh>
    <rPh sb="4" eb="5">
      <t>タダシ</t>
    </rPh>
    <rPh sb="6" eb="8">
      <t>フジサワ</t>
    </rPh>
    <rPh sb="9" eb="11">
      <t>イナ</t>
    </rPh>
    <rPh sb="11" eb="12">
      <t>サト</t>
    </rPh>
    <rPh sb="13" eb="15">
      <t>ミワ</t>
    </rPh>
    <phoneticPr fontId="2"/>
  </si>
  <si>
    <t>横山、平沢、杉島、小屋敷、上新山、荊口、松倉、片倉、御堂垣外、山室</t>
    <rPh sb="0" eb="2">
      <t>ヨコヤマ</t>
    </rPh>
    <rPh sb="3" eb="5">
      <t>ヒラサワ</t>
    </rPh>
    <rPh sb="6" eb="8">
      <t>スギシマ</t>
    </rPh>
    <rPh sb="9" eb="12">
      <t>コヤシキ</t>
    </rPh>
    <rPh sb="13" eb="14">
      <t>カミ</t>
    </rPh>
    <rPh sb="14" eb="16">
      <t>ニイヤマ</t>
    </rPh>
    <rPh sb="17" eb="18">
      <t>ケイ</t>
    </rPh>
    <rPh sb="18" eb="19">
      <t>クチ</t>
    </rPh>
    <rPh sb="20" eb="22">
      <t>マツクラ</t>
    </rPh>
    <rPh sb="23" eb="25">
      <t>カタクラ</t>
    </rPh>
    <rPh sb="26" eb="28">
      <t>ミドウ</t>
    </rPh>
    <rPh sb="28" eb="30">
      <t>ガイト</t>
    </rPh>
    <rPh sb="31" eb="33">
      <t>ヤマムロ</t>
    </rPh>
    <phoneticPr fontId="2"/>
  </si>
  <si>
    <t>長藤、三義、藤沢、高遠、河南、伊那里、美和</t>
    <rPh sb="0" eb="2">
      <t>ナガフジ</t>
    </rPh>
    <rPh sb="3" eb="4">
      <t>ミ</t>
    </rPh>
    <rPh sb="4" eb="5">
      <t>ギ</t>
    </rPh>
    <rPh sb="6" eb="8">
      <t>フジサワ</t>
    </rPh>
    <rPh sb="9" eb="11">
      <t>タカトオ</t>
    </rPh>
    <rPh sb="12" eb="13">
      <t>カワ</t>
    </rPh>
    <rPh sb="13" eb="14">
      <t>ミナミ</t>
    </rPh>
    <rPh sb="15" eb="17">
      <t>イナ</t>
    </rPh>
    <rPh sb="17" eb="18">
      <t>サト</t>
    </rPh>
    <rPh sb="19" eb="21">
      <t>ミワ</t>
    </rPh>
    <phoneticPr fontId="2"/>
  </si>
  <si>
    <t>駒ケ根市</t>
    <rPh sb="0" eb="4">
      <t>コマガネシ</t>
    </rPh>
    <phoneticPr fontId="2"/>
  </si>
  <si>
    <t>中沢</t>
    <rPh sb="0" eb="2">
      <t>ナカサワ</t>
    </rPh>
    <phoneticPr fontId="2"/>
  </si>
  <si>
    <t>東部、吉瀬、中曽倉第１</t>
    <rPh sb="0" eb="2">
      <t>トウブ</t>
    </rPh>
    <rPh sb="3" eb="4">
      <t>ヨシ</t>
    </rPh>
    <rPh sb="4" eb="5">
      <t>セ</t>
    </rPh>
    <rPh sb="6" eb="7">
      <t>ナカ</t>
    </rPh>
    <rPh sb="7" eb="8">
      <t>ソウ</t>
    </rPh>
    <rPh sb="8" eb="9">
      <t>クラ</t>
    </rPh>
    <rPh sb="9" eb="10">
      <t>ダイ</t>
    </rPh>
    <phoneticPr fontId="2"/>
  </si>
  <si>
    <t>中沢</t>
    <rPh sb="0" eb="2">
      <t>ナカザワ</t>
    </rPh>
    <phoneticPr fontId="2"/>
  </si>
  <si>
    <t>辰野町</t>
    <rPh sb="0" eb="3">
      <t>タツノマチ</t>
    </rPh>
    <phoneticPr fontId="2"/>
  </si>
  <si>
    <t>川島</t>
    <rPh sb="0" eb="2">
      <t>カワシマ</t>
    </rPh>
    <phoneticPr fontId="2"/>
  </si>
  <si>
    <t>鴻ノ田、上野</t>
    <rPh sb="0" eb="1">
      <t>オオトリ</t>
    </rPh>
    <rPh sb="2" eb="3">
      <t>タ</t>
    </rPh>
    <rPh sb="4" eb="6">
      <t>ウエノ</t>
    </rPh>
    <phoneticPr fontId="2"/>
  </si>
  <si>
    <t>箕輪町</t>
    <rPh sb="0" eb="3">
      <t>ミノワマチ</t>
    </rPh>
    <phoneticPr fontId="2"/>
  </si>
  <si>
    <t>東箕輪</t>
    <rPh sb="0" eb="1">
      <t>ヒガシ</t>
    </rPh>
    <rPh sb="1" eb="3">
      <t>ミノワ</t>
    </rPh>
    <phoneticPr fontId="2"/>
  </si>
  <si>
    <t>飯島町</t>
    <rPh sb="0" eb="2">
      <t>イイジマ</t>
    </rPh>
    <rPh sb="2" eb="3">
      <t>マチ</t>
    </rPh>
    <phoneticPr fontId="2"/>
  </si>
  <si>
    <t>七久保</t>
    <rPh sb="0" eb="3">
      <t>ナナクボ</t>
    </rPh>
    <phoneticPr fontId="2"/>
  </si>
  <si>
    <t>南箕輪村</t>
    <rPh sb="0" eb="4">
      <t>ミナミミノワムラ</t>
    </rPh>
    <phoneticPr fontId="2"/>
  </si>
  <si>
    <t>中川村</t>
    <rPh sb="0" eb="3">
      <t>ナカガワムラ</t>
    </rPh>
    <phoneticPr fontId="2"/>
  </si>
  <si>
    <t>南向</t>
    <rPh sb="0" eb="1">
      <t>ミナミ</t>
    </rPh>
    <rPh sb="1" eb="2">
      <t>ムカイ</t>
    </rPh>
    <phoneticPr fontId="2"/>
  </si>
  <si>
    <t>上北山方、柳沢、飯沼</t>
    <rPh sb="0" eb="2">
      <t>カミキタ</t>
    </rPh>
    <rPh sb="2" eb="3">
      <t>ヤマ</t>
    </rPh>
    <rPh sb="3" eb="4">
      <t>カタ</t>
    </rPh>
    <rPh sb="5" eb="7">
      <t>ヤナギサワ</t>
    </rPh>
    <rPh sb="8" eb="10">
      <t>イイヌマ</t>
    </rPh>
    <phoneticPr fontId="2"/>
  </si>
  <si>
    <t>宮田村</t>
    <rPh sb="0" eb="2">
      <t>ミヤタ</t>
    </rPh>
    <rPh sb="2" eb="3">
      <t>ムラ</t>
    </rPh>
    <phoneticPr fontId="2"/>
  </si>
  <si>
    <t>飯田</t>
    <rPh sb="0" eb="2">
      <t>イイダ</t>
    </rPh>
    <phoneticPr fontId="2"/>
  </si>
  <si>
    <t>飯田市</t>
    <rPh sb="0" eb="3">
      <t>イイダシ</t>
    </rPh>
    <phoneticPr fontId="2"/>
  </si>
  <si>
    <t>千代、上、木沢、和田、八重河内、南和田</t>
    <rPh sb="0" eb="2">
      <t>チヨ</t>
    </rPh>
    <rPh sb="3" eb="4">
      <t>カミ</t>
    </rPh>
    <rPh sb="5" eb="7">
      <t>キザワ</t>
    </rPh>
    <rPh sb="8" eb="10">
      <t>ワダ</t>
    </rPh>
    <rPh sb="11" eb="13">
      <t>ヤエ</t>
    </rPh>
    <rPh sb="13" eb="15">
      <t>カワチ</t>
    </rPh>
    <rPh sb="16" eb="17">
      <t>ミナミ</t>
    </rPh>
    <rPh sb="17" eb="19">
      <t>ワダ</t>
    </rPh>
    <phoneticPr fontId="2"/>
  </si>
  <si>
    <t>旧南信濃村の地域</t>
    <rPh sb="0" eb="1">
      <t>キュウ</t>
    </rPh>
    <rPh sb="1" eb="2">
      <t>ミナミ</t>
    </rPh>
    <rPh sb="2" eb="4">
      <t>シナノ</t>
    </rPh>
    <rPh sb="4" eb="5">
      <t>ムラ</t>
    </rPh>
    <rPh sb="6" eb="8">
      <t>チイキ</t>
    </rPh>
    <phoneticPr fontId="2"/>
  </si>
  <si>
    <t>梨子洞、毛呂窪、法全寺、米峰、箱川、田力、泉垣外、程野、下栗、雲母、尾科、尾林、大郡、原平、蛇沼、平栗、木沢、八重河内、南和田</t>
    <rPh sb="0" eb="1">
      <t>ナシ</t>
    </rPh>
    <rPh sb="1" eb="2">
      <t>コ</t>
    </rPh>
    <rPh sb="2" eb="3">
      <t>ホラ</t>
    </rPh>
    <rPh sb="4" eb="6">
      <t>ケロ</t>
    </rPh>
    <rPh sb="6" eb="7">
      <t>クボ</t>
    </rPh>
    <rPh sb="8" eb="9">
      <t>ホウ</t>
    </rPh>
    <rPh sb="9" eb="10">
      <t>ゼン</t>
    </rPh>
    <rPh sb="10" eb="11">
      <t>テラ</t>
    </rPh>
    <rPh sb="12" eb="13">
      <t>コメ</t>
    </rPh>
    <rPh sb="13" eb="14">
      <t>ミネ</t>
    </rPh>
    <rPh sb="15" eb="17">
      <t>ハコガワ</t>
    </rPh>
    <rPh sb="18" eb="20">
      <t>タヂカラ</t>
    </rPh>
    <rPh sb="21" eb="22">
      <t>イズミ</t>
    </rPh>
    <rPh sb="22" eb="23">
      <t>カキ</t>
    </rPh>
    <rPh sb="23" eb="24">
      <t>ソト</t>
    </rPh>
    <rPh sb="25" eb="27">
      <t>ホドノ</t>
    </rPh>
    <rPh sb="28" eb="30">
      <t>シモグリ</t>
    </rPh>
    <rPh sb="31" eb="33">
      <t>ウンモ</t>
    </rPh>
    <rPh sb="34" eb="36">
      <t>オシナ</t>
    </rPh>
    <rPh sb="37" eb="38">
      <t>オ</t>
    </rPh>
    <rPh sb="38" eb="39">
      <t>ハヤシ</t>
    </rPh>
    <rPh sb="40" eb="41">
      <t>オオ</t>
    </rPh>
    <rPh sb="41" eb="42">
      <t>グン</t>
    </rPh>
    <rPh sb="43" eb="44">
      <t>ハラ</t>
    </rPh>
    <rPh sb="44" eb="45">
      <t>ヒラ</t>
    </rPh>
    <rPh sb="46" eb="48">
      <t>ヘビヌマ</t>
    </rPh>
    <rPh sb="49" eb="51">
      <t>ヒラグリ</t>
    </rPh>
    <rPh sb="52" eb="54">
      <t>キザワ</t>
    </rPh>
    <rPh sb="55" eb="57">
      <t>ヤエ</t>
    </rPh>
    <rPh sb="57" eb="59">
      <t>カワチ</t>
    </rPh>
    <rPh sb="60" eb="61">
      <t>ミナミ</t>
    </rPh>
    <rPh sb="61" eb="63">
      <t>ワダ</t>
    </rPh>
    <phoneticPr fontId="2"/>
  </si>
  <si>
    <t>飯田、下久堅、千代、上久堅、上、木沢、和田、八重河内、南和田</t>
    <rPh sb="0" eb="2">
      <t>イイダ</t>
    </rPh>
    <rPh sb="3" eb="4">
      <t>シモ</t>
    </rPh>
    <rPh sb="4" eb="5">
      <t>ヒサ</t>
    </rPh>
    <rPh sb="5" eb="6">
      <t>カタ</t>
    </rPh>
    <rPh sb="7" eb="9">
      <t>チヨ</t>
    </rPh>
    <rPh sb="10" eb="11">
      <t>ウエ</t>
    </rPh>
    <rPh sb="11" eb="12">
      <t>ヒサ</t>
    </rPh>
    <rPh sb="12" eb="13">
      <t>カタ</t>
    </rPh>
    <rPh sb="14" eb="15">
      <t>カミ</t>
    </rPh>
    <rPh sb="16" eb="18">
      <t>キザワ</t>
    </rPh>
    <rPh sb="19" eb="21">
      <t>ワダ</t>
    </rPh>
    <rPh sb="22" eb="26">
      <t>ヤエカワチ</t>
    </rPh>
    <rPh sb="27" eb="28">
      <t>ミナミ</t>
    </rPh>
    <rPh sb="28" eb="30">
      <t>ワダ</t>
    </rPh>
    <phoneticPr fontId="2"/>
  </si>
  <si>
    <t>松川町</t>
    <rPh sb="0" eb="3">
      <t>マツカワマチ</t>
    </rPh>
    <phoneticPr fontId="2"/>
  </si>
  <si>
    <t>生東、増野、西山</t>
    <rPh sb="0" eb="1">
      <t>ナマ</t>
    </rPh>
    <rPh sb="1" eb="2">
      <t>ヒガシ</t>
    </rPh>
    <rPh sb="3" eb="4">
      <t>マ</t>
    </rPh>
    <rPh sb="4" eb="5">
      <t>ノ</t>
    </rPh>
    <rPh sb="6" eb="8">
      <t>ニシヤマ</t>
    </rPh>
    <phoneticPr fontId="2"/>
  </si>
  <si>
    <t>生田</t>
    <rPh sb="0" eb="2">
      <t>イクタ</t>
    </rPh>
    <phoneticPr fontId="2"/>
  </si>
  <si>
    <t>高森町</t>
    <rPh sb="0" eb="3">
      <t>タカモリマチ</t>
    </rPh>
    <phoneticPr fontId="2"/>
  </si>
  <si>
    <t>阿南町</t>
    <rPh sb="0" eb="3">
      <t>アナンチョウ</t>
    </rPh>
    <phoneticPr fontId="2"/>
  </si>
  <si>
    <t>和合</t>
    <rPh sb="0" eb="2">
      <t>ワゴウ</t>
    </rPh>
    <phoneticPr fontId="2"/>
  </si>
  <si>
    <t>和合、和知野、帯川、梅田、鴨目、大島、新木田、雲雀澤</t>
    <rPh sb="0" eb="2">
      <t>ワゴウ</t>
    </rPh>
    <rPh sb="3" eb="4">
      <t>ワ</t>
    </rPh>
    <rPh sb="4" eb="6">
      <t>チノ</t>
    </rPh>
    <rPh sb="7" eb="8">
      <t>オビ</t>
    </rPh>
    <rPh sb="8" eb="9">
      <t>カワ</t>
    </rPh>
    <rPh sb="10" eb="12">
      <t>ウメダ</t>
    </rPh>
    <rPh sb="13" eb="14">
      <t>カモ</t>
    </rPh>
    <rPh sb="14" eb="15">
      <t>メ</t>
    </rPh>
    <rPh sb="16" eb="18">
      <t>オオシマ</t>
    </rPh>
    <rPh sb="19" eb="20">
      <t>シン</t>
    </rPh>
    <rPh sb="20" eb="22">
      <t>キダ</t>
    </rPh>
    <rPh sb="23" eb="25">
      <t>ヒバリ</t>
    </rPh>
    <rPh sb="25" eb="26">
      <t>サワ</t>
    </rPh>
    <phoneticPr fontId="2"/>
  </si>
  <si>
    <t>阿智村</t>
    <phoneticPr fontId="2"/>
  </si>
  <si>
    <t>智里、浪合、清内路</t>
    <rPh sb="0" eb="2">
      <t>チサト</t>
    </rPh>
    <rPh sb="3" eb="5">
      <t>ナミアイ</t>
    </rPh>
    <rPh sb="6" eb="7">
      <t>キヨ</t>
    </rPh>
    <rPh sb="7" eb="8">
      <t>ウチ</t>
    </rPh>
    <rPh sb="8" eb="9">
      <t>ロ</t>
    </rPh>
    <phoneticPr fontId="2"/>
  </si>
  <si>
    <t>本谷園原、浪合北部、浪合東部、浪合中央部、浪合治部坂、上清内路</t>
    <rPh sb="0" eb="1">
      <t>モト</t>
    </rPh>
    <rPh sb="1" eb="2">
      <t>タニ</t>
    </rPh>
    <rPh sb="2" eb="4">
      <t>ソノハラ</t>
    </rPh>
    <rPh sb="5" eb="7">
      <t>ナミアイ</t>
    </rPh>
    <rPh sb="7" eb="9">
      <t>ホクブ</t>
    </rPh>
    <rPh sb="10" eb="12">
      <t>ナミアイ</t>
    </rPh>
    <rPh sb="12" eb="14">
      <t>トウブ</t>
    </rPh>
    <rPh sb="15" eb="17">
      <t>ナミアイ</t>
    </rPh>
    <rPh sb="17" eb="19">
      <t>チュウオウ</t>
    </rPh>
    <rPh sb="19" eb="20">
      <t>ブ</t>
    </rPh>
    <rPh sb="21" eb="23">
      <t>ナミアイ</t>
    </rPh>
    <rPh sb="23" eb="24">
      <t>チ</t>
    </rPh>
    <rPh sb="24" eb="25">
      <t>ブ</t>
    </rPh>
    <rPh sb="25" eb="26">
      <t>サカ</t>
    </rPh>
    <rPh sb="27" eb="28">
      <t>カミ</t>
    </rPh>
    <rPh sb="28" eb="29">
      <t>キヨシ</t>
    </rPh>
    <rPh sb="29" eb="30">
      <t>ウチ</t>
    </rPh>
    <rPh sb="30" eb="31">
      <t>ロ</t>
    </rPh>
    <phoneticPr fontId="2"/>
  </si>
  <si>
    <t>平谷村</t>
    <rPh sb="0" eb="3">
      <t>ヒラヤムラ</t>
    </rPh>
    <phoneticPr fontId="2"/>
  </si>
  <si>
    <t>根羽村</t>
    <rPh sb="0" eb="3">
      <t>ネバムラ</t>
    </rPh>
    <phoneticPr fontId="2"/>
  </si>
  <si>
    <t>北洞、東洞、西洞、南洞、小戸名浅間、小川中野</t>
    <rPh sb="0" eb="1">
      <t>キタ</t>
    </rPh>
    <rPh sb="1" eb="2">
      <t>ホラ</t>
    </rPh>
    <rPh sb="3" eb="4">
      <t>ヒガシ</t>
    </rPh>
    <rPh sb="4" eb="5">
      <t>ホラ</t>
    </rPh>
    <rPh sb="6" eb="7">
      <t>ニシ</t>
    </rPh>
    <rPh sb="7" eb="8">
      <t>ホラ</t>
    </rPh>
    <rPh sb="9" eb="10">
      <t>ミナミ</t>
    </rPh>
    <rPh sb="10" eb="11">
      <t>ホラ</t>
    </rPh>
    <rPh sb="12" eb="14">
      <t>オド</t>
    </rPh>
    <rPh sb="14" eb="15">
      <t>ナ</t>
    </rPh>
    <rPh sb="15" eb="17">
      <t>アサマ</t>
    </rPh>
    <rPh sb="18" eb="20">
      <t>オガワ</t>
    </rPh>
    <rPh sb="20" eb="22">
      <t>ナカノ</t>
    </rPh>
    <phoneticPr fontId="2"/>
  </si>
  <si>
    <t>下條村</t>
    <rPh sb="0" eb="2">
      <t>シモジョウ</t>
    </rPh>
    <rPh sb="2" eb="3">
      <t>ムラ</t>
    </rPh>
    <phoneticPr fontId="2"/>
  </si>
  <si>
    <t>新田、親田、入野、阿知原、小松原、鎮西</t>
    <rPh sb="0" eb="2">
      <t>シンデン</t>
    </rPh>
    <rPh sb="3" eb="4">
      <t>オヤ</t>
    </rPh>
    <rPh sb="4" eb="5">
      <t>タ</t>
    </rPh>
    <rPh sb="6" eb="8">
      <t>イリノ</t>
    </rPh>
    <rPh sb="9" eb="10">
      <t>ア</t>
    </rPh>
    <rPh sb="10" eb="11">
      <t>チ</t>
    </rPh>
    <rPh sb="11" eb="12">
      <t>ハラ</t>
    </rPh>
    <rPh sb="13" eb="16">
      <t>コマツバラ</t>
    </rPh>
    <rPh sb="17" eb="19">
      <t>チンザイ</t>
    </rPh>
    <phoneticPr fontId="2"/>
  </si>
  <si>
    <t>売木村</t>
    <rPh sb="0" eb="3">
      <t>ウルギムラ</t>
    </rPh>
    <phoneticPr fontId="2"/>
  </si>
  <si>
    <t>天龍村</t>
    <rPh sb="0" eb="3">
      <t>テンリュウムラ</t>
    </rPh>
    <phoneticPr fontId="2"/>
  </si>
  <si>
    <t>向方、坂部</t>
    <rPh sb="0" eb="1">
      <t>ムカイ</t>
    </rPh>
    <rPh sb="1" eb="2">
      <t>ガタ</t>
    </rPh>
    <rPh sb="3" eb="5">
      <t>サカベ</t>
    </rPh>
    <phoneticPr fontId="2"/>
  </si>
  <si>
    <t>泰阜村</t>
    <rPh sb="0" eb="3">
      <t>ヤスオカムラ</t>
    </rPh>
    <phoneticPr fontId="2"/>
  </si>
  <si>
    <t>金野、稲伏戸、三耕地、万場・黒見・明島、平島田、我科</t>
    <rPh sb="0" eb="1">
      <t>カネ</t>
    </rPh>
    <rPh sb="1" eb="2">
      <t>ノ</t>
    </rPh>
    <rPh sb="3" eb="4">
      <t>イネ</t>
    </rPh>
    <rPh sb="4" eb="5">
      <t>フ</t>
    </rPh>
    <rPh sb="5" eb="6">
      <t>ト</t>
    </rPh>
    <rPh sb="7" eb="8">
      <t>サン</t>
    </rPh>
    <rPh sb="8" eb="10">
      <t>コウチ</t>
    </rPh>
    <rPh sb="11" eb="13">
      <t>マンバ</t>
    </rPh>
    <rPh sb="14" eb="15">
      <t>クロ</t>
    </rPh>
    <rPh sb="15" eb="16">
      <t>ケン</t>
    </rPh>
    <rPh sb="17" eb="19">
      <t>アカラジマ</t>
    </rPh>
    <rPh sb="20" eb="21">
      <t>ヒラ</t>
    </rPh>
    <rPh sb="21" eb="23">
      <t>シマダ</t>
    </rPh>
    <rPh sb="24" eb="25">
      <t>ワレ</t>
    </rPh>
    <rPh sb="25" eb="26">
      <t>カ</t>
    </rPh>
    <phoneticPr fontId="2"/>
  </si>
  <si>
    <t>喬木村</t>
    <rPh sb="0" eb="2">
      <t>タカギ</t>
    </rPh>
    <rPh sb="2" eb="3">
      <t>ムラ</t>
    </rPh>
    <phoneticPr fontId="2"/>
  </si>
  <si>
    <t>大島、加々須、氏乗、上の原</t>
    <rPh sb="0" eb="2">
      <t>オオシマ</t>
    </rPh>
    <rPh sb="3" eb="4">
      <t>カ</t>
    </rPh>
    <rPh sb="5" eb="6">
      <t>ス</t>
    </rPh>
    <rPh sb="7" eb="8">
      <t>ウジ</t>
    </rPh>
    <rPh sb="8" eb="9">
      <t>ジョウ</t>
    </rPh>
    <rPh sb="10" eb="11">
      <t>ウエ</t>
    </rPh>
    <rPh sb="12" eb="13">
      <t>ハラ</t>
    </rPh>
    <phoneticPr fontId="2"/>
  </si>
  <si>
    <t>豊丘村</t>
    <rPh sb="0" eb="3">
      <t>トヨオカムラ</t>
    </rPh>
    <phoneticPr fontId="2"/>
  </si>
  <si>
    <t>神稲</t>
    <rPh sb="0" eb="1">
      <t>カミ</t>
    </rPh>
    <rPh sb="1" eb="2">
      <t>イネ</t>
    </rPh>
    <phoneticPr fontId="2"/>
  </si>
  <si>
    <t>福島、佐原、長沢、壬生沢</t>
    <rPh sb="0" eb="2">
      <t>フクシマ</t>
    </rPh>
    <rPh sb="3" eb="5">
      <t>サハラ</t>
    </rPh>
    <rPh sb="6" eb="8">
      <t>ナガサワ</t>
    </rPh>
    <rPh sb="9" eb="11">
      <t>ミブ</t>
    </rPh>
    <rPh sb="11" eb="12">
      <t>サワ</t>
    </rPh>
    <phoneticPr fontId="2"/>
  </si>
  <si>
    <t>大鹿村</t>
    <rPh sb="0" eb="3">
      <t>オオシカムラ</t>
    </rPh>
    <phoneticPr fontId="2"/>
  </si>
  <si>
    <t>梨原、北入、上青木</t>
    <rPh sb="0" eb="1">
      <t>ナシ</t>
    </rPh>
    <rPh sb="1" eb="2">
      <t>ハラ</t>
    </rPh>
    <rPh sb="3" eb="4">
      <t>キタ</t>
    </rPh>
    <rPh sb="4" eb="5">
      <t>イ</t>
    </rPh>
    <rPh sb="6" eb="9">
      <t>カミアオキ</t>
    </rPh>
    <phoneticPr fontId="2"/>
  </si>
  <si>
    <t>木曽</t>
    <rPh sb="0" eb="2">
      <t>キソ</t>
    </rPh>
    <phoneticPr fontId="2"/>
  </si>
  <si>
    <t>木曽町</t>
    <rPh sb="0" eb="3">
      <t>キソマチ</t>
    </rPh>
    <phoneticPr fontId="2"/>
  </si>
  <si>
    <t>新開、日義、開田、三岳</t>
    <rPh sb="0" eb="2">
      <t>シンカイ</t>
    </rPh>
    <rPh sb="3" eb="5">
      <t>ヒヨシ</t>
    </rPh>
    <rPh sb="6" eb="8">
      <t>カイダ</t>
    </rPh>
    <rPh sb="9" eb="11">
      <t>ミタケ</t>
    </rPh>
    <phoneticPr fontId="2"/>
  </si>
  <si>
    <t>髭沢、下条、倉本、井原、屋敷野、牧、枠本、上条、川上・正沢、新地・渡沢、小西・藤沢、越・西又、小野原</t>
    <rPh sb="0" eb="1">
      <t>ヒゲ</t>
    </rPh>
    <rPh sb="1" eb="2">
      <t>サワ</t>
    </rPh>
    <rPh sb="3" eb="5">
      <t>シモジョウ</t>
    </rPh>
    <rPh sb="6" eb="8">
      <t>クラモト</t>
    </rPh>
    <rPh sb="9" eb="11">
      <t>イハラ</t>
    </rPh>
    <rPh sb="12" eb="14">
      <t>ヤシキ</t>
    </rPh>
    <rPh sb="14" eb="15">
      <t>ノ</t>
    </rPh>
    <rPh sb="16" eb="17">
      <t>マキ</t>
    </rPh>
    <rPh sb="18" eb="20">
      <t>ワクモト</t>
    </rPh>
    <rPh sb="21" eb="23">
      <t>カミジョウ</t>
    </rPh>
    <rPh sb="24" eb="26">
      <t>カワカミ</t>
    </rPh>
    <rPh sb="27" eb="28">
      <t>セイ</t>
    </rPh>
    <rPh sb="28" eb="29">
      <t>サワ</t>
    </rPh>
    <rPh sb="30" eb="32">
      <t>シンチ</t>
    </rPh>
    <rPh sb="33" eb="35">
      <t>ワタリサワ</t>
    </rPh>
    <rPh sb="36" eb="38">
      <t>コニシ</t>
    </rPh>
    <rPh sb="39" eb="41">
      <t>フジサワ</t>
    </rPh>
    <rPh sb="42" eb="43">
      <t>コシ</t>
    </rPh>
    <rPh sb="44" eb="45">
      <t>ニシ</t>
    </rPh>
    <rPh sb="45" eb="46">
      <t>マタ</t>
    </rPh>
    <rPh sb="47" eb="50">
      <t>オノハラ</t>
    </rPh>
    <phoneticPr fontId="2"/>
  </si>
  <si>
    <t>上松町</t>
    <rPh sb="0" eb="3">
      <t>アゲマツマチ</t>
    </rPh>
    <phoneticPr fontId="2"/>
  </si>
  <si>
    <t>東奥</t>
    <rPh sb="0" eb="1">
      <t>ヒガシ</t>
    </rPh>
    <rPh sb="1" eb="2">
      <t>オク</t>
    </rPh>
    <phoneticPr fontId="2"/>
  </si>
  <si>
    <t>南木曽町</t>
    <rPh sb="0" eb="4">
      <t>ナギソマチ</t>
    </rPh>
    <phoneticPr fontId="2"/>
  </si>
  <si>
    <t>与川、柿其、広瀬、塚野、蘭、向粟畑・粟畑、大野正兼</t>
    <rPh sb="0" eb="2">
      <t>ヨガワ</t>
    </rPh>
    <rPh sb="3" eb="4">
      <t>カキ</t>
    </rPh>
    <rPh sb="4" eb="5">
      <t>ソノ</t>
    </rPh>
    <rPh sb="6" eb="8">
      <t>ヒロセ</t>
    </rPh>
    <rPh sb="9" eb="11">
      <t>ツカノ</t>
    </rPh>
    <rPh sb="12" eb="13">
      <t>ラン</t>
    </rPh>
    <rPh sb="14" eb="15">
      <t>ムカイ</t>
    </rPh>
    <rPh sb="15" eb="16">
      <t>アワ</t>
    </rPh>
    <rPh sb="16" eb="17">
      <t>ハタケ</t>
    </rPh>
    <rPh sb="18" eb="19">
      <t>アワ</t>
    </rPh>
    <rPh sb="19" eb="20">
      <t>ハタケ</t>
    </rPh>
    <rPh sb="21" eb="23">
      <t>オオノ</t>
    </rPh>
    <rPh sb="23" eb="24">
      <t>マサ</t>
    </rPh>
    <rPh sb="24" eb="25">
      <t>ケン</t>
    </rPh>
    <phoneticPr fontId="2"/>
  </si>
  <si>
    <t>木祖村</t>
    <rPh sb="0" eb="3">
      <t>キソムラ</t>
    </rPh>
    <phoneticPr fontId="2"/>
  </si>
  <si>
    <t>栗屋、栃の木</t>
    <rPh sb="0" eb="1">
      <t>クリ</t>
    </rPh>
    <rPh sb="1" eb="2">
      <t>ヤ</t>
    </rPh>
    <rPh sb="3" eb="4">
      <t>トチ</t>
    </rPh>
    <rPh sb="5" eb="6">
      <t>キ</t>
    </rPh>
    <phoneticPr fontId="2"/>
  </si>
  <si>
    <t>王滝村</t>
    <rPh sb="0" eb="3">
      <t>オウタキムラ</t>
    </rPh>
    <phoneticPr fontId="2"/>
  </si>
  <si>
    <t>大桑村</t>
    <rPh sb="0" eb="3">
      <t>オオクワムラ</t>
    </rPh>
    <phoneticPr fontId="2"/>
  </si>
  <si>
    <t>伊奈川</t>
    <rPh sb="0" eb="2">
      <t>イナ</t>
    </rPh>
    <rPh sb="2" eb="3">
      <t>ガワ</t>
    </rPh>
    <phoneticPr fontId="2"/>
  </si>
  <si>
    <t>松本</t>
    <rPh sb="0" eb="2">
      <t>マツモト</t>
    </rPh>
    <phoneticPr fontId="2"/>
  </si>
  <si>
    <t>松本市</t>
    <rPh sb="0" eb="3">
      <t>マツモトシ</t>
    </rPh>
    <phoneticPr fontId="2"/>
  </si>
  <si>
    <t>錦部、中川、奈川、安曇</t>
    <rPh sb="0" eb="2">
      <t>ニシキベ</t>
    </rPh>
    <rPh sb="3" eb="5">
      <t>ナカガワ</t>
    </rPh>
    <rPh sb="6" eb="8">
      <t>ナガワ</t>
    </rPh>
    <rPh sb="9" eb="11">
      <t>アズミ</t>
    </rPh>
    <phoneticPr fontId="2"/>
  </si>
  <si>
    <t>旧安曇村の地域</t>
    <rPh sb="0" eb="1">
      <t>キュウ</t>
    </rPh>
    <rPh sb="1" eb="4">
      <t>アズミムラ</t>
    </rPh>
    <rPh sb="5" eb="7">
      <t>チイキ</t>
    </rPh>
    <phoneticPr fontId="2"/>
  </si>
  <si>
    <t>執田光、保福寺上手町、みより、安曇番所、安曇沢渡、三和、入田、中塔、小室、八景山</t>
    <rPh sb="0" eb="1">
      <t>ト</t>
    </rPh>
    <rPh sb="1" eb="2">
      <t>タ</t>
    </rPh>
    <rPh sb="2" eb="3">
      <t>ヒカリ</t>
    </rPh>
    <rPh sb="4" eb="5">
      <t>ホ</t>
    </rPh>
    <rPh sb="5" eb="6">
      <t>フク</t>
    </rPh>
    <rPh sb="6" eb="7">
      <t>デラ</t>
    </rPh>
    <rPh sb="7" eb="8">
      <t>ウエ</t>
    </rPh>
    <rPh sb="8" eb="9">
      <t>テ</t>
    </rPh>
    <rPh sb="9" eb="10">
      <t>チョウ</t>
    </rPh>
    <rPh sb="15" eb="17">
      <t>アズミ</t>
    </rPh>
    <rPh sb="17" eb="18">
      <t>バン</t>
    </rPh>
    <rPh sb="18" eb="19">
      <t>ショ</t>
    </rPh>
    <rPh sb="20" eb="22">
      <t>アズミ</t>
    </rPh>
    <rPh sb="22" eb="24">
      <t>サワンド</t>
    </rPh>
    <rPh sb="25" eb="27">
      <t>ミワ</t>
    </rPh>
    <rPh sb="28" eb="29">
      <t>イリ</t>
    </rPh>
    <rPh sb="29" eb="30">
      <t>タ</t>
    </rPh>
    <rPh sb="31" eb="32">
      <t>チュウ</t>
    </rPh>
    <rPh sb="32" eb="33">
      <t>トウ</t>
    </rPh>
    <rPh sb="34" eb="36">
      <t>コムロ</t>
    </rPh>
    <rPh sb="37" eb="38">
      <t>ハチ</t>
    </rPh>
    <rPh sb="38" eb="40">
      <t>カゲヤマ</t>
    </rPh>
    <phoneticPr fontId="2"/>
  </si>
  <si>
    <t>入山辺、今井、片丘、本郷、錦部、会田、五常、中川、奈川、安曇</t>
    <rPh sb="0" eb="3">
      <t>イリヤマベ</t>
    </rPh>
    <rPh sb="4" eb="6">
      <t>イマイ</t>
    </rPh>
    <rPh sb="7" eb="8">
      <t>カタ</t>
    </rPh>
    <rPh sb="8" eb="9">
      <t>オカ</t>
    </rPh>
    <rPh sb="10" eb="12">
      <t>ホンゴウ</t>
    </rPh>
    <rPh sb="13" eb="15">
      <t>ニシキベ</t>
    </rPh>
    <rPh sb="16" eb="18">
      <t>アイダ</t>
    </rPh>
    <rPh sb="19" eb="21">
      <t>ゴジョウ</t>
    </rPh>
    <rPh sb="22" eb="24">
      <t>ナカガワ</t>
    </rPh>
    <rPh sb="25" eb="27">
      <t>ナガワ</t>
    </rPh>
    <rPh sb="28" eb="30">
      <t>アズミ</t>
    </rPh>
    <phoneticPr fontId="2"/>
  </si>
  <si>
    <t>塩尻市</t>
    <rPh sb="0" eb="3">
      <t>シオジリシ</t>
    </rPh>
    <phoneticPr fontId="2"/>
  </si>
  <si>
    <t>楢川</t>
    <rPh sb="0" eb="2">
      <t>ナラカワ</t>
    </rPh>
    <phoneticPr fontId="2"/>
  </si>
  <si>
    <t>勝弦</t>
    <rPh sb="0" eb="1">
      <t>カ</t>
    </rPh>
    <rPh sb="1" eb="2">
      <t>ゲン</t>
    </rPh>
    <phoneticPr fontId="2"/>
  </si>
  <si>
    <t>宗賀、楢川</t>
    <rPh sb="0" eb="1">
      <t>ソウ</t>
    </rPh>
    <rPh sb="1" eb="2">
      <t>ガ</t>
    </rPh>
    <rPh sb="3" eb="5">
      <t>ナラカワ</t>
    </rPh>
    <phoneticPr fontId="2"/>
  </si>
  <si>
    <t>安曇野市</t>
    <rPh sb="0" eb="3">
      <t>アズミノ</t>
    </rPh>
    <rPh sb="3" eb="4">
      <t>シ</t>
    </rPh>
    <phoneticPr fontId="2"/>
  </si>
  <si>
    <t>明科</t>
    <rPh sb="0" eb="2">
      <t>アカシナ</t>
    </rPh>
    <phoneticPr fontId="2"/>
  </si>
  <si>
    <t>旧穂高町、旧堀金村の地域</t>
    <rPh sb="0" eb="1">
      <t>キュウ</t>
    </rPh>
    <rPh sb="1" eb="4">
      <t>ホタカマチ</t>
    </rPh>
    <rPh sb="5" eb="6">
      <t>キュウ</t>
    </rPh>
    <rPh sb="6" eb="8">
      <t>ホリガネ</t>
    </rPh>
    <rPh sb="8" eb="9">
      <t>ムラ</t>
    </rPh>
    <rPh sb="10" eb="12">
      <t>チイキ</t>
    </rPh>
    <phoneticPr fontId="2"/>
  </si>
  <si>
    <t>東川手、西穂高、烏川、三田</t>
    <rPh sb="0" eb="1">
      <t>ヒガシ</t>
    </rPh>
    <rPh sb="1" eb="3">
      <t>カワテ</t>
    </rPh>
    <rPh sb="4" eb="5">
      <t>ニシ</t>
    </rPh>
    <rPh sb="5" eb="7">
      <t>ホタカ</t>
    </rPh>
    <rPh sb="8" eb="10">
      <t>カラスガワ</t>
    </rPh>
    <rPh sb="11" eb="13">
      <t>ミタ</t>
    </rPh>
    <phoneticPr fontId="2"/>
  </si>
  <si>
    <t>筑北村</t>
    <rPh sb="0" eb="1">
      <t>チク</t>
    </rPh>
    <rPh sb="1" eb="2">
      <t>ホク</t>
    </rPh>
    <rPh sb="2" eb="3">
      <t>ムラ</t>
    </rPh>
    <phoneticPr fontId="2"/>
  </si>
  <si>
    <t>本城、坂井</t>
    <rPh sb="0" eb="2">
      <t>ホンジョウ</t>
    </rPh>
    <rPh sb="3" eb="5">
      <t>サカイ</t>
    </rPh>
    <phoneticPr fontId="2"/>
  </si>
  <si>
    <t>坂北</t>
    <rPh sb="0" eb="2">
      <t>サカキタ</t>
    </rPh>
    <phoneticPr fontId="2"/>
  </si>
  <si>
    <t>大野田、別所、大沢新田</t>
    <rPh sb="0" eb="3">
      <t>オオノダ</t>
    </rPh>
    <rPh sb="4" eb="6">
      <t>ベッショ</t>
    </rPh>
    <rPh sb="7" eb="9">
      <t>オオサワ</t>
    </rPh>
    <rPh sb="9" eb="11">
      <t>シンデン</t>
    </rPh>
    <phoneticPr fontId="2"/>
  </si>
  <si>
    <t>麻績村</t>
    <rPh sb="0" eb="3">
      <t>オミムラ</t>
    </rPh>
    <phoneticPr fontId="2"/>
  </si>
  <si>
    <t>高桑部</t>
    <rPh sb="0" eb="1">
      <t>タカ</t>
    </rPh>
    <rPh sb="1" eb="2">
      <t>クワ</t>
    </rPh>
    <rPh sb="2" eb="3">
      <t>ベ</t>
    </rPh>
    <phoneticPr fontId="2"/>
  </si>
  <si>
    <t>生坂村</t>
    <rPh sb="0" eb="2">
      <t>イクサカ</t>
    </rPh>
    <rPh sb="2" eb="3">
      <t>ムラ</t>
    </rPh>
    <phoneticPr fontId="2"/>
  </si>
  <si>
    <t>生坂</t>
    <rPh sb="0" eb="2">
      <t>イクサカ</t>
    </rPh>
    <phoneticPr fontId="2"/>
  </si>
  <si>
    <t>小立野</t>
    <rPh sb="0" eb="1">
      <t>ショウ</t>
    </rPh>
    <rPh sb="1" eb="2">
      <t>タテ</t>
    </rPh>
    <rPh sb="2" eb="3">
      <t>ノ</t>
    </rPh>
    <phoneticPr fontId="2"/>
  </si>
  <si>
    <t>山形村</t>
    <rPh sb="0" eb="3">
      <t>ヤマガタムラ</t>
    </rPh>
    <phoneticPr fontId="2"/>
  </si>
  <si>
    <t>美野里ヶ丘</t>
    <rPh sb="0" eb="1">
      <t>ミ</t>
    </rPh>
    <rPh sb="1" eb="2">
      <t>ノ</t>
    </rPh>
    <rPh sb="2" eb="3">
      <t>サト</t>
    </rPh>
    <rPh sb="4" eb="5">
      <t>オカ</t>
    </rPh>
    <phoneticPr fontId="2"/>
  </si>
  <si>
    <t>朝日村</t>
    <rPh sb="0" eb="3">
      <t>アサヒムラ</t>
    </rPh>
    <phoneticPr fontId="2"/>
  </si>
  <si>
    <t>御馬越、北村、上組</t>
    <rPh sb="0" eb="2">
      <t>オウマ</t>
    </rPh>
    <rPh sb="2" eb="3">
      <t>コシ</t>
    </rPh>
    <rPh sb="4" eb="6">
      <t>キタムラ</t>
    </rPh>
    <rPh sb="7" eb="9">
      <t>カミクミ</t>
    </rPh>
    <phoneticPr fontId="2"/>
  </si>
  <si>
    <t>大町</t>
    <rPh sb="0" eb="2">
      <t>オオマチ</t>
    </rPh>
    <phoneticPr fontId="2"/>
  </si>
  <si>
    <t>大町市</t>
    <rPh sb="0" eb="2">
      <t>オオマチ</t>
    </rPh>
    <rPh sb="2" eb="3">
      <t>シ</t>
    </rPh>
    <phoneticPr fontId="2"/>
  </si>
  <si>
    <t>八坂、美麻</t>
    <rPh sb="0" eb="2">
      <t>ヤサカ</t>
    </rPh>
    <rPh sb="3" eb="5">
      <t>ミアサ</t>
    </rPh>
    <phoneticPr fontId="2"/>
  </si>
  <si>
    <t>平</t>
    <rPh sb="0" eb="1">
      <t>ダイラ</t>
    </rPh>
    <phoneticPr fontId="2"/>
  </si>
  <si>
    <t>旧八坂村を除いた地域</t>
    <rPh sb="0" eb="1">
      <t>キュウ</t>
    </rPh>
    <rPh sb="1" eb="3">
      <t>ヤサカ</t>
    </rPh>
    <rPh sb="3" eb="4">
      <t>ムラ</t>
    </rPh>
    <rPh sb="5" eb="6">
      <t>ノゾ</t>
    </rPh>
    <rPh sb="8" eb="10">
      <t>チイキ</t>
    </rPh>
    <phoneticPr fontId="2"/>
  </si>
  <si>
    <t>池田町</t>
    <rPh sb="0" eb="2">
      <t>イケダ</t>
    </rPh>
    <rPh sb="2" eb="3">
      <t>マチ</t>
    </rPh>
    <phoneticPr fontId="2"/>
  </si>
  <si>
    <t>大字広津、大字陸郷</t>
    <rPh sb="0" eb="2">
      <t>オオアザ</t>
    </rPh>
    <rPh sb="2" eb="4">
      <t>ヒロツ</t>
    </rPh>
    <rPh sb="5" eb="7">
      <t>オオアザ</t>
    </rPh>
    <rPh sb="7" eb="9">
      <t>リクゴウ</t>
    </rPh>
    <phoneticPr fontId="2"/>
  </si>
  <si>
    <t>広津</t>
    <rPh sb="0" eb="2">
      <t>ヒロツ</t>
    </rPh>
    <phoneticPr fontId="2"/>
  </si>
  <si>
    <t>陸郷、広津</t>
    <rPh sb="0" eb="2">
      <t>リクゴウ</t>
    </rPh>
    <rPh sb="3" eb="5">
      <t>ヒロツ</t>
    </rPh>
    <phoneticPr fontId="2"/>
  </si>
  <si>
    <t>松川村</t>
    <rPh sb="0" eb="3">
      <t>マツカワムラ</t>
    </rPh>
    <phoneticPr fontId="2"/>
  </si>
  <si>
    <t>鼠穴、川西</t>
    <rPh sb="0" eb="1">
      <t>ネズミ</t>
    </rPh>
    <rPh sb="1" eb="2">
      <t>アナ</t>
    </rPh>
    <rPh sb="3" eb="5">
      <t>カワニシ</t>
    </rPh>
    <phoneticPr fontId="2"/>
  </si>
  <si>
    <t>白馬村</t>
    <rPh sb="0" eb="3">
      <t>ハクバムラ</t>
    </rPh>
    <phoneticPr fontId="2"/>
  </si>
  <si>
    <t>内山、嶺方、野平、落倉</t>
    <rPh sb="0" eb="2">
      <t>ウチヤマ</t>
    </rPh>
    <rPh sb="3" eb="4">
      <t>ミネ</t>
    </rPh>
    <rPh sb="4" eb="5">
      <t>ホウ</t>
    </rPh>
    <rPh sb="6" eb="8">
      <t>ノヒラ</t>
    </rPh>
    <rPh sb="9" eb="10">
      <t>ラク</t>
    </rPh>
    <rPh sb="10" eb="11">
      <t>クラ</t>
    </rPh>
    <phoneticPr fontId="2"/>
  </si>
  <si>
    <t>北城</t>
    <rPh sb="0" eb="2">
      <t>ホクジョウ</t>
    </rPh>
    <phoneticPr fontId="2"/>
  </si>
  <si>
    <t>小谷村</t>
    <rPh sb="0" eb="3">
      <t>オタリムラ</t>
    </rPh>
    <phoneticPr fontId="2"/>
  </si>
  <si>
    <t>大綱、池原、白馬大池、土倉、大渚、北小谷</t>
    <rPh sb="0" eb="2">
      <t>オオツナ</t>
    </rPh>
    <rPh sb="3" eb="5">
      <t>イケハラ</t>
    </rPh>
    <rPh sb="6" eb="10">
      <t>ハクバオオイケ</t>
    </rPh>
    <rPh sb="11" eb="13">
      <t>ツチクラ</t>
    </rPh>
    <rPh sb="14" eb="15">
      <t>オオ</t>
    </rPh>
    <rPh sb="15" eb="16">
      <t>ナギサ</t>
    </rPh>
    <rPh sb="17" eb="20">
      <t>キタオタリ</t>
    </rPh>
    <phoneticPr fontId="2"/>
  </si>
  <si>
    <t>長野</t>
    <rPh sb="0" eb="2">
      <t>ナガノ</t>
    </rPh>
    <phoneticPr fontId="2"/>
  </si>
  <si>
    <t>長野市</t>
    <rPh sb="0" eb="3">
      <t>ナガノシ</t>
    </rPh>
    <phoneticPr fontId="2"/>
  </si>
  <si>
    <t>豊栄、大岡、戸隠、鬼無里</t>
    <rPh sb="0" eb="2">
      <t>トヨエ</t>
    </rPh>
    <rPh sb="3" eb="5">
      <t>オオオカ</t>
    </rPh>
    <rPh sb="6" eb="8">
      <t>トガクシ</t>
    </rPh>
    <rPh sb="9" eb="12">
      <t>キナサ</t>
    </rPh>
    <phoneticPr fontId="2"/>
  </si>
  <si>
    <t>特別豪雪地帯：旧戸隠村、旧鬼無里村の地域
豪雪地帯：旧篠ノ井市、旧川中島町、旧信更村、旧更北村、旧松代町を除いた地域</t>
    <rPh sb="0" eb="2">
      <t>トクベツ</t>
    </rPh>
    <rPh sb="2" eb="4">
      <t>ゴウセツ</t>
    </rPh>
    <rPh sb="4" eb="6">
      <t>チタイ</t>
    </rPh>
    <rPh sb="7" eb="8">
      <t>キュウ</t>
    </rPh>
    <rPh sb="8" eb="10">
      <t>トガクシ</t>
    </rPh>
    <rPh sb="10" eb="11">
      <t>ムラ</t>
    </rPh>
    <rPh sb="12" eb="13">
      <t>キュウ</t>
    </rPh>
    <rPh sb="13" eb="16">
      <t>キナサ</t>
    </rPh>
    <rPh sb="16" eb="17">
      <t>ムラ</t>
    </rPh>
    <rPh sb="18" eb="20">
      <t>チイキ</t>
    </rPh>
    <rPh sb="21" eb="23">
      <t>ゴウセツ</t>
    </rPh>
    <rPh sb="23" eb="25">
      <t>チタイ</t>
    </rPh>
    <rPh sb="26" eb="27">
      <t>キュウ</t>
    </rPh>
    <rPh sb="27" eb="30">
      <t>シノノイ</t>
    </rPh>
    <rPh sb="30" eb="31">
      <t>シ</t>
    </rPh>
    <rPh sb="32" eb="33">
      <t>キュウ</t>
    </rPh>
    <rPh sb="33" eb="36">
      <t>カワナカジマ</t>
    </rPh>
    <rPh sb="36" eb="37">
      <t>マチ</t>
    </rPh>
    <rPh sb="38" eb="39">
      <t>キュウ</t>
    </rPh>
    <rPh sb="39" eb="41">
      <t>シンコウ</t>
    </rPh>
    <rPh sb="41" eb="42">
      <t>ムラ</t>
    </rPh>
    <rPh sb="43" eb="44">
      <t>キュウ</t>
    </rPh>
    <rPh sb="44" eb="47">
      <t>コウホクムラ</t>
    </rPh>
    <rPh sb="48" eb="49">
      <t>キュウ</t>
    </rPh>
    <rPh sb="49" eb="52">
      <t>マツシロマチ</t>
    </rPh>
    <rPh sb="53" eb="54">
      <t>ノゾ</t>
    </rPh>
    <rPh sb="56" eb="58">
      <t>チイキ</t>
    </rPh>
    <phoneticPr fontId="2"/>
  </si>
  <si>
    <t>十二、山新田、高野、古藤、大森、芋井北部、芋井東部、芋井南部、門沢、信里北部、小坂、宇和原、信級、信州新町南部、信州新町西部、長井、日下野東、日下野、地京原、伊折、奈良井、和平、吉原、七二会北部、新田・聖北台、川口、上楠川、峯区南、根越、芋井飯綱、東京、牧南</t>
    <rPh sb="0" eb="2">
      <t>ジュウニ</t>
    </rPh>
    <phoneticPr fontId="2"/>
  </si>
  <si>
    <t>浅川、川柳、塩崎、信里、真島、豊栄、西条、保科、大岡、牧郷、戸隠、柵、鬼無里、信州新町、中条</t>
    <rPh sb="0" eb="2">
      <t>アサカワ</t>
    </rPh>
    <rPh sb="3" eb="5">
      <t>センリュウ</t>
    </rPh>
    <rPh sb="6" eb="8">
      <t>シオザキ</t>
    </rPh>
    <rPh sb="9" eb="11">
      <t>ノブサト</t>
    </rPh>
    <rPh sb="12" eb="14">
      <t>マシマ</t>
    </rPh>
    <rPh sb="15" eb="17">
      <t>トヨエ</t>
    </rPh>
    <rPh sb="18" eb="20">
      <t>ニシジョウ</t>
    </rPh>
    <rPh sb="21" eb="23">
      <t>ホシナ</t>
    </rPh>
    <rPh sb="24" eb="26">
      <t>オオオカ</t>
    </rPh>
    <rPh sb="27" eb="28">
      <t>マキ</t>
    </rPh>
    <rPh sb="28" eb="29">
      <t>サト</t>
    </rPh>
    <rPh sb="30" eb="32">
      <t>トガクシ</t>
    </rPh>
    <rPh sb="33" eb="34">
      <t>サク</t>
    </rPh>
    <rPh sb="35" eb="38">
      <t>キナサ</t>
    </rPh>
    <rPh sb="39" eb="43">
      <t>シンシュウシンマチ</t>
    </rPh>
    <rPh sb="44" eb="46">
      <t>ナカジョウ</t>
    </rPh>
    <phoneticPr fontId="2"/>
  </si>
  <si>
    <t>須坂市</t>
    <rPh sb="0" eb="3">
      <t>スザカシ</t>
    </rPh>
    <phoneticPr fontId="2"/>
  </si>
  <si>
    <t>仁礼、豊丘</t>
    <rPh sb="0" eb="2">
      <t>ニレイ</t>
    </rPh>
    <rPh sb="3" eb="5">
      <t>トヨオカ</t>
    </rPh>
    <phoneticPr fontId="2"/>
  </si>
  <si>
    <t>旧東村の地域</t>
    <rPh sb="0" eb="1">
      <t>キュウ</t>
    </rPh>
    <rPh sb="1" eb="3">
      <t>ヒガシムラ</t>
    </rPh>
    <rPh sb="4" eb="6">
      <t>チイキ</t>
    </rPh>
    <phoneticPr fontId="2"/>
  </si>
  <si>
    <t>峰の原</t>
    <rPh sb="0" eb="1">
      <t>ミネ</t>
    </rPh>
    <rPh sb="2" eb="3">
      <t>ハラ</t>
    </rPh>
    <phoneticPr fontId="2"/>
  </si>
  <si>
    <t>千曲市</t>
    <rPh sb="0" eb="3">
      <t>チクマシ</t>
    </rPh>
    <phoneticPr fontId="2"/>
  </si>
  <si>
    <t>大田原横手</t>
    <rPh sb="0" eb="3">
      <t>オオタワラ</t>
    </rPh>
    <rPh sb="3" eb="5">
      <t>ヨコテ</t>
    </rPh>
    <phoneticPr fontId="2"/>
  </si>
  <si>
    <t>森、倉科、桑原、八幡、力石、更級</t>
    <rPh sb="0" eb="1">
      <t>モリ</t>
    </rPh>
    <rPh sb="2" eb="4">
      <t>クラシナ</t>
    </rPh>
    <rPh sb="5" eb="7">
      <t>クワハラ</t>
    </rPh>
    <rPh sb="8" eb="10">
      <t>ヤハタ</t>
    </rPh>
    <rPh sb="11" eb="13">
      <t>リキイシ</t>
    </rPh>
    <rPh sb="14" eb="16">
      <t>サラシナ</t>
    </rPh>
    <phoneticPr fontId="2"/>
  </si>
  <si>
    <t>坂城町</t>
    <rPh sb="0" eb="3">
      <t>サカキマチ</t>
    </rPh>
    <phoneticPr fontId="2"/>
  </si>
  <si>
    <t>小布施町</t>
    <rPh sb="0" eb="4">
      <t>オブセマチ</t>
    </rPh>
    <phoneticPr fontId="2"/>
  </si>
  <si>
    <t>高山村</t>
    <rPh sb="0" eb="3">
      <t>タカヤマムラ</t>
    </rPh>
    <phoneticPr fontId="2"/>
  </si>
  <si>
    <t>奥山田</t>
    <rPh sb="0" eb="1">
      <t>オク</t>
    </rPh>
    <rPh sb="1" eb="3">
      <t>ヤマダ</t>
    </rPh>
    <phoneticPr fontId="2"/>
  </si>
  <si>
    <t>信濃町</t>
    <rPh sb="0" eb="3">
      <t>シナノマチ</t>
    </rPh>
    <phoneticPr fontId="2"/>
  </si>
  <si>
    <t>信濃尻</t>
    <rPh sb="0" eb="2">
      <t>シナノ</t>
    </rPh>
    <rPh sb="2" eb="3">
      <t>シリ</t>
    </rPh>
    <phoneticPr fontId="2"/>
  </si>
  <si>
    <t>古海、熊坂・柄山、黒姫・長水、北信、荒瀬原、瑞穂、柴津</t>
    <rPh sb="0" eb="2">
      <t>フルミ</t>
    </rPh>
    <rPh sb="3" eb="5">
      <t>クマサカ</t>
    </rPh>
    <rPh sb="6" eb="7">
      <t>ガラ</t>
    </rPh>
    <rPh sb="7" eb="8">
      <t>ヤマ</t>
    </rPh>
    <rPh sb="9" eb="11">
      <t>クロヒメ</t>
    </rPh>
    <rPh sb="12" eb="14">
      <t>ナガミズ</t>
    </rPh>
    <rPh sb="15" eb="17">
      <t>ホクシン</t>
    </rPh>
    <rPh sb="18" eb="20">
      <t>アラセ</t>
    </rPh>
    <rPh sb="20" eb="21">
      <t>ハラ</t>
    </rPh>
    <rPh sb="22" eb="24">
      <t>ミズホ</t>
    </rPh>
    <rPh sb="25" eb="26">
      <t>シバ</t>
    </rPh>
    <rPh sb="26" eb="27">
      <t>ツ</t>
    </rPh>
    <phoneticPr fontId="2"/>
  </si>
  <si>
    <t>柏原、信濃尻、三水</t>
    <rPh sb="0" eb="2">
      <t>カシワバラ</t>
    </rPh>
    <rPh sb="3" eb="5">
      <t>シナノ</t>
    </rPh>
    <rPh sb="5" eb="6">
      <t>ジリ</t>
    </rPh>
    <rPh sb="7" eb="9">
      <t>サミズ</t>
    </rPh>
    <phoneticPr fontId="2"/>
  </si>
  <si>
    <t>飯綱町</t>
    <rPh sb="0" eb="3">
      <t>イイヅナマチ</t>
    </rPh>
    <phoneticPr fontId="2"/>
  </si>
  <si>
    <t>奈良本、東柏原、毛野、下赤塩、上村</t>
    <rPh sb="0" eb="2">
      <t>ナラ</t>
    </rPh>
    <rPh sb="2" eb="3">
      <t>モト</t>
    </rPh>
    <rPh sb="4" eb="7">
      <t>ヒガシカシワバラ</t>
    </rPh>
    <rPh sb="8" eb="10">
      <t>ケノ</t>
    </rPh>
    <rPh sb="11" eb="12">
      <t>シモ</t>
    </rPh>
    <rPh sb="12" eb="14">
      <t>アカシオ</t>
    </rPh>
    <rPh sb="15" eb="17">
      <t>カミムラ</t>
    </rPh>
    <phoneticPr fontId="2"/>
  </si>
  <si>
    <t>小川村</t>
    <rPh sb="0" eb="2">
      <t>オガワ</t>
    </rPh>
    <rPh sb="2" eb="3">
      <t>ムラ</t>
    </rPh>
    <phoneticPr fontId="2"/>
  </si>
  <si>
    <t>薬師</t>
    <rPh sb="0" eb="2">
      <t>ヤクシ</t>
    </rPh>
    <phoneticPr fontId="2"/>
  </si>
  <si>
    <t>北信</t>
    <rPh sb="0" eb="2">
      <t>ホクシン</t>
    </rPh>
    <phoneticPr fontId="2"/>
  </si>
  <si>
    <t>中野市</t>
    <rPh sb="0" eb="3">
      <t>ナカノシ</t>
    </rPh>
    <phoneticPr fontId="2"/>
  </si>
  <si>
    <t>永江北部、奥手山、三俣、米山</t>
    <rPh sb="0" eb="2">
      <t>ナガエ</t>
    </rPh>
    <rPh sb="2" eb="4">
      <t>ホクブ</t>
    </rPh>
    <rPh sb="5" eb="7">
      <t>オクテ</t>
    </rPh>
    <rPh sb="7" eb="8">
      <t>ヤマ</t>
    </rPh>
    <rPh sb="9" eb="11">
      <t>ミマタ</t>
    </rPh>
    <rPh sb="12" eb="14">
      <t>ヨネヤマ</t>
    </rPh>
    <phoneticPr fontId="2"/>
  </si>
  <si>
    <t>豊井、永田</t>
    <rPh sb="0" eb="2">
      <t>トヨイ</t>
    </rPh>
    <rPh sb="3" eb="5">
      <t>ナガタ</t>
    </rPh>
    <phoneticPr fontId="2"/>
  </si>
  <si>
    <t>飯山市</t>
    <rPh sb="0" eb="2">
      <t>イイヤマ</t>
    </rPh>
    <rPh sb="2" eb="3">
      <t>シ</t>
    </rPh>
    <phoneticPr fontId="2"/>
  </si>
  <si>
    <t>岡山</t>
    <rPh sb="0" eb="2">
      <t>オカヤマ</t>
    </rPh>
    <phoneticPr fontId="2"/>
  </si>
  <si>
    <t>富倉、一山、岡山上段、岡山下段、斑尾、桑名川</t>
    <rPh sb="0" eb="2">
      <t>トミクラ</t>
    </rPh>
    <rPh sb="3" eb="4">
      <t>イチ</t>
    </rPh>
    <rPh sb="4" eb="5">
      <t>ヤマ</t>
    </rPh>
    <rPh sb="6" eb="8">
      <t>オカヤマ</t>
    </rPh>
    <rPh sb="8" eb="10">
      <t>ジョウダン</t>
    </rPh>
    <rPh sb="11" eb="13">
      <t>オカヤマ</t>
    </rPh>
    <rPh sb="13" eb="15">
      <t>カダン</t>
    </rPh>
    <rPh sb="16" eb="18">
      <t>マダラオ</t>
    </rPh>
    <rPh sb="19" eb="21">
      <t>クワナ</t>
    </rPh>
    <rPh sb="21" eb="22">
      <t>カワ</t>
    </rPh>
    <phoneticPr fontId="2"/>
  </si>
  <si>
    <t>柳原、岡山、瑞穂</t>
    <rPh sb="0" eb="2">
      <t>ヤナギハラ</t>
    </rPh>
    <rPh sb="3" eb="5">
      <t>オカヤマ</t>
    </rPh>
    <rPh sb="6" eb="8">
      <t>ミズホ</t>
    </rPh>
    <phoneticPr fontId="2"/>
  </si>
  <si>
    <t>山ノ内町</t>
    <rPh sb="0" eb="1">
      <t>ヤマ</t>
    </rPh>
    <rPh sb="2" eb="4">
      <t>ウチマチ</t>
    </rPh>
    <phoneticPr fontId="2"/>
  </si>
  <si>
    <t>平穏、夜間瀬</t>
    <rPh sb="0" eb="2">
      <t>ヒラオ</t>
    </rPh>
    <rPh sb="3" eb="6">
      <t>ヨマセ</t>
    </rPh>
    <phoneticPr fontId="2"/>
  </si>
  <si>
    <t>発哺、丸池、熊の湯、乗廻</t>
    <rPh sb="0" eb="1">
      <t>ハツ</t>
    </rPh>
    <rPh sb="3" eb="4">
      <t>マル</t>
    </rPh>
    <rPh sb="4" eb="5">
      <t>イケ</t>
    </rPh>
    <rPh sb="6" eb="7">
      <t>クマ</t>
    </rPh>
    <rPh sb="8" eb="9">
      <t>ユ</t>
    </rPh>
    <rPh sb="10" eb="11">
      <t>ジョウ</t>
    </rPh>
    <rPh sb="11" eb="12">
      <t>カイ</t>
    </rPh>
    <phoneticPr fontId="2"/>
  </si>
  <si>
    <t>木島平村</t>
    <rPh sb="0" eb="4">
      <t>キジマダイラムラ</t>
    </rPh>
    <phoneticPr fontId="2"/>
  </si>
  <si>
    <t>住郷、上木島</t>
    <rPh sb="0" eb="1">
      <t>ス</t>
    </rPh>
    <rPh sb="1" eb="2">
      <t>サト</t>
    </rPh>
    <rPh sb="3" eb="6">
      <t>カミキジマ</t>
    </rPh>
    <phoneticPr fontId="2"/>
  </si>
  <si>
    <t>馬曲、高社山</t>
    <rPh sb="0" eb="1">
      <t>ウマ</t>
    </rPh>
    <rPh sb="1" eb="2">
      <t>マ</t>
    </rPh>
    <rPh sb="3" eb="4">
      <t>タカ</t>
    </rPh>
    <rPh sb="4" eb="5">
      <t>シャ</t>
    </rPh>
    <rPh sb="5" eb="6">
      <t>ヤマ</t>
    </rPh>
    <phoneticPr fontId="2"/>
  </si>
  <si>
    <t>野沢温泉村</t>
    <rPh sb="0" eb="5">
      <t>ノザワオンセンムラ</t>
    </rPh>
    <phoneticPr fontId="2"/>
  </si>
  <si>
    <t>市川</t>
    <rPh sb="0" eb="2">
      <t>イチカワ</t>
    </rPh>
    <phoneticPr fontId="2"/>
  </si>
  <si>
    <t>虫生、七ケ巻、東大滝</t>
    <rPh sb="0" eb="2">
      <t>ムシウ</t>
    </rPh>
    <rPh sb="3" eb="6">
      <t>ナナガマキ</t>
    </rPh>
    <rPh sb="7" eb="8">
      <t>ヒガシ</t>
    </rPh>
    <rPh sb="8" eb="10">
      <t>オオタキ</t>
    </rPh>
    <phoneticPr fontId="2"/>
  </si>
  <si>
    <t>栄村</t>
    <rPh sb="0" eb="2">
      <t>サカエムラ</t>
    </rPh>
    <phoneticPr fontId="2"/>
  </si>
  <si>
    <t>秋山、泉平、中央、北野</t>
    <rPh sb="0" eb="2">
      <t>アキヤマ</t>
    </rPh>
    <rPh sb="3" eb="5">
      <t>イズミダイラ</t>
    </rPh>
    <rPh sb="6" eb="8">
      <t>チュウオウ</t>
    </rPh>
    <rPh sb="9" eb="11">
      <t>キタノ</t>
    </rPh>
    <phoneticPr fontId="2"/>
  </si>
  <si>
    <t>訪問介護等サービス提供体制確保支援事業補助金実績報告 参考様式</t>
    <rPh sb="0" eb="2">
      <t>ホウモン</t>
    </rPh>
    <rPh sb="2" eb="4">
      <t>カイゴ</t>
    </rPh>
    <rPh sb="4" eb="5">
      <t>トウ</t>
    </rPh>
    <rPh sb="9" eb="11">
      <t>テイキョウ</t>
    </rPh>
    <rPh sb="11" eb="13">
      <t>タイセイ</t>
    </rPh>
    <rPh sb="13" eb="15">
      <t>カクホ</t>
    </rPh>
    <rPh sb="15" eb="17">
      <t>シエン</t>
    </rPh>
    <rPh sb="17" eb="19">
      <t>ジギョウ</t>
    </rPh>
    <rPh sb="19" eb="22">
      <t>ホジョキン</t>
    </rPh>
    <rPh sb="22" eb="26">
      <t>ジッセキホウコク</t>
    </rPh>
    <rPh sb="27" eb="29">
      <t>サンコウ</t>
    </rPh>
    <rPh sb="29" eb="31">
      <t>ヨウシキ</t>
    </rPh>
    <phoneticPr fontId="2"/>
  </si>
  <si>
    <t>法人住所</t>
    <rPh sb="0" eb="2">
      <t>ホウジン</t>
    </rPh>
    <rPh sb="2" eb="4">
      <t>ジュウショ</t>
    </rPh>
    <phoneticPr fontId="2"/>
  </si>
  <si>
    <t>事業所名称</t>
    <rPh sb="0" eb="3">
      <t>ジギョウショ</t>
    </rPh>
    <rPh sb="3" eb="5">
      <t>メイショウ</t>
    </rPh>
    <phoneticPr fontId="2"/>
  </si>
  <si>
    <t>所要額調書（様式第12号）</t>
    <phoneticPr fontId="2"/>
  </si>
  <si>
    <t>事業実績報告書（様式第13号表）</t>
    <phoneticPr fontId="2"/>
  </si>
  <si>
    <t>事業実績報告書（様式第13号裏）</t>
    <rPh sb="14" eb="15">
      <t>ウラ</t>
    </rPh>
    <phoneticPr fontId="2"/>
  </si>
  <si>
    <t>参考様式-共通</t>
  </si>
  <si>
    <t>シート名</t>
    <rPh sb="3" eb="4">
      <t>メイ</t>
    </rPh>
    <phoneticPr fontId="2"/>
  </si>
  <si>
    <t>参考様式-共通</t>
    <phoneticPr fontId="2"/>
  </si>
  <si>
    <t>実績報告書（様式第11号）</t>
    <phoneticPr fontId="2"/>
  </si>
  <si>
    <t>歳入歳出決算（見込）書の抄本</t>
    <rPh sb="0" eb="4">
      <t>サイニュウサイシュツ</t>
    </rPh>
    <rPh sb="4" eb="6">
      <t>ケッサン</t>
    </rPh>
    <rPh sb="7" eb="9">
      <t>ミコ</t>
    </rPh>
    <rPh sb="10" eb="11">
      <t>ショ</t>
    </rPh>
    <rPh sb="12" eb="14">
      <t>ショウホン</t>
    </rPh>
    <phoneticPr fontId="2"/>
  </si>
  <si>
    <t>参考様式に戻る</t>
    <rPh sb="0" eb="4">
      <t>サンコウヨウシキ</t>
    </rPh>
    <rPh sb="5" eb="6">
      <t>モド</t>
    </rPh>
    <phoneticPr fontId="2"/>
  </si>
  <si>
    <t>各様式に進む</t>
    <rPh sb="0" eb="3">
      <t>カクヨウシキ</t>
    </rPh>
    <rPh sb="4" eb="5">
      <t>スス</t>
    </rPh>
    <phoneticPr fontId="2"/>
  </si>
  <si>
    <t>転記先シート</t>
    <rPh sb="0" eb="3">
      <t>テンキサキ</t>
    </rPh>
    <phoneticPr fontId="2"/>
  </si>
  <si>
    <t>所要額調書（様式第12号）</t>
  </si>
  <si>
    <t>事業実績報告書（様式第13号表）</t>
  </si>
  <si>
    <t>実績報告書（様式第11号）</t>
  </si>
  <si>
    <t>・内容は青いセルに入力してください。ピンク色のセルは自動反映セルですので入力は不要です。</t>
    <rPh sb="1" eb="3">
      <t>ナイヨウ</t>
    </rPh>
    <rPh sb="4" eb="5">
      <t>アオ</t>
    </rPh>
    <rPh sb="9" eb="11">
      <t>ニュウリョク</t>
    </rPh>
    <rPh sb="21" eb="22">
      <t>イロ</t>
    </rPh>
    <rPh sb="26" eb="30">
      <t>ジドウハンエイ</t>
    </rPh>
    <rPh sb="36" eb="38">
      <t>ニュウリョク</t>
    </rPh>
    <rPh sb="39" eb="41">
      <t>フヨウ</t>
    </rPh>
    <phoneticPr fontId="2"/>
  </si>
  <si>
    <t>・報告様式等の作成にあたっては、交付要綱を十分ご確認の上、作成してください。</t>
    <rPh sb="1" eb="3">
      <t>ホウコク</t>
    </rPh>
    <rPh sb="3" eb="6">
      <t>ヨウシキトウ</t>
    </rPh>
    <rPh sb="7" eb="9">
      <t>サクセイ</t>
    </rPh>
    <rPh sb="16" eb="20">
      <t>コウフヨウコウ</t>
    </rPh>
    <rPh sb="21" eb="23">
      <t>ジュウブン</t>
    </rPh>
    <rPh sb="24" eb="26">
      <t>カクニン</t>
    </rPh>
    <rPh sb="27" eb="28">
      <t>ウエ</t>
    </rPh>
    <rPh sb="29" eb="31">
      <t>サクセイ</t>
    </rPh>
    <phoneticPr fontId="2"/>
  </si>
  <si>
    <r>
      <t>・実績報告の提出期限は、</t>
    </r>
    <r>
      <rPr>
        <b/>
        <u/>
        <sz val="11"/>
        <color rgb="FFFF0000"/>
        <rFont val="游ゴシック"/>
        <family val="3"/>
        <charset val="128"/>
        <scheme val="minor"/>
      </rPr>
      <t>令和８年１月30日（金）</t>
    </r>
    <r>
      <rPr>
        <sz val="11"/>
        <color theme="1"/>
        <rFont val="游ゴシック"/>
        <family val="2"/>
        <charset val="128"/>
        <scheme val="minor"/>
      </rPr>
      <t>までです。</t>
    </r>
    <rPh sb="1" eb="5">
      <t>ジッセキホウコク</t>
    </rPh>
    <rPh sb="6" eb="10">
      <t>テイシュツキゲン</t>
    </rPh>
    <rPh sb="12" eb="14">
      <t>レイワ</t>
    </rPh>
    <rPh sb="15" eb="16">
      <t>ネン</t>
    </rPh>
    <rPh sb="17" eb="18">
      <t>ガツ</t>
    </rPh>
    <rPh sb="20" eb="21">
      <t>ニチ</t>
    </rPh>
    <rPh sb="22" eb="23">
      <t>キン</t>
    </rPh>
    <phoneticPr fontId="2"/>
  </si>
  <si>
    <t>・報告様式の記載内容誤りが多くなっております。記載内容や内容の相違がないようご確認ください。</t>
    <rPh sb="1" eb="3">
      <t>ホウコク</t>
    </rPh>
    <rPh sb="3" eb="5">
      <t>ヨウシキ</t>
    </rPh>
    <rPh sb="6" eb="10">
      <t>キサイナイヨウ</t>
    </rPh>
    <rPh sb="10" eb="11">
      <t>アヤマ</t>
    </rPh>
    <rPh sb="13" eb="14">
      <t>オオ</t>
    </rPh>
    <rPh sb="23" eb="27">
      <t>キサイナイヨウ</t>
    </rPh>
    <rPh sb="28" eb="30">
      <t>ナイヨウ</t>
    </rPh>
    <rPh sb="31" eb="33">
      <t>ソウイ</t>
    </rPh>
    <rPh sb="39" eb="41">
      <t>カクニン</t>
    </rPh>
    <phoneticPr fontId="2"/>
  </si>
  <si>
    <t>・本ファイルは、訪問介護等サービス提供体制確保支援事業補助金の実績報告を行うにあたって、提出が必要な様式を一つにまとめたものです。</t>
    <rPh sb="1" eb="2">
      <t>ホン</t>
    </rPh>
    <rPh sb="8" eb="13">
      <t>ホウモンカイゴトウ</t>
    </rPh>
    <rPh sb="17" eb="25">
      <t>テイキョウタイセイカクホシエン</t>
    </rPh>
    <rPh sb="25" eb="30">
      <t>ジギョウホジョキン</t>
    </rPh>
    <rPh sb="31" eb="35">
      <t>ジッセキホウコク</t>
    </rPh>
    <rPh sb="36" eb="37">
      <t>オコナ</t>
    </rPh>
    <rPh sb="44" eb="46">
      <t>テイシュツ</t>
    </rPh>
    <rPh sb="47" eb="49">
      <t>ヒツヨウ</t>
    </rPh>
    <rPh sb="50" eb="52">
      <t>ヨウシキ</t>
    </rPh>
    <rPh sb="53" eb="54">
      <t>ヒト</t>
    </rPh>
    <phoneticPr fontId="2"/>
  </si>
  <si>
    <t>・報告様式等の作成にあたっては、必ず目次の順番に作成してください。</t>
    <rPh sb="1" eb="6">
      <t>ホウコクヨウシキトウ</t>
    </rPh>
    <rPh sb="7" eb="9">
      <t>サクセイ</t>
    </rPh>
    <rPh sb="16" eb="17">
      <t>カナラ</t>
    </rPh>
    <rPh sb="18" eb="20">
      <t>モクジ</t>
    </rPh>
    <rPh sb="21" eb="23">
      <t>ジュンバン</t>
    </rPh>
    <rPh sb="24" eb="26">
      <t>サクセイ</t>
    </rPh>
    <phoneticPr fontId="2"/>
  </si>
  <si>
    <r>
      <t>・実績報告は、本ファイルのほかに</t>
    </r>
    <r>
      <rPr>
        <b/>
        <u/>
        <sz val="11"/>
        <color rgb="FFFF0000"/>
        <rFont val="游ゴシック"/>
        <family val="3"/>
        <charset val="128"/>
        <scheme val="minor"/>
      </rPr>
      <t>事業の実施が分かる書類（請求書、領収書等支出証拠書類等）の提出が必要です。</t>
    </r>
    <r>
      <rPr>
        <sz val="11"/>
        <color theme="1"/>
        <rFont val="游ゴシック"/>
        <family val="2"/>
        <charset val="128"/>
        <scheme val="minor"/>
      </rPr>
      <t xml:space="preserve">
　なお、</t>
    </r>
    <r>
      <rPr>
        <b/>
        <u/>
        <sz val="11"/>
        <color rgb="FFFF0000"/>
        <rFont val="游ゴシック"/>
        <family val="3"/>
        <charset val="128"/>
        <scheme val="minor"/>
      </rPr>
      <t>事業の実施が分かる書類の提出方法については、ながの電子申請サービスの提出フォームに記載の説明を十分ご確認ください。</t>
    </r>
    <rPh sb="1" eb="5">
      <t>ジッセキホウコク</t>
    </rPh>
    <rPh sb="7" eb="8">
      <t>ホン</t>
    </rPh>
    <rPh sb="16" eb="18">
      <t>ジギョウ</t>
    </rPh>
    <rPh sb="19" eb="21">
      <t>ジッシ</t>
    </rPh>
    <rPh sb="22" eb="23">
      <t>ワ</t>
    </rPh>
    <rPh sb="25" eb="27">
      <t>ショルイ</t>
    </rPh>
    <rPh sb="28" eb="31">
      <t>セイキュウショ</t>
    </rPh>
    <rPh sb="32" eb="35">
      <t>リョウシュウショ</t>
    </rPh>
    <rPh sb="35" eb="36">
      <t>トウ</t>
    </rPh>
    <rPh sb="36" eb="38">
      <t>シシュツ</t>
    </rPh>
    <rPh sb="38" eb="42">
      <t>ショウコショルイ</t>
    </rPh>
    <rPh sb="42" eb="43">
      <t>トウ</t>
    </rPh>
    <rPh sb="45" eb="47">
      <t>テイシュツ</t>
    </rPh>
    <rPh sb="48" eb="50">
      <t>ヒツヨウ</t>
    </rPh>
    <rPh sb="58" eb="60">
      <t>ジギョウ</t>
    </rPh>
    <rPh sb="61" eb="63">
      <t>ジッシ</t>
    </rPh>
    <rPh sb="64" eb="65">
      <t>ワ</t>
    </rPh>
    <rPh sb="67" eb="69">
      <t>ショルイ</t>
    </rPh>
    <rPh sb="83" eb="87">
      <t>デンシシンセイ</t>
    </rPh>
    <rPh sb="92" eb="94">
      <t>テイシュツ</t>
    </rPh>
    <rPh sb="99" eb="101">
      <t>キサイ</t>
    </rPh>
    <rPh sb="102" eb="104">
      <t>セツメイ</t>
    </rPh>
    <rPh sb="105" eb="107">
      <t>ジュウブン</t>
    </rPh>
    <rPh sb="108" eb="110">
      <t>カクニン</t>
    </rPh>
    <phoneticPr fontId="2"/>
  </si>
  <si>
    <t>実績報告作成にあたっての留意事項</t>
    <rPh sb="0" eb="4">
      <t>ジッセキホウコク</t>
    </rPh>
    <rPh sb="4" eb="6">
      <t>サクセイ</t>
    </rPh>
    <rPh sb="12" eb="16">
      <t>リュウイジコウ</t>
    </rPh>
    <phoneticPr fontId="2"/>
  </si>
  <si>
    <t>入力順</t>
    <rPh sb="0" eb="3">
      <t>ニュウリョクジュン</t>
    </rPh>
    <phoneticPr fontId="2"/>
  </si>
  <si>
    <r>
      <t>・自動反映されたセルについても内容が正しいか必ずご確認ください。</t>
    </r>
    <r>
      <rPr>
        <b/>
        <u/>
        <sz val="11"/>
        <color rgb="FFFF0000"/>
        <rFont val="游ゴシック"/>
        <family val="3"/>
        <charset val="128"/>
        <scheme val="minor"/>
      </rPr>
      <t>（様式第11号、第12号はすべての項目が自動反映です。）</t>
    </r>
    <rPh sb="1" eb="5">
      <t>ジドウハンエイ</t>
    </rPh>
    <rPh sb="22" eb="23">
      <t>カナラ</t>
    </rPh>
    <rPh sb="33" eb="35">
      <t>ヨウシキ</t>
    </rPh>
    <rPh sb="35" eb="36">
      <t>ダイ</t>
    </rPh>
    <rPh sb="38" eb="39">
      <t>ゴウ</t>
    </rPh>
    <rPh sb="40" eb="41">
      <t>ダイ</t>
    </rPh>
    <rPh sb="43" eb="44">
      <t>ゴウ</t>
    </rPh>
    <rPh sb="49" eb="51">
      <t>コウモク</t>
    </rPh>
    <rPh sb="52" eb="54">
      <t>ジドウ</t>
    </rPh>
    <rPh sb="54" eb="56">
      <t>ハンエイ</t>
    </rPh>
    <phoneticPr fontId="2"/>
  </si>
  <si>
    <t>所要額調書（様式第12号）
※すべての項目が自動反映されます。</t>
    <rPh sb="19" eb="21">
      <t>コウモク</t>
    </rPh>
    <rPh sb="22" eb="26">
      <t>ジドウハンエイ</t>
    </rPh>
    <phoneticPr fontId="2"/>
  </si>
  <si>
    <t>実績報告書（様式第11号）
※すべての項目が自動反映されます。</t>
    <rPh sb="19" eb="21">
      <t>コウモク</t>
    </rPh>
    <rPh sb="22" eb="26">
      <t>ジドウハンエイ</t>
    </rPh>
    <phoneticPr fontId="2"/>
  </si>
  <si>
    <t>参考様式作成にあたっての留意事項</t>
    <rPh sb="0" eb="2">
      <t>サンコウ</t>
    </rPh>
    <rPh sb="2" eb="4">
      <t>ヨウシキ</t>
    </rPh>
    <rPh sb="4" eb="6">
      <t>サクセイ</t>
    </rPh>
    <rPh sb="12" eb="14">
      <t>リュウイ</t>
    </rPh>
    <rPh sb="14" eb="16">
      <t>ジコウ</t>
    </rPh>
    <phoneticPr fontId="2"/>
  </si>
  <si>
    <t>・金額は全て千円未満を切り捨てて入力ください。</t>
    <rPh sb="1" eb="3">
      <t>キンガク</t>
    </rPh>
    <rPh sb="4" eb="5">
      <t>スベ</t>
    </rPh>
    <rPh sb="6" eb="8">
      <t>センエン</t>
    </rPh>
    <rPh sb="8" eb="10">
      <t>ミマン</t>
    </rPh>
    <rPh sb="11" eb="12">
      <t>キ</t>
    </rPh>
    <rPh sb="13" eb="14">
      <t>ス</t>
    </rPh>
    <rPh sb="16" eb="18">
      <t>ニュウリョク</t>
    </rPh>
    <phoneticPr fontId="2"/>
  </si>
  <si>
    <t>計画書（訪問介護等サービス提供体制確保支援事業補助金）</t>
    <rPh sb="0" eb="3">
      <t>ケイカクショ</t>
    </rPh>
    <rPh sb="4" eb="9">
      <t>ホウモンカイゴトウ</t>
    </rPh>
    <rPh sb="13" eb="15">
      <t>テイキョウ</t>
    </rPh>
    <rPh sb="15" eb="17">
      <t>タイセイ</t>
    </rPh>
    <rPh sb="17" eb="23">
      <t>カクホシエンジギョウ</t>
    </rPh>
    <rPh sb="23" eb="26">
      <t>ホジョキン</t>
    </rPh>
    <phoneticPr fontId="2"/>
  </si>
  <si>
    <t>基本情報入力シート</t>
    <rPh sb="0" eb="4">
      <t>キホンジョウホウ</t>
    </rPh>
    <rPh sb="4" eb="6">
      <t>ニュウリョク</t>
    </rPh>
    <phoneticPr fontId="2"/>
  </si>
  <si>
    <t>法人住所</t>
    <rPh sb="0" eb="4">
      <t>ホウジンジュウショ</t>
    </rPh>
    <phoneticPr fontId="2"/>
  </si>
  <si>
    <t>下記に必要事項を入力してください。記載内容が各様式に反映されます。</t>
    <rPh sb="0" eb="2">
      <t>カキ</t>
    </rPh>
    <rPh sb="3" eb="7">
      <t>ヒツヨウジコウ</t>
    </rPh>
    <rPh sb="8" eb="10">
      <t>ニュウリョク</t>
    </rPh>
    <rPh sb="17" eb="21">
      <t>キサイナイヨウ</t>
    </rPh>
    <rPh sb="22" eb="25">
      <t>カクヨウシキ</t>
    </rPh>
    <rPh sb="26" eb="28">
      <t>ハンエイ</t>
    </rPh>
    <phoneticPr fontId="2"/>
  </si>
  <si>
    <t>フリガナ</t>
    <phoneticPr fontId="2"/>
  </si>
  <si>
    <t>名称</t>
    <rPh sb="0" eb="2">
      <t>メイショウ</t>
    </rPh>
    <phoneticPr fontId="2"/>
  </si>
  <si>
    <t>郵便番号</t>
    <rPh sb="0" eb="4">
      <t>ユウビンバンゴウ</t>
    </rPh>
    <phoneticPr fontId="2"/>
  </si>
  <si>
    <t>住所２</t>
    <rPh sb="0" eb="2">
      <t>ジュウショ</t>
    </rPh>
    <phoneticPr fontId="2"/>
  </si>
  <si>
    <t>建物名等</t>
    <rPh sb="0" eb="4">
      <t>タテモノメイトウ</t>
    </rPh>
    <phoneticPr fontId="2"/>
  </si>
  <si>
    <t>住所１</t>
    <rPh sb="0" eb="2">
      <t>ジュウショ</t>
    </rPh>
    <phoneticPr fontId="2"/>
  </si>
  <si>
    <t>番地まで</t>
    <rPh sb="0" eb="2">
      <t>バンチ</t>
    </rPh>
    <phoneticPr fontId="2"/>
  </si>
  <si>
    <t>法人代表者</t>
    <rPh sb="0" eb="5">
      <t>ホウジンダイヒョウシャ</t>
    </rPh>
    <phoneticPr fontId="2"/>
  </si>
  <si>
    <t>職名</t>
    <rPh sb="0" eb="2">
      <t>ショクメイ</t>
    </rPh>
    <phoneticPr fontId="2"/>
  </si>
  <si>
    <t>氏名</t>
    <rPh sb="0" eb="2">
      <t>シメイ</t>
    </rPh>
    <phoneticPr fontId="2"/>
  </si>
  <si>
    <t>-</t>
    <phoneticPr fontId="2"/>
  </si>
  <si>
    <t>事業所情報</t>
    <rPh sb="0" eb="3">
      <t>ジギョウショ</t>
    </rPh>
    <rPh sb="3" eb="5">
      <t>ジョウホウ</t>
    </rPh>
    <phoneticPr fontId="2"/>
  </si>
  <si>
    <t>事業所名</t>
    <rPh sb="0" eb="4">
      <t>ジギョウショメイ</t>
    </rPh>
    <phoneticPr fontId="2"/>
  </si>
  <si>
    <t>建物名等</t>
    <rPh sb="0" eb="3">
      <t>タテモノメイ</t>
    </rPh>
    <rPh sb="3" eb="4">
      <t>トウ</t>
    </rPh>
    <phoneticPr fontId="2"/>
  </si>
  <si>
    <t>様式作成
担当者</t>
    <rPh sb="0" eb="4">
      <t>ヨウシキサクセイ</t>
    </rPh>
    <rPh sb="5" eb="8">
      <t>タントウシャ</t>
    </rPh>
    <phoneticPr fontId="2"/>
  </si>
  <si>
    <t>E-Mail</t>
    <phoneticPr fontId="2"/>
  </si>
  <si>
    <t>※半角数字で入力してください。</t>
    <rPh sb="1" eb="3">
      <t>ハンカク</t>
    </rPh>
    <rPh sb="3" eb="5">
      <t>スウジ</t>
    </rPh>
    <rPh sb="6" eb="8">
      <t>ニュウリョク</t>
    </rPh>
    <phoneticPr fontId="2"/>
  </si>
  <si>
    <t>１．申請法人にかかる基本情報</t>
    <rPh sb="2" eb="4">
      <t>シンセイ</t>
    </rPh>
    <rPh sb="4" eb="6">
      <t>ホウジン</t>
    </rPh>
    <rPh sb="10" eb="14">
      <t>キホンジョウホウ</t>
    </rPh>
    <phoneticPr fontId="2"/>
  </si>
  <si>
    <t>⇐指定を受けているサービスをプルダウンから選択してください。</t>
    <rPh sb="1" eb="3">
      <t>シテイ</t>
    </rPh>
    <rPh sb="4" eb="5">
      <t>ウ</t>
    </rPh>
    <rPh sb="21" eb="23">
      <t>センタク</t>
    </rPh>
    <phoneticPr fontId="2"/>
  </si>
  <si>
    <t>⇐20から始まる事業所番号を入力してください。</t>
    <rPh sb="5" eb="6">
      <t>ハジ</t>
    </rPh>
    <rPh sb="8" eb="13">
      <t>ジギョウショバンゴウ</t>
    </rPh>
    <rPh sb="14" eb="16">
      <t>ニュウリョク</t>
    </rPh>
    <phoneticPr fontId="2"/>
  </si>
  <si>
    <t>電話①</t>
    <rPh sb="0" eb="2">
      <t>デンワ</t>
    </rPh>
    <phoneticPr fontId="2"/>
  </si>
  <si>
    <t>電話②</t>
    <rPh sb="0" eb="2">
      <t>デンワ</t>
    </rPh>
    <phoneticPr fontId="2"/>
  </si>
  <si>
    <t>中山間地域に所在</t>
    <rPh sb="0" eb="5">
      <t>チュウサンカンチイキ</t>
    </rPh>
    <rPh sb="6" eb="8">
      <t>ショザイ</t>
    </rPh>
    <phoneticPr fontId="2"/>
  </si>
  <si>
    <t>月の延べ訪問回数200回以下</t>
    <rPh sb="0" eb="1">
      <t>ツキ</t>
    </rPh>
    <rPh sb="2" eb="3">
      <t>ノ</t>
    </rPh>
    <rPh sb="4" eb="8">
      <t>ホウモンカイスウ</t>
    </rPh>
    <rPh sb="11" eb="14">
      <t>カイイカ</t>
    </rPh>
    <phoneticPr fontId="2"/>
  </si>
  <si>
    <t>⇐事業所の状況についてプルダウンから選択してください。（該当しない場合は非該当を選択してください）</t>
    <rPh sb="1" eb="4">
      <t>ジギョウショ</t>
    </rPh>
    <rPh sb="5" eb="7">
      <t>ジョウキョウ</t>
    </rPh>
    <rPh sb="18" eb="20">
      <t>センタク</t>
    </rPh>
    <rPh sb="28" eb="30">
      <t>ガイトウ</t>
    </rPh>
    <rPh sb="33" eb="35">
      <t>バアイ</t>
    </rPh>
    <rPh sb="36" eb="39">
      <t>ヒガイトウ</t>
    </rPh>
    <rPh sb="40" eb="42">
      <t>センタク</t>
    </rPh>
    <phoneticPr fontId="2"/>
  </si>
  <si>
    <t>概算払の希望</t>
    <rPh sb="0" eb="3">
      <t>ガイサンバラ</t>
    </rPh>
    <rPh sb="4" eb="6">
      <t>キボウ</t>
    </rPh>
    <phoneticPr fontId="2"/>
  </si>
  <si>
    <t>⇐概算払の希望についてプルダウンから選択してください。（希望しない場合は「希望しない」を選択してください。）</t>
    <rPh sb="1" eb="3">
      <t>ガイサン</t>
    </rPh>
    <rPh sb="3" eb="4">
      <t>バラ</t>
    </rPh>
    <rPh sb="5" eb="7">
      <t>キボウ</t>
    </rPh>
    <rPh sb="18" eb="20">
      <t>センタク</t>
    </rPh>
    <rPh sb="28" eb="30">
      <t>キボウ</t>
    </rPh>
    <rPh sb="33" eb="35">
      <t>バアイ</t>
    </rPh>
    <rPh sb="37" eb="39">
      <t>キボウ</t>
    </rPh>
    <rPh sb="44" eb="46">
      <t>センタク</t>
    </rPh>
    <phoneticPr fontId="2"/>
  </si>
  <si>
    <t>希望する</t>
    <rPh sb="0" eb="2">
      <t>キボウ</t>
    </rPh>
    <phoneticPr fontId="2"/>
  </si>
  <si>
    <t>希望しない</t>
    <rPh sb="0" eb="2">
      <t>キボウ</t>
    </rPh>
    <phoneticPr fontId="2"/>
  </si>
  <si>
    <t>２.申請内容にかかる情報（自動計算）</t>
    <rPh sb="2" eb="6">
      <t>シンセイナイヨウ</t>
    </rPh>
    <rPh sb="10" eb="12">
      <t>ジョウホウ</t>
    </rPh>
    <rPh sb="13" eb="17">
      <t>ジドウケイサン</t>
    </rPh>
    <phoneticPr fontId="2"/>
  </si>
  <si>
    <t>基準額</t>
    <rPh sb="0" eb="3">
      <t>キジュンガク</t>
    </rPh>
    <phoneticPr fontId="2"/>
  </si>
  <si>
    <t>寄付金（その他の収入額）</t>
    <rPh sb="0" eb="3">
      <t>キフキン</t>
    </rPh>
    <rPh sb="6" eb="7">
      <t>タ</t>
    </rPh>
    <rPh sb="8" eb="11">
      <t>シュウニュウガク</t>
    </rPh>
    <phoneticPr fontId="2"/>
  </si>
  <si>
    <t>⇐千円未満は切捨となります。</t>
    <rPh sb="1" eb="3">
      <t>センエン</t>
    </rPh>
    <rPh sb="3" eb="5">
      <t>ミマン</t>
    </rPh>
    <rPh sb="6" eb="7">
      <t>キリ</t>
    </rPh>
    <rPh sb="7" eb="8">
      <t>シャ</t>
    </rPh>
    <phoneticPr fontId="2"/>
  </si>
  <si>
    <t>本補助金計画書の記載内容に虚偽がないことを誓約します。</t>
    <rPh sb="0" eb="4">
      <t>ホンホジョキン</t>
    </rPh>
    <rPh sb="4" eb="7">
      <t>ケイカクショ</t>
    </rPh>
    <rPh sb="8" eb="12">
      <t>キサイナイヨウ</t>
    </rPh>
    <rPh sb="13" eb="15">
      <t>キョギ</t>
    </rPh>
    <rPh sb="21" eb="23">
      <t>セイヤク</t>
    </rPh>
    <phoneticPr fontId="2"/>
  </si>
  <si>
    <t>法人名</t>
    <rPh sb="0" eb="3">
      <t>ホウジンメイ</t>
    </rPh>
    <phoneticPr fontId="2"/>
  </si>
  <si>
    <t>⇐全角カタカナで入力してください。</t>
    <rPh sb="1" eb="3">
      <t>ゼンカク</t>
    </rPh>
    <rPh sb="8" eb="10">
      <t>ニュウリョク</t>
    </rPh>
    <phoneticPr fontId="2"/>
  </si>
  <si>
    <t>⇐本計画書を作成した日付を入力してください。</t>
    <rPh sb="1" eb="5">
      <t>ホンケイカクショ</t>
    </rPh>
    <rPh sb="6" eb="8">
      <t>サクセイ</t>
    </rPh>
    <rPh sb="10" eb="12">
      <t>ヒヅケ</t>
    </rPh>
    <rPh sb="13" eb="15">
      <t>ニュウリョク</t>
    </rPh>
    <phoneticPr fontId="2"/>
  </si>
  <si>
    <t>⇐法人名、代表者名、職名は自動反映です。</t>
    <rPh sb="1" eb="4">
      <t>ホウジンメイ</t>
    </rPh>
    <rPh sb="5" eb="9">
      <t>ダイヒョウシャメイ</t>
    </rPh>
    <rPh sb="10" eb="12">
      <t>ショクメイ</t>
    </rPh>
    <rPh sb="13" eb="17">
      <t>ジドウハンエイ</t>
    </rPh>
    <phoneticPr fontId="2"/>
  </si>
  <si>
    <t>実施予定</t>
    <rPh sb="0" eb="2">
      <t>ジッシ</t>
    </rPh>
    <rPh sb="2" eb="4">
      <t>ヨテイ</t>
    </rPh>
    <phoneticPr fontId="2"/>
  </si>
  <si>
    <t>✔</t>
    <phoneticPr fontId="2"/>
  </si>
  <si>
    <t>〒</t>
    <phoneticPr fontId="2"/>
  </si>
  <si>
    <t>訪問介護等サービス提供体制確保支援事業補助金事業計画書</t>
    <rPh sb="0" eb="5">
      <t>ホウモンカイゴトウ</t>
    </rPh>
    <rPh sb="9" eb="17">
      <t>テイキョウタイセイカクホシエン</t>
    </rPh>
    <rPh sb="19" eb="22">
      <t>ホジョキン</t>
    </rPh>
    <rPh sb="22" eb="24">
      <t>ジギョウ</t>
    </rPh>
    <rPh sb="24" eb="26">
      <t>ケイカク</t>
    </rPh>
    <rPh sb="26" eb="27">
      <t>ショ</t>
    </rPh>
    <phoneticPr fontId="4"/>
  </si>
  <si>
    <t>　　　関係書類</t>
    <rPh sb="3" eb="5">
      <t>カンケイ</t>
    </rPh>
    <rPh sb="5" eb="7">
      <t>ショルイ</t>
    </rPh>
    <phoneticPr fontId="4"/>
  </si>
  <si>
    <t>訪問介護等サービス提供体制確保支援事業補助金所要額調書（様式第２号）</t>
    <rPh sb="0" eb="2">
      <t>ホウモン</t>
    </rPh>
    <rPh sb="2" eb="4">
      <t>カイゴ</t>
    </rPh>
    <rPh sb="4" eb="5">
      <t>トウ</t>
    </rPh>
    <rPh sb="9" eb="11">
      <t>テイキョウ</t>
    </rPh>
    <rPh sb="11" eb="13">
      <t>タイセイ</t>
    </rPh>
    <rPh sb="13" eb="15">
      <t>カクホ</t>
    </rPh>
    <rPh sb="15" eb="17">
      <t>シエン</t>
    </rPh>
    <rPh sb="17" eb="19">
      <t>ジギョウ</t>
    </rPh>
    <rPh sb="19" eb="22">
      <t>ホジョキン</t>
    </rPh>
    <rPh sb="22" eb="24">
      <t>ショヨウ</t>
    </rPh>
    <rPh sb="24" eb="25">
      <t>ガク</t>
    </rPh>
    <rPh sb="25" eb="27">
      <t>チョウショ</t>
    </rPh>
    <rPh sb="28" eb="30">
      <t>ヨウシキ</t>
    </rPh>
    <rPh sb="30" eb="31">
      <t>ダイ</t>
    </rPh>
    <rPh sb="32" eb="33">
      <t>ゴウ</t>
    </rPh>
    <phoneticPr fontId="4"/>
  </si>
  <si>
    <t>訪問介護等サービス提供体制確保支援事業計画書（様式第３号）</t>
    <rPh sb="0" eb="5">
      <t>ホウモンカイゴトウ</t>
    </rPh>
    <rPh sb="9" eb="17">
      <t>テイキョウタイセイカクホシエン</t>
    </rPh>
    <rPh sb="17" eb="19">
      <t>ジギョウ</t>
    </rPh>
    <rPh sb="19" eb="22">
      <t>ケイカクショ</t>
    </rPh>
    <rPh sb="23" eb="25">
      <t>ヨウシキ</t>
    </rPh>
    <rPh sb="25" eb="26">
      <t>ダイ</t>
    </rPh>
    <rPh sb="27" eb="28">
      <t>ゴウ</t>
    </rPh>
    <phoneticPr fontId="2"/>
  </si>
  <si>
    <t>訪問介護等サービス提供体制確保支援事業補助金　所要額調書</t>
    <rPh sb="0" eb="5">
      <t>ホウモンカイゴトウ</t>
    </rPh>
    <rPh sb="9" eb="17">
      <t>テイキョウタイセイカクホシエン</t>
    </rPh>
    <rPh sb="17" eb="19">
      <t>ジギョウ</t>
    </rPh>
    <rPh sb="19" eb="22">
      <t>ホジョキン</t>
    </rPh>
    <rPh sb="23" eb="25">
      <t>ショヨウ</t>
    </rPh>
    <rPh sb="25" eb="26">
      <t>ガク</t>
    </rPh>
    <rPh sb="26" eb="28">
      <t>チョウショ</t>
    </rPh>
    <phoneticPr fontId="2"/>
  </si>
  <si>
    <t>補助計画額の合計（１）+（２）</t>
    <rPh sb="0" eb="1">
      <t>ガク</t>
    </rPh>
    <rPh sb="2" eb="4">
      <t>ケイカク</t>
    </rPh>
    <rPh sb="4" eb="6">
      <t>ゴウケイ</t>
    </rPh>
    <phoneticPr fontId="2"/>
  </si>
  <si>
    <t>訪問介護等サービス提供体制確保支援事業計画書</t>
    <rPh sb="0" eb="5">
      <t>ホウモンカイゴトウ</t>
    </rPh>
    <rPh sb="9" eb="17">
      <t>テイキョウタイセイカクホシエン</t>
    </rPh>
    <rPh sb="17" eb="19">
      <t>ジギョウ</t>
    </rPh>
    <rPh sb="19" eb="22">
      <t>ケイカクショ</t>
    </rPh>
    <phoneticPr fontId="2"/>
  </si>
  <si>
    <t>参考様式１-（ア）研修体制</t>
    <rPh sb="0" eb="4">
      <t>サンコウヨウシキ</t>
    </rPh>
    <rPh sb="9" eb="13">
      <t>ケンシュウタイセイ</t>
    </rPh>
    <phoneticPr fontId="2"/>
  </si>
  <si>
    <t>事業実施予定期間</t>
    <rPh sb="0" eb="4">
      <t>ジギョウジッシ</t>
    </rPh>
    <rPh sb="4" eb="8">
      <t>ヨテイキカン</t>
    </rPh>
    <phoneticPr fontId="2"/>
  </si>
  <si>
    <t>経費区分</t>
    <rPh sb="0" eb="4">
      <t>ケイヒクブン</t>
    </rPh>
    <phoneticPr fontId="2"/>
  </si>
  <si>
    <t>補助上限額</t>
    <rPh sb="0" eb="5">
      <t>ホジョジョウゲンガク</t>
    </rPh>
    <phoneticPr fontId="2"/>
  </si>
  <si>
    <t>自己資金等</t>
    <rPh sb="0" eb="4">
      <t>ジコシキン</t>
    </rPh>
    <rPh sb="4" eb="5">
      <t>トウ</t>
    </rPh>
    <phoneticPr fontId="2"/>
  </si>
  <si>
    <t>補助予定額</t>
    <rPh sb="0" eb="2">
      <t>ホジョ</t>
    </rPh>
    <rPh sb="2" eb="4">
      <t>ヨテイ</t>
    </rPh>
    <rPh sb="4" eb="5">
      <t>ガク</t>
    </rPh>
    <phoneticPr fontId="2"/>
  </si>
  <si>
    <t>受講費</t>
    <rPh sb="0" eb="3">
      <t>ジュコウヒ</t>
    </rPh>
    <phoneticPr fontId="2"/>
  </si>
  <si>
    <t>交通費</t>
    <rPh sb="0" eb="3">
      <t>コウツウヒ</t>
    </rPh>
    <phoneticPr fontId="2"/>
  </si>
  <si>
    <t>謝金</t>
    <rPh sb="0" eb="2">
      <t>シャキン</t>
    </rPh>
    <phoneticPr fontId="2"/>
  </si>
  <si>
    <t>教材費</t>
    <rPh sb="0" eb="3">
      <t>キョウザイヒ</t>
    </rPh>
    <phoneticPr fontId="2"/>
  </si>
  <si>
    <t>印刷費</t>
    <rPh sb="0" eb="3">
      <t>インサツヒ</t>
    </rPh>
    <phoneticPr fontId="2"/>
  </si>
  <si>
    <t>物品購入費</t>
    <rPh sb="0" eb="2">
      <t>ブッピン</t>
    </rPh>
    <rPh sb="2" eb="5">
      <t>コウニュウヒ</t>
    </rPh>
    <phoneticPr fontId="2"/>
  </si>
  <si>
    <t>その他</t>
    <rPh sb="2" eb="3">
      <t>タ</t>
    </rPh>
    <phoneticPr fontId="2"/>
  </si>
  <si>
    <t>補助単価</t>
    <rPh sb="0" eb="4">
      <t>ホジョタンカ</t>
    </rPh>
    <phoneticPr fontId="2"/>
  </si>
  <si>
    <t>小計</t>
    <rPh sb="0" eb="2">
      <t>ショウケイ</t>
    </rPh>
    <phoneticPr fontId="2"/>
  </si>
  <si>
    <t>参考様式１-（ウ）同行支援</t>
    <rPh sb="0" eb="4">
      <t>サンコウヨウシキ</t>
    </rPh>
    <rPh sb="9" eb="13">
      <t>ドウコウシエン</t>
    </rPh>
    <phoneticPr fontId="2"/>
  </si>
  <si>
    <t>30分未満</t>
    <rPh sb="2" eb="3">
      <t>フン</t>
    </rPh>
    <rPh sb="3" eb="5">
      <t>ミマン</t>
    </rPh>
    <phoneticPr fontId="2"/>
  </si>
  <si>
    <t>30分以上</t>
    <rPh sb="2" eb="3">
      <t>フン</t>
    </rPh>
    <rPh sb="3" eb="5">
      <t>イジョウ</t>
    </rPh>
    <phoneticPr fontId="2"/>
  </si>
  <si>
    <t>１回当たりの
訪問時間</t>
    <rPh sb="1" eb="3">
      <t>カイア</t>
    </rPh>
    <rPh sb="7" eb="11">
      <t>ホウモンジカン</t>
    </rPh>
    <phoneticPr fontId="2"/>
  </si>
  <si>
    <t>訪問予定回数</t>
    <rPh sb="0" eb="6">
      <t>ホウモンヨテイカイスウ</t>
    </rPh>
    <phoneticPr fontId="2"/>
  </si>
  <si>
    <t>=</t>
    <phoneticPr fontId="2"/>
  </si>
  <si>
    <t>合計</t>
    <rPh sb="0" eb="2">
      <t>ゴウケイ</t>
    </rPh>
    <phoneticPr fontId="2"/>
  </si>
  <si>
    <t>●基本情報入力シートにおいて、中山間地域に「該当」または「非該当」を選択していない場合、補助単価は表示されません。</t>
    <phoneticPr fontId="2"/>
  </si>
  <si>
    <t>⇐自己資金を含む場合、こちらに入力してください。</t>
    <rPh sb="1" eb="5">
      <t>ジコシキン</t>
    </rPh>
    <rPh sb="6" eb="7">
      <t>フク</t>
    </rPh>
    <rPh sb="8" eb="10">
      <t>バアイ</t>
    </rPh>
    <rPh sb="15" eb="17">
      <t>ニュウリョク</t>
    </rPh>
    <phoneticPr fontId="2"/>
  </si>
  <si>
    <t>●訪問時間が30分の場合は、１回あたりの訪問時間「30分以上」に該当します。</t>
    <rPh sb="1" eb="5">
      <t>ホウモンジカン</t>
    </rPh>
    <rPh sb="8" eb="9">
      <t>フン</t>
    </rPh>
    <rPh sb="10" eb="12">
      <t>バアイ</t>
    </rPh>
    <rPh sb="15" eb="16">
      <t>カイ</t>
    </rPh>
    <rPh sb="20" eb="24">
      <t>ホウモンジカン</t>
    </rPh>
    <rPh sb="27" eb="30">
      <t>フンイジョウ</t>
    </rPh>
    <rPh sb="32" eb="34">
      <t>ガイトウ</t>
    </rPh>
    <phoneticPr fontId="2"/>
  </si>
  <si>
    <t>差額</t>
    <rPh sb="0" eb="2">
      <t>サガク</t>
    </rPh>
    <phoneticPr fontId="2"/>
  </si>
  <si>
    <t>基本給</t>
    <rPh sb="0" eb="3">
      <t>キホンキュウ</t>
    </rPh>
    <phoneticPr fontId="2"/>
  </si>
  <si>
    <t>事業実施予定期間</t>
    <rPh sb="0" eb="8">
      <t>ジギョウジッシヨテイキカン</t>
    </rPh>
    <phoneticPr fontId="2"/>
  </si>
  <si>
    <t>常勤化前</t>
    <rPh sb="0" eb="4">
      <t>ジョウキンカマエ</t>
    </rPh>
    <phoneticPr fontId="2"/>
  </si>
  <si>
    <t>法定福利費</t>
    <rPh sb="0" eb="5">
      <t>ホウテイフクリヒ</t>
    </rPh>
    <phoneticPr fontId="2"/>
  </si>
  <si>
    <t>常勤化後</t>
    <rPh sb="0" eb="4">
      <t>ジョウキンカゴ</t>
    </rPh>
    <phoneticPr fontId="2"/>
  </si>
  <si>
    <t>補助対象期間</t>
    <rPh sb="0" eb="6">
      <t>ホジョタイショウキカン</t>
    </rPh>
    <phoneticPr fontId="2"/>
  </si>
  <si>
    <t>月数</t>
    <rPh sb="0" eb="2">
      <t>ツキスウ</t>
    </rPh>
    <phoneticPr fontId="2"/>
  </si>
  <si>
    <t>補助予定額</t>
    <rPh sb="0" eb="5">
      <t>ホジョヨテイガク</t>
    </rPh>
    <phoneticPr fontId="2"/>
  </si>
  <si>
    <t>①合計</t>
    <rPh sb="1" eb="3">
      <t>ゴウケイ</t>
    </rPh>
    <phoneticPr fontId="2"/>
  </si>
  <si>
    <t>②合計</t>
    <rPh sb="1" eb="3">
      <t>ゴウケイ</t>
    </rPh>
    <phoneticPr fontId="2"/>
  </si>
  <si>
    <t>（②-①）</t>
    <phoneticPr fontId="2"/>
  </si>
  <si>
    <t>●同行したことが分かる書類（サービス提供記録及びシフト表）を必ず保管しておいてください。</t>
    <rPh sb="1" eb="3">
      <t>ドウコウ</t>
    </rPh>
    <rPh sb="8" eb="9">
      <t>ワ</t>
    </rPh>
    <rPh sb="11" eb="13">
      <t>ショルイ</t>
    </rPh>
    <rPh sb="18" eb="22">
      <t>テイキョウキロク</t>
    </rPh>
    <rPh sb="22" eb="23">
      <t>オヨ</t>
    </rPh>
    <rPh sb="27" eb="28">
      <t>ヒョウ</t>
    </rPh>
    <rPh sb="30" eb="31">
      <t>カナラ</t>
    </rPh>
    <rPh sb="32" eb="34">
      <t>ホカン</t>
    </rPh>
    <phoneticPr fontId="2"/>
  </si>
  <si>
    <t>総数</t>
    <rPh sb="0" eb="2">
      <t>ソウスウ</t>
    </rPh>
    <phoneticPr fontId="2"/>
  </si>
  <si>
    <t>介護事業所・施設数</t>
    <rPh sb="0" eb="5">
      <t>カイゴジギョウショ</t>
    </rPh>
    <rPh sb="6" eb="8">
      <t>シセツ</t>
    </rPh>
    <rPh sb="8" eb="9">
      <t>スウ</t>
    </rPh>
    <phoneticPr fontId="2"/>
  </si>
  <si>
    <t>うち訪問介護事業所</t>
    <rPh sb="2" eb="9">
      <t>ホウモンカイゴジギョウショ</t>
    </rPh>
    <phoneticPr fontId="2"/>
  </si>
  <si>
    <t>うち長野県内</t>
    <rPh sb="2" eb="5">
      <t>ナガノケン</t>
    </rPh>
    <rPh sb="5" eb="6">
      <t>ナイ</t>
    </rPh>
    <phoneticPr fontId="2"/>
  </si>
  <si>
    <t>中山間地域に所在する事業所数</t>
    <rPh sb="0" eb="5">
      <t>チュウサンカンチイキ</t>
    </rPh>
    <rPh sb="6" eb="8">
      <t>ショザイ</t>
    </rPh>
    <rPh sb="10" eb="14">
      <t>ジギョウショスウ</t>
    </rPh>
    <phoneticPr fontId="2"/>
  </si>
  <si>
    <t>平均訪問回数（１か月あたり延回数）</t>
    <rPh sb="0" eb="6">
      <t>ヘイキンホウモンカイスウ</t>
    </rPh>
    <rPh sb="9" eb="10">
      <t>ゲツ</t>
    </rPh>
    <rPh sb="13" eb="16">
      <t>ノベカイスウ</t>
    </rPh>
    <phoneticPr fontId="2"/>
  </si>
  <si>
    <t>実施予定事業詳細</t>
    <rPh sb="0" eb="6">
      <t>ジッシヨテイジギョウ</t>
    </rPh>
    <rPh sb="6" eb="8">
      <t>ショウサイ</t>
    </rPh>
    <phoneticPr fontId="2"/>
  </si>
  <si>
    <t>参考様式２-（イ）協働化</t>
    <rPh sb="0" eb="4">
      <t>サンコウヨウシキ</t>
    </rPh>
    <rPh sb="9" eb="12">
      <t>キョウドウカ</t>
    </rPh>
    <phoneticPr fontId="2"/>
  </si>
  <si>
    <t>代表者職名</t>
    <rPh sb="0" eb="3">
      <t>ダイヒョウシャ</t>
    </rPh>
    <rPh sb="3" eb="5">
      <t>ショクメイ</t>
    </rPh>
    <phoneticPr fontId="4"/>
  </si>
  <si>
    <t>代表者氏名</t>
    <rPh sb="0" eb="3">
      <t>ダイヒョウシャ</t>
    </rPh>
    <rPh sb="3" eb="5">
      <t>シメイ</t>
    </rPh>
    <phoneticPr fontId="2"/>
  </si>
  <si>
    <t>自己資金等</t>
    <rPh sb="0" eb="5">
      <t>ジコシキントウ</t>
    </rPh>
    <phoneticPr fontId="2"/>
  </si>
  <si>
    <t>【対象経費の例】</t>
    <rPh sb="1" eb="5">
      <t>タイショウケイヒ</t>
    </rPh>
    <rPh sb="6" eb="7">
      <t>レイ</t>
    </rPh>
    <phoneticPr fontId="2"/>
  </si>
  <si>
    <t>●人材募集や一括採用、合同研修等の実施</t>
    <phoneticPr fontId="2"/>
  </si>
  <si>
    <t>●従業者の職場定着や職場の魅力発信に資する取組</t>
    <phoneticPr fontId="2"/>
  </si>
  <si>
    <t>●人事管理や福利厚生、請求事務等のシステム共通化</t>
    <phoneticPr fontId="2"/>
  </si>
  <si>
    <t>●協働化等にあわせて行うICTインフラ整備</t>
    <phoneticPr fontId="2"/>
  </si>
  <si>
    <t>●物品調達の合理化のための共同購入の取組</t>
    <phoneticPr fontId="2"/>
  </si>
  <si>
    <t>下記の項目はすべて自動反映ですので、入力は不要です。</t>
    <rPh sb="0" eb="2">
      <t>カキ</t>
    </rPh>
    <rPh sb="3" eb="5">
      <t>コウモク</t>
    </rPh>
    <rPh sb="9" eb="13">
      <t>ジドウハンエイ</t>
    </rPh>
    <rPh sb="18" eb="20">
      <t>ニュウリョク</t>
    </rPh>
    <rPh sb="21" eb="23">
      <t>フヨウ</t>
    </rPh>
    <phoneticPr fontId="2"/>
  </si>
  <si>
    <t>離島等地域に所在</t>
    <rPh sb="0" eb="3">
      <t>リトウトウ</t>
    </rPh>
    <rPh sb="3" eb="5">
      <t>チイキ</t>
    </rPh>
    <rPh sb="6" eb="8">
      <t>ショザイ</t>
    </rPh>
    <phoneticPr fontId="2"/>
  </si>
  <si>
    <t>宿泊費</t>
    <rPh sb="0" eb="3">
      <t>シュクハクヒ</t>
    </rPh>
    <phoneticPr fontId="2"/>
  </si>
  <si>
    <t>参考様式２-（ア）経営改善</t>
    <rPh sb="0" eb="4">
      <t>サンコウヨウシキ</t>
    </rPh>
    <rPh sb="9" eb="13">
      <t>ケイエイカイゼン</t>
    </rPh>
    <phoneticPr fontId="2"/>
  </si>
  <si>
    <t>参考様式１-（イ）採用活動</t>
    <rPh sb="0" eb="4">
      <t>サンコウヨウシキ</t>
    </rPh>
    <rPh sb="9" eb="13">
      <t>サイヨウカツドウ</t>
    </rPh>
    <phoneticPr fontId="2"/>
  </si>
  <si>
    <t>経営改善の外部コンサルタントに委託を行う。</t>
    <rPh sb="0" eb="4">
      <t>ケイエイカイゼン</t>
    </rPh>
    <rPh sb="5" eb="7">
      <t>ガイブ</t>
    </rPh>
    <rPh sb="15" eb="17">
      <t>イタク</t>
    </rPh>
    <rPh sb="18" eb="19">
      <t>オコナ</t>
    </rPh>
    <phoneticPr fontId="2"/>
  </si>
  <si>
    <t>事務作業等を行う臨時職員を雇用する。</t>
    <rPh sb="0" eb="4">
      <t>ジムサギョウ</t>
    </rPh>
    <rPh sb="4" eb="5">
      <t>トウ</t>
    </rPh>
    <rPh sb="6" eb="7">
      <t>オコナ</t>
    </rPh>
    <rPh sb="8" eb="12">
      <t>リンジショクイン</t>
    </rPh>
    <rPh sb="13" eb="15">
      <t>コヨウ</t>
    </rPh>
    <phoneticPr fontId="2"/>
  </si>
  <si>
    <t>雇用期間</t>
    <rPh sb="0" eb="4">
      <t>コヨウキカン</t>
    </rPh>
    <phoneticPr fontId="2"/>
  </si>
  <si>
    <t>２．現状・課題・目的</t>
    <rPh sb="2" eb="4">
      <t>ゲンジョウ</t>
    </rPh>
    <rPh sb="5" eb="7">
      <t>カダイ</t>
    </rPh>
    <rPh sb="8" eb="10">
      <t>モクテキ</t>
    </rPh>
    <phoneticPr fontId="2"/>
  </si>
  <si>
    <t>1．実施する事業内容（該当するものに✔）</t>
    <rPh sb="2" eb="4">
      <t>ジッシ</t>
    </rPh>
    <rPh sb="6" eb="10">
      <t>ジギョウナイヨウ</t>
    </rPh>
    <rPh sb="11" eb="13">
      <t>ガイトウ</t>
    </rPh>
    <phoneticPr fontId="2"/>
  </si>
  <si>
    <t>【</t>
    <phoneticPr fontId="2"/>
  </si>
  <si>
    <t>】</t>
    <phoneticPr fontId="2"/>
  </si>
  <si>
    <t>主な業務内容</t>
    <rPh sb="0" eb="1">
      <t>オモ</t>
    </rPh>
    <rPh sb="2" eb="6">
      <t>ギョウムナイヨウ</t>
    </rPh>
    <phoneticPr fontId="2"/>
  </si>
  <si>
    <t>実施内容</t>
    <rPh sb="0" eb="4">
      <t>ジッシナイヨウ</t>
    </rPh>
    <phoneticPr fontId="2"/>
  </si>
  <si>
    <t>期待する効果</t>
    <rPh sb="0" eb="2">
      <t>キタイ</t>
    </rPh>
    <rPh sb="4" eb="6">
      <t>コウカ</t>
    </rPh>
    <phoneticPr fontId="2"/>
  </si>
  <si>
    <t>：</t>
    <phoneticPr fontId="2"/>
  </si>
  <si>
    <t>※経費ごとに１行ずつ記入してください。</t>
    <rPh sb="1" eb="3">
      <t>ケイヒ</t>
    </rPh>
    <rPh sb="7" eb="8">
      <t>ギョウ</t>
    </rPh>
    <rPh sb="10" eb="12">
      <t>キニュウ</t>
    </rPh>
    <phoneticPr fontId="2"/>
  </si>
  <si>
    <t>【取組１】</t>
    <rPh sb="1" eb="3">
      <t>トリクミ</t>
    </rPh>
    <phoneticPr fontId="2"/>
  </si>
  <si>
    <t>※現在の経営上、運営上の課題、本事業で改善したい事項及び実施目的を簡潔に記載してください。</t>
    <rPh sb="15" eb="18">
      <t>ホンジギョウ</t>
    </rPh>
    <rPh sb="19" eb="21">
      <t>カイゼン</t>
    </rPh>
    <rPh sb="24" eb="26">
      <t>ジコウ</t>
    </rPh>
    <rPh sb="26" eb="27">
      <t>オヨ</t>
    </rPh>
    <rPh sb="28" eb="30">
      <t>ジッシ</t>
    </rPh>
    <rPh sb="30" eb="32">
      <t>モクテキ</t>
    </rPh>
    <rPh sb="33" eb="35">
      <t>カンケツ</t>
    </rPh>
    <rPh sb="36" eb="38">
      <t>キサイ</t>
    </rPh>
    <phoneticPr fontId="2"/>
  </si>
  <si>
    <t>取組１小計</t>
    <rPh sb="0" eb="2">
      <t>トリクミ</t>
    </rPh>
    <rPh sb="3" eb="5">
      <t>ショウケイ</t>
    </rPh>
    <phoneticPr fontId="2"/>
  </si>
  <si>
    <t>取組２小計</t>
    <phoneticPr fontId="2"/>
  </si>
  <si>
    <t>【取組２】</t>
    <rPh sb="1" eb="3">
      <t>トリクミ</t>
    </rPh>
    <phoneticPr fontId="2"/>
  </si>
  <si>
    <t>３．経営改善のコンサルタントに委託を行う場合のみ記入</t>
    <rPh sb="2" eb="6">
      <t>ケイエイカイゼン</t>
    </rPh>
    <rPh sb="15" eb="17">
      <t>イタク</t>
    </rPh>
    <rPh sb="18" eb="19">
      <t>オコナ</t>
    </rPh>
    <rPh sb="20" eb="22">
      <t>バアイ</t>
    </rPh>
    <rPh sb="24" eb="26">
      <t>キニュウ</t>
    </rPh>
    <phoneticPr fontId="2"/>
  </si>
  <si>
    <t>委託予定事業所名</t>
    <rPh sb="0" eb="2">
      <t>イタク</t>
    </rPh>
    <rPh sb="2" eb="4">
      <t>ヨテイ</t>
    </rPh>
    <rPh sb="4" eb="8">
      <t>ジギョウショメイ</t>
    </rPh>
    <phoneticPr fontId="2"/>
  </si>
  <si>
    <t>委託予定事業所住所</t>
    <rPh sb="0" eb="2">
      <t>イタク</t>
    </rPh>
    <rPh sb="2" eb="4">
      <t>ヨテイ</t>
    </rPh>
    <rPh sb="4" eb="7">
      <t>ジギョウショ</t>
    </rPh>
    <rPh sb="7" eb="9">
      <t>ジュウショ</t>
    </rPh>
    <phoneticPr fontId="2"/>
  </si>
  <si>
    <t>1．事業所の所在地に関する情報（自動反映）</t>
    <rPh sb="2" eb="5">
      <t>ジギョウショ</t>
    </rPh>
    <rPh sb="6" eb="9">
      <t>ショザイチ</t>
    </rPh>
    <rPh sb="10" eb="11">
      <t>カン</t>
    </rPh>
    <rPh sb="13" eb="15">
      <t>ジョウホウ</t>
    </rPh>
    <rPh sb="16" eb="20">
      <t>ジドウハンエイ</t>
    </rPh>
    <phoneticPr fontId="2"/>
  </si>
  <si>
    <t>事業所が「中山間地域」に所在</t>
    <rPh sb="0" eb="3">
      <t>ジギョウショ</t>
    </rPh>
    <rPh sb="5" eb="10">
      <t>チュウサンカンチイキ</t>
    </rPh>
    <rPh sb="12" eb="14">
      <t>ショザイ</t>
    </rPh>
    <phoneticPr fontId="2"/>
  </si>
  <si>
    <t>事業所が「離島等地域」に所在</t>
    <rPh sb="0" eb="3">
      <t>ジギョウショ</t>
    </rPh>
    <rPh sb="5" eb="8">
      <t>リトウトウ</t>
    </rPh>
    <rPh sb="8" eb="10">
      <t>チイキ</t>
    </rPh>
    <rPh sb="12" eb="14">
      <t>ショザイ</t>
    </rPh>
    <phoneticPr fontId="2"/>
  </si>
  <si>
    <t>開始日</t>
    <rPh sb="0" eb="3">
      <t>カイシビ</t>
    </rPh>
    <phoneticPr fontId="2"/>
  </si>
  <si>
    <t>終了日</t>
    <rPh sb="0" eb="3">
      <t>シュウリョウビ</t>
    </rPh>
    <phoneticPr fontId="2"/>
  </si>
  <si>
    <t>実施予定の事業内容の詳細</t>
    <rPh sb="0" eb="4">
      <t>ジッシヨテイ</t>
    </rPh>
    <rPh sb="5" eb="7">
      <t>ジギョウ</t>
    </rPh>
    <rPh sb="7" eb="9">
      <t>ナイヨウ</t>
    </rPh>
    <rPh sb="10" eb="12">
      <t>ショウサイ</t>
    </rPh>
    <phoneticPr fontId="2"/>
  </si>
  <si>
    <t>参加予定研修名</t>
    <rPh sb="0" eb="4">
      <t>サンカヨテイ</t>
    </rPh>
    <rPh sb="4" eb="7">
      <t>ケンシュウメイ</t>
    </rPh>
    <phoneticPr fontId="2"/>
  </si>
  <si>
    <t>※事業所内研修を実施予定場合、実施機関名は、「事業所内研修を実施予定」とご記入ください。</t>
    <rPh sb="1" eb="5">
      <t>ジギョウショナイ</t>
    </rPh>
    <rPh sb="5" eb="7">
      <t>ケンシュウ</t>
    </rPh>
    <rPh sb="8" eb="12">
      <t>ジッシヨテイ</t>
    </rPh>
    <rPh sb="12" eb="14">
      <t>バアイ</t>
    </rPh>
    <rPh sb="15" eb="20">
      <t>ジッシキカンメイ</t>
    </rPh>
    <rPh sb="23" eb="27">
      <t>ジギョウショナイ</t>
    </rPh>
    <rPh sb="27" eb="29">
      <t>ケンシュウ</t>
    </rPh>
    <rPh sb="30" eb="34">
      <t>ジッシヨテイ</t>
    </rPh>
    <rPh sb="37" eb="39">
      <t>キニュウ</t>
    </rPh>
    <phoneticPr fontId="2"/>
  </si>
  <si>
    <t>事業実施予定期間</t>
    <rPh sb="0" eb="2">
      <t>ジギョウ</t>
    </rPh>
    <rPh sb="2" eb="4">
      <t>ジッシ</t>
    </rPh>
    <rPh sb="4" eb="6">
      <t>ヨテイ</t>
    </rPh>
    <rPh sb="6" eb="8">
      <t>キカン</t>
    </rPh>
    <phoneticPr fontId="2"/>
  </si>
  <si>
    <t>４．臨時職員を雇用する場合のみ記入</t>
    <rPh sb="2" eb="6">
      <t>リンジショクイン</t>
    </rPh>
    <rPh sb="7" eb="9">
      <t>コヨウ</t>
    </rPh>
    <rPh sb="11" eb="13">
      <t>バアイ</t>
    </rPh>
    <rPh sb="15" eb="17">
      <t>キニュウ</t>
    </rPh>
    <phoneticPr fontId="2"/>
  </si>
  <si>
    <t>５．実施予定の事業内容の詳細</t>
    <rPh sb="2" eb="4">
      <t>ジッシ</t>
    </rPh>
    <rPh sb="4" eb="6">
      <t>ヨテイ</t>
    </rPh>
    <rPh sb="7" eb="9">
      <t>ジギョウ</t>
    </rPh>
    <rPh sb="9" eb="11">
      <t>ナイヨウ</t>
    </rPh>
    <rPh sb="12" eb="14">
      <t>ショウサイ</t>
    </rPh>
    <phoneticPr fontId="2"/>
  </si>
  <si>
    <t>研修内容</t>
    <rPh sb="0" eb="2">
      <t>ケンシュウ</t>
    </rPh>
    <rPh sb="2" eb="4">
      <t>ナイヨウ</t>
    </rPh>
    <phoneticPr fontId="2"/>
  </si>
  <si>
    <t>研修内容</t>
    <rPh sb="0" eb="4">
      <t>ケンシュウナイヨウ</t>
    </rPh>
    <phoneticPr fontId="2"/>
  </si>
  <si>
    <t>【取組３】</t>
    <rPh sb="1" eb="3">
      <t>トリクミ</t>
    </rPh>
    <phoneticPr fontId="2"/>
  </si>
  <si>
    <t>取組２小計</t>
    <rPh sb="0" eb="2">
      <t>トリクミ</t>
    </rPh>
    <rPh sb="3" eb="5">
      <t>ショウケイ</t>
    </rPh>
    <phoneticPr fontId="2"/>
  </si>
  <si>
    <t>取組３小計</t>
    <rPh sb="0" eb="2">
      <t>トリクミ</t>
    </rPh>
    <rPh sb="3" eb="5">
      <t>ショウケイ</t>
    </rPh>
    <phoneticPr fontId="2"/>
  </si>
  <si>
    <t>実施予定採用活動</t>
    <rPh sb="0" eb="4">
      <t>ジッシヨテイ</t>
    </rPh>
    <rPh sb="4" eb="8">
      <t>サイヨウカツドウ</t>
    </rPh>
    <phoneticPr fontId="2"/>
  </si>
  <si>
    <t>活動内容詳細</t>
    <rPh sb="0" eb="4">
      <t>カツドウナイヨウ</t>
    </rPh>
    <rPh sb="4" eb="6">
      <t>ショウサイ</t>
    </rPh>
    <phoneticPr fontId="2"/>
  </si>
  <si>
    <t>日</t>
    <rPh sb="0" eb="1">
      <t>ヒ</t>
    </rPh>
    <phoneticPr fontId="2"/>
  </si>
  <si>
    <t>被同行者名</t>
    <rPh sb="0" eb="1">
      <t>ヒ</t>
    </rPh>
    <rPh sb="1" eb="4">
      <t>ドウコウシャ</t>
    </rPh>
    <rPh sb="4" eb="5">
      <t>メイ</t>
    </rPh>
    <phoneticPr fontId="2"/>
  </si>
  <si>
    <t>（経験年数が短い訪問介護員等の名前）</t>
    <phoneticPr fontId="2"/>
  </si>
  <si>
    <t>（経験年数が長い訪問介護員等の名前）</t>
    <rPh sb="1" eb="5">
      <t>ケイケンネンスウ</t>
    </rPh>
    <rPh sb="6" eb="7">
      <t>ナガ</t>
    </rPh>
    <rPh sb="8" eb="13">
      <t>ホウモンカイゴイン</t>
    </rPh>
    <rPh sb="13" eb="14">
      <t>トウ</t>
    </rPh>
    <rPh sb="15" eb="17">
      <t>ナマエ</t>
    </rPh>
    <phoneticPr fontId="2"/>
  </si>
  <si>
    <t>同行支援詳細</t>
    <rPh sb="0" eb="4">
      <t>ドウコウシエン</t>
    </rPh>
    <rPh sb="4" eb="6">
      <t>ショウサイ</t>
    </rPh>
    <phoneticPr fontId="2"/>
  </si>
  <si>
    <t>ヘルパー業務従事期間数</t>
    <rPh sb="4" eb="6">
      <t>ギョウム</t>
    </rPh>
    <rPh sb="6" eb="8">
      <t>ジュウジ</t>
    </rPh>
    <rPh sb="8" eb="11">
      <t>キカンスウ</t>
    </rPh>
    <phoneticPr fontId="2"/>
  </si>
  <si>
    <t>同行が必要な理由等</t>
    <rPh sb="0" eb="2">
      <t>ドウコウ</t>
    </rPh>
    <rPh sb="3" eb="5">
      <t>ヒツヨウ</t>
    </rPh>
    <rPh sb="6" eb="9">
      <t>リユウトウ</t>
    </rPh>
    <phoneticPr fontId="2"/>
  </si>
  <si>
    <t>同行実施予定期間</t>
    <rPh sb="0" eb="2">
      <t>ドウコウ</t>
    </rPh>
    <rPh sb="2" eb="8">
      <t>ジッシヨテイキカン</t>
    </rPh>
    <phoneticPr fontId="2"/>
  </si>
  <si>
    <t>●１人の被同行者に複数の同行者がいる場合は、それぞれの回数を記入してください。（同一の訪問についてはどちらかに計上）</t>
    <rPh sb="2" eb="3">
      <t>ヒト</t>
    </rPh>
    <rPh sb="4" eb="8">
      <t>ヒドウコウシャ</t>
    </rPh>
    <rPh sb="9" eb="11">
      <t>フクスウ</t>
    </rPh>
    <rPh sb="12" eb="15">
      <t>ドウコウシャ</t>
    </rPh>
    <rPh sb="18" eb="20">
      <t>バアイ</t>
    </rPh>
    <rPh sb="27" eb="29">
      <t>カイスウ</t>
    </rPh>
    <rPh sb="30" eb="32">
      <t>キニュウ</t>
    </rPh>
    <rPh sb="40" eb="42">
      <t>ドウイツ</t>
    </rPh>
    <rPh sb="43" eb="45">
      <t>ホウモン</t>
    </rPh>
    <rPh sb="55" eb="57">
      <t>ケイジョウ</t>
    </rPh>
    <phoneticPr fontId="2"/>
  </si>
  <si>
    <t>常勤化詳細</t>
    <rPh sb="0" eb="3">
      <t>ジョウキンカ</t>
    </rPh>
    <rPh sb="3" eb="5">
      <t>ショウサイ</t>
    </rPh>
    <phoneticPr fontId="2"/>
  </si>
  <si>
    <t>職員名</t>
    <rPh sb="0" eb="3">
      <t>ショクインメイ</t>
    </rPh>
    <phoneticPr fontId="2"/>
  </si>
  <si>
    <t>参考様式2-（イ）常勤化支援</t>
    <rPh sb="0" eb="4">
      <t>サンコウヨウシキ</t>
    </rPh>
    <rPh sb="9" eb="11">
      <t>ジョウキン</t>
    </rPh>
    <rPh sb="11" eb="12">
      <t>カ</t>
    </rPh>
    <rPh sb="12" eb="14">
      <t>シエン</t>
    </rPh>
    <phoneticPr fontId="2"/>
  </si>
  <si>
    <t>法人代表者名</t>
    <rPh sb="0" eb="6">
      <t>ホウジンダイヒョウシャメイ</t>
    </rPh>
    <phoneticPr fontId="2"/>
  </si>
  <si>
    <t>１．実施予定の事業に関する情報</t>
    <rPh sb="2" eb="6">
      <t>ジッシヨテイ</t>
    </rPh>
    <rPh sb="7" eb="9">
      <t>ジギョウ</t>
    </rPh>
    <rPh sb="10" eb="11">
      <t>カン</t>
    </rPh>
    <rPh sb="13" eb="15">
      <t>ジョウホウ</t>
    </rPh>
    <phoneticPr fontId="2"/>
  </si>
  <si>
    <t>実施予定事業</t>
    <rPh sb="0" eb="4">
      <t>ジッシヨテイ</t>
    </rPh>
    <rPh sb="4" eb="6">
      <t>ジギョウ</t>
    </rPh>
    <phoneticPr fontId="2"/>
  </si>
  <si>
    <t>２．グループ代表（補助金申請者）に係る情報</t>
    <rPh sb="6" eb="8">
      <t>ダイヒョウ</t>
    </rPh>
    <rPh sb="9" eb="12">
      <t>ホジョキン</t>
    </rPh>
    <rPh sb="12" eb="15">
      <t>シンセイシャ</t>
    </rPh>
    <rPh sb="17" eb="18">
      <t>カカ</t>
    </rPh>
    <rPh sb="19" eb="21">
      <t>ジョウホウ</t>
    </rPh>
    <phoneticPr fontId="2"/>
  </si>
  <si>
    <t>３．グループ構成法人に係る情報</t>
    <rPh sb="6" eb="10">
      <t>コウセイホウジン</t>
    </rPh>
    <rPh sb="11" eb="12">
      <t>カカ</t>
    </rPh>
    <rPh sb="13" eb="15">
      <t>ジョウホウ</t>
    </rPh>
    <phoneticPr fontId="2"/>
  </si>
  <si>
    <t>実施予定の広報活動の詳細</t>
    <rPh sb="0" eb="4">
      <t>ジッシヨテイ</t>
    </rPh>
    <rPh sb="5" eb="9">
      <t>コウホウカツドウ</t>
    </rPh>
    <rPh sb="10" eb="12">
      <t>ショウサイ</t>
    </rPh>
    <phoneticPr fontId="2"/>
  </si>
  <si>
    <t>実施予定広報活動詳細</t>
    <rPh sb="0" eb="4">
      <t>ジッシヨテイ</t>
    </rPh>
    <rPh sb="4" eb="8">
      <t>コウホウカツドウ</t>
    </rPh>
    <rPh sb="8" eb="10">
      <t>ショウサイ</t>
    </rPh>
    <phoneticPr fontId="2"/>
  </si>
  <si>
    <t>実施予定広報活動詳細</t>
    <rPh sb="0" eb="4">
      <t>ジッシヨテイ</t>
    </rPh>
    <rPh sb="4" eb="10">
      <t>コウホウカツドウショウサイ</t>
    </rPh>
    <phoneticPr fontId="2"/>
  </si>
  <si>
    <t>参考様式２-（エ）広報活動</t>
    <rPh sb="0" eb="4">
      <t>サンコウヨウシキ</t>
    </rPh>
    <rPh sb="9" eb="13">
      <t>コウホウカツドウ</t>
    </rPh>
    <phoneticPr fontId="2"/>
  </si>
  <si>
    <t>事業計画書用</t>
    <rPh sb="0" eb="6">
      <t>ジギョウケイカクショヨウ</t>
    </rPh>
    <phoneticPr fontId="2"/>
  </si>
  <si>
    <t>寄付金</t>
    <rPh sb="0" eb="3">
      <t>キフキン</t>
    </rPh>
    <phoneticPr fontId="2"/>
  </si>
  <si>
    <t>その他の収入額</t>
    <rPh sb="2" eb="3">
      <t>タ</t>
    </rPh>
    <rPh sb="4" eb="7">
      <t>シュウニュウガク</t>
    </rPh>
    <phoneticPr fontId="2"/>
  </si>
  <si>
    <t>差引額</t>
    <rPh sb="0" eb="1">
      <t>サ</t>
    </rPh>
    <rPh sb="1" eb="2">
      <t>ヒ</t>
    </rPh>
    <rPh sb="2" eb="3">
      <t>ガク</t>
    </rPh>
    <phoneticPr fontId="2"/>
  </si>
  <si>
    <t>対象経費</t>
    <rPh sb="0" eb="4">
      <t>タイショウケイヒ</t>
    </rPh>
    <phoneticPr fontId="2"/>
  </si>
  <si>
    <t>支出予定額</t>
    <rPh sb="0" eb="2">
      <t>シシュツ</t>
    </rPh>
    <rPh sb="2" eb="5">
      <t>ヨテイガク</t>
    </rPh>
    <phoneticPr fontId="2"/>
  </si>
  <si>
    <t>補助額</t>
    <rPh sb="0" eb="3">
      <t>ホジョガク</t>
    </rPh>
    <phoneticPr fontId="2"/>
  </si>
  <si>
    <t>（イ）登録ヘルパー等の常勤化の促進</t>
    <rPh sb="3" eb="5">
      <t>トウロク</t>
    </rPh>
    <rPh sb="9" eb="10">
      <t>トウ</t>
    </rPh>
    <rPh sb="11" eb="13">
      <t>ジョウキン</t>
    </rPh>
    <rPh sb="13" eb="14">
      <t>カ</t>
    </rPh>
    <rPh sb="15" eb="17">
      <t>ソクシン</t>
    </rPh>
    <phoneticPr fontId="2"/>
  </si>
  <si>
    <t>（ウ）小規模法人等の協働化・大規模化の取組</t>
    <rPh sb="3" eb="6">
      <t>ショウキボ</t>
    </rPh>
    <rPh sb="6" eb="8">
      <t>ホウジン</t>
    </rPh>
    <rPh sb="8" eb="9">
      <t>トウ</t>
    </rPh>
    <rPh sb="10" eb="12">
      <t>キョウドウ</t>
    </rPh>
    <rPh sb="12" eb="13">
      <t>カ</t>
    </rPh>
    <rPh sb="14" eb="18">
      <t>ダイキボカ</t>
    </rPh>
    <rPh sb="19" eb="21">
      <t>トリクミ</t>
    </rPh>
    <phoneticPr fontId="2"/>
  </si>
  <si>
    <t>（エ）介護人材・利用者確保のための広報活動</t>
    <rPh sb="3" eb="5">
      <t>カイゴ</t>
    </rPh>
    <rPh sb="5" eb="7">
      <t>ジンザイ</t>
    </rPh>
    <rPh sb="8" eb="11">
      <t>リヨウシャ</t>
    </rPh>
    <rPh sb="11" eb="13">
      <t>カクホ</t>
    </rPh>
    <rPh sb="17" eb="19">
      <t>コウホウ</t>
    </rPh>
    <rPh sb="19" eb="21">
      <t>カツドウ</t>
    </rPh>
    <phoneticPr fontId="2"/>
  </si>
  <si>
    <t>（ア）経営改善の支援</t>
    <rPh sb="3" eb="5">
      <t>ケイエイ</t>
    </rPh>
    <rPh sb="5" eb="7">
      <t>カイゼン</t>
    </rPh>
    <rPh sb="8" eb="10">
      <t>シエン</t>
    </rPh>
    <phoneticPr fontId="2"/>
  </si>
  <si>
    <t>人</t>
    <rPh sb="0" eb="1">
      <t>ヒト</t>
    </rPh>
    <phoneticPr fontId="2"/>
  </si>
  <si>
    <t>（ア）経営改善の支援</t>
    <rPh sb="3" eb="7">
      <t>ケイエイカイゼン</t>
    </rPh>
    <rPh sb="8" eb="10">
      <t>シエン</t>
    </rPh>
    <phoneticPr fontId="2"/>
  </si>
  <si>
    <t>（ウ）小規模法人等の協働化・大規模化の取組</t>
    <phoneticPr fontId="2"/>
  </si>
  <si>
    <t>①</t>
    <phoneticPr fontId="2"/>
  </si>
  <si>
    <t>事業実施予定期間</t>
  </si>
  <si>
    <t>②</t>
    <phoneticPr fontId="2"/>
  </si>
  <si>
    <t>同行を受ける職員の人数</t>
  </si>
  <si>
    <t>延べ同行訪問回数</t>
  </si>
  <si>
    <t>③</t>
    <phoneticPr fontId="2"/>
  </si>
  <si>
    <t>着手予定日</t>
    <rPh sb="0" eb="2">
      <t>チャクシュ</t>
    </rPh>
    <rPh sb="2" eb="5">
      <t>ヨテイビ</t>
    </rPh>
    <phoneticPr fontId="2"/>
  </si>
  <si>
    <t>完了予定日</t>
    <rPh sb="0" eb="5">
      <t>カンリョウヨテイビ</t>
    </rPh>
    <phoneticPr fontId="2"/>
  </si>
  <si>
    <t>常勤化を行う予定の職員数</t>
  </si>
  <si>
    <t>(参考様式）</t>
    <rPh sb="1" eb="3">
      <t>サンコウ</t>
    </rPh>
    <rPh sb="3" eb="5">
      <t>ヨウシキ</t>
    </rPh>
    <phoneticPr fontId="43"/>
  </si>
  <si>
    <t>歳入歳出予算(見込）書の抄本</t>
    <rPh sb="0" eb="2">
      <t>サイニュウ</t>
    </rPh>
    <rPh sb="2" eb="4">
      <t>サイシュツ</t>
    </rPh>
    <rPh sb="4" eb="6">
      <t>ヨサン</t>
    </rPh>
    <rPh sb="7" eb="9">
      <t>ミコミ</t>
    </rPh>
    <rPh sb="10" eb="11">
      <t>ショ</t>
    </rPh>
    <rPh sb="12" eb="14">
      <t>ショウホン</t>
    </rPh>
    <phoneticPr fontId="43"/>
  </si>
  <si>
    <t>（収入の部）</t>
    <rPh sb="1" eb="3">
      <t>シュウニュウ</t>
    </rPh>
    <rPh sb="4" eb="5">
      <t>ブ</t>
    </rPh>
    <phoneticPr fontId="43"/>
  </si>
  <si>
    <t>経　費　区　分</t>
    <rPh sb="0" eb="1">
      <t>キョウ</t>
    </rPh>
    <rPh sb="2" eb="3">
      <t>ヒ</t>
    </rPh>
    <rPh sb="4" eb="5">
      <t>ク</t>
    </rPh>
    <rPh sb="6" eb="7">
      <t>フン</t>
    </rPh>
    <phoneticPr fontId="43"/>
  </si>
  <si>
    <t>予　算　額</t>
    <rPh sb="0" eb="1">
      <t>ヨ</t>
    </rPh>
    <rPh sb="2" eb="3">
      <t>サン</t>
    </rPh>
    <rPh sb="4" eb="5">
      <t>ガク</t>
    </rPh>
    <phoneticPr fontId="43"/>
  </si>
  <si>
    <t>摘　　　　　　　　　　　　　要</t>
    <rPh sb="0" eb="1">
      <t>チャク</t>
    </rPh>
    <rPh sb="14" eb="15">
      <t>ヨウ</t>
    </rPh>
    <phoneticPr fontId="43"/>
  </si>
  <si>
    <t>補　助　金</t>
    <rPh sb="0" eb="1">
      <t>ホ</t>
    </rPh>
    <rPh sb="2" eb="3">
      <t>ジョ</t>
    </rPh>
    <rPh sb="4" eb="5">
      <t>キン</t>
    </rPh>
    <phoneticPr fontId="43"/>
  </si>
  <si>
    <t>訪問介護等サービス提供体制確保支援事業補助金</t>
    <rPh sb="0" eb="5">
      <t>ホウモンカイゴナド</t>
    </rPh>
    <rPh sb="9" eb="15">
      <t>テイキョウタイセイカクホ</t>
    </rPh>
    <rPh sb="15" eb="17">
      <t>シエン</t>
    </rPh>
    <rPh sb="17" eb="19">
      <t>ジギョウ</t>
    </rPh>
    <rPh sb="19" eb="22">
      <t>ホジョキン</t>
    </rPh>
    <phoneticPr fontId="43"/>
  </si>
  <si>
    <t>その他</t>
    <rPh sb="2" eb="3">
      <t>タ</t>
    </rPh>
    <phoneticPr fontId="43"/>
  </si>
  <si>
    <t>計</t>
    <rPh sb="0" eb="1">
      <t>ケイ</t>
    </rPh>
    <phoneticPr fontId="43"/>
  </si>
  <si>
    <t>（支出の部）</t>
    <rPh sb="1" eb="3">
      <t>シシュツ</t>
    </rPh>
    <rPh sb="4" eb="5">
      <t>ブ</t>
    </rPh>
    <phoneticPr fontId="43"/>
  </si>
  <si>
    <t>摘　　　　　　　　　　　要</t>
    <rPh sb="0" eb="1">
      <t>チャク</t>
    </rPh>
    <rPh sb="12" eb="13">
      <t>ヨウ</t>
    </rPh>
    <phoneticPr fontId="43"/>
  </si>
  <si>
    <t>　　　　　上記のとおり原本と相違ないことを証明する。</t>
    <rPh sb="5" eb="7">
      <t>ジョウキ</t>
    </rPh>
    <rPh sb="11" eb="12">
      <t>ゲン</t>
    </rPh>
    <rPh sb="12" eb="13">
      <t>ホン</t>
    </rPh>
    <rPh sb="14" eb="16">
      <t>ソウイ</t>
    </rPh>
    <rPh sb="21" eb="23">
      <t>ショウメイ</t>
    </rPh>
    <phoneticPr fontId="43"/>
  </si>
  <si>
    <t>自己資金（寄付金その他収入額）</t>
    <rPh sb="0" eb="2">
      <t>ジコ</t>
    </rPh>
    <rPh sb="2" eb="4">
      <t>シキン</t>
    </rPh>
    <rPh sb="5" eb="8">
      <t>キフキン</t>
    </rPh>
    <rPh sb="10" eb="11">
      <t>タ</t>
    </rPh>
    <rPh sb="11" eb="14">
      <t>シュウニュウガク</t>
    </rPh>
    <phoneticPr fontId="43"/>
  </si>
  <si>
    <t/>
  </si>
  <si>
    <t>1　人材確保体制構築支援事業</t>
    <rPh sb="2" eb="8">
      <t>ジンザイカクホタイセイ</t>
    </rPh>
    <rPh sb="8" eb="14">
      <t>コウチクシエンジギョウ</t>
    </rPh>
    <phoneticPr fontId="2"/>
  </si>
  <si>
    <t>（ア）研修体制の構築</t>
    <rPh sb="3" eb="7">
      <t>ケンシュウタイセイ</t>
    </rPh>
    <rPh sb="8" eb="10">
      <t>コウチク</t>
    </rPh>
    <phoneticPr fontId="2"/>
  </si>
  <si>
    <t>（イ）採用活動</t>
    <rPh sb="3" eb="7">
      <t>サイヨウカツドウ</t>
    </rPh>
    <phoneticPr fontId="2"/>
  </si>
  <si>
    <t>（ウ）同行支援</t>
    <rPh sb="3" eb="7">
      <t>ドウコウシエン</t>
    </rPh>
    <phoneticPr fontId="2"/>
  </si>
  <si>
    <t>（イ）常勤化促進</t>
    <rPh sb="3" eb="6">
      <t>ジョウキンカ</t>
    </rPh>
    <rPh sb="6" eb="8">
      <t>ソクシン</t>
    </rPh>
    <phoneticPr fontId="2"/>
  </si>
  <si>
    <t>（ウ）協働化・大規模化</t>
    <rPh sb="3" eb="5">
      <t>キョウドウ</t>
    </rPh>
    <rPh sb="5" eb="6">
      <t>バ</t>
    </rPh>
    <rPh sb="7" eb="11">
      <t>ダイキボカ</t>
    </rPh>
    <phoneticPr fontId="2"/>
  </si>
  <si>
    <t>（エ）広報活動</t>
    <rPh sb="3" eb="7">
      <t>コウホウカツドウ</t>
    </rPh>
    <phoneticPr fontId="2"/>
  </si>
  <si>
    <t>２　経営改善支援事業</t>
    <rPh sb="2" eb="10">
      <t>ケイエイカイゼンシエンジギョウ</t>
    </rPh>
    <phoneticPr fontId="2"/>
  </si>
  <si>
    <t>●</t>
    <phoneticPr fontId="2"/>
  </si>
  <si>
    <t>実施予定事業</t>
    <rPh sb="0" eb="2">
      <t>ジッシ</t>
    </rPh>
    <rPh sb="2" eb="4">
      <t>ヨテイ</t>
    </rPh>
    <rPh sb="4" eb="6">
      <t>ジギョウ</t>
    </rPh>
    <phoneticPr fontId="2"/>
  </si>
  <si>
    <t>実施予定事業</t>
    <rPh sb="0" eb="6">
      <t>ジッシヨテイジギョウ</t>
    </rPh>
    <phoneticPr fontId="2"/>
  </si>
  <si>
    <t>様式第２号</t>
    <rPh sb="0" eb="2">
      <t>ヨウシキ</t>
    </rPh>
    <rPh sb="2" eb="3">
      <t>ダイ</t>
    </rPh>
    <rPh sb="4" eb="5">
      <t>ゴウ</t>
    </rPh>
    <phoneticPr fontId="2"/>
  </si>
  <si>
    <t>様式第１号</t>
    <rPh sb="0" eb="2">
      <t>ヨウシキ</t>
    </rPh>
    <rPh sb="2" eb="3">
      <t>ダイ</t>
    </rPh>
    <rPh sb="4" eb="5">
      <t>ゴウ</t>
    </rPh>
    <phoneticPr fontId="2"/>
  </si>
  <si>
    <t>様式第３号</t>
    <phoneticPr fontId="2"/>
  </si>
  <si>
    <t>3．補助金の振込先にかかる情報</t>
    <rPh sb="2" eb="5">
      <t>ホジョキン</t>
    </rPh>
    <rPh sb="6" eb="8">
      <t>フリコミ</t>
    </rPh>
    <rPh sb="8" eb="9">
      <t>サキ</t>
    </rPh>
    <rPh sb="13" eb="15">
      <t>ジョウホウ</t>
    </rPh>
    <phoneticPr fontId="2"/>
  </si>
  <si>
    <t>金融機関名</t>
    <rPh sb="0" eb="4">
      <t>キンユウキカン</t>
    </rPh>
    <rPh sb="4" eb="5">
      <t>メイ</t>
    </rPh>
    <phoneticPr fontId="2"/>
  </si>
  <si>
    <t>金融機関コード（４桁）（半角数字）</t>
    <rPh sb="0" eb="2">
      <t>キンユウ</t>
    </rPh>
    <rPh sb="2" eb="4">
      <t>キカン</t>
    </rPh>
    <rPh sb="9" eb="10">
      <t>ケタ</t>
    </rPh>
    <rPh sb="12" eb="14">
      <t>ハンカク</t>
    </rPh>
    <rPh sb="14" eb="16">
      <t>スウジ</t>
    </rPh>
    <phoneticPr fontId="2"/>
  </si>
  <si>
    <t>本・支店名</t>
    <rPh sb="0" eb="1">
      <t>ホン</t>
    </rPh>
    <rPh sb="2" eb="5">
      <t>シテンメイ</t>
    </rPh>
    <phoneticPr fontId="2"/>
  </si>
  <si>
    <t>支店コード（３桁）（半角数字）</t>
    <rPh sb="0" eb="2">
      <t>シテン</t>
    </rPh>
    <rPh sb="7" eb="8">
      <t>ケタ</t>
    </rPh>
    <rPh sb="10" eb="14">
      <t>ハンカクスウジ</t>
    </rPh>
    <phoneticPr fontId="2"/>
  </si>
  <si>
    <t>預金種別</t>
    <rPh sb="0" eb="4">
      <t>ヨキンシュベツ</t>
    </rPh>
    <phoneticPr fontId="2"/>
  </si>
  <si>
    <t>預金種別（番号）</t>
    <rPh sb="0" eb="4">
      <t>ヨキンシュベツ</t>
    </rPh>
    <rPh sb="5" eb="7">
      <t>バンゴウ</t>
    </rPh>
    <phoneticPr fontId="2"/>
  </si>
  <si>
    <t>口座番号（７桁）（半角数字）</t>
    <rPh sb="0" eb="4">
      <t>コウザバンゴウ</t>
    </rPh>
    <rPh sb="6" eb="7">
      <t>ケタ</t>
    </rPh>
    <rPh sb="9" eb="11">
      <t>ハンカク</t>
    </rPh>
    <rPh sb="11" eb="13">
      <t>スウジ</t>
    </rPh>
    <phoneticPr fontId="2"/>
  </si>
  <si>
    <t>口座名義人（カナ）（半角）</t>
    <rPh sb="0" eb="5">
      <t>コウザメイギニン</t>
    </rPh>
    <rPh sb="10" eb="12">
      <t>ハンカク</t>
    </rPh>
    <phoneticPr fontId="2"/>
  </si>
  <si>
    <t>４.計画書の記載内容や補助金の支払に係る情報</t>
    <rPh sb="2" eb="5">
      <t>ケイカクショ</t>
    </rPh>
    <rPh sb="6" eb="10">
      <t>キサイナイヨウ</t>
    </rPh>
    <rPh sb="11" eb="14">
      <t>ホジョキン</t>
    </rPh>
    <rPh sb="15" eb="17">
      <t>シハライ</t>
    </rPh>
    <rPh sb="18" eb="19">
      <t>カカ</t>
    </rPh>
    <rPh sb="20" eb="22">
      <t>ジョウホウ</t>
    </rPh>
    <phoneticPr fontId="2"/>
  </si>
  <si>
    <t>※口座情報に誤りがあると振込不能となりますので、十分に確認の上記入願います。</t>
    <rPh sb="1" eb="5">
      <t>コウザジョウホウ</t>
    </rPh>
    <rPh sb="6" eb="7">
      <t>アヤマ</t>
    </rPh>
    <rPh sb="12" eb="14">
      <t>フリコミ</t>
    </rPh>
    <rPh sb="14" eb="16">
      <t>フノウ</t>
    </rPh>
    <rPh sb="24" eb="26">
      <t>ジュウブン</t>
    </rPh>
    <rPh sb="27" eb="29">
      <t>カクニン</t>
    </rPh>
    <rPh sb="30" eb="31">
      <t>ウエ</t>
    </rPh>
    <rPh sb="31" eb="34">
      <t>キニュウネガ</t>
    </rPh>
    <phoneticPr fontId="2"/>
  </si>
  <si>
    <t>※ゆうちょ銀行の場合は、他の金融機関からの振込の際に利用する「店名・預金種目・口座番号」を記入願います。</t>
    <rPh sb="5" eb="7">
      <t>ギンコウ</t>
    </rPh>
    <rPh sb="8" eb="10">
      <t>バアイ</t>
    </rPh>
    <rPh sb="12" eb="13">
      <t>ホカ</t>
    </rPh>
    <rPh sb="14" eb="18">
      <t>キンユウ</t>
    </rPh>
    <rPh sb="21" eb="23">
      <t>フリコミ</t>
    </rPh>
    <rPh sb="24" eb="25">
      <t>サイ</t>
    </rPh>
    <rPh sb="26" eb="28">
      <t>リヨウ</t>
    </rPh>
    <rPh sb="31" eb="33">
      <t>テンメイ</t>
    </rPh>
    <rPh sb="34" eb="38">
      <t>ヨキンシュモク</t>
    </rPh>
    <rPh sb="39" eb="43">
      <t>コウザバンゴウ</t>
    </rPh>
    <rPh sb="45" eb="47">
      <t>キニュウ</t>
    </rPh>
    <rPh sb="47" eb="48">
      <t>ネガ</t>
    </rPh>
    <phoneticPr fontId="2"/>
  </si>
  <si>
    <t>※口座名義（半角カナ）欄には通帳表紙裏に記載されているカタカナの口座名義を記入願います。</t>
    <rPh sb="1" eb="3">
      <t>コウザ</t>
    </rPh>
    <rPh sb="3" eb="5">
      <t>メイギ</t>
    </rPh>
    <rPh sb="6" eb="8">
      <t>ハンカク</t>
    </rPh>
    <rPh sb="11" eb="12">
      <t>ラン</t>
    </rPh>
    <rPh sb="14" eb="16">
      <t>ツウチョウ</t>
    </rPh>
    <rPh sb="16" eb="19">
      <t>ヒョウシウラ</t>
    </rPh>
    <rPh sb="20" eb="22">
      <t>キサイ</t>
    </rPh>
    <rPh sb="32" eb="34">
      <t>コウザ</t>
    </rPh>
    <rPh sb="34" eb="36">
      <t>メイギ</t>
    </rPh>
    <rPh sb="37" eb="40">
      <t>キニュウネガ</t>
    </rPh>
    <phoneticPr fontId="2"/>
  </si>
  <si>
    <t>　</t>
    <phoneticPr fontId="4"/>
  </si>
  <si>
    <t>　令和　年度における標記事業を下記のとおり実施したいので、訪問介護等サービス提供体制確保支援事業補助金交付要綱に基づき、関係書類を添えて提出します。</t>
    <phoneticPr fontId="2"/>
  </si>
  <si>
    <t>　　</t>
    <phoneticPr fontId="4"/>
  </si>
  <si>
    <t>歳入歳出予算（見込）書抄本</t>
    <rPh sb="0" eb="4">
      <t>サイニュウサイシュツ</t>
    </rPh>
    <rPh sb="4" eb="6">
      <t>ヨサン</t>
    </rPh>
    <rPh sb="7" eb="9">
      <t>ミコ</t>
    </rPh>
    <rPh sb="10" eb="11">
      <t>ショ</t>
    </rPh>
    <rPh sb="11" eb="13">
      <t>ショウホン</t>
    </rPh>
    <phoneticPr fontId="4"/>
  </si>
  <si>
    <t>（イ）中山間地域等・離島等地域における採用活動</t>
    <rPh sb="3" eb="6">
      <t>チュウサンカン</t>
    </rPh>
    <rPh sb="6" eb="8">
      <t>チイキ</t>
    </rPh>
    <rPh sb="8" eb="9">
      <t>トウ</t>
    </rPh>
    <rPh sb="10" eb="12">
      <t>リトウ</t>
    </rPh>
    <rPh sb="12" eb="15">
      <t>トウチイキ</t>
    </rPh>
    <rPh sb="19" eb="21">
      <t>サイヨウ</t>
    </rPh>
    <rPh sb="21" eb="23">
      <t>カツドウ</t>
    </rPh>
    <phoneticPr fontId="2"/>
  </si>
  <si>
    <t>（ウ）経験年数が短い訪問介護員等への同行</t>
    <rPh sb="3" eb="5">
      <t>ケイケン</t>
    </rPh>
    <rPh sb="5" eb="7">
      <t>ネンスウ</t>
    </rPh>
    <rPh sb="8" eb="9">
      <t>ミジカ</t>
    </rPh>
    <rPh sb="10" eb="14">
      <t>ホウモンカイゴ</t>
    </rPh>
    <rPh sb="14" eb="15">
      <t>イン</t>
    </rPh>
    <rPh sb="15" eb="16">
      <t>トウ</t>
    </rPh>
    <rPh sb="18" eb="20">
      <t>ドウコウ</t>
    </rPh>
    <phoneticPr fontId="2"/>
  </si>
  <si>
    <t>（２）合計</t>
    <rPh sb="3" eb="5">
      <t>ゴウケイ</t>
    </rPh>
    <phoneticPr fontId="2"/>
  </si>
  <si>
    <t>（イ）中山間地域等・離島等地域における採用活動</t>
    <rPh sb="3" eb="6">
      <t>チュウサンカン</t>
    </rPh>
    <rPh sb="6" eb="8">
      <t>チイキ</t>
    </rPh>
    <rPh sb="8" eb="9">
      <t>トウ</t>
    </rPh>
    <rPh sb="10" eb="12">
      <t>リトウ</t>
    </rPh>
    <rPh sb="12" eb="13">
      <t>ナド</t>
    </rPh>
    <rPh sb="13" eb="15">
      <t>チイキ</t>
    </rPh>
    <rPh sb="19" eb="21">
      <t>サイヨウ</t>
    </rPh>
    <rPh sb="21" eb="23">
      <t>カツドウ</t>
    </rPh>
    <phoneticPr fontId="2"/>
  </si>
  <si>
    <t>（ウ）経験年数が短い訪問介護員等への同行</t>
    <rPh sb="3" eb="5">
      <t>ケイケン</t>
    </rPh>
    <rPh sb="5" eb="7">
      <t>ネンスウ</t>
    </rPh>
    <rPh sb="8" eb="9">
      <t>ミジカ</t>
    </rPh>
    <rPh sb="10" eb="15">
      <t>ホウモンカイゴイン</t>
    </rPh>
    <rPh sb="15" eb="16">
      <t>トウ</t>
    </rPh>
    <rPh sb="18" eb="20">
      <t>ドウコウ</t>
    </rPh>
    <phoneticPr fontId="2"/>
  </si>
  <si>
    <t>交付申請書用</t>
    <rPh sb="0" eb="2">
      <t>コウフ</t>
    </rPh>
    <rPh sb="2" eb="4">
      <t>シンセイ</t>
    </rPh>
    <rPh sb="4" eb="5">
      <t>ショ</t>
    </rPh>
    <rPh sb="5" eb="6">
      <t>ヨウ</t>
    </rPh>
    <phoneticPr fontId="2"/>
  </si>
  <si>
    <t>様式第４号</t>
    <rPh sb="0" eb="2">
      <t>ヨウシキ</t>
    </rPh>
    <rPh sb="2" eb="3">
      <t>ダイ</t>
    </rPh>
    <rPh sb="4" eb="5">
      <t>ゴウ</t>
    </rPh>
    <phoneticPr fontId="2"/>
  </si>
  <si>
    <t>訪問介護等サービス提供体制確保支援事業補助金交付申請書</t>
    <rPh sb="0" eb="5">
      <t>ホウモンカイゴトウ</t>
    </rPh>
    <rPh sb="9" eb="17">
      <t>テイキョウタイセイカクホシエン</t>
    </rPh>
    <rPh sb="19" eb="22">
      <t>ホジョキン</t>
    </rPh>
    <rPh sb="22" eb="27">
      <t>コウフシンセイショ</t>
    </rPh>
    <phoneticPr fontId="4"/>
  </si>
  <si>
    <t>　令和　年度における標記事業を下記のとおり実施したいので、訪問介護等サービス提供体制確保支援事業補助金交付要綱</t>
    <rPh sb="1" eb="3">
      <t>レイワ</t>
    </rPh>
    <rPh sb="4" eb="6">
      <t>ネンド</t>
    </rPh>
    <rPh sb="10" eb="12">
      <t>ヒョウキ</t>
    </rPh>
    <rPh sb="12" eb="14">
      <t>ジギョウ</t>
    </rPh>
    <rPh sb="15" eb="17">
      <t>カキ</t>
    </rPh>
    <rPh sb="21" eb="23">
      <t>ジッシ</t>
    </rPh>
    <rPh sb="29" eb="34">
      <t>ホウモンカイゴトウ</t>
    </rPh>
    <rPh sb="38" eb="46">
      <t>テイキョウタイセイカクホシエン</t>
    </rPh>
    <rPh sb="46" eb="51">
      <t>ジギョウホジョキン</t>
    </rPh>
    <rPh sb="51" eb="53">
      <t>コウフ</t>
    </rPh>
    <rPh sb="53" eb="55">
      <t>ヨウコウ</t>
    </rPh>
    <phoneticPr fontId="4"/>
  </si>
  <si>
    <t xml:space="preserve"> に基づき、関係書類を添えて提出します。</t>
    <rPh sb="6" eb="8">
      <t>カンケイ</t>
    </rPh>
    <rPh sb="8" eb="10">
      <t>ショルイ</t>
    </rPh>
    <rPh sb="11" eb="12">
      <t>ソ</t>
    </rPh>
    <rPh sb="14" eb="16">
      <t>テイシュツ</t>
    </rPh>
    <phoneticPr fontId="4"/>
  </si>
  <si>
    <t>交付申請額</t>
    <rPh sb="0" eb="5">
      <t>コウフシンセイガク</t>
    </rPh>
    <phoneticPr fontId="2"/>
  </si>
  <si>
    <t>金</t>
    <rPh sb="0" eb="1">
      <t>キン</t>
    </rPh>
    <phoneticPr fontId="2"/>
  </si>
  <si>
    <t>申請内容</t>
    <rPh sb="0" eb="4">
      <t>シンセイナイヨウ</t>
    </rPh>
    <phoneticPr fontId="2"/>
  </si>
  <si>
    <t>（１）人材確保体制構築</t>
    <rPh sb="3" eb="9">
      <t>ジンザイカクホタイセイ</t>
    </rPh>
    <rPh sb="9" eb="11">
      <t>コウチク</t>
    </rPh>
    <phoneticPr fontId="2"/>
  </si>
  <si>
    <r>
      <t>（イ）</t>
    </r>
    <r>
      <rPr>
        <sz val="9"/>
        <color theme="1"/>
        <rFont val="ＭＳ 明朝"/>
        <family val="1"/>
        <charset val="128"/>
      </rPr>
      <t>中山間地域等・離島等地域における採用活動</t>
    </r>
    <rPh sb="3" eb="8">
      <t>チュウサンカンチイキ</t>
    </rPh>
    <rPh sb="8" eb="9">
      <t>ナド</t>
    </rPh>
    <rPh sb="10" eb="12">
      <t>リトウ</t>
    </rPh>
    <rPh sb="12" eb="13">
      <t>ナド</t>
    </rPh>
    <rPh sb="13" eb="15">
      <t>チイキ</t>
    </rPh>
    <rPh sb="19" eb="21">
      <t>サイヨウ</t>
    </rPh>
    <rPh sb="21" eb="23">
      <t>カツドウ</t>
    </rPh>
    <phoneticPr fontId="2"/>
  </si>
  <si>
    <r>
      <rPr>
        <sz val="12"/>
        <color theme="1"/>
        <rFont val="ＭＳ 明朝"/>
        <family val="1"/>
        <charset val="128"/>
      </rPr>
      <t>（ウ）</t>
    </r>
    <r>
      <rPr>
        <sz val="10"/>
        <color theme="1"/>
        <rFont val="ＭＳ 明朝"/>
        <family val="1"/>
        <charset val="128"/>
      </rPr>
      <t>経験年数が短い訪問介護員等への同行</t>
    </r>
    <rPh sb="3" eb="5">
      <t>ケイケン</t>
    </rPh>
    <rPh sb="5" eb="7">
      <t>ネンスウ</t>
    </rPh>
    <rPh sb="8" eb="9">
      <t>ミジカ</t>
    </rPh>
    <rPh sb="10" eb="15">
      <t>ホウモンカイゴイン</t>
    </rPh>
    <rPh sb="15" eb="16">
      <t>トウ</t>
    </rPh>
    <rPh sb="18" eb="20">
      <t>ドウコウ</t>
    </rPh>
    <phoneticPr fontId="2"/>
  </si>
  <si>
    <t>（２）経営改善</t>
    <rPh sb="3" eb="7">
      <t>ケイエイカイゼン</t>
    </rPh>
    <phoneticPr fontId="2"/>
  </si>
  <si>
    <t>（イ）登録ヘルパー等の常勤化の促進</t>
    <rPh sb="3" eb="5">
      <t>トウロク</t>
    </rPh>
    <rPh sb="9" eb="10">
      <t>トウ</t>
    </rPh>
    <rPh sb="11" eb="14">
      <t>ジョウキンカ</t>
    </rPh>
    <rPh sb="15" eb="17">
      <t>ソクシン</t>
    </rPh>
    <phoneticPr fontId="2"/>
  </si>
  <si>
    <r>
      <rPr>
        <sz val="12"/>
        <color theme="1"/>
        <rFont val="ＭＳ 明朝"/>
        <family val="1"/>
        <charset val="128"/>
      </rPr>
      <t>（ウ）</t>
    </r>
    <r>
      <rPr>
        <sz val="10"/>
        <color theme="1"/>
        <rFont val="ＭＳ 明朝"/>
        <family val="1"/>
        <charset val="128"/>
      </rPr>
      <t>小規模法人等の協働化・大規模化の取組</t>
    </r>
    <rPh sb="3" eb="6">
      <t>ショウキボ</t>
    </rPh>
    <rPh sb="6" eb="8">
      <t>ホウジン</t>
    </rPh>
    <rPh sb="8" eb="9">
      <t>トウ</t>
    </rPh>
    <rPh sb="10" eb="13">
      <t>キョウドウカ</t>
    </rPh>
    <rPh sb="14" eb="18">
      <t>ダイキボカ</t>
    </rPh>
    <rPh sb="19" eb="21">
      <t>トリクミ</t>
    </rPh>
    <phoneticPr fontId="2"/>
  </si>
  <si>
    <r>
      <rPr>
        <sz val="12"/>
        <color theme="1"/>
        <rFont val="ＭＳ 明朝"/>
        <family val="1"/>
        <charset val="128"/>
      </rPr>
      <t>（エ）</t>
    </r>
    <r>
      <rPr>
        <sz val="10"/>
        <color theme="1"/>
        <rFont val="ＭＳ 明朝"/>
        <family val="1"/>
        <charset val="128"/>
      </rPr>
      <t>介護人材・利用者確保のための広報活動</t>
    </r>
    <rPh sb="3" eb="7">
      <t>カイゴジンザイ</t>
    </rPh>
    <rPh sb="8" eb="11">
      <t>リヨウシャ</t>
    </rPh>
    <rPh sb="11" eb="13">
      <t>カクホ</t>
    </rPh>
    <rPh sb="17" eb="21">
      <t>コウホウカツドウ</t>
    </rPh>
    <phoneticPr fontId="2"/>
  </si>
  <si>
    <t>添付書類</t>
    <rPh sb="0" eb="4">
      <t>テンプショルイ</t>
    </rPh>
    <phoneticPr fontId="2"/>
  </si>
  <si>
    <t>（１）訪問介護等サービス提供体制確保支援事業補助金所要額調書（様式第２号）</t>
    <rPh sb="3" eb="8">
      <t>ホウモンカイゴトウ</t>
    </rPh>
    <rPh sb="12" eb="14">
      <t>テイキョウ</t>
    </rPh>
    <rPh sb="14" eb="16">
      <t>タイセイ</t>
    </rPh>
    <rPh sb="16" eb="22">
      <t>カクホシエンジギョウ</t>
    </rPh>
    <rPh sb="22" eb="25">
      <t>ホジョキン</t>
    </rPh>
    <rPh sb="25" eb="28">
      <t>ショヨウガク</t>
    </rPh>
    <rPh sb="28" eb="30">
      <t>チョウショ</t>
    </rPh>
    <rPh sb="31" eb="33">
      <t>ヨウシキ</t>
    </rPh>
    <rPh sb="33" eb="34">
      <t>ダイ</t>
    </rPh>
    <rPh sb="35" eb="36">
      <t>ゴウ</t>
    </rPh>
    <phoneticPr fontId="2"/>
  </si>
  <si>
    <t>（２）訪問介護等サービス提供体制確保支援事業計画書（様式第３号）</t>
    <rPh sb="3" eb="8">
      <t>ホウモンカイゴトウ</t>
    </rPh>
    <rPh sb="12" eb="18">
      <t>テイキョウタイセイカクホ</t>
    </rPh>
    <rPh sb="18" eb="22">
      <t>シエンジギョウ</t>
    </rPh>
    <rPh sb="22" eb="25">
      <t>ケイカクショ</t>
    </rPh>
    <rPh sb="26" eb="28">
      <t>ヨウシキ</t>
    </rPh>
    <rPh sb="28" eb="29">
      <t>ダイ</t>
    </rPh>
    <rPh sb="30" eb="31">
      <t>ゴウ</t>
    </rPh>
    <phoneticPr fontId="2"/>
  </si>
  <si>
    <t>（３）歳入歳出予算（見込）書抄本</t>
    <rPh sb="3" eb="7">
      <t>サイニュウサイシュツ</t>
    </rPh>
    <rPh sb="7" eb="9">
      <t>ヨサン</t>
    </rPh>
    <rPh sb="10" eb="12">
      <t>ミコ</t>
    </rPh>
    <rPh sb="13" eb="14">
      <t>ショ</t>
    </rPh>
    <rPh sb="14" eb="16">
      <t>ショウホン</t>
    </rPh>
    <phoneticPr fontId="2"/>
  </si>
  <si>
    <t>（４）その他参考となる書類</t>
    <rPh sb="5" eb="6">
      <t>タ</t>
    </rPh>
    <rPh sb="6" eb="8">
      <t>サンコウ</t>
    </rPh>
    <rPh sb="11" eb="13">
      <t>ショルイ</t>
    </rPh>
    <phoneticPr fontId="2"/>
  </si>
  <si>
    <t>介護保険事業所番号</t>
    <rPh sb="0" eb="4">
      <t>カイゴホケン</t>
    </rPh>
    <rPh sb="4" eb="9">
      <t>ジギョウショバンゴウ</t>
    </rPh>
    <phoneticPr fontId="2"/>
  </si>
  <si>
    <t>補助予定額合計</t>
    <rPh sb="0" eb="2">
      <t>ホジョ</t>
    </rPh>
    <rPh sb="2" eb="4">
      <t>ヨテイ</t>
    </rPh>
    <rPh sb="4" eb="5">
      <t>ガク</t>
    </rPh>
    <rPh sb="5" eb="7">
      <t>ゴウケイ</t>
    </rPh>
    <phoneticPr fontId="2"/>
  </si>
  <si>
    <t>普通</t>
    <rPh sb="0" eb="2">
      <t>フツウ</t>
    </rPh>
    <phoneticPr fontId="2"/>
  </si>
  <si>
    <t>当座</t>
    <rPh sb="0" eb="2">
      <t>トウザ</t>
    </rPh>
    <phoneticPr fontId="2"/>
  </si>
  <si>
    <t>貯蓄</t>
    <rPh sb="0" eb="2">
      <t>チョチク</t>
    </rPh>
    <phoneticPr fontId="2"/>
  </si>
  <si>
    <t>受講料</t>
    <rPh sb="0" eb="3">
      <t>ジュコウリョウ</t>
    </rPh>
    <phoneticPr fontId="2"/>
  </si>
  <si>
    <t>旅費</t>
    <rPh sb="0" eb="2">
      <t>リョヒ</t>
    </rPh>
    <phoneticPr fontId="2"/>
  </si>
  <si>
    <t>負担金・参加費</t>
    <rPh sb="0" eb="3">
      <t>フタンキン</t>
    </rPh>
    <rPh sb="4" eb="7">
      <t>サンカヒ</t>
    </rPh>
    <phoneticPr fontId="2"/>
  </si>
  <si>
    <t>需用費</t>
    <rPh sb="0" eb="3">
      <t>ジュヨウヒ</t>
    </rPh>
    <phoneticPr fontId="2"/>
  </si>
  <si>
    <t>教材費・図書購入費</t>
    <rPh sb="0" eb="3">
      <t>キョウザイヒ</t>
    </rPh>
    <rPh sb="4" eb="9">
      <t>トショコウニュウヒ</t>
    </rPh>
    <phoneticPr fontId="2"/>
  </si>
  <si>
    <t>報償費</t>
    <rPh sb="0" eb="3">
      <t>ホウショウヒ</t>
    </rPh>
    <phoneticPr fontId="2"/>
  </si>
  <si>
    <t>講師謝金</t>
    <rPh sb="0" eb="2">
      <t>コウシ</t>
    </rPh>
    <rPh sb="2" eb="4">
      <t>シャキン</t>
    </rPh>
    <phoneticPr fontId="2"/>
  </si>
  <si>
    <t>交通費・宿泊費（講師分を含む）</t>
    <rPh sb="0" eb="3">
      <t>コウツウヒ</t>
    </rPh>
    <rPh sb="4" eb="7">
      <t>シュクハクヒ</t>
    </rPh>
    <rPh sb="8" eb="10">
      <t>コウシ</t>
    </rPh>
    <rPh sb="10" eb="11">
      <t>ブン</t>
    </rPh>
    <rPh sb="12" eb="13">
      <t>フク</t>
    </rPh>
    <phoneticPr fontId="2"/>
  </si>
  <si>
    <t>支出内容・内訳の例</t>
    <rPh sb="0" eb="4">
      <t>シシュツナイヨウ</t>
    </rPh>
    <rPh sb="5" eb="7">
      <t>ウチワケ</t>
    </rPh>
    <rPh sb="8" eb="9">
      <t>レイ</t>
    </rPh>
    <phoneticPr fontId="2"/>
  </si>
  <si>
    <t>会場使用料など</t>
    <rPh sb="0" eb="5">
      <t>カイジョウシヨウリョウ</t>
    </rPh>
    <phoneticPr fontId="2"/>
  </si>
  <si>
    <t>⇐各取組の事業実施期間のうち、最も早い日を開始日、最も遅い日を終了日としてください。</t>
    <rPh sb="1" eb="2">
      <t>カク</t>
    </rPh>
    <rPh sb="2" eb="4">
      <t>トリクミ</t>
    </rPh>
    <rPh sb="5" eb="9">
      <t>ジギョウジッシ</t>
    </rPh>
    <rPh sb="9" eb="11">
      <t>キカン</t>
    </rPh>
    <rPh sb="15" eb="16">
      <t>モット</t>
    </rPh>
    <rPh sb="17" eb="18">
      <t>ハヤ</t>
    </rPh>
    <rPh sb="19" eb="20">
      <t>ヒ</t>
    </rPh>
    <rPh sb="21" eb="24">
      <t>カイシビ</t>
    </rPh>
    <rPh sb="25" eb="26">
      <t>モット</t>
    </rPh>
    <rPh sb="27" eb="28">
      <t>オソ</t>
    </rPh>
    <rPh sb="29" eb="30">
      <t>ヒ</t>
    </rPh>
    <rPh sb="31" eb="34">
      <t>シュウリョウビ</t>
    </rPh>
    <phoneticPr fontId="2"/>
  </si>
  <si>
    <t>●同行する職員は、基本的にサービス提供責任者や管理者（訪問介護員の資格を有する者に限る）となります。</t>
    <rPh sb="1" eb="3">
      <t>ドウコウ</t>
    </rPh>
    <rPh sb="5" eb="7">
      <t>ショクイン</t>
    </rPh>
    <rPh sb="9" eb="12">
      <t>キホンテキ</t>
    </rPh>
    <rPh sb="17" eb="22">
      <t>テイキョウセキニンシャ</t>
    </rPh>
    <rPh sb="23" eb="26">
      <t>カンリシャ</t>
    </rPh>
    <rPh sb="27" eb="32">
      <t>ホウモンカイゴイン</t>
    </rPh>
    <rPh sb="33" eb="35">
      <t>シカク</t>
    </rPh>
    <rPh sb="36" eb="37">
      <t>ユウ</t>
    </rPh>
    <rPh sb="39" eb="40">
      <t>モノ</t>
    </rPh>
    <rPh sb="41" eb="42">
      <t>カギ</t>
    </rPh>
    <phoneticPr fontId="2"/>
  </si>
  <si>
    <t>専門家委託料</t>
    <rPh sb="0" eb="2">
      <t>センモン</t>
    </rPh>
    <rPh sb="2" eb="3">
      <t>イエ</t>
    </rPh>
    <rPh sb="3" eb="6">
      <t>イタクリョウ</t>
    </rPh>
    <phoneticPr fontId="2"/>
  </si>
  <si>
    <t>臨時職員人件費</t>
    <rPh sb="0" eb="4">
      <t>リンジショクイン</t>
    </rPh>
    <rPh sb="4" eb="7">
      <t>ジンケンヒ</t>
    </rPh>
    <phoneticPr fontId="2"/>
  </si>
  <si>
    <t>支出内容・内訳記載例</t>
    <rPh sb="0" eb="4">
      <t>シシュツナイヨウ</t>
    </rPh>
    <rPh sb="5" eb="7">
      <t>ウチワケ</t>
    </rPh>
    <rPh sb="7" eb="10">
      <t>キサイレイ</t>
    </rPh>
    <phoneticPr fontId="2"/>
  </si>
  <si>
    <t>社労士による特定事業所加算取得支援</t>
    <rPh sb="0" eb="3">
      <t>シャロウシ</t>
    </rPh>
    <rPh sb="6" eb="13">
      <t>トクテイジギョウショカサン</t>
    </rPh>
    <rPh sb="13" eb="17">
      <t>シュトクシエン</t>
    </rPh>
    <phoneticPr fontId="2"/>
  </si>
  <si>
    <t>経営コンサルによる経営改善計画策定</t>
    <rPh sb="0" eb="2">
      <t>ケイエイ</t>
    </rPh>
    <rPh sb="9" eb="15">
      <t>ケイエイカイゼンケイカク</t>
    </rPh>
    <rPh sb="15" eb="17">
      <t>サクテイ</t>
    </rPh>
    <phoneticPr fontId="2"/>
  </si>
  <si>
    <t>事務補助員雇用</t>
    <rPh sb="0" eb="5">
      <t>ジムホジョイン</t>
    </rPh>
    <rPh sb="5" eb="7">
      <t>コヨウ</t>
    </rPh>
    <phoneticPr fontId="2"/>
  </si>
  <si>
    <t>1月あたりの給与（常勤化前）</t>
    <rPh sb="1" eb="2">
      <t>ツキ</t>
    </rPh>
    <rPh sb="6" eb="8">
      <t>キュウヨ</t>
    </rPh>
    <rPh sb="9" eb="13">
      <t>ジョウキンカマエ</t>
    </rPh>
    <phoneticPr fontId="2"/>
  </si>
  <si>
    <t>１月あたりの給与（常勤化後）</t>
    <rPh sb="1" eb="2">
      <t>ガツ</t>
    </rPh>
    <rPh sb="6" eb="8">
      <t>キュウヨ</t>
    </rPh>
    <rPh sb="9" eb="13">
      <t>ジョウキンカゴ</t>
    </rPh>
    <phoneticPr fontId="2"/>
  </si>
  <si>
    <t>1月あたりの差額</t>
    <rPh sb="1" eb="2">
      <t>ツキ</t>
    </rPh>
    <rPh sb="6" eb="8">
      <t>サガク</t>
    </rPh>
    <phoneticPr fontId="2"/>
  </si>
  <si>
    <t>⇐各職員の事業実施期間のうち、最も早い日を開始日、最も遅い日を終了日としてください。</t>
    <rPh sb="1" eb="2">
      <t>カク</t>
    </rPh>
    <rPh sb="2" eb="4">
      <t>ショクイン</t>
    </rPh>
    <rPh sb="5" eb="9">
      <t>ジギョウジッシ</t>
    </rPh>
    <rPh sb="9" eb="11">
      <t>キカン</t>
    </rPh>
    <rPh sb="15" eb="16">
      <t>モット</t>
    </rPh>
    <rPh sb="17" eb="18">
      <t>ハヤ</t>
    </rPh>
    <rPh sb="19" eb="20">
      <t>ヒ</t>
    </rPh>
    <rPh sb="21" eb="24">
      <t>カイシビ</t>
    </rPh>
    <rPh sb="25" eb="26">
      <t>モット</t>
    </rPh>
    <rPh sb="27" eb="28">
      <t>オソ</t>
    </rPh>
    <rPh sb="29" eb="30">
      <t>ヒ</t>
    </rPh>
    <rPh sb="31" eb="34">
      <t>シュウリョウビ</t>
    </rPh>
    <phoneticPr fontId="2"/>
  </si>
  <si>
    <t>委託料</t>
    <rPh sb="0" eb="3">
      <t>イタクリョウ</t>
    </rPh>
    <phoneticPr fontId="2"/>
  </si>
  <si>
    <t>使用料</t>
    <rPh sb="0" eb="3">
      <t>シヨウリョウ</t>
    </rPh>
    <phoneticPr fontId="2"/>
  </si>
  <si>
    <t>物品購入費</t>
    <rPh sb="0" eb="5">
      <t>ブッピンコウニュウヒ</t>
    </rPh>
    <phoneticPr fontId="2"/>
  </si>
  <si>
    <t>合同研修参加費等</t>
    <rPh sb="0" eb="4">
      <t>ゴウドウケンシュウ</t>
    </rPh>
    <rPh sb="4" eb="7">
      <t>サンカヒ</t>
    </rPh>
    <rPh sb="7" eb="8">
      <t>トウ</t>
    </rPh>
    <phoneticPr fontId="2"/>
  </si>
  <si>
    <t>研修参加旅費</t>
    <rPh sb="0" eb="4">
      <t>ケンシュウサンカ</t>
    </rPh>
    <rPh sb="4" eb="6">
      <t>リョヒ</t>
    </rPh>
    <phoneticPr fontId="2"/>
  </si>
  <si>
    <t>教材、参考図書購入費</t>
    <rPh sb="0" eb="2">
      <t>キョウザイ</t>
    </rPh>
    <rPh sb="3" eb="7">
      <t>サンコウトショ</t>
    </rPh>
    <rPh sb="7" eb="10">
      <t>コウニュウヒ</t>
    </rPh>
    <phoneticPr fontId="2"/>
  </si>
  <si>
    <t>研修資料印刷費</t>
    <rPh sb="0" eb="2">
      <t>ケンシュウ</t>
    </rPh>
    <rPh sb="2" eb="4">
      <t>シリョウ</t>
    </rPh>
    <rPh sb="4" eb="7">
      <t>インサツヒ</t>
    </rPh>
    <phoneticPr fontId="2"/>
  </si>
  <si>
    <t>ICT機器等の購入</t>
    <rPh sb="3" eb="6">
      <t>キキトウ</t>
    </rPh>
    <rPh sb="7" eb="9">
      <t>コウニュウ</t>
    </rPh>
    <phoneticPr fontId="2"/>
  </si>
  <si>
    <t>講師謝金</t>
    <rPh sb="0" eb="4">
      <t>コウシシャキン</t>
    </rPh>
    <phoneticPr fontId="2"/>
  </si>
  <si>
    <t>会場使用料</t>
    <rPh sb="0" eb="2">
      <t>カイジョウ</t>
    </rPh>
    <rPh sb="2" eb="5">
      <t>シヨウリョウ</t>
    </rPh>
    <phoneticPr fontId="2"/>
  </si>
  <si>
    <t>取組１</t>
    <rPh sb="0" eb="2">
      <t>トリクミ</t>
    </rPh>
    <phoneticPr fontId="2"/>
  </si>
  <si>
    <t>取組２</t>
    <rPh sb="0" eb="2">
      <t>トリクミ</t>
    </rPh>
    <phoneticPr fontId="2"/>
  </si>
  <si>
    <t>平均職員数
（常勤換算方法）</t>
    <rPh sb="0" eb="5">
      <t>ヘイキンショクインスウ</t>
    </rPh>
    <rPh sb="7" eb="13">
      <t>ジョウキンカンサンホウホウ</t>
    </rPh>
    <phoneticPr fontId="2"/>
  </si>
  <si>
    <t>開始日</t>
    <phoneticPr fontId="2"/>
  </si>
  <si>
    <t>役務費</t>
    <rPh sb="0" eb="3">
      <t>エキムヒ</t>
    </rPh>
    <phoneticPr fontId="2"/>
  </si>
  <si>
    <t>終了日</t>
    <rPh sb="0" eb="2">
      <t>シュウリョウ</t>
    </rPh>
    <rPh sb="2" eb="3">
      <t>ビ</t>
    </rPh>
    <phoneticPr fontId="2"/>
  </si>
  <si>
    <t>令和</t>
    <phoneticPr fontId="2"/>
  </si>
  <si>
    <t>参加費・負担金</t>
    <rPh sb="0" eb="3">
      <t>サンカヒ</t>
    </rPh>
    <rPh sb="4" eb="7">
      <t>フタンキン</t>
    </rPh>
    <phoneticPr fontId="2"/>
  </si>
  <si>
    <t>2．実施予定の採用活動の概要</t>
    <rPh sb="2" eb="6">
      <t>ジッシヨテイ</t>
    </rPh>
    <rPh sb="7" eb="11">
      <t>サイヨウカツドウ</t>
    </rPh>
    <rPh sb="12" eb="14">
      <t>ガイヨウ</t>
    </rPh>
    <phoneticPr fontId="2"/>
  </si>
  <si>
    <t>様式第５号</t>
  </si>
  <si>
    <t>訪問介護等サービス提供体制確保支援事業補助金事前着手届</t>
  </si>
  <si>
    <t>長野県知事　　阿部　守一　様</t>
  </si>
  <si>
    <t>申請者</t>
  </si>
  <si>
    <t>（所在地）</t>
  </si>
  <si>
    <t>（法人等の名称）</t>
  </si>
  <si>
    <t>（代表者職・氏名）</t>
  </si>
  <si>
    <t>記</t>
  </si>
  <si>
    <t>１　事前着手の理由</t>
  </si>
  <si>
    <t>２　着手及び完了予定年月日</t>
  </si>
  <si>
    <t>※　別紙は、交付申請書（様式第４号）に定める所定の事業計画書によること</t>
  </si>
  <si>
    <t>　令和８年度において訪問介護等サービス提供体制確保支援事業として実施を要望する別紙の事業について、交付決定前に着手しますので届け出ます。
　なお、本件について交付決定がなされなかった場合においても異議は申し立てません。</t>
    <phoneticPr fontId="2"/>
  </si>
  <si>
    <t>第</t>
    <rPh sb="0" eb="1">
      <t>ダイ</t>
    </rPh>
    <phoneticPr fontId="2"/>
  </si>
  <si>
    <t>号</t>
    <rPh sb="0" eb="1">
      <t>ゴウ</t>
    </rPh>
    <phoneticPr fontId="2"/>
  </si>
  <si>
    <t>本計画書は、「訪問介護等サービス提供体制確保支援事業補助金」を申請するにあたって提出が必要な様式を一つにまとめたものです。</t>
    <rPh sb="0" eb="1">
      <t>ホン</t>
    </rPh>
    <rPh sb="1" eb="4">
      <t>ケイカクショ</t>
    </rPh>
    <rPh sb="7" eb="12">
      <t>ホウモンカイゴトウ</t>
    </rPh>
    <rPh sb="16" eb="24">
      <t>テイキョウタイセイカクホシエン</t>
    </rPh>
    <rPh sb="24" eb="29">
      <t>ジギョウホジョキン</t>
    </rPh>
    <rPh sb="31" eb="33">
      <t>シンセイ</t>
    </rPh>
    <rPh sb="40" eb="42">
      <t>テイシュツ</t>
    </rPh>
    <rPh sb="43" eb="45">
      <t>ヒツヨウ</t>
    </rPh>
    <rPh sb="46" eb="48">
      <t>ヨウシキ</t>
    </rPh>
    <rPh sb="49" eb="50">
      <t>ヒト</t>
    </rPh>
    <phoneticPr fontId="2"/>
  </si>
  <si>
    <t>計画書の作成にあたっては、県ホームページ及び本補助金の交付要綱を十分ご確認の上、作成してください。</t>
    <rPh sb="0" eb="3">
      <t>ケイカクショ</t>
    </rPh>
    <rPh sb="4" eb="6">
      <t>サクセイ</t>
    </rPh>
    <rPh sb="13" eb="14">
      <t>ケン</t>
    </rPh>
    <rPh sb="20" eb="21">
      <t>オヨ</t>
    </rPh>
    <rPh sb="22" eb="26">
      <t>ホンホジョキン</t>
    </rPh>
    <rPh sb="27" eb="31">
      <t>コウフヨウコウ</t>
    </rPh>
    <rPh sb="32" eb="34">
      <t>ジュウブン</t>
    </rPh>
    <rPh sb="35" eb="37">
      <t>カクニン</t>
    </rPh>
    <rPh sb="38" eb="39">
      <t>ウエ</t>
    </rPh>
    <rPh sb="40" eb="42">
      <t>サクセイ</t>
    </rPh>
    <phoneticPr fontId="2"/>
  </si>
  <si>
    <r>
      <t>申請内容は、</t>
    </r>
    <r>
      <rPr>
        <b/>
        <u/>
        <sz val="11"/>
        <color rgb="FFFF0000"/>
        <rFont val="游ゴシック"/>
        <family val="3"/>
        <charset val="128"/>
        <scheme val="minor"/>
      </rPr>
      <t>青色セルに入力してください。ピンク色セルは入力不要（自動反映）</t>
    </r>
    <r>
      <rPr>
        <sz val="11"/>
        <rFont val="游ゴシック"/>
        <family val="3"/>
        <charset val="128"/>
        <scheme val="minor"/>
      </rPr>
      <t>です。なお、自動反映の内容についても必ずご確認ください。</t>
    </r>
    <rPh sb="0" eb="4">
      <t>シンセイナイヨウ</t>
    </rPh>
    <rPh sb="6" eb="7">
      <t>アオ</t>
    </rPh>
    <rPh sb="7" eb="8">
      <t>イロ</t>
    </rPh>
    <rPh sb="11" eb="13">
      <t>ニュウリョク</t>
    </rPh>
    <rPh sb="23" eb="24">
      <t>イロ</t>
    </rPh>
    <rPh sb="27" eb="29">
      <t>ニュウリョク</t>
    </rPh>
    <rPh sb="29" eb="31">
      <t>フヨウ</t>
    </rPh>
    <rPh sb="43" eb="47">
      <t>ジドウハンエイ</t>
    </rPh>
    <rPh sb="48" eb="50">
      <t>ナイヨウ</t>
    </rPh>
    <rPh sb="55" eb="56">
      <t>カナラ</t>
    </rPh>
    <rPh sb="58" eb="60">
      <t>カクニン</t>
    </rPh>
    <phoneticPr fontId="2"/>
  </si>
  <si>
    <t>申請様式の記載内容誤りが大変多くなっております。記載内容誤りについては、十分ご留意ください。</t>
    <rPh sb="0" eb="2">
      <t>シンセイ</t>
    </rPh>
    <rPh sb="2" eb="4">
      <t>ヨウシキ</t>
    </rPh>
    <rPh sb="5" eb="9">
      <t>キサイナイヨウ</t>
    </rPh>
    <rPh sb="9" eb="10">
      <t>アヤマ</t>
    </rPh>
    <rPh sb="12" eb="14">
      <t>タイヘン</t>
    </rPh>
    <rPh sb="14" eb="15">
      <t>オオ</t>
    </rPh>
    <rPh sb="24" eb="26">
      <t>キサイ</t>
    </rPh>
    <rPh sb="26" eb="28">
      <t>ナイヨウ</t>
    </rPh>
    <rPh sb="28" eb="29">
      <t>アヤマ</t>
    </rPh>
    <rPh sb="36" eb="38">
      <t>ジュウブン</t>
    </rPh>
    <rPh sb="39" eb="41">
      <t>リュウイ</t>
    </rPh>
    <phoneticPr fontId="2"/>
  </si>
  <si>
    <t>④</t>
    <phoneticPr fontId="2"/>
  </si>
  <si>
    <t>⑤</t>
    <phoneticPr fontId="2"/>
  </si>
  <si>
    <t>はじめに本シート（基本情報入力シート）の青色セルに入力することで、申請法人等に関する基本的な情報が、各シートに自動的に転記されます。</t>
    <rPh sb="4" eb="5">
      <t>ホン</t>
    </rPh>
    <rPh sb="9" eb="13">
      <t>キホンジョウホウ</t>
    </rPh>
    <rPh sb="13" eb="15">
      <t>ニュウリョク</t>
    </rPh>
    <rPh sb="20" eb="22">
      <t>アオイロ</t>
    </rPh>
    <rPh sb="25" eb="27">
      <t>ニュウリョク</t>
    </rPh>
    <rPh sb="33" eb="35">
      <t>シンセイ</t>
    </rPh>
    <rPh sb="35" eb="37">
      <t>ホウジン</t>
    </rPh>
    <rPh sb="37" eb="38">
      <t>トウ</t>
    </rPh>
    <rPh sb="39" eb="40">
      <t>カン</t>
    </rPh>
    <rPh sb="42" eb="45">
      <t>キホンテキ</t>
    </rPh>
    <rPh sb="46" eb="48">
      <t>ジョウホウ</t>
    </rPh>
    <rPh sb="50" eb="51">
      <t>カク</t>
    </rPh>
    <rPh sb="55" eb="58">
      <t>ジドウテキ</t>
    </rPh>
    <rPh sb="59" eb="61">
      <t>テンキ</t>
    </rPh>
    <phoneticPr fontId="2"/>
  </si>
  <si>
    <t>自動転記の仕組みを活用するため、シートの順番に基づき入力し、シートを完成させてください。</t>
    <rPh sb="20" eb="22">
      <t>ジュンバン</t>
    </rPh>
    <rPh sb="26" eb="28">
      <t>ニュウリョク</t>
    </rPh>
    <phoneticPr fontId="2"/>
  </si>
  <si>
    <t>【留意事項】</t>
    <rPh sb="1" eb="5">
      <t>リュウイジコウ</t>
    </rPh>
    <phoneticPr fontId="2"/>
  </si>
  <si>
    <t>⇐日中に連絡がつく番号を入力してください。（申請内容について、県からお電話する場合がございます。）</t>
    <rPh sb="1" eb="3">
      <t>ニッチュウ</t>
    </rPh>
    <rPh sb="4" eb="6">
      <t>レンラク</t>
    </rPh>
    <rPh sb="9" eb="11">
      <t>バンゴウ</t>
    </rPh>
    <rPh sb="12" eb="14">
      <t>ニュウリョク</t>
    </rPh>
    <rPh sb="22" eb="24">
      <t>シンセイ</t>
    </rPh>
    <rPh sb="24" eb="26">
      <t>ナイヨウ</t>
    </rPh>
    <rPh sb="31" eb="32">
      <t>ケン</t>
    </rPh>
    <rPh sb="35" eb="37">
      <t>デンワ</t>
    </rPh>
    <rPh sb="39" eb="41">
      <t>バアイ</t>
    </rPh>
    <phoneticPr fontId="2"/>
  </si>
  <si>
    <t>代表者名</t>
    <rPh sb="0" eb="4">
      <t>ダイヒョウシャメイ</t>
    </rPh>
    <phoneticPr fontId="2"/>
  </si>
  <si>
    <t>研修費</t>
    <rPh sb="0" eb="3">
      <t>ケンシュウヒ</t>
    </rPh>
    <phoneticPr fontId="2"/>
  </si>
  <si>
    <t>経営改善</t>
    <rPh sb="0" eb="2">
      <t>ケイエイ</t>
    </rPh>
    <rPh sb="2" eb="4">
      <t>カイゼン</t>
    </rPh>
    <phoneticPr fontId="2"/>
  </si>
  <si>
    <t>協働化</t>
    <rPh sb="0" eb="2">
      <t>キョウドウ</t>
    </rPh>
    <rPh sb="2" eb="3">
      <t>バ</t>
    </rPh>
    <phoneticPr fontId="2"/>
  </si>
  <si>
    <t>広報活動</t>
    <rPh sb="0" eb="4">
      <t>コウホウカツドウ</t>
    </rPh>
    <phoneticPr fontId="2"/>
  </si>
  <si>
    <r>
      <t>計画書の提出期限は、</t>
    </r>
    <r>
      <rPr>
        <b/>
        <u/>
        <sz val="11"/>
        <color rgb="FFFF0000"/>
        <rFont val="游ゴシック"/>
        <family val="3"/>
        <charset val="128"/>
        <scheme val="minor"/>
      </rPr>
      <t>令和８年10月30日（金）</t>
    </r>
    <r>
      <rPr>
        <sz val="11"/>
        <color theme="1"/>
        <rFont val="游ゴシック"/>
        <family val="2"/>
        <charset val="128"/>
        <scheme val="minor"/>
      </rPr>
      <t>までです。期限を過ぎてからの申請は一切お受付できませんのでご留意ください。</t>
    </r>
    <rPh sb="0" eb="3">
      <t>ケイカクショ</t>
    </rPh>
    <rPh sb="4" eb="6">
      <t>テイシュツ</t>
    </rPh>
    <rPh sb="6" eb="8">
      <t>キゲン</t>
    </rPh>
    <rPh sb="10" eb="12">
      <t>レイワ</t>
    </rPh>
    <rPh sb="13" eb="14">
      <t>ネン</t>
    </rPh>
    <rPh sb="16" eb="17">
      <t>ガツ</t>
    </rPh>
    <rPh sb="19" eb="20">
      <t>ニチ</t>
    </rPh>
    <rPh sb="21" eb="22">
      <t>キン</t>
    </rPh>
    <rPh sb="28" eb="30">
      <t>キゲン</t>
    </rPh>
    <rPh sb="31" eb="32">
      <t>ス</t>
    </rPh>
    <rPh sb="37" eb="39">
      <t>シンセイ</t>
    </rPh>
    <rPh sb="40" eb="42">
      <t>イッサイ</t>
    </rPh>
    <rPh sb="43" eb="45">
      <t>ウケツケ</t>
    </rPh>
    <rPh sb="53" eb="55">
      <t>リュウイ</t>
    </rPh>
    <phoneticPr fontId="2"/>
  </si>
  <si>
    <t>SNS広告費・新聞広告掲載費</t>
    <rPh sb="3" eb="6">
      <t>コウコクヒ</t>
    </rPh>
    <rPh sb="7" eb="9">
      <t>シンブン</t>
    </rPh>
    <rPh sb="9" eb="11">
      <t>コウコク</t>
    </rPh>
    <rPh sb="11" eb="14">
      <t>ケイサイヒ</t>
    </rPh>
    <phoneticPr fontId="2"/>
  </si>
  <si>
    <t>チラシ印刷代・広報用消耗品費</t>
    <rPh sb="3" eb="6">
      <t>インサツダイ</t>
    </rPh>
    <rPh sb="7" eb="10">
      <t>コウホウヨウ</t>
    </rPh>
    <rPh sb="10" eb="14">
      <t>ショウモウヒンヒ</t>
    </rPh>
    <phoneticPr fontId="2"/>
  </si>
  <si>
    <t>ホームページ改修費</t>
    <rPh sb="6" eb="9">
      <t>カイシュウヒ</t>
    </rPh>
    <phoneticPr fontId="2"/>
  </si>
  <si>
    <t>採用活動</t>
    <rPh sb="0" eb="4">
      <t>サイヨウカツドウ</t>
    </rPh>
    <phoneticPr fontId="2"/>
  </si>
  <si>
    <t>電車代・バス代</t>
    <rPh sb="0" eb="3">
      <t>デンシャダイ</t>
    </rPh>
    <rPh sb="6" eb="7">
      <t>ダイ</t>
    </rPh>
    <phoneticPr fontId="2"/>
  </si>
  <si>
    <t>求職者ホテル代・採用担当者ホテル代</t>
    <rPh sb="0" eb="3">
      <t>キュウショクシャ</t>
    </rPh>
    <rPh sb="6" eb="7">
      <t>ダイ</t>
    </rPh>
    <rPh sb="8" eb="13">
      <t>サイヨウタントウシャ</t>
    </rPh>
    <rPh sb="16" eb="17">
      <t>ダイ</t>
    </rPh>
    <phoneticPr fontId="2"/>
  </si>
  <si>
    <t>就職フェアへの参加料・出展料</t>
    <rPh sb="0" eb="2">
      <t>シュウショク</t>
    </rPh>
    <rPh sb="7" eb="10">
      <t>サンカリョウ</t>
    </rPh>
    <rPh sb="11" eb="14">
      <t>シュッテンリョウ</t>
    </rPh>
    <phoneticPr fontId="2"/>
  </si>
  <si>
    <t>⇐千円未満切捨て</t>
    <rPh sb="1" eb="3">
      <t>センエン</t>
    </rPh>
    <rPh sb="3" eb="5">
      <t>ミマン</t>
    </rPh>
    <rPh sb="5" eb="7">
      <t>キリス</t>
    </rPh>
    <phoneticPr fontId="2"/>
  </si>
  <si>
    <t>⇐千円未満切捨て</t>
    <rPh sb="1" eb="7">
      <t>センエンミマンキリス</t>
    </rPh>
    <phoneticPr fontId="2"/>
  </si>
  <si>
    <t>⇐千円未満切捨て</t>
    <rPh sb="1" eb="5">
      <t>センエンミマン</t>
    </rPh>
    <rPh sb="5" eb="7">
      <t>キリス</t>
    </rPh>
    <phoneticPr fontId="2"/>
  </si>
  <si>
    <t>〇</t>
    <phoneticPr fontId="2"/>
  </si>
  <si>
    <t>⇐実施予定の事業をプルダウンから選択してください。（選択されていない場合、メニューごとのシートが入力できません。）</t>
    <rPh sb="1" eb="5">
      <t>ジッシヨテイ</t>
    </rPh>
    <rPh sb="6" eb="8">
      <t>ジギョウ</t>
    </rPh>
    <rPh sb="16" eb="18">
      <t>センタク</t>
    </rPh>
    <rPh sb="26" eb="28">
      <t>センタク</t>
    </rPh>
    <rPh sb="34" eb="36">
      <t>バアイ</t>
    </rPh>
    <rPh sb="48" eb="50">
      <t>ニュウリョク</t>
    </rPh>
    <phoneticPr fontId="2"/>
  </si>
  <si>
    <t>備考（支出内容詳細・積算根拠）</t>
    <phoneticPr fontId="2"/>
  </si>
  <si>
    <t>訪問介護等サービス提供体制確保支援事業補助金交付請求書</t>
  </si>
  <si>
    <t>第　　号</t>
  </si>
  <si>
    <t>令和　　年　　月　　日</t>
  </si>
  <si>
    <t>補助事業者</t>
  </si>
  <si>
    <t>訪問介護等サービス提供体制確保支援事業</t>
  </si>
  <si>
    <t>金融機関名</t>
  </si>
  <si>
    <t>支店等名</t>
  </si>
  <si>
    <t>預金種別</t>
  </si>
  <si>
    <t>口座番号</t>
  </si>
  <si>
    <t>事業名</t>
    <rPh sb="0" eb="3">
      <t>ジギョウメイ</t>
    </rPh>
    <phoneticPr fontId="2"/>
  </si>
  <si>
    <t>補助金確定（交付決定）額</t>
    <phoneticPr fontId="2"/>
  </si>
  <si>
    <t>金</t>
    <phoneticPr fontId="2"/>
  </si>
  <si>
    <t>既交付額</t>
    <phoneticPr fontId="2"/>
  </si>
  <si>
    <t>今回請求額</t>
    <phoneticPr fontId="2"/>
  </si>
  <si>
    <t>金　　　　　　　　　</t>
    <phoneticPr fontId="2"/>
  </si>
  <si>
    <t>差引額（残額）（１－（２＋３））</t>
  </si>
  <si>
    <t>振込先口座</t>
  </si>
  <si>
    <t>口座名義人</t>
    <rPh sb="2" eb="4">
      <t>メイギ</t>
    </rPh>
    <rPh sb="4" eb="5">
      <t>ニン</t>
    </rPh>
    <phoneticPr fontId="2"/>
  </si>
  <si>
    <t xml:space="preserve">（フリガナ）
</t>
    <phoneticPr fontId="2"/>
  </si>
  <si>
    <t>　令和　年　月　日付長野県達(指令)８介第　　号で額の確定（交付決定）のあった令和８年度訪問介護等サービス提供体制確保支援事業補助金について、下記のとおり交付してください。</t>
    <rPh sb="19" eb="20">
      <t>カイ</t>
    </rPh>
    <phoneticPr fontId="2"/>
  </si>
  <si>
    <t>口座名義人</t>
    <rPh sb="0" eb="5">
      <t>コウザメイギニン</t>
    </rPh>
    <phoneticPr fontId="2"/>
  </si>
  <si>
    <t>←概算払を希望する場合、概算払金額を入力してください。</t>
    <rPh sb="1" eb="4">
      <t>ガイサンバラ</t>
    </rPh>
    <rPh sb="5" eb="7">
      <t>キボウ</t>
    </rPh>
    <rPh sb="9" eb="11">
      <t>バアイ</t>
    </rPh>
    <rPh sb="12" eb="15">
      <t>ガイサンバラ</t>
    </rPh>
    <rPh sb="15" eb="17">
      <t>キンガク</t>
    </rPh>
    <rPh sb="18" eb="20">
      <t>ニュウリョク</t>
    </rPh>
    <phoneticPr fontId="2"/>
  </si>
  <si>
    <t>（様式第13号）</t>
    <phoneticPr fontId="2"/>
  </si>
  <si>
    <t>各シートに戻る</t>
    <rPh sb="0" eb="1">
      <t>カク</t>
    </rPh>
    <rPh sb="5" eb="6">
      <t>モド</t>
    </rPh>
    <phoneticPr fontId="2"/>
  </si>
  <si>
    <t>1-（ア）研修体制</t>
    <rPh sb="5" eb="9">
      <t>ケンシュウタイセイ</t>
    </rPh>
    <phoneticPr fontId="2"/>
  </si>
  <si>
    <t>1-（イ）採用活動</t>
    <rPh sb="5" eb="9">
      <t>サイヨウカツドウ</t>
    </rPh>
    <phoneticPr fontId="2"/>
  </si>
  <si>
    <t>1-（ウ）同行支援</t>
    <rPh sb="5" eb="9">
      <t>ドウコウシエン</t>
    </rPh>
    <phoneticPr fontId="2"/>
  </si>
  <si>
    <t>2-（ア）経営改善</t>
    <rPh sb="5" eb="9">
      <t>ケイエイカイゼン</t>
    </rPh>
    <phoneticPr fontId="2"/>
  </si>
  <si>
    <t>2-（イ）常勤化</t>
    <rPh sb="5" eb="8">
      <t>ジョウキンカ</t>
    </rPh>
    <phoneticPr fontId="2"/>
  </si>
  <si>
    <t>2-（ウ）協働化</t>
    <rPh sb="5" eb="8">
      <t>キョウドウカ</t>
    </rPh>
    <phoneticPr fontId="2"/>
  </si>
  <si>
    <t>2-（エ）広報活動</t>
    <rPh sb="5" eb="9">
      <t>コウホウカツドウ</t>
    </rPh>
    <phoneticPr fontId="2"/>
  </si>
  <si>
    <t>歳入歳出予算（見込）書の抄本</t>
    <rPh sb="0" eb="4">
      <t>サイニュウサイシュツ</t>
    </rPh>
    <rPh sb="4" eb="6">
      <t>ヨサン</t>
    </rPh>
    <rPh sb="7" eb="9">
      <t>ミコ</t>
    </rPh>
    <rPh sb="10" eb="11">
      <t>ショ</t>
    </rPh>
    <rPh sb="12" eb="14">
      <t>ショウホン</t>
    </rPh>
    <phoneticPr fontId="2"/>
  </si>
  <si>
    <t>様式第５号_事前着手届</t>
    <rPh sb="0" eb="2">
      <t>ヨウシキ</t>
    </rPh>
    <rPh sb="2" eb="3">
      <t>ダイ</t>
    </rPh>
    <rPh sb="4" eb="5">
      <t>ゴウ</t>
    </rPh>
    <rPh sb="6" eb="10">
      <t>ジゼンチャクシュ</t>
    </rPh>
    <rPh sb="10" eb="11">
      <t>トドケ</t>
    </rPh>
    <phoneticPr fontId="2"/>
  </si>
  <si>
    <t>様式第13号_概算払請求書</t>
    <rPh sb="0" eb="2">
      <t>ヨウシキ</t>
    </rPh>
    <rPh sb="2" eb="3">
      <t>ダイ</t>
    </rPh>
    <rPh sb="5" eb="6">
      <t>ゴウ</t>
    </rPh>
    <rPh sb="7" eb="10">
      <t>ガイサンバラ</t>
    </rPh>
    <rPh sb="10" eb="13">
      <t>セイキュウショ</t>
    </rPh>
    <phoneticPr fontId="2"/>
  </si>
  <si>
    <t>計画書（訪問介護等サービス提供体制確保支援事業）目次</t>
    <rPh sb="0" eb="3">
      <t>ケイカクショ</t>
    </rPh>
    <rPh sb="4" eb="8">
      <t>ホウモンカイゴ</t>
    </rPh>
    <rPh sb="8" eb="9">
      <t>トウ</t>
    </rPh>
    <rPh sb="13" eb="15">
      <t>テイキョウ</t>
    </rPh>
    <rPh sb="15" eb="17">
      <t>タイセイ</t>
    </rPh>
    <rPh sb="17" eb="23">
      <t>カクホシエンジギョウ</t>
    </rPh>
    <rPh sb="24" eb="26">
      <t>モクジ</t>
    </rPh>
    <phoneticPr fontId="2"/>
  </si>
  <si>
    <t>様式第１号_事業計画書</t>
    <rPh sb="0" eb="2">
      <t>ヨウシキ</t>
    </rPh>
    <rPh sb="2" eb="3">
      <t>ダイ</t>
    </rPh>
    <rPh sb="4" eb="5">
      <t>ゴウ</t>
    </rPh>
    <rPh sb="6" eb="11">
      <t>ジギョウケイカクショ</t>
    </rPh>
    <phoneticPr fontId="2"/>
  </si>
  <si>
    <t>様式第２号_所要額調書</t>
    <rPh sb="0" eb="2">
      <t>ヨウシキ</t>
    </rPh>
    <rPh sb="2" eb="3">
      <t>ダイ</t>
    </rPh>
    <rPh sb="4" eb="5">
      <t>ゴウ</t>
    </rPh>
    <rPh sb="6" eb="9">
      <t>ショヨウガク</t>
    </rPh>
    <rPh sb="9" eb="11">
      <t>チョウショ</t>
    </rPh>
    <phoneticPr fontId="2"/>
  </si>
  <si>
    <t>様式第３号_事業計画書</t>
    <rPh sb="0" eb="2">
      <t>ヨウシキ</t>
    </rPh>
    <rPh sb="2" eb="3">
      <t>ダイ</t>
    </rPh>
    <rPh sb="4" eb="5">
      <t>ゴウ</t>
    </rPh>
    <rPh sb="6" eb="11">
      <t>ジギョウケイカクショ</t>
    </rPh>
    <phoneticPr fontId="2"/>
  </si>
  <si>
    <t>様式第４号_交付申請書</t>
    <rPh sb="0" eb="2">
      <t>ヨウシキ</t>
    </rPh>
    <rPh sb="2" eb="3">
      <t>ダイ</t>
    </rPh>
    <rPh sb="4" eb="5">
      <t>ゴウ</t>
    </rPh>
    <rPh sb="6" eb="8">
      <t>コウフ</t>
    </rPh>
    <rPh sb="8" eb="10">
      <t>シンセイ</t>
    </rPh>
    <rPh sb="10" eb="11">
      <t>ショ</t>
    </rPh>
    <phoneticPr fontId="2"/>
  </si>
  <si>
    <t>【確認用シート（入力不要）】</t>
    <rPh sb="1" eb="4">
      <t>カクニンヨウ</t>
    </rPh>
    <rPh sb="8" eb="10">
      <t>ニュウリョク</t>
    </rPh>
    <rPh sb="10" eb="12">
      <t>フヨウ</t>
    </rPh>
    <phoneticPr fontId="2"/>
  </si>
  <si>
    <t>●各シート名をクリックすると該当のシートへ移動できます。</t>
    <phoneticPr fontId="2"/>
  </si>
  <si>
    <t>●作成に当たっては、必ずシートの順番に作成してください。</t>
    <phoneticPr fontId="2"/>
  </si>
  <si>
    <t>●【確認用シート（入力不要）】については、入力不要ですが、内容は必ずご確認ください。</t>
    <phoneticPr fontId="2"/>
  </si>
  <si>
    <t>目次に戻る</t>
    <rPh sb="0" eb="2">
      <t>モクジ</t>
    </rPh>
    <rPh sb="3" eb="4">
      <t>モド</t>
    </rPh>
    <phoneticPr fontId="2"/>
  </si>
  <si>
    <t>カブシキガイシャ　○○ケアサービス</t>
    <phoneticPr fontId="2"/>
  </si>
  <si>
    <t>○○〇</t>
    <phoneticPr fontId="2"/>
  </si>
  <si>
    <t>〇〇〇〇</t>
    <phoneticPr fontId="2"/>
  </si>
  <si>
    <t>株式会社　◇◇ケアサービス</t>
    <rPh sb="0" eb="4">
      <t>カブシキカイシャ</t>
    </rPh>
    <phoneticPr fontId="2"/>
  </si>
  <si>
    <t>長野県△△市□□□1-1</t>
    <rPh sb="0" eb="3">
      <t>ナガノケン</t>
    </rPh>
    <rPh sb="5" eb="6">
      <t>シ</t>
    </rPh>
    <phoneticPr fontId="2"/>
  </si>
  <si>
    <t>☆☆ビル　１階</t>
    <rPh sb="6" eb="7">
      <t>カイ</t>
    </rPh>
    <phoneticPr fontId="2"/>
  </si>
  <si>
    <t>代表取締役</t>
    <rPh sb="0" eb="2">
      <t>ダイヒョウ</t>
    </rPh>
    <rPh sb="2" eb="5">
      <t>トリシマリヤク</t>
    </rPh>
    <phoneticPr fontId="2"/>
  </si>
  <si>
    <t>長野　太郎</t>
    <rPh sb="0" eb="2">
      <t>ナガノ</t>
    </rPh>
    <rPh sb="3" eb="5">
      <t>タロウ</t>
    </rPh>
    <phoneticPr fontId="2"/>
  </si>
  <si>
    <t>ヘルパーステーション　◇◇ケアサービス</t>
    <phoneticPr fontId="2"/>
  </si>
  <si>
    <t>〇○○</t>
    <phoneticPr fontId="2"/>
  </si>
  <si>
    <t>○○〇〇</t>
    <phoneticPr fontId="2"/>
  </si>
  <si>
    <t>長野　花子</t>
    <rPh sb="0" eb="2">
      <t>ナガノ</t>
    </rPh>
    <rPh sb="3" eb="5">
      <t>ハナコ</t>
    </rPh>
    <phoneticPr fontId="2"/>
  </si>
  <si>
    <t>ナガノ　ハナコ</t>
    <phoneticPr fontId="2"/>
  </si>
  <si>
    <t>026</t>
    <phoneticPr fontId="2"/>
  </si>
  <si>
    <t>000</t>
    <phoneticPr fontId="2"/>
  </si>
  <si>
    <t>0000</t>
    <phoneticPr fontId="2"/>
  </si>
  <si>
    <t>080</t>
    <phoneticPr fontId="2"/>
  </si>
  <si>
    <t>kaigo-shien-s@pref.nagano.lg.jp</t>
    <phoneticPr fontId="2"/>
  </si>
  <si>
    <t>〇</t>
  </si>
  <si>
    <t>☆☆銀行</t>
    <rPh sb="2" eb="4">
      <t>ギンコウ</t>
    </rPh>
    <phoneticPr fontId="2"/>
  </si>
  <si>
    <t>□□支店</t>
    <rPh sb="2" eb="4">
      <t>シテン</t>
    </rPh>
    <phoneticPr fontId="2"/>
  </si>
  <si>
    <t>株式会社◇◇ケアサービス　代表取締役　長野太郎</t>
    <rPh sb="0" eb="4">
      <t>カブシキカイシャ</t>
    </rPh>
    <rPh sb="13" eb="15">
      <t>ダイヒョウ</t>
    </rPh>
    <rPh sb="15" eb="18">
      <t>トリシマリヤク</t>
    </rPh>
    <rPh sb="19" eb="21">
      <t>ナガノ</t>
    </rPh>
    <rPh sb="21" eb="23">
      <t>タロウ</t>
    </rPh>
    <phoneticPr fontId="2"/>
  </si>
  <si>
    <t>ｶﾌﾞｼｷｶﾞｲｼｬ◇◇ｹｱｻｰﾋﾞｽ　ﾀﾞｲﾋｮｳﾄﾘｼﾏﾘﾔｸ　ﾅｶﾞﾉﾀﾛｳ</t>
    <phoneticPr fontId="2"/>
  </si>
  <si>
    <t>0000000</t>
  </si>
  <si>
    <t>訪問介護基礎講座</t>
    <rPh sb="0" eb="4">
      <t>ホウモンカイゴ</t>
    </rPh>
    <rPh sb="4" eb="8">
      <t>キソコウザ</t>
    </rPh>
    <phoneticPr fontId="2"/>
  </si>
  <si>
    <t>移乗や入浴介助等の訪問介護のサービス提供に必要な基礎的な技法を学ぶための研修</t>
    <rPh sb="0" eb="2">
      <t>イジョウ</t>
    </rPh>
    <rPh sb="3" eb="5">
      <t>ニュウヨク</t>
    </rPh>
    <rPh sb="5" eb="7">
      <t>カイジョ</t>
    </rPh>
    <rPh sb="7" eb="8">
      <t>トウ</t>
    </rPh>
    <rPh sb="9" eb="13">
      <t>ホウモンカイゴ</t>
    </rPh>
    <rPh sb="18" eb="20">
      <t>テイキョウ</t>
    </rPh>
    <rPh sb="21" eb="23">
      <t>ヒツヨウ</t>
    </rPh>
    <rPh sb="24" eb="27">
      <t>キソテキ</t>
    </rPh>
    <rPh sb="28" eb="30">
      <t>ギホウ</t>
    </rPh>
    <rPh sb="31" eb="32">
      <t>マナ</t>
    </rPh>
    <rPh sb="36" eb="38">
      <t>ケンシュウ</t>
    </rPh>
    <phoneticPr fontId="2"/>
  </si>
  <si>
    <t>参加費　5,000×3人</t>
    <rPh sb="0" eb="3">
      <t>サンカヒ</t>
    </rPh>
    <rPh sb="11" eb="12">
      <t>ニン</t>
    </rPh>
    <phoneticPr fontId="2"/>
  </si>
  <si>
    <t>交通費　長野-松本間　往復2,442円×３人</t>
    <rPh sb="0" eb="3">
      <t>コウツウヒ</t>
    </rPh>
    <rPh sb="4" eb="6">
      <t>ナガノ</t>
    </rPh>
    <rPh sb="7" eb="10">
      <t>マツモトカン</t>
    </rPh>
    <rPh sb="11" eb="13">
      <t>オウフク</t>
    </rPh>
    <rPh sb="18" eb="19">
      <t>エン</t>
    </rPh>
    <rPh sb="21" eb="22">
      <t>ニン</t>
    </rPh>
    <phoneticPr fontId="2"/>
  </si>
  <si>
    <t>教材費　教科書代　1,000円×３人</t>
    <rPh sb="0" eb="3">
      <t>キョウザイヒ</t>
    </rPh>
    <rPh sb="4" eb="8">
      <t>キョウカショダイ</t>
    </rPh>
    <rPh sb="14" eb="15">
      <t>エン</t>
    </rPh>
    <rPh sb="17" eb="18">
      <t>ニン</t>
    </rPh>
    <phoneticPr fontId="2"/>
  </si>
  <si>
    <t>訪問介護事業所就活フェア</t>
    <rPh sb="0" eb="2">
      <t>ホウモン</t>
    </rPh>
    <rPh sb="2" eb="7">
      <t>カイゴジギョウショ</t>
    </rPh>
    <rPh sb="7" eb="9">
      <t>シュウカツ</t>
    </rPh>
    <phoneticPr fontId="2"/>
  </si>
  <si>
    <t>県内の介護事業所が集まる合同説明会へ２日間参加した</t>
    <rPh sb="0" eb="2">
      <t>ケンナイ</t>
    </rPh>
    <rPh sb="3" eb="8">
      <t>カイゴジギョウショ</t>
    </rPh>
    <rPh sb="9" eb="10">
      <t>アツ</t>
    </rPh>
    <rPh sb="12" eb="17">
      <t>ゴウドウセツメイカイ</t>
    </rPh>
    <rPh sb="19" eb="21">
      <t>ニチカン</t>
    </rPh>
    <rPh sb="21" eb="23">
      <t>サンカ</t>
    </rPh>
    <phoneticPr fontId="2"/>
  </si>
  <si>
    <t>電車代　往復3,000円×３人</t>
    <rPh sb="0" eb="3">
      <t>デンシャダイ</t>
    </rPh>
    <rPh sb="4" eb="6">
      <t>オウフク</t>
    </rPh>
    <rPh sb="11" eb="12">
      <t>エン</t>
    </rPh>
    <rPh sb="14" eb="15">
      <t>ニン</t>
    </rPh>
    <phoneticPr fontId="2"/>
  </si>
  <si>
    <t>採用担当者ホテル代　１泊10,000円×２日×３人</t>
    <rPh sb="0" eb="5">
      <t>サイヨウタントウシャ</t>
    </rPh>
    <rPh sb="8" eb="9">
      <t>ダイ</t>
    </rPh>
    <rPh sb="11" eb="12">
      <t>パク</t>
    </rPh>
    <rPh sb="18" eb="19">
      <t>エン</t>
    </rPh>
    <rPh sb="21" eb="22">
      <t>ニチ</t>
    </rPh>
    <rPh sb="24" eb="25">
      <t>ニン</t>
    </rPh>
    <phoneticPr fontId="2"/>
  </si>
  <si>
    <t>就職フェアへの参加料　5,000円</t>
    <rPh sb="0" eb="2">
      <t>シュウショク</t>
    </rPh>
    <rPh sb="7" eb="10">
      <t>サンカリョウ</t>
    </rPh>
    <rPh sb="16" eb="17">
      <t>エン</t>
    </rPh>
    <phoneticPr fontId="2"/>
  </si>
  <si>
    <t>1か月</t>
    <rPh sb="2" eb="3">
      <t>ゲツ</t>
    </rPh>
    <phoneticPr fontId="2"/>
  </si>
  <si>
    <t>訪問介護の経験が無く、指導が必要なため</t>
    <rPh sb="0" eb="4">
      <t>ホウモンカイゴ</t>
    </rPh>
    <rPh sb="5" eb="7">
      <t>ケイケン</t>
    </rPh>
    <rPh sb="8" eb="9">
      <t>ナ</t>
    </rPh>
    <rPh sb="11" eb="13">
      <t>シドウ</t>
    </rPh>
    <rPh sb="14" eb="16">
      <t>ヒツヨウ</t>
    </rPh>
    <phoneticPr fontId="2"/>
  </si>
  <si>
    <t>3か月</t>
    <rPh sb="2" eb="3">
      <t>ゲツ</t>
    </rPh>
    <phoneticPr fontId="2"/>
  </si>
  <si>
    <t>長期間介護職から離れており、今年の７月から再度勤務するため</t>
    <rPh sb="0" eb="3">
      <t>チョウキカン</t>
    </rPh>
    <rPh sb="3" eb="6">
      <t>カイゴショク</t>
    </rPh>
    <rPh sb="8" eb="9">
      <t>ハナ</t>
    </rPh>
    <rPh sb="14" eb="16">
      <t>コトシ</t>
    </rPh>
    <rPh sb="18" eb="19">
      <t>ガツ</t>
    </rPh>
    <rPh sb="21" eb="23">
      <t>サイド</t>
    </rPh>
    <rPh sb="23" eb="25">
      <t>キンム</t>
    </rPh>
    <phoneticPr fontId="2"/>
  </si>
  <si>
    <t>✔</t>
  </si>
  <si>
    <t>収益性改善のための適正な人員配置の検討と新規採用の強化</t>
    <rPh sb="0" eb="3">
      <t>シュウエキセイ</t>
    </rPh>
    <rPh sb="3" eb="5">
      <t>カイゼン</t>
    </rPh>
    <rPh sb="9" eb="11">
      <t>テキセイ</t>
    </rPh>
    <rPh sb="12" eb="16">
      <t>ジンインハイチ</t>
    </rPh>
    <rPh sb="17" eb="19">
      <t>ケントウ</t>
    </rPh>
    <rPh sb="20" eb="24">
      <t>シンキサイヨウ</t>
    </rPh>
    <rPh sb="25" eb="27">
      <t>キョウカ</t>
    </rPh>
    <phoneticPr fontId="2"/>
  </si>
  <si>
    <t>株式会社△△コンサルティング</t>
    <rPh sb="0" eb="4">
      <t>カブシキカイシャ</t>
    </rPh>
    <phoneticPr fontId="2"/>
  </si>
  <si>
    <t>長野県☆☆市○○1-1</t>
    <rPh sb="0" eb="3">
      <t>ナガノケン</t>
    </rPh>
    <rPh sb="3" eb="6">
      <t>ホシホシシ</t>
    </rPh>
    <phoneticPr fontId="2"/>
  </si>
  <si>
    <t>コンサルティング会社による事業所の経営改善</t>
    <rPh sb="8" eb="10">
      <t>カイシャ</t>
    </rPh>
    <rPh sb="13" eb="16">
      <t>ジギョウショ</t>
    </rPh>
    <rPh sb="17" eb="21">
      <t>ケイエイカイゼン</t>
    </rPh>
    <phoneticPr fontId="2"/>
  </si>
  <si>
    <t>収益性の改善、新規採用の強化</t>
    <rPh sb="0" eb="2">
      <t>シュウエキ</t>
    </rPh>
    <rPh sb="2" eb="3">
      <t>セイ</t>
    </rPh>
    <rPh sb="4" eb="6">
      <t>カイゼン</t>
    </rPh>
    <rPh sb="7" eb="11">
      <t>シンキサイヨウ</t>
    </rPh>
    <rPh sb="12" eb="14">
      <t>キョウカ</t>
    </rPh>
    <phoneticPr fontId="2"/>
  </si>
  <si>
    <t>経営コンサルティングによる経営改善計画の策定　300,000円</t>
    <rPh sb="0" eb="2">
      <t>ケイエイ</t>
    </rPh>
    <rPh sb="13" eb="17">
      <t>ケイエイカイゼン</t>
    </rPh>
    <rPh sb="17" eb="19">
      <t>ケイカク</t>
    </rPh>
    <rPh sb="20" eb="22">
      <t>サクテイ</t>
    </rPh>
    <rPh sb="30" eb="31">
      <t>エン</t>
    </rPh>
    <phoneticPr fontId="2"/>
  </si>
  <si>
    <t>松本　花子</t>
    <rPh sb="0" eb="2">
      <t>マツモト</t>
    </rPh>
    <rPh sb="3" eb="5">
      <t>ハナコ</t>
    </rPh>
    <phoneticPr fontId="2"/>
  </si>
  <si>
    <t>介護職員合同研修</t>
    <rPh sb="0" eb="4">
      <t>カイゴショクイン</t>
    </rPh>
    <rPh sb="4" eb="8">
      <t>ゴウドウケンシュウ</t>
    </rPh>
    <phoneticPr fontId="2"/>
  </si>
  <si>
    <t>介護職員に向けた基礎的な研修を合同で行う</t>
    <rPh sb="0" eb="4">
      <t>カイゴショクイン</t>
    </rPh>
    <rPh sb="5" eb="6">
      <t>ム</t>
    </rPh>
    <rPh sb="8" eb="11">
      <t>キソテキ</t>
    </rPh>
    <rPh sb="12" eb="14">
      <t>ケンシュウ</t>
    </rPh>
    <rPh sb="15" eb="17">
      <t>ゴウドウ</t>
    </rPh>
    <rPh sb="18" eb="19">
      <t>オコナ</t>
    </rPh>
    <phoneticPr fontId="2"/>
  </si>
  <si>
    <t>合同研修参加費　750,000円×２事業所</t>
    <rPh sb="0" eb="4">
      <t>ゴウドウケンシュウ</t>
    </rPh>
    <rPh sb="4" eb="7">
      <t>サンカヒ</t>
    </rPh>
    <rPh sb="15" eb="16">
      <t>エン</t>
    </rPh>
    <rPh sb="18" eb="21">
      <t>ジギョウショ</t>
    </rPh>
    <phoneticPr fontId="2"/>
  </si>
  <si>
    <t>合同会社　□□ライフ</t>
    <rPh sb="0" eb="4">
      <t>ゴウドウカイシャ</t>
    </rPh>
    <phoneticPr fontId="2"/>
  </si>
  <si>
    <t>長野県上田市○○1-1</t>
    <rPh sb="0" eb="3">
      <t>ナガノケン</t>
    </rPh>
    <rPh sb="3" eb="6">
      <t>ウエダシ</t>
    </rPh>
    <phoneticPr fontId="2"/>
  </si>
  <si>
    <t>上田　花子</t>
    <rPh sb="0" eb="2">
      <t>ウエダ</t>
    </rPh>
    <rPh sb="3" eb="5">
      <t>ハナコ</t>
    </rPh>
    <phoneticPr fontId="2"/>
  </si>
  <si>
    <t>□□訪問介護事業所</t>
    <rPh sb="2" eb="9">
      <t>ホウモンカイゴジギョウショ</t>
    </rPh>
    <phoneticPr fontId="2"/>
  </si>
  <si>
    <t>長野県上田市○○1-1</t>
    <rPh sb="0" eb="3">
      <t>ナガノケン</t>
    </rPh>
    <rPh sb="3" eb="5">
      <t>ウエダ</t>
    </rPh>
    <rPh sb="5" eb="6">
      <t>シ</t>
    </rPh>
    <phoneticPr fontId="2"/>
  </si>
  <si>
    <t>職員募集についてのチラシの配布</t>
    <rPh sb="0" eb="4">
      <t>ショクインボシュウ</t>
    </rPh>
    <rPh sb="13" eb="15">
      <t>ハイフ</t>
    </rPh>
    <phoneticPr fontId="2"/>
  </si>
  <si>
    <t>チラシ印刷代　16.5円×3000枚=49,500円　新聞折込代　12,000円</t>
    <rPh sb="3" eb="6">
      <t>インサツダイ</t>
    </rPh>
    <rPh sb="11" eb="12">
      <t>エン</t>
    </rPh>
    <rPh sb="17" eb="18">
      <t>マイ</t>
    </rPh>
    <rPh sb="25" eb="26">
      <t>エン</t>
    </rPh>
    <rPh sb="27" eb="29">
      <t>シンブン</t>
    </rPh>
    <rPh sb="29" eb="31">
      <t>オリコミ</t>
    </rPh>
    <rPh sb="31" eb="32">
      <t>ダイ</t>
    </rPh>
    <rPh sb="39" eb="40">
      <t>エン</t>
    </rPh>
    <phoneticPr fontId="2"/>
  </si>
  <si>
    <t>研修体制</t>
    <rPh sb="0" eb="4">
      <t>ケンシュウタイセイ</t>
    </rPh>
    <phoneticPr fontId="2"/>
  </si>
  <si>
    <t>受講費、旅費、報償費</t>
    <rPh sb="0" eb="3">
      <t>ジュコウヒ</t>
    </rPh>
    <rPh sb="4" eb="6">
      <t>リョヒ</t>
    </rPh>
    <rPh sb="7" eb="10">
      <t>ホウショウヒ</t>
    </rPh>
    <phoneticPr fontId="2"/>
  </si>
  <si>
    <t>旅費、宿泊費、参加費・負担金</t>
    <rPh sb="0" eb="2">
      <t>リョヒ</t>
    </rPh>
    <rPh sb="3" eb="6">
      <t>シュクハクヒ</t>
    </rPh>
    <rPh sb="7" eb="10">
      <t>サンカヒ</t>
    </rPh>
    <rPh sb="11" eb="14">
      <t>フタンキン</t>
    </rPh>
    <phoneticPr fontId="2"/>
  </si>
  <si>
    <t>同行支援</t>
    <rPh sb="0" eb="4">
      <t>ドウコウシエン</t>
    </rPh>
    <phoneticPr fontId="2"/>
  </si>
  <si>
    <t>経験年数が短い訪問介護員等への同行
30分未満×16回　30分以上×36回</t>
    <rPh sb="0" eb="4">
      <t>ケイケンネンスウ</t>
    </rPh>
    <rPh sb="5" eb="6">
      <t>ミジカ</t>
    </rPh>
    <rPh sb="7" eb="13">
      <t>ホウモンカイゴイントウ</t>
    </rPh>
    <rPh sb="15" eb="17">
      <t>ドウコウ</t>
    </rPh>
    <rPh sb="20" eb="21">
      <t>フン</t>
    </rPh>
    <rPh sb="21" eb="23">
      <t>ミマン</t>
    </rPh>
    <rPh sb="26" eb="27">
      <t>カイ</t>
    </rPh>
    <rPh sb="30" eb="33">
      <t>フンイジョウ</t>
    </rPh>
    <rPh sb="36" eb="37">
      <t>カイ</t>
    </rPh>
    <phoneticPr fontId="2"/>
  </si>
  <si>
    <t>正規雇用２名
100,000円×５か月</t>
    <rPh sb="0" eb="4">
      <t>セイキコヨウ</t>
    </rPh>
    <rPh sb="5" eb="6">
      <t>メイ</t>
    </rPh>
    <rPh sb="14" eb="15">
      <t>エン</t>
    </rPh>
    <rPh sb="18" eb="19">
      <t>ゲツ</t>
    </rPh>
    <phoneticPr fontId="2"/>
  </si>
  <si>
    <t>常勤化</t>
    <rPh sb="0" eb="3">
      <t>ジョウキンカ</t>
    </rPh>
    <phoneticPr fontId="2"/>
  </si>
  <si>
    <t>ホームページ改修費　63,000円</t>
    <rPh sb="6" eb="9">
      <t>カイシュウヒ</t>
    </rPh>
    <rPh sb="16" eb="17">
      <t>エン</t>
    </rPh>
    <phoneticPr fontId="2"/>
  </si>
  <si>
    <t>事業所HPの作成・改修</t>
    <rPh sb="0" eb="3">
      <t>ジギョウショ</t>
    </rPh>
    <rPh sb="6" eb="8">
      <t>サクセイ</t>
    </rPh>
    <rPh sb="9" eb="11">
      <t>カイシュウ</t>
    </rPh>
    <phoneticPr fontId="2"/>
  </si>
  <si>
    <t>着手：令和８年５月12日　完了予定：令和８年12月31日</t>
    <rPh sb="0" eb="2">
      <t>チャクシュ</t>
    </rPh>
    <rPh sb="3" eb="5">
      <t>レイワ</t>
    </rPh>
    <rPh sb="6" eb="7">
      <t>ネン</t>
    </rPh>
    <rPh sb="8" eb="9">
      <t>ガツ</t>
    </rPh>
    <rPh sb="11" eb="12">
      <t>ニチ</t>
    </rPh>
    <rPh sb="13" eb="15">
      <t>カンリョウ</t>
    </rPh>
    <rPh sb="15" eb="17">
      <t>ヨテイ</t>
    </rPh>
    <rPh sb="18" eb="20">
      <t>レイワ</t>
    </rPh>
    <rPh sb="21" eb="22">
      <t>ネン</t>
    </rPh>
    <rPh sb="24" eb="25">
      <t>ガツ</t>
    </rPh>
    <rPh sb="27" eb="28">
      <t>ニチ</t>
    </rPh>
    <phoneticPr fontId="2"/>
  </si>
  <si>
    <t>事業に事前着手することで、十分な事業実施期間を確保し、事業効果を高めるため。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</si>
</sst>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d&quot;日&quot;;@"/>
    <numFmt numFmtId="177" formatCode="#,##0&quot;円&quot;"/>
    <numFmt numFmtId="178" formatCode="[$]ggge&quot;年&quot;m&quot;月&quot;d&quot;日&quot;;@" x16r2:formatCode16="[$-ja-JP-x-gannen]ggge&quot;年&quot;m&quot;月&quot;d&quot;日&quot;;@"/>
    <numFmt numFmtId="179" formatCode="#,###&quot;円&quot;"/>
    <numFmt numFmtId="180" formatCode="#,##0_ "/>
    <numFmt numFmtId="181" formatCode="0000"/>
    <numFmt numFmtId="182" formatCode="#,###&quot;回&quot;"/>
    <numFmt numFmtId="183" formatCode="#,###&quot;箇所&quot;"/>
    <numFmt numFmtId="184" formatCode="0.00&quot;人&quot;"/>
    <numFmt numFmtId="185" formatCode="#,##0&quot;円&quot;;\-#,##0&quot;円&quot;;0&quot;円&quot;"/>
    <numFmt numFmtId="186" formatCode="#,###"/>
    <numFmt numFmtId="187" formatCode="#,##0;\-#,##0;;@"/>
  </numFmts>
  <fonts count="6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scheme val="minor"/>
    </font>
    <font>
      <sz val="6"/>
      <name val="游ゴシック"/>
      <family val="3"/>
    </font>
    <font>
      <sz val="11"/>
      <color theme="1"/>
      <name val="游ゴシック"/>
      <family val="3"/>
      <charset val="128"/>
      <scheme val="minor"/>
    </font>
    <font>
      <sz val="11"/>
      <color rgb="FFFF0000"/>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2"/>
      <color theme="1"/>
      <name val="Meiryo UI"/>
      <family val="3"/>
      <charset val="128"/>
    </font>
    <font>
      <sz val="11"/>
      <color theme="1"/>
      <name val="Meiryo UI"/>
      <family val="3"/>
      <charset val="128"/>
    </font>
    <font>
      <sz val="16"/>
      <color theme="1"/>
      <name val="Meiryo UI"/>
      <family val="3"/>
      <charset val="128"/>
    </font>
    <font>
      <b/>
      <sz val="12"/>
      <color theme="1"/>
      <name val="Meiryo UI"/>
      <family val="3"/>
      <charset val="128"/>
    </font>
    <font>
      <sz val="12"/>
      <color rgb="FFFF0000"/>
      <name val="Meiryo UI"/>
      <family val="3"/>
      <charset val="128"/>
    </font>
    <font>
      <b/>
      <sz val="12"/>
      <name val="Meiryo UI"/>
      <family val="3"/>
      <charset val="128"/>
    </font>
    <font>
      <u/>
      <sz val="10"/>
      <color theme="10"/>
      <name val="Meiryo UI"/>
      <family val="3"/>
      <charset val="128"/>
    </font>
    <font>
      <sz val="10"/>
      <color theme="1"/>
      <name val="Meiryo UI"/>
      <family val="3"/>
      <charset val="128"/>
    </font>
    <font>
      <u/>
      <sz val="10"/>
      <color theme="10"/>
      <name val="游ゴシック"/>
      <family val="2"/>
      <charset val="128"/>
      <scheme val="minor"/>
    </font>
    <font>
      <sz val="10"/>
      <color rgb="FFFF0000"/>
      <name val="Meiryo UI"/>
      <family val="3"/>
      <charset val="128"/>
    </font>
    <font>
      <sz val="9"/>
      <color theme="1"/>
      <name val="Meiryo UI"/>
      <family val="3"/>
      <charset val="128"/>
    </font>
    <font>
      <b/>
      <sz val="12"/>
      <color rgb="FFFF0000"/>
      <name val="Meiryo UI"/>
      <family val="3"/>
      <charset val="128"/>
    </font>
    <font>
      <sz val="12"/>
      <name val="Meiryo UI"/>
      <family val="3"/>
      <charset val="128"/>
    </font>
    <font>
      <sz val="11"/>
      <name val="ＭＳ Ｐゴシック"/>
      <family val="3"/>
      <charset val="128"/>
    </font>
    <font>
      <b/>
      <sz val="11"/>
      <name val="游ゴシック"/>
      <family val="3"/>
      <charset val="128"/>
      <scheme val="minor"/>
    </font>
    <font>
      <b/>
      <sz val="12"/>
      <color theme="0"/>
      <name val="Meiryo UI"/>
      <family val="3"/>
      <charset val="128"/>
    </font>
    <font>
      <b/>
      <sz val="11"/>
      <color rgb="FFFF0000"/>
      <name val="Meiryo UI"/>
      <family val="3"/>
      <charset val="128"/>
    </font>
    <font>
      <sz val="16"/>
      <name val="Meiryo UI"/>
      <family val="3"/>
      <charset val="128"/>
    </font>
    <font>
      <b/>
      <u/>
      <sz val="11"/>
      <color rgb="FFFF0000"/>
      <name val="游ゴシック"/>
      <family val="3"/>
      <charset val="128"/>
      <scheme val="minor"/>
    </font>
    <font>
      <sz val="9"/>
      <name val="Meiryo UI"/>
      <family val="3"/>
      <charset val="128"/>
    </font>
    <font>
      <sz val="11"/>
      <color rgb="FFFF0000"/>
      <name val="游ゴシック"/>
      <family val="2"/>
      <charset val="128"/>
      <scheme val="minor"/>
    </font>
    <font>
      <sz val="11"/>
      <name val="游ゴシック"/>
      <family val="3"/>
      <charset val="128"/>
      <scheme val="minor"/>
    </font>
    <font>
      <sz val="11"/>
      <color theme="1"/>
      <name val="Segoe UI Symbol"/>
      <family val="2"/>
    </font>
    <font>
      <b/>
      <sz val="11"/>
      <color theme="0"/>
      <name val="Meiryo UI"/>
      <family val="3"/>
      <charset val="128"/>
    </font>
    <font>
      <b/>
      <sz val="11"/>
      <color theme="1"/>
      <name val="Meiryo UI"/>
      <family val="3"/>
      <charset val="128"/>
    </font>
    <font>
      <sz val="11"/>
      <name val="Meiryo UI"/>
      <family val="3"/>
      <charset val="128"/>
    </font>
    <font>
      <u/>
      <sz val="11"/>
      <color theme="10"/>
      <name val="Meiryo UI"/>
      <family val="3"/>
      <charset val="128"/>
    </font>
    <font>
      <sz val="11"/>
      <color rgb="FFFF0000"/>
      <name val="Meiryo UI"/>
      <family val="3"/>
      <charset val="128"/>
    </font>
    <font>
      <b/>
      <sz val="11"/>
      <name val="Meiryo UI"/>
      <family val="3"/>
      <charset val="128"/>
    </font>
    <font>
      <sz val="8"/>
      <color rgb="FFFF0000"/>
      <name val="游ゴシック"/>
      <family val="3"/>
      <charset val="128"/>
      <scheme val="minor"/>
    </font>
    <font>
      <sz val="8"/>
      <name val="游ゴシック"/>
      <family val="3"/>
      <charset val="128"/>
      <scheme val="minor"/>
    </font>
    <font>
      <u/>
      <sz val="11"/>
      <color theme="10"/>
      <name val="游ゴシック"/>
      <family val="3"/>
      <charset val="128"/>
      <scheme val="minor"/>
    </font>
    <font>
      <sz val="9"/>
      <name val="游ゴシック"/>
      <family val="3"/>
      <charset val="128"/>
      <scheme val="minor"/>
    </font>
    <font>
      <sz val="6"/>
      <name val="ＭＳ Ｐゴシック"/>
      <family val="3"/>
      <charset val="128"/>
    </font>
    <font>
      <b/>
      <sz val="12"/>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Segoe UI Symbol"/>
      <family val="1"/>
    </font>
    <font>
      <sz val="11"/>
      <name val="游ゴシック"/>
      <family val="2"/>
      <charset val="128"/>
      <scheme val="minor"/>
    </font>
    <font>
      <sz val="12"/>
      <color theme="1"/>
      <name val="ＭＳ 明朝"/>
      <family val="1"/>
      <charset val="128"/>
    </font>
    <font>
      <sz val="12"/>
      <name val="ＭＳ 明朝"/>
      <family val="1"/>
      <charset val="128"/>
    </font>
    <font>
      <b/>
      <sz val="12"/>
      <color theme="1"/>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b/>
      <sz val="11"/>
      <color rgb="FFFF0000"/>
      <name val="游ゴシック"/>
      <family val="3"/>
      <charset val="128"/>
      <scheme val="minor"/>
    </font>
    <font>
      <sz val="11"/>
      <color theme="1"/>
      <name val="游ゴシック"/>
      <family val="2"/>
      <scheme val="minor"/>
    </font>
    <font>
      <sz val="11"/>
      <name val="游ゴシック"/>
      <family val="3"/>
      <charset val="128"/>
    </font>
    <font>
      <sz val="10"/>
      <name val="游ゴシック"/>
      <family val="3"/>
      <charset val="128"/>
    </font>
    <font>
      <sz val="14"/>
      <name val="游ゴシック"/>
      <family val="3"/>
      <charset val="128"/>
    </font>
    <font>
      <sz val="10"/>
      <name val="Meiryo UI"/>
      <family val="3"/>
      <charset val="128"/>
    </font>
    <font>
      <sz val="11"/>
      <name val="ＭＳ 明朝"/>
      <family val="1"/>
      <charset val="128"/>
    </font>
    <font>
      <b/>
      <sz val="14"/>
      <name val="ＭＳ 明朝"/>
      <family val="1"/>
      <charset val="128"/>
    </font>
    <font>
      <sz val="11"/>
      <color rgb="FFFF0000"/>
      <name val="ＭＳ 明朝"/>
      <family val="1"/>
      <charset val="128"/>
    </font>
  </fonts>
  <fills count="11">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249977111117893"/>
        <bgColor indexed="64"/>
      </patternFill>
    </fill>
    <fill>
      <patternFill patternType="solid">
        <fgColor theme="2" tint="-9.9978637043366805E-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5" fillId="0" borderId="0">
      <alignment vertical="center"/>
    </xf>
    <xf numFmtId="0" fontId="7" fillId="0" borderId="0" applyNumberFormat="0" applyFill="0" applyBorder="0" applyAlignment="0" applyProtection="0">
      <alignment vertical="center"/>
    </xf>
    <xf numFmtId="0" fontId="23" fillId="0" borderId="0"/>
    <xf numFmtId="0" fontId="56" fillId="0" borderId="0"/>
  </cellStyleXfs>
  <cellXfs count="989">
    <xf numFmtId="0" fontId="0" fillId="0" borderId="0" xfId="0">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left" vertical="center"/>
    </xf>
    <xf numFmtId="0" fontId="12"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0" fillId="0" borderId="1" xfId="0" applyFont="1" applyBorder="1" applyAlignment="1">
      <alignment horizontal="center" vertical="center"/>
    </xf>
    <xf numFmtId="0" fontId="11" fillId="0" borderId="0" xfId="0" applyFont="1" applyProtection="1">
      <alignment vertical="center"/>
      <protection locked="0"/>
    </xf>
    <xf numFmtId="0" fontId="14" fillId="0" borderId="0" xfId="0" applyFont="1" applyAlignment="1">
      <alignment horizontal="center" vertical="center"/>
    </xf>
    <xf numFmtId="0" fontId="10" fillId="0" borderId="0" xfId="0" applyFont="1" applyAlignment="1" applyProtection="1">
      <alignment horizontal="center" vertical="center" shrinkToFit="1"/>
      <protection locked="0"/>
    </xf>
    <xf numFmtId="49" fontId="10" fillId="0" borderId="0" xfId="0" applyNumberFormat="1" applyFont="1" applyAlignment="1" applyProtection="1">
      <alignment horizontal="center" vertical="center" shrinkToFit="1"/>
      <protection locked="0"/>
    </xf>
    <xf numFmtId="49" fontId="10" fillId="0" borderId="7" xfId="0" applyNumberFormat="1" applyFont="1" applyBorder="1" applyAlignment="1" applyProtection="1">
      <alignment horizontal="center" vertical="center" shrinkToFit="1"/>
      <protection locked="0"/>
    </xf>
    <xf numFmtId="0" fontId="18" fillId="0" borderId="0" xfId="5" applyFont="1" applyAlignment="1" applyProtection="1">
      <alignment vertical="center"/>
      <protection locked="0"/>
    </xf>
    <xf numFmtId="0" fontId="10" fillId="0" borderId="0" xfId="0" applyFont="1" applyAlignment="1">
      <alignment horizontal="center" vertical="center"/>
    </xf>
    <xf numFmtId="0" fontId="19" fillId="0" borderId="0" xfId="0" applyFont="1" applyAlignment="1">
      <alignment horizontal="left" vertical="center"/>
    </xf>
    <xf numFmtId="0" fontId="17" fillId="0" borderId="0" xfId="0" applyFont="1" applyAlignment="1">
      <alignment horizontal="left" vertical="center"/>
    </xf>
    <xf numFmtId="0" fontId="13" fillId="0" borderId="0" xfId="0" applyFont="1" applyAlignment="1">
      <alignment horizontal="left" vertical="center"/>
    </xf>
    <xf numFmtId="0" fontId="17" fillId="0" borderId="0" xfId="0" applyFont="1" applyAlignment="1">
      <alignment vertical="center" shrinkToFit="1"/>
    </xf>
    <xf numFmtId="0" fontId="17" fillId="0" borderId="1" xfId="0" applyFont="1" applyBorder="1" applyAlignment="1">
      <alignment horizontal="center" vertical="center" shrinkToFit="1"/>
    </xf>
    <xf numFmtId="0" fontId="11" fillId="0" borderId="1" xfId="0" applyFont="1" applyBorder="1" applyAlignment="1">
      <alignment horizontal="left" vertical="center" shrinkToFit="1"/>
    </xf>
    <xf numFmtId="0" fontId="10" fillId="0" borderId="1" xfId="0" applyFont="1" applyBorder="1" applyAlignment="1">
      <alignment horizontal="center" vertical="center" shrinkToFit="1"/>
    </xf>
    <xf numFmtId="0" fontId="20" fillId="0" borderId="1" xfId="0" applyFont="1" applyBorder="1" applyAlignment="1">
      <alignment horizontal="center" vertical="center" wrapText="1" shrinkToFit="1"/>
    </xf>
    <xf numFmtId="38" fontId="17" fillId="0" borderId="1" xfId="1" applyFont="1" applyBorder="1" applyAlignment="1">
      <alignment horizontal="left" vertical="center" shrinkToFit="1"/>
    </xf>
    <xf numFmtId="179" fontId="17" fillId="0" borderId="1" xfId="1" applyNumberFormat="1" applyFont="1" applyBorder="1" applyAlignment="1">
      <alignment horizontal="right" vertical="center" shrinkToFit="1"/>
    </xf>
    <xf numFmtId="179" fontId="17" fillId="0" borderId="15" xfId="0" applyNumberFormat="1" applyFont="1" applyBorder="1" applyAlignment="1">
      <alignment horizontal="right" vertical="center" shrinkToFit="1"/>
    </xf>
    <xf numFmtId="0" fontId="10" fillId="5" borderId="1" xfId="0" applyFont="1" applyFill="1" applyBorder="1" applyAlignment="1">
      <alignment horizontal="center" vertical="center"/>
    </xf>
    <xf numFmtId="179" fontId="10" fillId="5" borderId="1" xfId="0" applyNumberFormat="1" applyFont="1" applyFill="1" applyBorder="1" applyAlignment="1">
      <alignment horizontal="right" vertical="center" shrinkToFit="1"/>
    </xf>
    <xf numFmtId="0" fontId="7" fillId="0" borderId="0" xfId="5" applyAlignment="1">
      <alignment vertical="center" shrinkToFit="1"/>
    </xf>
    <xf numFmtId="179" fontId="17" fillId="0" borderId="1" xfId="0" applyNumberFormat="1" applyFont="1" applyBorder="1" applyAlignment="1">
      <alignment horizontal="right" vertical="center" shrinkToFit="1"/>
    </xf>
    <xf numFmtId="179" fontId="10" fillId="0" borderId="0" xfId="0" applyNumberFormat="1" applyFont="1" applyAlignment="1">
      <alignment horizontal="right" vertical="center" shrinkToFit="1"/>
    </xf>
    <xf numFmtId="38" fontId="17" fillId="0" borderId="0" xfId="1" applyFont="1" applyFill="1" applyBorder="1" applyAlignment="1">
      <alignment horizontal="left" vertical="center" shrinkToFit="1"/>
    </xf>
    <xf numFmtId="177" fontId="17" fillId="0" borderId="0" xfId="1" applyNumberFormat="1" applyFont="1" applyFill="1" applyBorder="1" applyAlignment="1">
      <alignment horizontal="right" vertical="center" shrinkToFit="1"/>
    </xf>
    <xf numFmtId="179" fontId="17" fillId="0" borderId="0" xfId="0" applyNumberFormat="1" applyFont="1" applyAlignment="1">
      <alignment horizontal="right" vertical="center" shrinkToFit="1"/>
    </xf>
    <xf numFmtId="0" fontId="10" fillId="0" borderId="1" xfId="0" applyFont="1" applyBorder="1">
      <alignment vertical="center"/>
    </xf>
    <xf numFmtId="179" fontId="10" fillId="5" borderId="1" xfId="1" applyNumberFormat="1" applyFont="1" applyFill="1" applyBorder="1" applyAlignment="1">
      <alignment horizontal="right" vertical="center" shrinkToFit="1"/>
    </xf>
    <xf numFmtId="179" fontId="14" fillId="0" borderId="0" xfId="1" applyNumberFormat="1" applyFont="1" applyFill="1" applyBorder="1" applyAlignment="1">
      <alignment horizontal="right" vertical="center" shrinkToFit="1"/>
    </xf>
    <xf numFmtId="179" fontId="10" fillId="0" borderId="0" xfId="1" applyNumberFormat="1" applyFont="1" applyFill="1" applyBorder="1" applyAlignment="1">
      <alignment horizontal="right" vertical="center" shrinkToFit="1"/>
    </xf>
    <xf numFmtId="0" fontId="7" fillId="0" borderId="0" xfId="5" applyFill="1" applyAlignment="1">
      <alignment vertical="center" shrinkToFit="1"/>
    </xf>
    <xf numFmtId="179" fontId="17" fillId="0" borderId="0" xfId="1" applyNumberFormat="1" applyFont="1" applyFill="1" applyBorder="1" applyAlignment="1">
      <alignment horizontal="right" vertical="center" shrinkToFit="1"/>
    </xf>
    <xf numFmtId="38" fontId="10" fillId="0" borderId="0" xfId="1" applyFont="1" applyAlignment="1">
      <alignment horizontal="center" vertical="center"/>
    </xf>
    <xf numFmtId="38" fontId="10" fillId="0" borderId="0" xfId="1" applyFont="1">
      <alignment vertical="center"/>
    </xf>
    <xf numFmtId="38" fontId="11" fillId="0" borderId="0" xfId="1" applyFont="1">
      <alignment vertical="center"/>
    </xf>
    <xf numFmtId="38" fontId="10" fillId="0" borderId="0" xfId="1" applyFont="1" applyAlignment="1">
      <alignment horizontal="left" vertical="center"/>
    </xf>
    <xf numFmtId="38" fontId="14" fillId="0" borderId="0" xfId="1" applyFont="1" applyAlignment="1">
      <alignment horizontal="left" vertical="center"/>
    </xf>
    <xf numFmtId="0" fontId="7" fillId="0" borderId="0" xfId="5">
      <alignment vertical="center"/>
    </xf>
    <xf numFmtId="0" fontId="0" fillId="0" borderId="33" xfId="0" applyBorder="1">
      <alignment vertical="center"/>
    </xf>
    <xf numFmtId="0" fontId="0" fillId="0" borderId="45" xfId="0" applyBorder="1">
      <alignment vertical="center"/>
    </xf>
    <xf numFmtId="0" fontId="0" fillId="0" borderId="35" xfId="0" applyBorder="1">
      <alignment vertical="center"/>
    </xf>
    <xf numFmtId="0" fontId="10" fillId="6" borderId="1" xfId="0" applyFont="1" applyFill="1" applyBorder="1" applyAlignment="1" applyProtection="1">
      <alignment horizontal="center" vertical="center"/>
      <protection locked="0"/>
    </xf>
    <xf numFmtId="0" fontId="17" fillId="0" borderId="1" xfId="0" applyFont="1" applyBorder="1" applyAlignment="1">
      <alignment horizontal="center" vertical="center"/>
    </xf>
    <xf numFmtId="0" fontId="21" fillId="0" borderId="0" xfId="0" applyFont="1">
      <alignment vertical="center"/>
    </xf>
    <xf numFmtId="0" fontId="26" fillId="0" borderId="0" xfId="0" applyFont="1" applyProtection="1">
      <alignment vertical="center"/>
      <protection locked="0"/>
    </xf>
    <xf numFmtId="0" fontId="22" fillId="0" borderId="1" xfId="0" applyFont="1" applyBorder="1" applyAlignment="1">
      <alignment horizontal="center" vertical="center"/>
    </xf>
    <xf numFmtId="0" fontId="26" fillId="0" borderId="0" xfId="0" applyFont="1">
      <alignment vertical="center"/>
    </xf>
    <xf numFmtId="0" fontId="27" fillId="0" borderId="0" xfId="0" applyFont="1" applyAlignment="1">
      <alignment horizontal="left" vertical="center"/>
    </xf>
    <xf numFmtId="0" fontId="0" fillId="0" borderId="0" xfId="0" applyAlignment="1">
      <alignment vertical="center" wrapText="1"/>
    </xf>
    <xf numFmtId="0" fontId="28" fillId="0" borderId="0" xfId="0" applyFont="1">
      <alignment vertical="center"/>
    </xf>
    <xf numFmtId="0" fontId="7" fillId="0" borderId="0" xfId="5" applyBorder="1" applyAlignment="1">
      <alignment vertical="center"/>
    </xf>
    <xf numFmtId="0" fontId="0" fillId="0" borderId="6" xfId="0" applyBorder="1">
      <alignment vertical="center"/>
    </xf>
    <xf numFmtId="0" fontId="9" fillId="8" borderId="1" xfId="0" applyFont="1" applyFill="1" applyBorder="1" applyAlignment="1">
      <alignment horizontal="center" vertical="center"/>
    </xf>
    <xf numFmtId="0" fontId="0" fillId="0" borderId="0" xfId="0" applyAlignment="1">
      <alignment horizontal="center" vertical="center"/>
    </xf>
    <xf numFmtId="0" fontId="24" fillId="0" borderId="1" xfId="0" applyFont="1" applyBorder="1" applyAlignment="1">
      <alignment horizontal="center" vertical="center"/>
    </xf>
    <xf numFmtId="38" fontId="15" fillId="0" borderId="0" xfId="1" applyFont="1" applyAlignment="1">
      <alignment horizontal="left" vertical="center"/>
    </xf>
    <xf numFmtId="179" fontId="22" fillId="5" borderId="1" xfId="0" applyNumberFormat="1" applyFont="1" applyFill="1" applyBorder="1" applyAlignment="1">
      <alignment horizontal="right" vertical="center" shrinkToFit="1"/>
    </xf>
    <xf numFmtId="179" fontId="22" fillId="5" borderId="15" xfId="0" applyNumberFormat="1" applyFont="1" applyFill="1" applyBorder="1" applyAlignment="1">
      <alignment horizontal="right" vertical="center" shrinkToFit="1"/>
    </xf>
    <xf numFmtId="179" fontId="22" fillId="0" borderId="0" xfId="0" applyNumberFormat="1" applyFont="1" applyAlignment="1">
      <alignment horizontal="right" vertical="center" shrinkToFit="1"/>
    </xf>
    <xf numFmtId="0" fontId="22" fillId="0" borderId="0" xfId="0" applyFont="1">
      <alignment vertical="center"/>
    </xf>
    <xf numFmtId="0" fontId="29" fillId="0" borderId="1" xfId="0" applyFont="1" applyBorder="1" applyAlignment="1">
      <alignment horizontal="center" vertical="center" wrapText="1" shrinkToFit="1"/>
    </xf>
    <xf numFmtId="0" fontId="22" fillId="0" borderId="1" xfId="0" applyFont="1" applyBorder="1" applyAlignment="1">
      <alignment horizontal="center" vertical="center" shrinkToFit="1"/>
    </xf>
    <xf numFmtId="179" fontId="22" fillId="5" borderId="1" xfId="1" applyNumberFormat="1" applyFont="1" applyFill="1" applyBorder="1" applyAlignment="1">
      <alignment horizontal="right" vertical="center" shrinkToFit="1"/>
    </xf>
    <xf numFmtId="38" fontId="22" fillId="0" borderId="0" xfId="1" applyFont="1" applyAlignment="1">
      <alignment horizontal="left" vertical="center"/>
    </xf>
    <xf numFmtId="0" fontId="32" fillId="0" borderId="35" xfId="0" applyFont="1" applyBorder="1">
      <alignment vertical="center"/>
    </xf>
    <xf numFmtId="38" fontId="5" fillId="6" borderId="61" xfId="1" applyFont="1" applyFill="1" applyBorder="1" applyAlignment="1" applyProtection="1">
      <protection locked="0"/>
    </xf>
    <xf numFmtId="38" fontId="11" fillId="6" borderId="61" xfId="1" applyFont="1" applyFill="1" applyBorder="1" applyAlignment="1" applyProtection="1">
      <alignment vertical="center"/>
      <protection locked="0"/>
    </xf>
    <xf numFmtId="38" fontId="11" fillId="6" borderId="0" xfId="1" applyFont="1" applyFill="1" applyBorder="1" applyAlignment="1" applyProtection="1">
      <alignment horizontal="center" vertical="center"/>
      <protection locked="0"/>
    </xf>
    <xf numFmtId="38" fontId="11" fillId="6" borderId="0" xfId="1" applyFont="1" applyFill="1" applyBorder="1" applyAlignment="1" applyProtection="1">
      <alignment vertical="center"/>
      <protection locked="0"/>
    </xf>
    <xf numFmtId="0" fontId="37" fillId="0" borderId="0" xfId="6" applyFont="1"/>
    <xf numFmtId="0" fontId="5" fillId="0" borderId="0" xfId="4">
      <alignment vertical="center"/>
    </xf>
    <xf numFmtId="0" fontId="5" fillId="0" borderId="1" xfId="4" applyBorder="1" applyAlignment="1">
      <alignment horizontal="center" vertical="center"/>
    </xf>
    <xf numFmtId="0" fontId="5" fillId="0" borderId="0" xfId="4" applyAlignment="1">
      <alignment horizontal="center" vertical="center"/>
    </xf>
    <xf numFmtId="180" fontId="5" fillId="0" borderId="0" xfId="4" applyNumberFormat="1">
      <alignment vertical="center"/>
    </xf>
    <xf numFmtId="0" fontId="6" fillId="0" borderId="0" xfId="4" applyFont="1">
      <alignment vertical="center"/>
    </xf>
    <xf numFmtId="58" fontId="5" fillId="0" borderId="0" xfId="4" quotePrefix="1" applyNumberFormat="1" applyAlignment="1">
      <alignment horizontal="center" vertical="center"/>
    </xf>
    <xf numFmtId="0" fontId="49" fillId="0" borderId="0" xfId="2" applyFont="1" applyProtection="1">
      <alignment vertical="center"/>
      <protection locked="0"/>
    </xf>
    <xf numFmtId="0" fontId="49" fillId="0" borderId="0" xfId="2" applyFont="1">
      <alignment vertical="center"/>
    </xf>
    <xf numFmtId="0" fontId="49" fillId="0" borderId="0" xfId="2" quotePrefix="1" applyFont="1" applyAlignment="1" applyProtection="1">
      <alignment horizontal="center" vertical="center"/>
      <protection locked="0"/>
    </xf>
    <xf numFmtId="0" fontId="49" fillId="0" borderId="0" xfId="2" quotePrefix="1" applyFont="1" applyAlignment="1" applyProtection="1">
      <alignment horizontal="left" vertical="center"/>
      <protection locked="0"/>
    </xf>
    <xf numFmtId="0" fontId="49" fillId="0" borderId="0" xfId="2" applyFont="1" applyAlignment="1" applyProtection="1">
      <alignment horizontal="left" vertical="top"/>
      <protection locked="0"/>
    </xf>
    <xf numFmtId="0" fontId="49" fillId="0" borderId="0" xfId="0" applyFont="1">
      <alignment vertical="center"/>
    </xf>
    <xf numFmtId="0" fontId="0" fillId="0" borderId="33" xfId="0" applyBorder="1" applyAlignment="1">
      <alignment horizontal="center" vertical="center"/>
    </xf>
    <xf numFmtId="0" fontId="0" fillId="0" borderId="45" xfId="0" applyBorder="1" applyAlignment="1">
      <alignment horizontal="center" vertical="center"/>
    </xf>
    <xf numFmtId="0" fontId="0" fillId="0" borderId="35" xfId="0" applyBorder="1" applyAlignment="1">
      <alignment horizontal="center" vertical="center"/>
    </xf>
    <xf numFmtId="38" fontId="11" fillId="6" borderId="1" xfId="1" applyFont="1" applyFill="1" applyBorder="1" applyAlignment="1" applyProtection="1">
      <alignment vertical="center"/>
      <protection locked="0"/>
    </xf>
    <xf numFmtId="177" fontId="5" fillId="5" borderId="1" xfId="4" applyNumberFormat="1" applyFill="1" applyBorder="1">
      <alignment vertical="center"/>
    </xf>
    <xf numFmtId="179" fontId="5" fillId="5" borderId="1" xfId="4" applyNumberFormat="1" applyFill="1" applyBorder="1">
      <alignment vertical="center"/>
    </xf>
    <xf numFmtId="0" fontId="57" fillId="0" borderId="0" xfId="7" applyFont="1" applyAlignment="1">
      <alignment vertical="center"/>
    </xf>
    <xf numFmtId="0" fontId="57" fillId="0" borderId="0" xfId="7" applyFont="1" applyAlignment="1">
      <alignment horizontal="left"/>
    </xf>
    <xf numFmtId="0" fontId="56" fillId="0" borderId="0" xfId="7"/>
    <xf numFmtId="0" fontId="56" fillId="0" borderId="0" xfId="7" applyAlignment="1">
      <alignment horizontal="right"/>
    </xf>
    <xf numFmtId="0" fontId="58" fillId="0" borderId="0" xfId="7" applyFont="1"/>
    <xf numFmtId="0" fontId="49" fillId="0" borderId="0" xfId="2" applyFont="1" applyAlignment="1">
      <alignment horizontal="right" vertical="center"/>
    </xf>
    <xf numFmtId="0" fontId="49" fillId="0" borderId="0" xfId="2" applyFont="1" applyAlignment="1">
      <alignment horizontal="center" vertical="center" shrinkToFit="1"/>
    </xf>
    <xf numFmtId="0" fontId="49" fillId="5" borderId="0" xfId="2" applyFont="1" applyFill="1" applyAlignment="1">
      <alignment horizontal="center" vertical="center" shrinkToFit="1"/>
    </xf>
    <xf numFmtId="0" fontId="49" fillId="0" borderId="0" xfId="2" applyFont="1" applyAlignment="1">
      <alignment vertical="center" shrinkToFit="1"/>
    </xf>
    <xf numFmtId="0" fontId="49" fillId="5" borderId="0" xfId="2" applyFont="1" applyFill="1" applyAlignment="1">
      <alignment horizontal="center" vertical="center"/>
    </xf>
    <xf numFmtId="176" fontId="49" fillId="0" borderId="0" xfId="2" applyNumberFormat="1" applyFont="1" applyAlignment="1">
      <alignment horizontal="center" vertical="center"/>
    </xf>
    <xf numFmtId="0" fontId="49" fillId="0" borderId="0" xfId="2" applyFont="1" applyAlignment="1">
      <alignment horizontal="center" vertical="center"/>
    </xf>
    <xf numFmtId="0" fontId="51" fillId="0" borderId="0" xfId="2" applyFont="1" applyAlignment="1">
      <alignment horizontal="left" vertical="center" wrapText="1" shrinkToFit="1"/>
    </xf>
    <xf numFmtId="49" fontId="49" fillId="0" borderId="0" xfId="2" applyNumberFormat="1" applyFont="1" applyAlignment="1">
      <alignment horizontal="center" vertical="center"/>
    </xf>
    <xf numFmtId="0" fontId="49" fillId="0" borderId="0" xfId="2" applyFont="1" applyAlignment="1">
      <alignment horizontal="left" vertical="center"/>
    </xf>
    <xf numFmtId="0" fontId="49" fillId="0" borderId="0" xfId="2" applyFont="1" applyAlignment="1">
      <alignment horizontal="left" vertical="distributed" wrapText="1"/>
    </xf>
    <xf numFmtId="0" fontId="49" fillId="0" borderId="0" xfId="2" applyFont="1" applyAlignment="1">
      <alignment vertical="top"/>
    </xf>
    <xf numFmtId="0" fontId="49" fillId="0" borderId="0" xfId="2" quotePrefix="1" applyFont="1" applyAlignment="1">
      <alignment horizontal="center" vertical="center"/>
    </xf>
    <xf numFmtId="0" fontId="49" fillId="0" borderId="0" xfId="0" applyFont="1" applyAlignment="1">
      <alignment horizontal="center" vertical="center"/>
    </xf>
    <xf numFmtId="0" fontId="49" fillId="0" borderId="0" xfId="0" applyFont="1" applyAlignment="1">
      <alignment horizontal="right" vertical="center"/>
    </xf>
    <xf numFmtId="0" fontId="49" fillId="0" borderId="17" xfId="0" applyFont="1" applyBorder="1">
      <alignment vertical="center"/>
    </xf>
    <xf numFmtId="0" fontId="49" fillId="0" borderId="18" xfId="0" applyFont="1" applyBorder="1">
      <alignment vertical="center"/>
    </xf>
    <xf numFmtId="0" fontId="49" fillId="0" borderId="19" xfId="0" applyFont="1" applyBorder="1">
      <alignment vertical="center"/>
    </xf>
    <xf numFmtId="0" fontId="49" fillId="0" borderId="22" xfId="0" applyFont="1" applyBorder="1">
      <alignment vertical="center"/>
    </xf>
    <xf numFmtId="0" fontId="49" fillId="0" borderId="23" xfId="0" applyFont="1" applyBorder="1">
      <alignment vertical="center"/>
    </xf>
    <xf numFmtId="0" fontId="49" fillId="3" borderId="22" xfId="0" applyFont="1" applyFill="1" applyBorder="1" applyAlignment="1">
      <alignment horizontal="right" vertical="center"/>
    </xf>
    <xf numFmtId="0" fontId="49" fillId="0" borderId="4" xfId="0" applyFont="1" applyBorder="1" applyAlignment="1">
      <alignment horizontal="center" vertical="center"/>
    </xf>
    <xf numFmtId="0" fontId="49" fillId="0" borderId="4" xfId="0" applyFont="1" applyBorder="1" applyAlignment="1">
      <alignment horizontal="center" vertical="center" wrapText="1"/>
    </xf>
    <xf numFmtId="0" fontId="49" fillId="0" borderId="22" xfId="0" applyFont="1" applyBorder="1" applyAlignment="1">
      <alignment horizontal="right" vertical="center"/>
    </xf>
    <xf numFmtId="38" fontId="49" fillId="0" borderId="0" xfId="1" applyFont="1" applyBorder="1" applyProtection="1">
      <alignment vertical="center"/>
    </xf>
    <xf numFmtId="0" fontId="49" fillId="0" borderId="26" xfId="0" applyFont="1" applyBorder="1">
      <alignment vertical="center"/>
    </xf>
    <xf numFmtId="38" fontId="49" fillId="0" borderId="26" xfId="1" applyFont="1" applyBorder="1" applyProtection="1">
      <alignment vertical="center"/>
    </xf>
    <xf numFmtId="0" fontId="49" fillId="0" borderId="65" xfId="0" applyFont="1" applyBorder="1">
      <alignment vertical="center"/>
    </xf>
    <xf numFmtId="0" fontId="49" fillId="0" borderId="66" xfId="0" applyFont="1" applyBorder="1">
      <alignment vertical="center"/>
    </xf>
    <xf numFmtId="38" fontId="49" fillId="0" borderId="66" xfId="1" applyFont="1" applyBorder="1" applyProtection="1">
      <alignment vertical="center"/>
    </xf>
    <xf numFmtId="0" fontId="49" fillId="0" borderId="67" xfId="0" applyFont="1" applyBorder="1">
      <alignment vertical="center"/>
    </xf>
    <xf numFmtId="0" fontId="49" fillId="0" borderId="0" xfId="0" applyFont="1" applyAlignment="1">
      <alignment horizontal="center" vertical="center" wrapText="1"/>
    </xf>
    <xf numFmtId="38" fontId="49" fillId="0" borderId="0" xfId="1" applyFont="1" applyFill="1" applyBorder="1" applyAlignment="1" applyProtection="1">
      <alignment horizontal="center" vertical="center"/>
    </xf>
    <xf numFmtId="38" fontId="49" fillId="0" borderId="26" xfId="1" applyFont="1" applyFill="1" applyBorder="1" applyAlignment="1" applyProtection="1">
      <alignment horizontal="center" vertical="center"/>
    </xf>
    <xf numFmtId="0" fontId="49" fillId="0" borderId="25" xfId="0" applyFont="1" applyBorder="1">
      <alignment vertical="center"/>
    </xf>
    <xf numFmtId="0" fontId="49" fillId="0" borderId="27" xfId="0" applyFont="1" applyBorder="1">
      <alignment vertical="center"/>
    </xf>
    <xf numFmtId="0" fontId="49" fillId="0" borderId="0" xfId="0" applyFont="1" applyAlignment="1">
      <alignment horizontal="left" vertical="center"/>
    </xf>
    <xf numFmtId="0" fontId="49" fillId="0" borderId="3" xfId="0" applyFont="1" applyBorder="1">
      <alignment vertical="center"/>
    </xf>
    <xf numFmtId="0" fontId="49" fillId="0" borderId="4" xfId="0" applyFont="1" applyBorder="1">
      <alignment vertical="center"/>
    </xf>
    <xf numFmtId="0" fontId="49" fillId="0" borderId="5" xfId="0" applyFont="1" applyBorder="1">
      <alignment vertical="center"/>
    </xf>
    <xf numFmtId="0" fontId="49" fillId="0" borderId="6" xfId="0" applyFont="1" applyBorder="1">
      <alignment vertical="center"/>
    </xf>
    <xf numFmtId="0" fontId="49" fillId="0" borderId="7" xfId="0" applyFont="1" applyBorder="1">
      <alignment vertical="center"/>
    </xf>
    <xf numFmtId="0" fontId="49" fillId="0" borderId="71" xfId="0" applyFont="1" applyBorder="1" applyAlignment="1">
      <alignment horizontal="right" vertical="center"/>
    </xf>
    <xf numFmtId="0" fontId="49" fillId="0" borderId="72" xfId="0" applyFont="1" applyBorder="1">
      <alignment vertical="center"/>
    </xf>
    <xf numFmtId="0" fontId="49" fillId="0" borderId="73" xfId="0" applyFont="1" applyBorder="1">
      <alignment vertical="center"/>
    </xf>
    <xf numFmtId="0" fontId="49" fillId="3" borderId="6" xfId="0" applyFont="1" applyFill="1" applyBorder="1" applyAlignment="1">
      <alignment horizontal="right" vertical="center"/>
    </xf>
    <xf numFmtId="38" fontId="49" fillId="5" borderId="1" xfId="0" applyNumberFormat="1" applyFont="1" applyFill="1" applyBorder="1">
      <alignment vertical="center"/>
    </xf>
    <xf numFmtId="38" fontId="49" fillId="0" borderId="0" xfId="1" applyFont="1" applyFill="1" applyBorder="1" applyProtection="1">
      <alignment vertical="center"/>
    </xf>
    <xf numFmtId="0" fontId="49" fillId="0" borderId="71" xfId="0" applyFont="1" applyBorder="1">
      <alignment vertical="center"/>
    </xf>
    <xf numFmtId="38" fontId="49" fillId="0" borderId="72" xfId="1" applyFont="1" applyFill="1" applyBorder="1" applyProtection="1">
      <alignment vertical="center"/>
    </xf>
    <xf numFmtId="0" fontId="49" fillId="0" borderId="72" xfId="0" applyFont="1" applyBorder="1" applyAlignment="1">
      <alignment horizontal="right" vertical="center"/>
    </xf>
    <xf numFmtId="0" fontId="49" fillId="0" borderId="72" xfId="0" applyFont="1" applyBorder="1" applyAlignment="1">
      <alignment horizontal="center" vertical="center"/>
    </xf>
    <xf numFmtId="0" fontId="49" fillId="0" borderId="8" xfId="0" applyFont="1" applyBorder="1">
      <alignment vertical="center"/>
    </xf>
    <xf numFmtId="0" fontId="49" fillId="0" borderId="2" xfId="0" applyFont="1" applyBorder="1">
      <alignment vertical="center"/>
    </xf>
    <xf numFmtId="0" fontId="49" fillId="0" borderId="9" xfId="0" applyFont="1" applyBorder="1">
      <alignment vertical="center"/>
    </xf>
    <xf numFmtId="0" fontId="49" fillId="0" borderId="6" xfId="0" applyFont="1" applyBorder="1" applyAlignment="1">
      <alignment horizontal="right" vertical="center"/>
    </xf>
    <xf numFmtId="0" fontId="49" fillId="0" borderId="0" xfId="0" applyFont="1" applyAlignment="1">
      <alignment horizontal="distributed" vertical="center"/>
    </xf>
    <xf numFmtId="0" fontId="49" fillId="0" borderId="72" xfId="0" applyFont="1" applyBorder="1" applyAlignment="1">
      <alignment horizontal="center" vertical="center" wrapText="1"/>
    </xf>
    <xf numFmtId="0" fontId="52" fillId="0" borderId="0" xfId="2" applyFont="1">
      <alignment vertical="center"/>
    </xf>
    <xf numFmtId="0" fontId="53" fillId="0" borderId="0" xfId="2" applyFont="1">
      <alignment vertical="center"/>
    </xf>
    <xf numFmtId="0" fontId="49" fillId="0" borderId="2" xfId="2" applyFont="1" applyBorder="1">
      <alignment vertical="center"/>
    </xf>
    <xf numFmtId="0" fontId="49" fillId="0" borderId="0" xfId="2" quotePrefix="1" applyFont="1" applyAlignment="1">
      <alignment horizontal="right" vertical="center"/>
    </xf>
    <xf numFmtId="0" fontId="51" fillId="0" borderId="0" xfId="2" applyFont="1">
      <alignment vertical="center"/>
    </xf>
    <xf numFmtId="38" fontId="49" fillId="0" borderId="0" xfId="1" applyFont="1" applyAlignment="1" applyProtection="1">
      <alignment horizontal="center" vertical="center"/>
    </xf>
    <xf numFmtId="0" fontId="53" fillId="0" borderId="2" xfId="2" applyFont="1" applyBorder="1">
      <alignment vertical="center"/>
    </xf>
    <xf numFmtId="38" fontId="49" fillId="0" borderId="0" xfId="1" applyFont="1" applyProtection="1">
      <alignment vertical="center"/>
    </xf>
    <xf numFmtId="0" fontId="49" fillId="0" borderId="0" xfId="2" quotePrefix="1" applyFont="1" applyAlignment="1">
      <alignment horizontal="left" vertical="center"/>
    </xf>
    <xf numFmtId="0" fontId="49" fillId="0" borderId="0" xfId="2" applyFont="1" applyAlignment="1">
      <alignment horizontal="left" vertical="top"/>
    </xf>
    <xf numFmtId="0" fontId="0" fillId="6" borderId="1" xfId="0" applyFill="1" applyBorder="1" applyAlignment="1" applyProtection="1">
      <alignment horizontal="center" vertical="center"/>
      <protection locked="0"/>
    </xf>
    <xf numFmtId="0" fontId="47" fillId="6" borderId="68" xfId="0" applyFont="1" applyFill="1" applyBorder="1" applyAlignment="1" applyProtection="1">
      <alignment horizontal="center" vertical="center"/>
      <protection locked="0"/>
    </xf>
    <xf numFmtId="0" fontId="7" fillId="0" borderId="0" xfId="5" applyBorder="1" applyAlignment="1" applyProtection="1">
      <alignment vertical="center"/>
    </xf>
    <xf numFmtId="38" fontId="11" fillId="0" borderId="0" xfId="1" applyFont="1" applyProtection="1">
      <alignment vertical="center"/>
    </xf>
    <xf numFmtId="38" fontId="7" fillId="0" borderId="0" xfId="5" applyNumberFormat="1" applyProtection="1">
      <alignment vertical="center"/>
    </xf>
    <xf numFmtId="38" fontId="11" fillId="0" borderId="0" xfId="1" applyFont="1" applyAlignment="1" applyProtection="1">
      <alignment horizontal="center" vertical="center"/>
    </xf>
    <xf numFmtId="38" fontId="11" fillId="0" borderId="0" xfId="1" applyFont="1" applyAlignment="1" applyProtection="1">
      <alignment horizontal="left" vertical="center"/>
    </xf>
    <xf numFmtId="38" fontId="11" fillId="0" borderId="61" xfId="1" applyFont="1" applyFill="1" applyBorder="1" applyAlignment="1" applyProtection="1">
      <alignment horizontal="center" vertical="center"/>
    </xf>
    <xf numFmtId="38" fontId="11" fillId="0" borderId="61" xfId="1" applyFont="1" applyBorder="1" applyAlignment="1" applyProtection="1">
      <alignment horizontal="center" vertical="center"/>
    </xf>
    <xf numFmtId="38" fontId="37" fillId="0" borderId="0" xfId="1" applyFont="1" applyProtection="1">
      <alignment vertical="center"/>
    </xf>
    <xf numFmtId="38" fontId="11" fillId="0" borderId="0" xfId="1" applyFont="1" applyAlignment="1" applyProtection="1">
      <alignment vertical="center"/>
    </xf>
    <xf numFmtId="38" fontId="34" fillId="0" borderId="0" xfId="1" applyFont="1" applyAlignment="1" applyProtection="1">
      <alignment vertical="center"/>
    </xf>
    <xf numFmtId="38" fontId="11" fillId="0" borderId="17" xfId="1" applyFont="1" applyBorder="1" applyProtection="1">
      <alignment vertical="center"/>
    </xf>
    <xf numFmtId="38" fontId="11" fillId="0" borderId="18" xfId="1" applyFont="1" applyBorder="1" applyAlignment="1" applyProtection="1">
      <alignment vertical="center"/>
    </xf>
    <xf numFmtId="38" fontId="11" fillId="0" borderId="19" xfId="1" applyFont="1" applyBorder="1" applyAlignment="1" applyProtection="1">
      <alignment vertical="center"/>
    </xf>
    <xf numFmtId="38" fontId="11" fillId="0" borderId="22" xfId="1" applyFont="1" applyBorder="1" applyProtection="1">
      <alignment vertical="center"/>
    </xf>
    <xf numFmtId="38" fontId="11" fillId="0" borderId="0" xfId="1" applyFont="1" applyBorder="1" applyAlignment="1" applyProtection="1">
      <alignment vertical="center"/>
    </xf>
    <xf numFmtId="38" fontId="11" fillId="0" borderId="23" xfId="1" applyFont="1" applyBorder="1" applyAlignment="1" applyProtection="1">
      <alignment vertical="center"/>
    </xf>
    <xf numFmtId="38" fontId="11" fillId="0" borderId="0" xfId="1" applyFont="1" applyBorder="1" applyAlignment="1" applyProtection="1">
      <alignment horizontal="distributed" vertical="center"/>
    </xf>
    <xf numFmtId="38" fontId="11" fillId="0" borderId="0" xfId="1" applyFont="1" applyBorder="1" applyAlignment="1" applyProtection="1">
      <alignment horizontal="right" vertical="center"/>
    </xf>
    <xf numFmtId="38" fontId="11" fillId="0" borderId="0" xfId="1" applyFont="1" applyFill="1" applyBorder="1" applyAlignment="1" applyProtection="1">
      <alignment vertical="center"/>
    </xf>
    <xf numFmtId="38" fontId="11" fillId="0" borderId="25" xfId="1" applyFont="1" applyBorder="1" applyProtection="1">
      <alignment vertical="center"/>
    </xf>
    <xf numFmtId="38" fontId="11" fillId="0" borderId="26" xfId="1" applyFont="1" applyBorder="1" applyAlignment="1" applyProtection="1">
      <alignment vertical="center"/>
    </xf>
    <xf numFmtId="38" fontId="11" fillId="0" borderId="27" xfId="1" applyFont="1" applyBorder="1" applyAlignment="1" applyProtection="1">
      <alignment vertical="center"/>
    </xf>
    <xf numFmtId="38" fontId="11" fillId="6" borderId="75" xfId="1" applyFont="1" applyFill="1" applyBorder="1" applyAlignment="1" applyProtection="1">
      <alignment horizontal="center" vertical="center"/>
      <protection locked="0"/>
    </xf>
    <xf numFmtId="0" fontId="0" fillId="0" borderId="1" xfId="0" applyBorder="1">
      <alignment vertical="center"/>
    </xf>
    <xf numFmtId="38" fontId="11" fillId="0" borderId="0" xfId="1" applyFont="1" applyBorder="1" applyProtection="1">
      <alignment vertical="center"/>
    </xf>
    <xf numFmtId="38" fontId="11" fillId="0" borderId="0" xfId="1" applyFont="1" applyFill="1" applyBorder="1" applyAlignment="1" applyProtection="1">
      <alignment horizontal="center" vertical="center"/>
    </xf>
    <xf numFmtId="38" fontId="11" fillId="0" borderId="0" xfId="1" applyFont="1" applyBorder="1" applyAlignment="1" applyProtection="1">
      <alignment horizontal="left" vertical="center"/>
    </xf>
    <xf numFmtId="38" fontId="34" fillId="0" borderId="0" xfId="1" applyFont="1" applyBorder="1" applyAlignment="1" applyProtection="1">
      <alignment horizontal="left" vertical="center"/>
    </xf>
    <xf numFmtId="38" fontId="11" fillId="0" borderId="0" xfId="1" applyFont="1" applyAlignment="1" applyProtection="1">
      <alignment horizontal="left" vertical="center" wrapText="1"/>
    </xf>
    <xf numFmtId="38" fontId="35" fillId="0" borderId="61" xfId="1" applyFont="1" applyFill="1" applyBorder="1" applyAlignment="1" applyProtection="1">
      <alignment horizontal="distributed" vertical="center"/>
    </xf>
    <xf numFmtId="38" fontId="11" fillId="0" borderId="61" xfId="1" applyFont="1" applyFill="1" applyBorder="1" applyAlignment="1" applyProtection="1">
      <alignment vertical="center"/>
    </xf>
    <xf numFmtId="38" fontId="11" fillId="0" borderId="61" xfId="1" applyFont="1" applyBorder="1" applyAlignment="1" applyProtection="1">
      <alignment vertical="center"/>
    </xf>
    <xf numFmtId="38" fontId="11" fillId="0" borderId="0" xfId="1" applyFont="1" applyFill="1" applyProtection="1">
      <alignment vertical="center"/>
    </xf>
    <xf numFmtId="38" fontId="33" fillId="0" borderId="0" xfId="1" applyFont="1" applyFill="1" applyBorder="1" applyAlignment="1" applyProtection="1">
      <alignment horizontal="center" vertical="center"/>
    </xf>
    <xf numFmtId="38" fontId="34" fillId="0" borderId="0" xfId="1" applyFont="1" applyAlignment="1" applyProtection="1">
      <alignment horizontal="left" vertical="center"/>
    </xf>
    <xf numFmtId="38" fontId="11" fillId="0" borderId="23" xfId="1" applyFont="1" applyFill="1" applyBorder="1" applyAlignment="1" applyProtection="1">
      <alignment vertical="center"/>
    </xf>
    <xf numFmtId="0" fontId="35" fillId="0" borderId="0" xfId="6" applyFont="1"/>
    <xf numFmtId="38" fontId="36" fillId="0" borderId="0" xfId="5" applyNumberFormat="1" applyFont="1" applyProtection="1">
      <alignment vertical="center"/>
    </xf>
    <xf numFmtId="0" fontId="35" fillId="0" borderId="0" xfId="6" applyFont="1" applyAlignment="1">
      <alignment horizontal="center" vertical="center" wrapText="1"/>
    </xf>
    <xf numFmtId="0" fontId="35" fillId="0" borderId="0" xfId="6" applyFont="1" applyAlignment="1">
      <alignment vertical="center" wrapText="1"/>
    </xf>
    <xf numFmtId="38" fontId="35" fillId="0" borderId="0" xfId="5" applyNumberFormat="1" applyFont="1" applyBorder="1" applyAlignment="1" applyProtection="1">
      <alignment horizontal="left"/>
    </xf>
    <xf numFmtId="38" fontId="35" fillId="0" borderId="0" xfId="5" applyNumberFormat="1" applyFont="1" applyBorder="1" applyAlignment="1" applyProtection="1">
      <alignment horizontal="center"/>
    </xf>
    <xf numFmtId="0" fontId="35" fillId="0" borderId="0" xfId="6" applyFont="1" applyAlignment="1">
      <alignment horizontal="left" vertical="center" wrapText="1"/>
    </xf>
    <xf numFmtId="0" fontId="35" fillId="0" borderId="0" xfId="6" applyFont="1" applyAlignment="1">
      <alignment horizontal="left"/>
    </xf>
    <xf numFmtId="38" fontId="11" fillId="0" borderId="69" xfId="1" applyFont="1" applyFill="1" applyBorder="1" applyAlignment="1" applyProtection="1">
      <alignment horizontal="center" vertical="center"/>
    </xf>
    <xf numFmtId="38" fontId="11" fillId="0" borderId="69" xfId="1" applyFont="1" applyBorder="1" applyAlignment="1" applyProtection="1">
      <alignment horizontal="center" vertical="center"/>
    </xf>
    <xf numFmtId="38" fontId="38" fillId="0" borderId="0" xfId="5" applyNumberFormat="1" applyFont="1" applyBorder="1" applyAlignment="1" applyProtection="1">
      <alignment horizontal="left"/>
    </xf>
    <xf numFmtId="38" fontId="38" fillId="0" borderId="17" xfId="5" applyNumberFormat="1" applyFont="1" applyBorder="1" applyAlignment="1" applyProtection="1">
      <alignment horizontal="left"/>
    </xf>
    <xf numFmtId="38" fontId="35" fillId="0" borderId="18" xfId="5" applyNumberFormat="1" applyFont="1" applyBorder="1" applyAlignment="1" applyProtection="1">
      <alignment horizontal="center"/>
    </xf>
    <xf numFmtId="0" fontId="35" fillId="0" borderId="18" xfId="6" applyFont="1" applyBorder="1" applyAlignment="1">
      <alignment horizontal="center" vertical="center" wrapText="1"/>
    </xf>
    <xf numFmtId="0" fontId="35" fillId="0" borderId="18" xfId="6" applyFont="1" applyBorder="1" applyAlignment="1">
      <alignment vertical="center" wrapText="1"/>
    </xf>
    <xf numFmtId="0" fontId="35" fillId="0" borderId="18" xfId="6" applyFont="1" applyBorder="1"/>
    <xf numFmtId="0" fontId="35" fillId="0" borderId="18" xfId="6" applyFont="1" applyBorder="1" applyAlignment="1">
      <alignment vertical="center"/>
    </xf>
    <xf numFmtId="0" fontId="35" fillId="0" borderId="19" xfId="6" applyFont="1" applyBorder="1" applyAlignment="1">
      <alignment vertical="center"/>
    </xf>
    <xf numFmtId="0" fontId="35" fillId="0" borderId="0" xfId="6" applyFont="1" applyAlignment="1">
      <alignment vertical="center"/>
    </xf>
    <xf numFmtId="38" fontId="35" fillId="0" borderId="22" xfId="5" applyNumberFormat="1" applyFont="1" applyBorder="1" applyAlignment="1" applyProtection="1">
      <alignment horizontal="distributed"/>
    </xf>
    <xf numFmtId="38" fontId="35" fillId="0" borderId="0" xfId="5" applyNumberFormat="1" applyFont="1" applyBorder="1" applyAlignment="1" applyProtection="1">
      <alignment horizontal="distributed"/>
    </xf>
    <xf numFmtId="0" fontId="35" fillId="0" borderId="23" xfId="6" applyFont="1" applyBorder="1" applyAlignment="1">
      <alignment vertical="center"/>
    </xf>
    <xf numFmtId="38" fontId="35" fillId="0" borderId="22" xfId="5" applyNumberFormat="1" applyFont="1" applyFill="1" applyBorder="1" applyAlignment="1" applyProtection="1">
      <alignment horizontal="distributed"/>
    </xf>
    <xf numFmtId="38" fontId="35" fillId="0" borderId="0" xfId="5" applyNumberFormat="1" applyFont="1" applyFill="1" applyBorder="1" applyAlignment="1" applyProtection="1">
      <alignment horizontal="distributed"/>
    </xf>
    <xf numFmtId="38" fontId="35" fillId="0" borderId="0" xfId="5" applyNumberFormat="1" applyFont="1" applyFill="1" applyBorder="1" applyAlignment="1" applyProtection="1">
      <alignment horizontal="left"/>
    </xf>
    <xf numFmtId="38" fontId="35" fillId="0" borderId="0" xfId="5" applyNumberFormat="1" applyFont="1" applyFill="1" applyBorder="1" applyAlignment="1" applyProtection="1">
      <alignment horizontal="center"/>
    </xf>
    <xf numFmtId="38" fontId="35" fillId="0" borderId="0" xfId="5" applyNumberFormat="1" applyFont="1" applyFill="1" applyBorder="1" applyAlignment="1" applyProtection="1"/>
    <xf numFmtId="0" fontId="35" fillId="0" borderId="0" xfId="6" applyFont="1" applyAlignment="1">
      <alignment horizontal="left" vertical="center"/>
    </xf>
    <xf numFmtId="0" fontId="35" fillId="0" borderId="0" xfId="6" applyFont="1" applyAlignment="1">
      <alignment horizontal="center"/>
    </xf>
    <xf numFmtId="38" fontId="35" fillId="0" borderId="22" xfId="5" applyNumberFormat="1" applyFont="1" applyBorder="1" applyAlignment="1" applyProtection="1">
      <alignment horizontal="left"/>
    </xf>
    <xf numFmtId="0" fontId="35" fillId="0" borderId="22" xfId="6" applyFont="1" applyBorder="1"/>
    <xf numFmtId="0" fontId="35" fillId="0" borderId="0" xfId="6" applyFont="1" applyAlignment="1">
      <alignment horizontal="center" vertical="center"/>
    </xf>
    <xf numFmtId="0" fontId="35" fillId="0" borderId="25" xfId="6" applyFont="1" applyBorder="1"/>
    <xf numFmtId="0" fontId="35" fillId="0" borderId="26" xfId="6" applyFont="1" applyBorder="1"/>
    <xf numFmtId="0" fontId="35" fillId="0" borderId="27" xfId="6" applyFont="1" applyBorder="1"/>
    <xf numFmtId="38" fontId="11" fillId="6" borderId="70" xfId="1" applyFont="1" applyFill="1" applyBorder="1" applyAlignment="1" applyProtection="1">
      <alignment horizontal="center" vertical="center"/>
      <protection locked="0"/>
    </xf>
    <xf numFmtId="0" fontId="35" fillId="6" borderId="0" xfId="6" applyFont="1" applyFill="1" applyAlignment="1" applyProtection="1">
      <alignment vertical="center"/>
      <protection locked="0"/>
    </xf>
    <xf numFmtId="0" fontId="35" fillId="6" borderId="0" xfId="6" applyFont="1" applyFill="1" applyProtection="1">
      <protection locked="0"/>
    </xf>
    <xf numFmtId="38" fontId="31" fillId="0" borderId="0" xfId="5" applyNumberFormat="1" applyFont="1" applyBorder="1" applyAlignment="1" applyProtection="1"/>
    <xf numFmtId="38" fontId="34" fillId="0" borderId="0" xfId="1" applyFont="1" applyFill="1" applyBorder="1" applyAlignment="1" applyProtection="1">
      <alignment horizontal="left" vertical="center"/>
    </xf>
    <xf numFmtId="38" fontId="34" fillId="0" borderId="0" xfId="1" applyFont="1" applyFill="1" applyBorder="1" applyAlignment="1" applyProtection="1">
      <alignment horizontal="center" vertical="center"/>
    </xf>
    <xf numFmtId="38" fontId="34" fillId="0" borderId="18" xfId="1" applyFont="1" applyFill="1" applyBorder="1" applyAlignment="1" applyProtection="1">
      <alignment horizontal="left" vertical="center"/>
    </xf>
    <xf numFmtId="38" fontId="11" fillId="0" borderId="18" xfId="1" applyFont="1" applyFill="1" applyBorder="1" applyAlignment="1" applyProtection="1">
      <alignment horizontal="center" vertical="center"/>
    </xf>
    <xf numFmtId="38" fontId="11" fillId="0" borderId="18" xfId="1" applyFont="1" applyBorder="1" applyProtection="1">
      <alignment vertical="center"/>
    </xf>
    <xf numFmtId="38" fontId="11" fillId="0" borderId="19" xfId="1" applyFont="1" applyBorder="1" applyProtection="1">
      <alignment vertical="center"/>
    </xf>
    <xf numFmtId="38" fontId="11" fillId="0" borderId="22" xfId="1" applyFont="1" applyBorder="1" applyAlignment="1" applyProtection="1">
      <alignment horizontal="distributed" vertical="center"/>
    </xf>
    <xf numFmtId="38" fontId="11" fillId="0" borderId="23" xfId="1" applyFont="1" applyBorder="1" applyProtection="1">
      <alignment vertical="center"/>
    </xf>
    <xf numFmtId="38" fontId="34" fillId="0" borderId="0" xfId="1" applyFont="1" applyFill="1" applyBorder="1" applyAlignment="1" applyProtection="1">
      <alignment horizontal="distributed" vertical="center"/>
    </xf>
    <xf numFmtId="38" fontId="11" fillId="0" borderId="0" xfId="1" applyFont="1" applyFill="1" applyBorder="1" applyAlignment="1" applyProtection="1">
      <alignment horizontal="distributed" vertical="center"/>
    </xf>
    <xf numFmtId="38" fontId="11" fillId="0" borderId="26" xfId="1" applyFont="1" applyFill="1" applyBorder="1" applyAlignment="1" applyProtection="1">
      <alignment horizontal="center" vertical="center"/>
    </xf>
    <xf numFmtId="38" fontId="11" fillId="0" borderId="26" xfId="1" applyFont="1" applyBorder="1" applyProtection="1">
      <alignment vertical="center"/>
    </xf>
    <xf numFmtId="38" fontId="11" fillId="0" borderId="27" xfId="1" applyFont="1" applyBorder="1" applyProtection="1">
      <alignment vertical="center"/>
    </xf>
    <xf numFmtId="38" fontId="11" fillId="0" borderId="0" xfId="1" applyFont="1" applyFill="1" applyBorder="1" applyProtection="1">
      <alignment vertical="center"/>
    </xf>
    <xf numFmtId="38" fontId="11" fillId="0" borderId="22" xfId="1" applyFont="1" applyFill="1" applyBorder="1" applyProtection="1">
      <alignment vertical="center"/>
    </xf>
    <xf numFmtId="38" fontId="11" fillId="0" borderId="23" xfId="1" applyFont="1" applyFill="1" applyBorder="1" applyProtection="1">
      <alignment vertical="center"/>
    </xf>
    <xf numFmtId="38" fontId="11" fillId="0" borderId="25" xfId="1" applyFont="1" applyFill="1" applyBorder="1" applyProtection="1">
      <alignment vertical="center"/>
    </xf>
    <xf numFmtId="38" fontId="11" fillId="0" borderId="26" xfId="1" applyFont="1" applyFill="1" applyBorder="1" applyAlignment="1" applyProtection="1">
      <alignment horizontal="left" vertical="center"/>
    </xf>
    <xf numFmtId="38" fontId="11" fillId="0" borderId="26" xfId="1" applyFont="1" applyFill="1" applyBorder="1" applyAlignment="1" applyProtection="1">
      <alignment vertical="center"/>
    </xf>
    <xf numFmtId="38" fontId="11" fillId="0" borderId="26" xfId="1" applyFont="1" applyFill="1" applyBorder="1" applyProtection="1">
      <alignment vertical="center"/>
    </xf>
    <xf numFmtId="38" fontId="11" fillId="0" borderId="27" xfId="1" applyFont="1" applyFill="1" applyBorder="1" applyProtection="1">
      <alignment vertical="center"/>
    </xf>
    <xf numFmtId="38" fontId="11" fillId="0" borderId="0" xfId="1" applyFont="1" applyFill="1" applyBorder="1" applyAlignment="1" applyProtection="1">
      <alignment horizontal="left" vertical="center"/>
    </xf>
    <xf numFmtId="38" fontId="34" fillId="0" borderId="18" xfId="1" applyFont="1" applyBorder="1" applyAlignment="1" applyProtection="1">
      <alignment vertical="center"/>
    </xf>
    <xf numFmtId="38" fontId="34" fillId="0" borderId="0" xfId="1" applyFont="1" applyBorder="1" applyAlignment="1" applyProtection="1">
      <alignment vertical="center"/>
    </xf>
    <xf numFmtId="38" fontId="34" fillId="0" borderId="26" xfId="1" applyFont="1" applyBorder="1" applyAlignment="1" applyProtection="1">
      <alignment vertical="center"/>
    </xf>
    <xf numFmtId="38" fontId="35" fillId="0" borderId="0" xfId="5" applyNumberFormat="1" applyFont="1" applyBorder="1" applyAlignment="1" applyProtection="1">
      <alignment horizontal="left" vertical="center"/>
    </xf>
    <xf numFmtId="38" fontId="35" fillId="0" borderId="22" xfId="5" applyNumberFormat="1" applyFont="1" applyBorder="1" applyAlignment="1" applyProtection="1"/>
    <xf numFmtId="0" fontId="35" fillId="0" borderId="23" xfId="6" applyFont="1" applyBorder="1" applyAlignment="1">
      <alignment vertical="center" wrapText="1"/>
    </xf>
    <xf numFmtId="38" fontId="35" fillId="0" borderId="10" xfId="1" applyFont="1" applyFill="1" applyBorder="1" applyAlignment="1" applyProtection="1">
      <alignment vertical="center"/>
    </xf>
    <xf numFmtId="38" fontId="35" fillId="0" borderId="11" xfId="1" applyFont="1" applyFill="1" applyBorder="1" applyAlignment="1" applyProtection="1">
      <alignment vertical="center"/>
    </xf>
    <xf numFmtId="38" fontId="35" fillId="0" borderId="1" xfId="1" applyFont="1" applyFill="1" applyBorder="1" applyAlignment="1" applyProtection="1">
      <alignment vertical="center"/>
    </xf>
    <xf numFmtId="38" fontId="35" fillId="0" borderId="25" xfId="5" applyNumberFormat="1" applyFont="1" applyFill="1" applyBorder="1" applyAlignment="1" applyProtection="1">
      <alignment horizontal="distributed"/>
    </xf>
    <xf numFmtId="38" fontId="35" fillId="0" borderId="26" xfId="5" applyNumberFormat="1" applyFont="1" applyFill="1" applyBorder="1" applyAlignment="1" applyProtection="1">
      <alignment horizontal="distributed"/>
    </xf>
    <xf numFmtId="38" fontId="35" fillId="0" borderId="26" xfId="5" applyNumberFormat="1" applyFont="1" applyFill="1" applyBorder="1" applyAlignment="1" applyProtection="1">
      <alignment horizontal="left"/>
    </xf>
    <xf numFmtId="38" fontId="35" fillId="0" borderId="26" xfId="5" applyNumberFormat="1" applyFont="1" applyFill="1" applyBorder="1" applyAlignment="1" applyProtection="1">
      <alignment horizontal="center"/>
    </xf>
    <xf numFmtId="0" fontId="35" fillId="0" borderId="26" xfId="6" applyFont="1" applyBorder="1" applyAlignment="1">
      <alignment vertical="center" wrapText="1"/>
    </xf>
    <xf numFmtId="0" fontId="35" fillId="0" borderId="26" xfId="6" applyFont="1" applyBorder="1" applyAlignment="1">
      <alignment horizontal="left" vertical="center"/>
    </xf>
    <xf numFmtId="0" fontId="35" fillId="0" borderId="26" xfId="6" applyFont="1" applyBorder="1" applyAlignment="1">
      <alignment horizontal="center"/>
    </xf>
    <xf numFmtId="38" fontId="35" fillId="6" borderId="1" xfId="1" applyFont="1" applyFill="1" applyBorder="1" applyAlignment="1" applyProtection="1">
      <alignment vertical="center"/>
      <protection locked="0"/>
    </xf>
    <xf numFmtId="0" fontId="7" fillId="0" borderId="0" xfId="5" applyProtection="1">
      <alignment vertical="center"/>
    </xf>
    <xf numFmtId="38" fontId="5" fillId="0" borderId="61" xfId="1" applyFont="1" applyFill="1" applyBorder="1" applyAlignment="1" applyProtection="1">
      <alignment horizontal="center"/>
    </xf>
    <xf numFmtId="38" fontId="5" fillId="0" borderId="61" xfId="1" applyFont="1" applyFill="1" applyBorder="1" applyAlignment="1" applyProtection="1"/>
    <xf numFmtId="0" fontId="11" fillId="0" borderId="18" xfId="0" applyFont="1" applyBorder="1">
      <alignment vertical="center"/>
    </xf>
    <xf numFmtId="38" fontId="11" fillId="0" borderId="18" xfId="1" applyFont="1" applyBorder="1" applyAlignment="1" applyProtection="1">
      <alignment horizontal="left" vertical="center"/>
    </xf>
    <xf numFmtId="0" fontId="11" fillId="0" borderId="19" xfId="0" applyFont="1" applyBorder="1">
      <alignment vertical="center"/>
    </xf>
    <xf numFmtId="0" fontId="11" fillId="0" borderId="23" xfId="0" applyFont="1" applyBorder="1">
      <alignment vertical="center"/>
    </xf>
    <xf numFmtId="0" fontId="11" fillId="0" borderId="0" xfId="0" applyFont="1" applyAlignment="1">
      <alignment horizontal="distributed" vertical="center"/>
    </xf>
    <xf numFmtId="0" fontId="11" fillId="0" borderId="0" xfId="0" applyFont="1" applyAlignment="1">
      <alignment horizontal="center" vertical="center"/>
    </xf>
    <xf numFmtId="0" fontId="11" fillId="0" borderId="23" xfId="0" applyFont="1" applyBorder="1" applyAlignment="1">
      <alignment horizontal="center" vertical="center"/>
    </xf>
    <xf numFmtId="0" fontId="11" fillId="0" borderId="26" xfId="0" applyFont="1" applyBorder="1">
      <alignment vertical="center"/>
    </xf>
    <xf numFmtId="38" fontId="11" fillId="0" borderId="26" xfId="1" applyFont="1" applyBorder="1" applyAlignment="1" applyProtection="1">
      <alignment horizontal="left" vertical="center"/>
    </xf>
    <xf numFmtId="0" fontId="11" fillId="0" borderId="27" xfId="0" applyFont="1" applyBorder="1">
      <alignment vertical="center"/>
    </xf>
    <xf numFmtId="0" fontId="34" fillId="0" borderId="0" xfId="0" applyFont="1">
      <alignment vertical="center"/>
    </xf>
    <xf numFmtId="0" fontId="11" fillId="0" borderId="17" xfId="0" applyFont="1" applyBorder="1">
      <alignment vertical="center"/>
    </xf>
    <xf numFmtId="0" fontId="34" fillId="0" borderId="18" xfId="0" applyFont="1" applyBorder="1">
      <alignment vertical="center"/>
    </xf>
    <xf numFmtId="0" fontId="11" fillId="0" borderId="22" xfId="0" applyFont="1" applyBorder="1">
      <alignment vertical="center"/>
    </xf>
    <xf numFmtId="0" fontId="35" fillId="0" borderId="4" xfId="0" applyFont="1" applyBorder="1">
      <alignment vertical="center"/>
    </xf>
    <xf numFmtId="0" fontId="35" fillId="0" borderId="5" xfId="0" applyFont="1" applyBorder="1">
      <alignment vertical="center"/>
    </xf>
    <xf numFmtId="0" fontId="34" fillId="0" borderId="0" xfId="0" applyFont="1" applyAlignment="1">
      <alignment horizontal="distributed" vertical="center"/>
    </xf>
    <xf numFmtId="0" fontId="11" fillId="0" borderId="25" xfId="0" applyFont="1" applyBorder="1">
      <alignment vertical="center"/>
    </xf>
    <xf numFmtId="0" fontId="11" fillId="0" borderId="18" xfId="0" applyFont="1" applyBorder="1" applyAlignment="1">
      <alignment horizontal="center" vertical="center"/>
    </xf>
    <xf numFmtId="0" fontId="35" fillId="0" borderId="12" xfId="0" applyFont="1" applyBorder="1">
      <alignment vertical="center"/>
    </xf>
    <xf numFmtId="0" fontId="35" fillId="0" borderId="11" xfId="0" applyFont="1" applyBorder="1">
      <alignment vertical="center"/>
    </xf>
    <xf numFmtId="0" fontId="11" fillId="0" borderId="26" xfId="0" applyFont="1" applyBorder="1" applyAlignment="1">
      <alignment horizontal="center" vertical="center"/>
    </xf>
    <xf numFmtId="179" fontId="5" fillId="2" borderId="1" xfId="4" applyNumberFormat="1" applyFill="1" applyBorder="1" applyProtection="1">
      <alignment vertical="center"/>
      <protection locked="0"/>
    </xf>
    <xf numFmtId="0" fontId="0" fillId="0" borderId="0" xfId="0" applyAlignment="1">
      <alignment horizontal="left" vertical="center"/>
    </xf>
    <xf numFmtId="0" fontId="61" fillId="0" borderId="0" xfId="7" applyFont="1" applyAlignment="1">
      <alignment vertical="center"/>
    </xf>
    <xf numFmtId="0" fontId="61" fillId="0" borderId="0" xfId="7" applyFont="1" applyAlignment="1">
      <alignment horizontal="left" vertical="center" wrapText="1"/>
    </xf>
    <xf numFmtId="0" fontId="61" fillId="0" borderId="0" xfId="7" applyFont="1" applyAlignment="1">
      <alignment horizontal="center" vertical="center" wrapText="1"/>
    </xf>
    <xf numFmtId="0" fontId="61" fillId="0" borderId="0" xfId="7" applyFont="1" applyAlignment="1">
      <alignment horizontal="center" vertical="center"/>
    </xf>
    <xf numFmtId="0" fontId="61" fillId="0" borderId="0" xfId="7" applyFont="1" applyAlignment="1">
      <alignment vertical="center" wrapText="1"/>
    </xf>
    <xf numFmtId="0" fontId="61" fillId="0" borderId="0" xfId="7" applyFont="1" applyAlignment="1">
      <alignment horizontal="left" vertical="center"/>
    </xf>
    <xf numFmtId="0" fontId="53" fillId="0" borderId="0" xfId="7" applyFont="1" applyAlignment="1">
      <alignment vertical="center"/>
    </xf>
    <xf numFmtId="0" fontId="53" fillId="0" borderId="0" xfId="7" applyFont="1" applyAlignment="1">
      <alignment horizontal="left" vertical="center"/>
    </xf>
    <xf numFmtId="0" fontId="63" fillId="0" borderId="0" xfId="7" applyFont="1" applyAlignment="1">
      <alignment vertical="center"/>
    </xf>
    <xf numFmtId="0" fontId="30" fillId="0" borderId="0" xfId="0" applyFont="1">
      <alignment vertical="center"/>
    </xf>
    <xf numFmtId="0" fontId="31" fillId="0" borderId="0" xfId="0" applyFont="1">
      <alignment vertical="center"/>
    </xf>
    <xf numFmtId="0" fontId="5" fillId="0" borderId="0" xfId="0" applyFont="1">
      <alignment vertical="center"/>
    </xf>
    <xf numFmtId="0" fontId="31" fillId="0" borderId="2" xfId="0" applyFont="1" applyBorder="1" applyAlignment="1">
      <alignment horizontal="left" vertical="center"/>
    </xf>
    <xf numFmtId="0" fontId="31" fillId="0" borderId="9" xfId="0" applyFont="1" applyBorder="1" applyAlignment="1">
      <alignment horizontal="left" vertical="center"/>
    </xf>
    <xf numFmtId="0" fontId="5" fillId="0" borderId="0" xfId="0" applyFont="1" applyAlignment="1">
      <alignment horizontal="center" vertical="center"/>
    </xf>
    <xf numFmtId="0" fontId="5" fillId="0" borderId="23" xfId="0" applyFont="1" applyBorder="1">
      <alignment vertical="center"/>
    </xf>
    <xf numFmtId="0" fontId="31" fillId="0" borderId="13" xfId="0" applyFont="1" applyBorder="1" applyAlignment="1">
      <alignment horizontal="left" vertical="center"/>
    </xf>
    <xf numFmtId="0" fontId="31" fillId="0" borderId="8" xfId="0" applyFont="1" applyBorder="1" applyAlignment="1">
      <alignment horizontal="left" vertical="center"/>
    </xf>
    <xf numFmtId="0" fontId="6" fillId="0" borderId="0" xfId="0" applyFont="1">
      <alignment vertical="center"/>
    </xf>
    <xf numFmtId="0" fontId="40" fillId="0" borderId="0" xfId="0" applyFont="1" applyAlignment="1">
      <alignment horizontal="center" vertical="center"/>
    </xf>
    <xf numFmtId="0" fontId="39" fillId="0" borderId="0" xfId="0" applyFont="1">
      <alignment vertical="center"/>
    </xf>
    <xf numFmtId="0" fontId="0" fillId="0" borderId="23"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2" xfId="0" applyBorder="1">
      <alignment vertical="center"/>
    </xf>
    <xf numFmtId="0" fontId="0" fillId="0" borderId="0" xfId="0"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7" fillId="0" borderId="0" xfId="5" applyBorder="1">
      <alignment vertical="center"/>
    </xf>
    <xf numFmtId="0" fontId="7" fillId="0" borderId="0" xfId="5" applyNumberFormat="1" applyProtection="1">
      <alignment vertical="center"/>
      <protection locked="0"/>
    </xf>
    <xf numFmtId="38" fontId="7" fillId="0" borderId="0" xfId="5" applyNumberFormat="1" applyProtection="1">
      <alignment vertical="center"/>
      <protection locked="0"/>
    </xf>
    <xf numFmtId="0" fontId="7" fillId="0" borderId="0" xfId="5" applyAlignment="1" applyProtection="1">
      <protection locked="0"/>
    </xf>
    <xf numFmtId="0" fontId="7" fillId="0" borderId="0" xfId="5" applyProtection="1">
      <alignment vertical="center"/>
      <protection locked="0"/>
    </xf>
    <xf numFmtId="0" fontId="7" fillId="0" borderId="0" xfId="5" applyAlignment="1" applyProtection="1">
      <alignment vertical="center"/>
      <protection locked="0"/>
    </xf>
    <xf numFmtId="0" fontId="5" fillId="0" borderId="10" xfId="4" applyBorder="1" applyAlignment="1">
      <alignment horizontal="left" vertical="center"/>
    </xf>
    <xf numFmtId="0" fontId="5" fillId="0" borderId="12" xfId="4" applyBorder="1" applyAlignment="1">
      <alignment horizontal="left" vertical="center"/>
    </xf>
    <xf numFmtId="0" fontId="5" fillId="0" borderId="11" xfId="4" applyBorder="1" applyAlignment="1">
      <alignment horizontal="left" vertical="center"/>
    </xf>
    <xf numFmtId="0" fontId="5" fillId="0" borderId="0" xfId="4" applyAlignment="1">
      <alignment horizontal="center" vertical="center"/>
    </xf>
    <xf numFmtId="0" fontId="5" fillId="2" borderId="1" xfId="4" applyFill="1" applyBorder="1" applyAlignment="1" applyProtection="1">
      <alignment horizontal="center" vertical="center"/>
      <protection locked="0"/>
    </xf>
    <xf numFmtId="0" fontId="46" fillId="2" borderId="1" xfId="4" applyFont="1" applyFill="1" applyBorder="1" applyAlignment="1" applyProtection="1">
      <alignment horizontal="left" vertical="center" wrapText="1"/>
      <protection locked="0"/>
    </xf>
    <xf numFmtId="0" fontId="5" fillId="2" borderId="1" xfId="4" applyFill="1" applyBorder="1" applyAlignment="1" applyProtection="1">
      <alignment horizontal="left" vertical="center" wrapText="1"/>
      <protection locked="0"/>
    </xf>
    <xf numFmtId="0" fontId="5" fillId="2" borderId="1" xfId="4" applyFill="1" applyBorder="1" applyAlignment="1" applyProtection="1">
      <alignment horizontal="left" vertical="center"/>
      <protection locked="0"/>
    </xf>
    <xf numFmtId="0" fontId="5" fillId="0" borderId="10" xfId="4" applyBorder="1" applyAlignment="1">
      <alignment horizontal="center" vertical="center"/>
    </xf>
    <xf numFmtId="0" fontId="5" fillId="0" borderId="11" xfId="4" applyBorder="1" applyAlignment="1">
      <alignment horizontal="center" vertical="center"/>
    </xf>
    <xf numFmtId="179" fontId="5" fillId="2" borderId="14" xfId="4" applyNumberFormat="1" applyFill="1" applyBorder="1" applyAlignment="1" applyProtection="1">
      <alignment horizontal="right" vertical="center"/>
      <protection locked="0"/>
    </xf>
    <xf numFmtId="179" fontId="5" fillId="2" borderId="13" xfId="4" applyNumberFormat="1" applyFill="1" applyBorder="1" applyAlignment="1" applyProtection="1">
      <alignment horizontal="right" vertical="center"/>
      <protection locked="0"/>
    </xf>
    <xf numFmtId="0" fontId="5" fillId="2" borderId="3" xfId="4" applyFill="1" applyBorder="1" applyAlignment="1" applyProtection="1">
      <alignment horizontal="left" vertical="center" wrapText="1"/>
      <protection locked="0"/>
    </xf>
    <xf numFmtId="0" fontId="5" fillId="2" borderId="4" xfId="4" applyFill="1" applyBorder="1" applyAlignment="1" applyProtection="1">
      <alignment horizontal="left" vertical="center" wrapText="1"/>
      <protection locked="0"/>
    </xf>
    <xf numFmtId="0" fontId="5" fillId="2" borderId="5" xfId="4" applyFill="1" applyBorder="1" applyAlignment="1" applyProtection="1">
      <alignment horizontal="left" vertical="center" wrapText="1"/>
      <protection locked="0"/>
    </xf>
    <xf numFmtId="0" fontId="5" fillId="2" borderId="8" xfId="4" applyFill="1" applyBorder="1" applyAlignment="1" applyProtection="1">
      <alignment horizontal="left" vertical="center" wrapText="1"/>
      <protection locked="0"/>
    </xf>
    <xf numFmtId="0" fontId="5" fillId="2" borderId="2" xfId="4" applyFill="1" applyBorder="1" applyAlignment="1" applyProtection="1">
      <alignment horizontal="left" vertical="center" wrapText="1"/>
      <protection locked="0"/>
    </xf>
    <xf numFmtId="0" fontId="5" fillId="2" borderId="9" xfId="4" applyFill="1" applyBorder="1" applyAlignment="1" applyProtection="1">
      <alignment horizontal="left" vertical="center" wrapText="1"/>
      <protection locked="0"/>
    </xf>
    <xf numFmtId="0" fontId="5" fillId="2" borderId="10" xfId="4" applyFill="1" applyBorder="1" applyAlignment="1" applyProtection="1">
      <alignment horizontal="center" vertical="center"/>
      <protection locked="0"/>
    </xf>
    <xf numFmtId="0" fontId="5" fillId="2" borderId="11" xfId="4" applyFill="1" applyBorder="1" applyAlignment="1" applyProtection="1">
      <alignment horizontal="center" vertical="center"/>
      <protection locked="0"/>
    </xf>
    <xf numFmtId="0" fontId="5" fillId="0" borderId="0" xfId="4">
      <alignment vertical="center"/>
    </xf>
    <xf numFmtId="0" fontId="46" fillId="2" borderId="10" xfId="4" applyFont="1" applyFill="1" applyBorder="1" applyAlignment="1" applyProtection="1">
      <alignment horizontal="left" vertical="center" wrapText="1"/>
      <protection locked="0"/>
    </xf>
    <xf numFmtId="0" fontId="46" fillId="2" borderId="12" xfId="4" applyFont="1" applyFill="1" applyBorder="1" applyAlignment="1" applyProtection="1">
      <alignment horizontal="left" vertical="center" wrapText="1"/>
      <protection locked="0"/>
    </xf>
    <xf numFmtId="0" fontId="46" fillId="2" borderId="11" xfId="4" applyFont="1" applyFill="1" applyBorder="1" applyAlignment="1" applyProtection="1">
      <alignment horizontal="left" vertical="center" wrapText="1"/>
      <protection locked="0"/>
    </xf>
    <xf numFmtId="0" fontId="55" fillId="0" borderId="6" xfId="4" applyFont="1" applyBorder="1" applyAlignment="1">
      <alignment horizontal="left" vertical="center"/>
    </xf>
    <xf numFmtId="0" fontId="55" fillId="0" borderId="0" xfId="4" applyFont="1" applyAlignment="1">
      <alignment horizontal="left" vertical="center"/>
    </xf>
    <xf numFmtId="0" fontId="44" fillId="0" borderId="0" xfId="4" applyFont="1" applyAlignment="1">
      <alignment horizontal="center" vertical="center"/>
    </xf>
    <xf numFmtId="0" fontId="45" fillId="0" borderId="0" xfId="4" applyFont="1" applyAlignment="1">
      <alignment horizontal="center" vertical="center"/>
    </xf>
    <xf numFmtId="0" fontId="5" fillId="0" borderId="0" xfId="4" applyAlignment="1">
      <alignment horizontal="right" vertical="center"/>
    </xf>
    <xf numFmtId="0" fontId="5" fillId="0" borderId="1" xfId="4" applyBorder="1" applyAlignment="1">
      <alignment horizontal="center" vertical="center"/>
    </xf>
    <xf numFmtId="0" fontId="5" fillId="0" borderId="1" xfId="4" applyBorder="1" applyAlignment="1">
      <alignment horizontal="left" vertical="center"/>
    </xf>
    <xf numFmtId="0" fontId="46" fillId="0" borderId="1" xfId="4" applyFont="1" applyBorder="1" applyAlignment="1">
      <alignment horizontal="left" vertical="center"/>
    </xf>
    <xf numFmtId="0" fontId="5" fillId="0" borderId="1" xfId="4" applyBorder="1">
      <alignment vertical="center"/>
    </xf>
    <xf numFmtId="0" fontId="5" fillId="2" borderId="3" xfId="4" applyFill="1" applyBorder="1" applyAlignment="1" applyProtection="1">
      <alignment horizontal="center" vertical="center"/>
      <protection locked="0"/>
    </xf>
    <xf numFmtId="0" fontId="5" fillId="2" borderId="5" xfId="4" applyFill="1" applyBorder="1" applyAlignment="1" applyProtection="1">
      <alignment horizontal="center" vertical="center"/>
      <protection locked="0"/>
    </xf>
    <xf numFmtId="0" fontId="5" fillId="2" borderId="8" xfId="4" applyFill="1" applyBorder="1" applyAlignment="1" applyProtection="1">
      <alignment horizontal="center" vertical="center"/>
      <protection locked="0"/>
    </xf>
    <xf numFmtId="0" fontId="5" fillId="2" borderId="9" xfId="4" applyFill="1" applyBorder="1" applyAlignment="1" applyProtection="1">
      <alignment horizontal="center" vertical="center"/>
      <protection locked="0"/>
    </xf>
    <xf numFmtId="0" fontId="0" fillId="0" borderId="0" xfId="0" applyAlignment="1">
      <alignment horizontal="left" vertical="center" wrapText="1"/>
    </xf>
    <xf numFmtId="0" fontId="0" fillId="0" borderId="0" xfId="0" applyAlignment="1">
      <alignment horizontal="left" vertical="center"/>
    </xf>
    <xf numFmtId="0" fontId="9" fillId="8" borderId="3" xfId="0" applyFont="1" applyFill="1" applyBorder="1" applyAlignment="1">
      <alignment horizontal="center" vertical="center"/>
    </xf>
    <xf numFmtId="0" fontId="9" fillId="8" borderId="4" xfId="0" applyFont="1" applyFill="1" applyBorder="1" applyAlignment="1">
      <alignment horizontal="center" vertical="center"/>
    </xf>
    <xf numFmtId="0" fontId="9" fillId="8" borderId="5" xfId="0" applyFont="1" applyFill="1" applyBorder="1" applyAlignment="1">
      <alignment horizontal="center" vertical="center"/>
    </xf>
    <xf numFmtId="0" fontId="9" fillId="8" borderId="8"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9" xfId="0" applyFont="1" applyFill="1" applyBorder="1" applyAlignment="1">
      <alignment horizontal="center" vertical="center"/>
    </xf>
    <xf numFmtId="0" fontId="7" fillId="0" borderId="3" xfId="5" applyBorder="1" applyAlignment="1">
      <alignment horizontal="left" vertical="center"/>
    </xf>
    <xf numFmtId="0" fontId="7" fillId="0" borderId="4" xfId="5" applyBorder="1" applyAlignment="1">
      <alignment horizontal="left" vertical="center"/>
    </xf>
    <xf numFmtId="0" fontId="7" fillId="0" borderId="5" xfId="5" applyBorder="1" applyAlignment="1">
      <alignment horizontal="left" vertical="center"/>
    </xf>
    <xf numFmtId="0" fontId="7" fillId="0" borderId="8" xfId="5" applyBorder="1" applyAlignment="1">
      <alignment horizontal="left" vertical="center"/>
    </xf>
    <xf numFmtId="0" fontId="7" fillId="0" borderId="2" xfId="5" applyBorder="1" applyAlignment="1">
      <alignment horizontal="left" vertical="center"/>
    </xf>
    <xf numFmtId="0" fontId="7" fillId="0" borderId="9" xfId="5" applyBorder="1" applyAlignment="1">
      <alignment horizontal="left" vertical="center"/>
    </xf>
    <xf numFmtId="0" fontId="9" fillId="8" borderId="1" xfId="0" applyFont="1" applyFill="1" applyBorder="1" applyAlignment="1">
      <alignment horizontal="center" vertical="center"/>
    </xf>
    <xf numFmtId="0" fontId="7" fillId="0" borderId="1" xfId="5" applyBorder="1" applyAlignment="1">
      <alignment horizontal="left" vertical="center"/>
    </xf>
    <xf numFmtId="0" fontId="24" fillId="0" borderId="14" xfId="0" applyFont="1" applyBorder="1" applyAlignment="1">
      <alignment horizontal="center" vertical="center"/>
    </xf>
    <xf numFmtId="0" fontId="24" fillId="0" borderId="13" xfId="0" applyFont="1" applyBorder="1" applyAlignment="1">
      <alignment horizontal="center" vertical="center"/>
    </xf>
    <xf numFmtId="0" fontId="7" fillId="0" borderId="6" xfId="5" applyBorder="1" applyAlignment="1">
      <alignment horizontal="left" vertical="center"/>
    </xf>
    <xf numFmtId="0" fontId="7" fillId="0" borderId="0" xfId="5" applyBorder="1" applyAlignment="1">
      <alignment horizontal="left" vertical="center"/>
    </xf>
    <xf numFmtId="0" fontId="7" fillId="0" borderId="7" xfId="5" applyBorder="1" applyAlignment="1">
      <alignment horizontal="left" vertical="center"/>
    </xf>
    <xf numFmtId="0" fontId="9" fillId="8" borderId="3" xfId="0" applyFont="1" applyFill="1" applyBorder="1" applyAlignment="1">
      <alignment horizontal="center" vertical="center" wrapText="1"/>
    </xf>
    <xf numFmtId="0" fontId="9" fillId="8" borderId="6" xfId="0" applyFont="1" applyFill="1" applyBorder="1" applyAlignment="1">
      <alignment horizontal="center" vertical="center"/>
    </xf>
    <xf numFmtId="0" fontId="9" fillId="8" borderId="0" xfId="0" applyFont="1" applyFill="1" applyAlignment="1">
      <alignment horizontal="center" vertical="center"/>
    </xf>
    <xf numFmtId="0" fontId="9" fillId="8" borderId="7" xfId="0" applyFont="1" applyFill="1" applyBorder="1" applyAlignment="1">
      <alignment horizontal="center" vertical="center"/>
    </xf>
    <xf numFmtId="0" fontId="7" fillId="0" borderId="10" xfId="5" applyBorder="1" applyAlignment="1">
      <alignment horizontal="left" vertical="center"/>
    </xf>
    <xf numFmtId="0" fontId="7" fillId="0" borderId="12" xfId="5" applyBorder="1" applyAlignment="1">
      <alignment horizontal="left" vertical="center"/>
    </xf>
    <xf numFmtId="0" fontId="7" fillId="0" borderId="11" xfId="5" applyBorder="1" applyAlignment="1">
      <alignment horizontal="left" vertical="center"/>
    </xf>
    <xf numFmtId="0" fontId="7" fillId="0" borderId="3" xfId="5" applyBorder="1" applyAlignment="1">
      <alignment horizontal="left" vertical="center" wrapText="1"/>
    </xf>
    <xf numFmtId="0" fontId="7" fillId="0" borderId="4" xfId="5" applyBorder="1" applyAlignment="1">
      <alignment horizontal="left" vertical="center" wrapText="1"/>
    </xf>
    <xf numFmtId="0" fontId="7" fillId="0" borderId="5" xfId="5" applyBorder="1" applyAlignment="1">
      <alignment horizontal="left" vertical="center" wrapText="1"/>
    </xf>
    <xf numFmtId="0" fontId="7" fillId="0" borderId="6" xfId="5" applyBorder="1" applyAlignment="1">
      <alignment horizontal="left" vertical="center" wrapText="1"/>
    </xf>
    <xf numFmtId="0" fontId="7" fillId="0" borderId="0" xfId="5" applyBorder="1" applyAlignment="1">
      <alignment horizontal="left" vertical="center" wrapText="1"/>
    </xf>
    <xf numFmtId="0" fontId="7" fillId="0" borderId="7" xfId="5" applyBorder="1" applyAlignment="1">
      <alignment horizontal="left" vertical="center" wrapText="1"/>
    </xf>
    <xf numFmtId="0" fontId="7" fillId="0" borderId="3" xfId="5" applyBorder="1" applyAlignment="1">
      <alignment horizontal="center" vertical="center"/>
    </xf>
    <xf numFmtId="0" fontId="7" fillId="0" borderId="4" xfId="5" applyBorder="1" applyAlignment="1">
      <alignment horizontal="center" vertical="center"/>
    </xf>
    <xf numFmtId="0" fontId="7" fillId="0" borderId="5" xfId="5" applyBorder="1" applyAlignment="1">
      <alignment horizontal="center" vertical="center"/>
    </xf>
    <xf numFmtId="0" fontId="7" fillId="0" borderId="8" xfId="5" applyBorder="1" applyAlignment="1">
      <alignment horizontal="center" vertical="center"/>
    </xf>
    <xf numFmtId="0" fontId="7" fillId="0" borderId="2" xfId="5" applyBorder="1" applyAlignment="1">
      <alignment horizontal="center" vertical="center"/>
    </xf>
    <xf numFmtId="0" fontId="7" fillId="0" borderId="9" xfId="5" applyBorder="1" applyAlignment="1">
      <alignment horizontal="center" vertical="center"/>
    </xf>
    <xf numFmtId="0" fontId="24" fillId="0" borderId="16" xfId="0" applyFont="1" applyBorder="1" applyAlignment="1">
      <alignment horizontal="center" vertical="center"/>
    </xf>
    <xf numFmtId="0" fontId="0" fillId="0" borderId="82" xfId="0" applyBorder="1" applyAlignment="1">
      <alignment horizontal="left"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6" borderId="85" xfId="0" applyFill="1" applyBorder="1" applyAlignment="1" applyProtection="1">
      <alignment horizontal="left" vertical="center"/>
      <protection locked="0"/>
    </xf>
    <xf numFmtId="0" fontId="0" fillId="6" borderId="83" xfId="0" applyFill="1" applyBorder="1" applyAlignment="1" applyProtection="1">
      <alignment horizontal="left" vertical="center"/>
      <protection locked="0"/>
    </xf>
    <xf numFmtId="0" fontId="0" fillId="6" borderId="86" xfId="0" applyFill="1" applyBorder="1" applyAlignment="1" applyProtection="1">
      <alignment horizontal="left" vertical="center"/>
      <protection locked="0"/>
    </xf>
    <xf numFmtId="0" fontId="0" fillId="6" borderId="80" xfId="0" applyFill="1" applyBorder="1" applyAlignment="1" applyProtection="1">
      <alignment horizontal="left" vertical="center"/>
      <protection locked="0"/>
    </xf>
    <xf numFmtId="0" fontId="0" fillId="6" borderId="78" xfId="0" applyFill="1" applyBorder="1" applyAlignment="1" applyProtection="1">
      <alignment horizontal="left" vertical="center"/>
      <protection locked="0"/>
    </xf>
    <xf numFmtId="0" fontId="0" fillId="6" borderId="81" xfId="0" applyFill="1" applyBorder="1" applyAlignment="1" applyProtection="1">
      <alignment horizontal="left" vertical="center"/>
      <protection locked="0"/>
    </xf>
    <xf numFmtId="177" fontId="31" fillId="5" borderId="10" xfId="0" applyNumberFormat="1" applyFont="1" applyFill="1" applyBorder="1" applyAlignment="1">
      <alignment horizontal="center" vertical="center"/>
    </xf>
    <xf numFmtId="177" fontId="31" fillId="5" borderId="12" xfId="0" applyNumberFormat="1" applyFont="1" applyFill="1" applyBorder="1" applyAlignment="1">
      <alignment horizontal="center" vertical="center"/>
    </xf>
    <xf numFmtId="177" fontId="31" fillId="5" borderId="11" xfId="0" applyNumberFormat="1" applyFont="1" applyFill="1" applyBorder="1" applyAlignment="1">
      <alignment horizontal="center" vertical="center"/>
    </xf>
    <xf numFmtId="177" fontId="31" fillId="5" borderId="42" xfId="0" applyNumberFormat="1" applyFont="1" applyFill="1" applyBorder="1" applyAlignment="1">
      <alignment horizontal="center" vertical="center"/>
    </xf>
    <xf numFmtId="177" fontId="31" fillId="5" borderId="43" xfId="0" applyNumberFormat="1" applyFont="1" applyFill="1" applyBorder="1" applyAlignment="1">
      <alignment horizontal="center" vertical="center"/>
    </xf>
    <xf numFmtId="177" fontId="31" fillId="5" borderId="44" xfId="0" applyNumberFormat="1" applyFont="1" applyFill="1" applyBorder="1" applyAlignment="1">
      <alignment horizontal="center" vertical="center"/>
    </xf>
    <xf numFmtId="0" fontId="31" fillId="0" borderId="1" xfId="0" applyFont="1" applyBorder="1" applyAlignment="1">
      <alignment horizontal="center" vertical="center"/>
    </xf>
    <xf numFmtId="0" fontId="0" fillId="0" borderId="41" xfId="0" applyBorder="1" applyAlignment="1">
      <alignment horizontal="left" vertical="center"/>
    </xf>
    <xf numFmtId="0" fontId="0" fillId="0" borderId="20" xfId="0" applyBorder="1" applyAlignment="1">
      <alignment horizontal="left" vertical="center"/>
    </xf>
    <xf numFmtId="0" fontId="0" fillId="6" borderId="20" xfId="0" applyFill="1" applyBorder="1" applyAlignment="1" applyProtection="1">
      <alignment horizontal="center" vertical="center"/>
      <protection locked="0"/>
    </xf>
    <xf numFmtId="0" fontId="0" fillId="0" borderId="39" xfId="0" applyBorder="1" applyAlignment="1">
      <alignment horizontal="left" vertical="center"/>
    </xf>
    <xf numFmtId="0" fontId="0" fillId="0" borderId="1" xfId="0" applyBorder="1" applyAlignment="1">
      <alignment horizontal="left" vertical="center"/>
    </xf>
    <xf numFmtId="0" fontId="0" fillId="0" borderId="76" xfId="0" applyBorder="1" applyAlignment="1">
      <alignment horizontal="left" vertical="center"/>
    </xf>
    <xf numFmtId="0" fontId="0" fillId="0" borderId="14" xfId="0" applyBorder="1" applyAlignment="1">
      <alignment horizontal="left" vertical="center"/>
    </xf>
    <xf numFmtId="179" fontId="31" fillId="5" borderId="63" xfId="0" applyNumberFormat="1" applyFont="1" applyFill="1" applyBorder="1" applyAlignment="1">
      <alignment horizontal="center" vertical="center"/>
    </xf>
    <xf numFmtId="179" fontId="31" fillId="5" borderId="64" xfId="0" applyNumberFormat="1" applyFont="1" applyFill="1" applyBorder="1" applyAlignment="1">
      <alignment horizontal="center" vertical="center"/>
    </xf>
    <xf numFmtId="0" fontId="31" fillId="0" borderId="24" xfId="0" applyFont="1" applyBorder="1" applyAlignment="1">
      <alignment horizontal="center" vertical="center"/>
    </xf>
    <xf numFmtId="177" fontId="31" fillId="5" borderId="46" xfId="0" applyNumberFormat="1" applyFont="1" applyFill="1" applyBorder="1" applyAlignment="1">
      <alignment horizontal="center" vertical="center"/>
    </xf>
    <xf numFmtId="177" fontId="31" fillId="5" borderId="47" xfId="0" applyNumberFormat="1" applyFont="1" applyFill="1" applyBorder="1" applyAlignment="1">
      <alignment horizontal="center" vertical="center"/>
    </xf>
    <xf numFmtId="0" fontId="31" fillId="6" borderId="28" xfId="0" applyFont="1" applyFill="1" applyBorder="1" applyAlignment="1" applyProtection="1">
      <alignment horizontal="center" vertical="center"/>
      <protection locked="0"/>
    </xf>
    <xf numFmtId="177" fontId="31" fillId="5" borderId="1" xfId="0" applyNumberFormat="1" applyFont="1" applyFill="1" applyBorder="1" applyAlignment="1">
      <alignment horizontal="center" vertical="center"/>
    </xf>
    <xf numFmtId="177" fontId="31" fillId="5" borderId="28" xfId="0" applyNumberFormat="1" applyFont="1" applyFill="1" applyBorder="1" applyAlignment="1">
      <alignment horizontal="center" vertical="center"/>
    </xf>
    <xf numFmtId="177" fontId="31" fillId="5" borderId="24" xfId="0" applyNumberFormat="1" applyFont="1" applyFill="1" applyBorder="1" applyAlignment="1">
      <alignment horizontal="center" vertical="center"/>
    </xf>
    <xf numFmtId="177" fontId="31" fillId="5" borderId="29" xfId="0" applyNumberFormat="1" applyFont="1" applyFill="1" applyBorder="1" applyAlignment="1">
      <alignment horizontal="center" vertical="center"/>
    </xf>
    <xf numFmtId="49" fontId="5" fillId="6" borderId="16" xfId="0" applyNumberFormat="1" applyFont="1" applyFill="1" applyBorder="1" applyAlignment="1" applyProtection="1">
      <alignment horizontal="center" vertical="center"/>
      <protection locked="0"/>
    </xf>
    <xf numFmtId="0" fontId="5" fillId="6" borderId="16" xfId="0" applyFont="1" applyFill="1" applyBorder="1" applyAlignment="1" applyProtection="1">
      <alignment horizontal="center" vertical="center"/>
      <protection locked="0"/>
    </xf>
    <xf numFmtId="0" fontId="5" fillId="6" borderId="3" xfId="0" applyFont="1" applyFill="1" applyBorder="1" applyAlignment="1" applyProtection="1">
      <alignment horizontal="left" vertical="center"/>
      <protection locked="0"/>
    </xf>
    <xf numFmtId="0" fontId="5" fillId="6" borderId="4" xfId="0" applyFont="1" applyFill="1" applyBorder="1" applyAlignment="1" applyProtection="1">
      <alignment horizontal="left" vertical="center"/>
      <protection locked="0"/>
    </xf>
    <xf numFmtId="0" fontId="5" fillId="6" borderId="55" xfId="0" applyFont="1" applyFill="1" applyBorder="1" applyAlignment="1" applyProtection="1">
      <alignment horizontal="left" vertical="center"/>
      <protection locked="0"/>
    </xf>
    <xf numFmtId="0" fontId="5" fillId="6" borderId="8" xfId="0" applyFont="1" applyFill="1" applyBorder="1" applyAlignment="1" applyProtection="1">
      <alignment horizontal="left" vertical="center"/>
      <protection locked="0"/>
    </xf>
    <xf numFmtId="0" fontId="5" fillId="6" borderId="2" xfId="0" applyFont="1" applyFill="1" applyBorder="1" applyAlignment="1" applyProtection="1">
      <alignment horizontal="left" vertical="center"/>
      <protection locked="0"/>
    </xf>
    <xf numFmtId="0" fontId="5" fillId="6" borderId="56" xfId="0" applyFont="1" applyFill="1" applyBorder="1" applyAlignment="1" applyProtection="1">
      <alignment horizontal="left" vertical="center"/>
      <protection locked="0"/>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1" xfId="0" applyFont="1" applyBorder="1" applyAlignment="1">
      <alignment horizontal="left" vertical="center"/>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31" fillId="0" borderId="40" xfId="0" applyFont="1" applyBorder="1" applyAlignment="1">
      <alignment horizontal="left" vertical="center"/>
    </xf>
    <xf numFmtId="0" fontId="31" fillId="0" borderId="28" xfId="0" applyFont="1" applyBorder="1" applyAlignment="1">
      <alignment horizontal="left" vertical="center"/>
    </xf>
    <xf numFmtId="0" fontId="31" fillId="0" borderId="39" xfId="0" applyFont="1" applyBorder="1" applyAlignment="1">
      <alignment horizontal="left" vertical="center"/>
    </xf>
    <xf numFmtId="0" fontId="31" fillId="0" borderId="1" xfId="0" applyFont="1" applyBorder="1" applyAlignment="1">
      <alignment horizontal="left" vertical="center"/>
    </xf>
    <xf numFmtId="0" fontId="31" fillId="0" borderId="44" xfId="0" applyFont="1" applyBorder="1" applyAlignment="1">
      <alignment horizontal="left" vertical="center"/>
    </xf>
    <xf numFmtId="0" fontId="42" fillId="0" borderId="1" xfId="0" applyFont="1" applyBorder="1" applyAlignment="1">
      <alignment horizontal="center" vertical="center"/>
    </xf>
    <xf numFmtId="0" fontId="31" fillId="6" borderId="1" xfId="0" applyFont="1" applyFill="1" applyBorder="1" applyAlignment="1" applyProtection="1">
      <alignment horizontal="center" vertical="center"/>
      <protection locked="0"/>
    </xf>
    <xf numFmtId="0" fontId="31" fillId="0" borderId="34" xfId="0" applyFont="1" applyBorder="1" applyAlignment="1">
      <alignment horizontal="left" vertical="center"/>
    </xf>
    <xf numFmtId="0" fontId="31" fillId="0" borderId="49" xfId="0" applyFont="1" applyBorder="1" applyAlignment="1">
      <alignment horizontal="center" vertical="center"/>
    </xf>
    <xf numFmtId="0" fontId="31"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0" fontId="31" fillId="0" borderId="54" xfId="0" applyFont="1" applyBorder="1" applyAlignment="1">
      <alignment horizontal="center" vertical="center"/>
    </xf>
    <xf numFmtId="0" fontId="31" fillId="0" borderId="41" xfId="0" applyFont="1" applyBorder="1" applyAlignment="1">
      <alignment horizontal="center" vertical="center"/>
    </xf>
    <xf numFmtId="0" fontId="31" fillId="0" borderId="20" xfId="0" applyFont="1" applyBorder="1" applyAlignment="1">
      <alignment horizontal="center" vertical="center"/>
    </xf>
    <xf numFmtId="0" fontId="31" fillId="0" borderId="21" xfId="0" applyFont="1" applyBorder="1" applyAlignment="1">
      <alignment horizontal="center" vertical="center"/>
    </xf>
    <xf numFmtId="0" fontId="5" fillId="6" borderId="1" xfId="0" applyFont="1" applyFill="1" applyBorder="1" applyAlignment="1" applyProtection="1">
      <alignment horizontal="left" vertical="center"/>
      <protection locked="0"/>
    </xf>
    <xf numFmtId="0" fontId="5" fillId="6" borderId="24" xfId="0" applyFont="1" applyFill="1" applyBorder="1" applyAlignment="1" applyProtection="1">
      <alignment horizontal="left" vertical="center"/>
      <protection locked="0"/>
    </xf>
    <xf numFmtId="0" fontId="31" fillId="0" borderId="22" xfId="0" applyFont="1" applyBorder="1" applyAlignment="1">
      <alignment horizontal="left" vertical="center"/>
    </xf>
    <xf numFmtId="0" fontId="31" fillId="0" borderId="0" xfId="0" applyFont="1" applyAlignment="1">
      <alignment horizontal="left" vertical="center"/>
    </xf>
    <xf numFmtId="0" fontId="31" fillId="0" borderId="7" xfId="0" applyFont="1" applyBorder="1" applyAlignment="1">
      <alignment horizontal="left" vertical="center"/>
    </xf>
    <xf numFmtId="0" fontId="31" fillId="0" borderId="36" xfId="0" applyFont="1" applyBorder="1" applyAlignment="1">
      <alignment horizontal="left" vertical="center"/>
    </xf>
    <xf numFmtId="0" fontId="31" fillId="0" borderId="2" xfId="0" applyFont="1" applyBorder="1" applyAlignment="1">
      <alignment horizontal="left" vertical="center"/>
    </xf>
    <xf numFmtId="0" fontId="31" fillId="0" borderId="9" xfId="0" applyFont="1" applyBorder="1" applyAlignment="1">
      <alignment horizontal="left" vertical="center"/>
    </xf>
    <xf numFmtId="0" fontId="31" fillId="0" borderId="48" xfId="0" applyFont="1" applyBorder="1" applyAlignment="1">
      <alignment horizontal="left" vertical="center"/>
    </xf>
    <xf numFmtId="0" fontId="31" fillId="0" borderId="4" xfId="0" applyFont="1" applyBorder="1" applyAlignment="1">
      <alignment horizontal="left" vertical="center"/>
    </xf>
    <xf numFmtId="0" fontId="31" fillId="0" borderId="5" xfId="0" applyFont="1" applyBorder="1" applyAlignment="1">
      <alignment horizontal="left" vertical="center"/>
    </xf>
    <xf numFmtId="0" fontId="31" fillId="0" borderId="3" xfId="0" applyFont="1" applyBorder="1" applyAlignment="1">
      <alignment horizontal="left" vertical="center"/>
    </xf>
    <xf numFmtId="0" fontId="31" fillId="0" borderId="8" xfId="0" applyFont="1" applyBorder="1" applyAlignment="1">
      <alignment horizontal="left" vertical="center"/>
    </xf>
    <xf numFmtId="0" fontId="31" fillId="0" borderId="4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34"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28" xfId="0" applyFont="1" applyBorder="1" applyAlignment="1">
      <alignment horizontal="center" vertical="center" wrapText="1"/>
    </xf>
    <xf numFmtId="49" fontId="5" fillId="6" borderId="6" xfId="0" applyNumberFormat="1" applyFont="1" applyFill="1" applyBorder="1" applyAlignment="1" applyProtection="1">
      <alignment horizontal="center" vertical="center"/>
      <protection locked="0"/>
    </xf>
    <xf numFmtId="49" fontId="5" fillId="6" borderId="0" xfId="0" applyNumberFormat="1" applyFont="1" applyFill="1" applyAlignment="1" applyProtection="1">
      <alignment horizontal="center" vertical="center"/>
      <protection locked="0"/>
    </xf>
    <xf numFmtId="49" fontId="5" fillId="6" borderId="7" xfId="0" applyNumberFormat="1" applyFont="1" applyFill="1" applyBorder="1" applyAlignment="1" applyProtection="1">
      <alignment horizontal="center" vertical="center"/>
      <protection locked="0"/>
    </xf>
    <xf numFmtId="49" fontId="5" fillId="6" borderId="3" xfId="0" applyNumberFormat="1" applyFont="1" applyFill="1" applyBorder="1" applyAlignment="1" applyProtection="1">
      <alignment horizontal="center" vertical="center"/>
      <protection locked="0"/>
    </xf>
    <xf numFmtId="49" fontId="5" fillId="6" borderId="4" xfId="0" applyNumberFormat="1" applyFont="1" applyFill="1" applyBorder="1" applyAlignment="1" applyProtection="1">
      <alignment horizontal="center" vertical="center"/>
      <protection locked="0"/>
    </xf>
    <xf numFmtId="49" fontId="5" fillId="6" borderId="5" xfId="0" applyNumberFormat="1" applyFont="1" applyFill="1" applyBorder="1" applyAlignment="1" applyProtection="1">
      <alignment horizontal="center" vertical="center"/>
      <protection locked="0"/>
    </xf>
    <xf numFmtId="49" fontId="41" fillId="6" borderId="1" xfId="5" applyNumberFormat="1" applyFont="1" applyFill="1" applyBorder="1" applyAlignment="1" applyProtection="1">
      <alignment horizontal="left" vertical="center"/>
      <protection locked="0"/>
    </xf>
    <xf numFmtId="49" fontId="5" fillId="6" borderId="1" xfId="0" applyNumberFormat="1" applyFont="1" applyFill="1" applyBorder="1" applyAlignment="1" applyProtection="1">
      <alignment horizontal="left" vertical="center"/>
      <protection locked="0"/>
    </xf>
    <xf numFmtId="49" fontId="5" fillId="6" borderId="24" xfId="0" applyNumberFormat="1" applyFont="1" applyFill="1" applyBorder="1" applyAlignment="1" applyProtection="1">
      <alignment horizontal="left" vertical="center"/>
      <protection locked="0"/>
    </xf>
    <xf numFmtId="0" fontId="31" fillId="0" borderId="42" xfId="0" applyFont="1" applyBorder="1" applyAlignment="1">
      <alignment horizontal="center" vertical="center"/>
    </xf>
    <xf numFmtId="0" fontId="31" fillId="0" borderId="43" xfId="0" applyFont="1" applyBorder="1" applyAlignment="1">
      <alignment horizontal="center" vertical="center"/>
    </xf>
    <xf numFmtId="0" fontId="31" fillId="0" borderId="25" xfId="0" applyFont="1" applyBorder="1" applyAlignment="1">
      <alignment horizontal="left" vertical="center"/>
    </xf>
    <xf numFmtId="0" fontId="31" fillId="0" borderId="26" xfId="0" applyFont="1" applyBorder="1" applyAlignment="1">
      <alignment horizontal="left" vertical="center"/>
    </xf>
    <xf numFmtId="0" fontId="31" fillId="0" borderId="37" xfId="0" applyFont="1" applyBorder="1" applyAlignment="1">
      <alignment horizontal="left" vertical="center"/>
    </xf>
    <xf numFmtId="49" fontId="5" fillId="6" borderId="14" xfId="0" applyNumberFormat="1" applyFont="1" applyFill="1" applyBorder="1" applyAlignment="1" applyProtection="1">
      <alignment horizontal="center" vertical="center"/>
      <protection locked="0"/>
    </xf>
    <xf numFmtId="0" fontId="5" fillId="6" borderId="10" xfId="0" applyFont="1" applyFill="1" applyBorder="1" applyAlignment="1" applyProtection="1">
      <alignment horizontal="left" vertical="center"/>
      <protection locked="0"/>
    </xf>
    <xf numFmtId="0" fontId="5" fillId="6" borderId="12" xfId="0" applyFont="1" applyFill="1" applyBorder="1" applyAlignment="1" applyProtection="1">
      <alignment horizontal="left" vertical="center"/>
      <protection locked="0"/>
    </xf>
    <xf numFmtId="0" fontId="5" fillId="6" borderId="46" xfId="0" applyFont="1" applyFill="1" applyBorder="1" applyAlignment="1" applyProtection="1">
      <alignment horizontal="left" vertical="center"/>
      <protection locked="0"/>
    </xf>
    <xf numFmtId="0" fontId="5" fillId="6" borderId="38" xfId="0" applyFont="1" applyFill="1" applyBorder="1" applyAlignment="1" applyProtection="1">
      <alignment horizontal="left" vertical="center"/>
      <protection locked="0"/>
    </xf>
    <xf numFmtId="0" fontId="5" fillId="6" borderId="26" xfId="0" applyFont="1" applyFill="1" applyBorder="1" applyAlignment="1" applyProtection="1">
      <alignment horizontal="left" vertical="center"/>
      <protection locked="0"/>
    </xf>
    <xf numFmtId="0" fontId="5" fillId="6" borderId="27" xfId="0" applyFont="1" applyFill="1" applyBorder="1" applyAlignment="1" applyProtection="1">
      <alignment horizontal="left" vertical="center"/>
      <protection locked="0"/>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8" fillId="0" borderId="0" xfId="0" applyFont="1" applyAlignment="1">
      <alignment horizontal="center" vertical="center"/>
    </xf>
    <xf numFmtId="0" fontId="30" fillId="0" borderId="0" xfId="0" applyFont="1" applyAlignment="1">
      <alignment horizontal="left" vertical="center"/>
    </xf>
    <xf numFmtId="0" fontId="5" fillId="6" borderId="28" xfId="0" applyFont="1" applyFill="1" applyBorder="1" applyAlignment="1" applyProtection="1">
      <alignment horizontal="center" vertical="center"/>
      <protection locked="0"/>
    </xf>
    <xf numFmtId="0" fontId="5" fillId="6" borderId="29" xfId="0" applyFont="1" applyFill="1" applyBorder="1" applyAlignment="1" applyProtection="1">
      <alignment horizontal="center" vertical="center"/>
      <protection locked="0"/>
    </xf>
    <xf numFmtId="0" fontId="5" fillId="6" borderId="42" xfId="0" applyFont="1" applyFill="1" applyBorder="1" applyAlignment="1" applyProtection="1">
      <alignment horizontal="center" vertical="center"/>
      <protection locked="0"/>
    </xf>
    <xf numFmtId="0" fontId="5" fillId="6" borderId="43" xfId="0" applyFont="1" applyFill="1" applyBorder="1" applyAlignment="1" applyProtection="1">
      <alignment horizontal="center" vertical="center"/>
      <protection locked="0"/>
    </xf>
    <xf numFmtId="0" fontId="5" fillId="6" borderId="44" xfId="0" applyFont="1" applyFill="1" applyBorder="1" applyAlignment="1" applyProtection="1">
      <alignment horizontal="center" vertical="center"/>
      <protection locked="0"/>
    </xf>
    <xf numFmtId="0" fontId="39" fillId="0" borderId="10" xfId="0" applyFont="1" applyBorder="1" applyAlignment="1">
      <alignment horizontal="left" vertical="center"/>
    </xf>
    <xf numFmtId="0" fontId="39" fillId="0" borderId="12" xfId="0" applyFont="1" applyBorder="1" applyAlignment="1">
      <alignment horizontal="left" vertical="center"/>
    </xf>
    <xf numFmtId="0" fontId="39" fillId="0" borderId="6" xfId="0" applyFont="1" applyBorder="1" applyAlignment="1">
      <alignment horizontal="left" vertical="center"/>
    </xf>
    <xf numFmtId="0" fontId="39" fillId="0" borderId="0" xfId="0" applyFont="1" applyAlignment="1">
      <alignment horizontal="left" vertical="center"/>
    </xf>
    <xf numFmtId="49" fontId="5" fillId="6" borderId="8" xfId="0" applyNumberFormat="1" applyFont="1" applyFill="1" applyBorder="1" applyAlignment="1" applyProtection="1">
      <alignment horizontal="center" vertical="center"/>
      <protection locked="0"/>
    </xf>
    <xf numFmtId="49" fontId="5" fillId="6" borderId="2" xfId="0" applyNumberFormat="1" applyFont="1" applyFill="1" applyBorder="1" applyAlignment="1" applyProtection="1">
      <alignment horizontal="center" vertical="center"/>
      <protection locked="0"/>
    </xf>
    <xf numFmtId="49" fontId="5" fillId="6" borderId="9" xfId="0" applyNumberFormat="1" applyFont="1" applyFill="1" applyBorder="1" applyAlignment="1" applyProtection="1">
      <alignment horizontal="center" vertical="center"/>
      <protection locked="0"/>
    </xf>
    <xf numFmtId="49" fontId="5" fillId="6" borderId="13" xfId="0" applyNumberFormat="1" applyFont="1" applyFill="1" applyBorder="1" applyAlignment="1" applyProtection="1">
      <alignment horizontal="center" vertical="center"/>
      <protection locked="0"/>
    </xf>
    <xf numFmtId="49" fontId="5" fillId="6" borderId="10" xfId="0" applyNumberFormat="1" applyFont="1" applyFill="1" applyBorder="1" applyAlignment="1" applyProtection="1">
      <alignment horizontal="center" vertical="center"/>
      <protection locked="0"/>
    </xf>
    <xf numFmtId="49" fontId="5" fillId="6" borderId="12" xfId="0" applyNumberFormat="1" applyFont="1" applyFill="1" applyBorder="1" applyAlignment="1" applyProtection="1">
      <alignment horizontal="center" vertical="center"/>
      <protection locked="0"/>
    </xf>
    <xf numFmtId="49" fontId="5" fillId="6" borderId="11" xfId="0" applyNumberFormat="1" applyFont="1" applyFill="1" applyBorder="1" applyAlignment="1" applyProtection="1">
      <alignment horizontal="center" vertical="center"/>
      <protection locked="0"/>
    </xf>
    <xf numFmtId="0" fontId="31" fillId="0" borderId="8" xfId="0" applyFont="1" applyBorder="1" applyAlignment="1">
      <alignment horizontal="left" vertical="center" wrapText="1"/>
    </xf>
    <xf numFmtId="0" fontId="31" fillId="0" borderId="2" xfId="0" applyFont="1" applyBorder="1" applyAlignment="1">
      <alignment horizontal="left" vertical="center" wrapText="1"/>
    </xf>
    <xf numFmtId="0" fontId="31" fillId="0" borderId="9"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31" fillId="0" borderId="58"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31" fillId="0" borderId="57" xfId="0" applyFont="1" applyBorder="1" applyAlignment="1">
      <alignment horizontal="center" vertical="center"/>
    </xf>
    <xf numFmtId="0" fontId="0" fillId="0" borderId="0" xfId="0" applyAlignment="1">
      <alignment horizontal="center" vertical="center"/>
    </xf>
    <xf numFmtId="49" fontId="0" fillId="6" borderId="1" xfId="0" applyNumberFormat="1"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49" fontId="0" fillId="6" borderId="14" xfId="0" applyNumberFormat="1" applyFill="1" applyBorder="1" applyAlignment="1" applyProtection="1">
      <alignment horizontal="center" vertical="center"/>
      <protection locked="0"/>
    </xf>
    <xf numFmtId="0" fontId="0" fillId="6" borderId="21" xfId="0" applyFill="1" applyBorder="1" applyAlignment="1" applyProtection="1">
      <alignment horizontal="center" vertical="center"/>
      <protection locked="0"/>
    </xf>
    <xf numFmtId="186" fontId="48" fillId="5" borderId="1" xfId="0" applyNumberFormat="1" applyFont="1" applyFill="1" applyBorder="1" applyAlignment="1">
      <alignment horizontal="center" vertical="center"/>
    </xf>
    <xf numFmtId="186" fontId="48" fillId="5" borderId="24" xfId="0" applyNumberFormat="1" applyFont="1" applyFill="1" applyBorder="1" applyAlignment="1">
      <alignment horizontal="center" vertical="center"/>
    </xf>
    <xf numFmtId="49" fontId="0" fillId="6" borderId="24" xfId="0" applyNumberFormat="1" applyFill="1" applyBorder="1" applyAlignment="1" applyProtection="1">
      <alignment horizontal="center" vertical="center"/>
      <protection locked="0"/>
    </xf>
    <xf numFmtId="186" fontId="0" fillId="0" borderId="0" xfId="0" applyNumberFormat="1" applyAlignment="1">
      <alignment horizontal="left" vertical="center"/>
    </xf>
    <xf numFmtId="0" fontId="7" fillId="6" borderId="10" xfId="5" applyFill="1" applyBorder="1" applyAlignment="1" applyProtection="1">
      <alignment horizontal="left" vertical="center"/>
      <protection locked="0"/>
    </xf>
    <xf numFmtId="0" fontId="10" fillId="6" borderId="12" xfId="0" applyFont="1" applyFill="1" applyBorder="1" applyAlignment="1" applyProtection="1">
      <alignment horizontal="left" vertical="center"/>
      <protection locked="0"/>
    </xf>
    <xf numFmtId="0" fontId="10" fillId="6" borderId="11" xfId="0" applyFont="1" applyFill="1" applyBorder="1" applyAlignment="1" applyProtection="1">
      <alignment horizontal="left" vertical="center"/>
      <protection locked="0"/>
    </xf>
    <xf numFmtId="0" fontId="7" fillId="0" borderId="1" xfId="5" applyBorder="1" applyAlignment="1" applyProtection="1">
      <alignment horizontal="left" vertical="center"/>
      <protection locked="0"/>
    </xf>
    <xf numFmtId="0" fontId="13" fillId="0" borderId="1" xfId="0" applyFont="1" applyBorder="1" applyAlignment="1">
      <alignment horizontal="center" vertical="center"/>
    </xf>
    <xf numFmtId="0" fontId="16" fillId="0" borderId="3" xfId="5" applyFont="1" applyBorder="1" applyAlignment="1" applyProtection="1">
      <alignment horizontal="left" vertical="center"/>
      <protection locked="0"/>
    </xf>
    <xf numFmtId="0" fontId="16" fillId="0" borderId="4" xfId="5" applyFont="1" applyBorder="1" applyAlignment="1" applyProtection="1">
      <alignment horizontal="left" vertical="center"/>
      <protection locked="0"/>
    </xf>
    <xf numFmtId="179" fontId="10" fillId="5" borderId="1" xfId="0" applyNumberFormat="1" applyFont="1" applyFill="1" applyBorder="1" applyAlignment="1">
      <alignment horizontal="center" vertical="center"/>
    </xf>
    <xf numFmtId="178" fontId="10" fillId="6" borderId="0" xfId="0" applyNumberFormat="1" applyFont="1" applyFill="1" applyAlignment="1" applyProtection="1">
      <alignment horizontal="center" vertical="center"/>
      <protection locked="0"/>
    </xf>
    <xf numFmtId="0" fontId="10" fillId="6" borderId="10" xfId="0" applyFont="1" applyFill="1" applyBorder="1" applyAlignment="1" applyProtection="1">
      <alignment horizontal="left" vertical="center" shrinkToFit="1"/>
      <protection locked="0"/>
    </xf>
    <xf numFmtId="0" fontId="10" fillId="6" borderId="12" xfId="0" applyFont="1" applyFill="1" applyBorder="1" applyAlignment="1" applyProtection="1">
      <alignment horizontal="left" vertical="center" shrinkToFit="1"/>
      <protection locked="0"/>
    </xf>
    <xf numFmtId="0" fontId="10" fillId="6" borderId="11" xfId="0" applyFont="1" applyFill="1" applyBorder="1" applyAlignment="1" applyProtection="1">
      <alignment horizontal="left" vertical="center" shrinkToFit="1"/>
      <protection locked="0"/>
    </xf>
    <xf numFmtId="0" fontId="10" fillId="6" borderId="1" xfId="0" applyFont="1" applyFill="1" applyBorder="1" applyAlignment="1" applyProtection="1">
      <alignment horizontal="left" vertical="center" shrinkToFit="1"/>
      <protection locked="0"/>
    </xf>
    <xf numFmtId="0" fontId="15" fillId="0" borderId="1" xfId="0" applyFont="1" applyBorder="1" applyAlignment="1">
      <alignment horizontal="center" vertical="center"/>
    </xf>
    <xf numFmtId="0" fontId="22" fillId="6" borderId="1" xfId="0" applyFont="1" applyFill="1" applyBorder="1" applyAlignment="1" applyProtection="1">
      <alignment horizontal="left" vertical="center"/>
      <protection locked="0"/>
    </xf>
    <xf numFmtId="0" fontId="10" fillId="6" borderId="10" xfId="0" applyFont="1" applyFill="1" applyBorder="1" applyAlignment="1" applyProtection="1">
      <alignment horizontal="left" vertical="center"/>
      <protection locked="0"/>
    </xf>
    <xf numFmtId="177" fontId="10" fillId="6" borderId="1" xfId="1" applyNumberFormat="1" applyFont="1" applyFill="1" applyBorder="1" applyAlignment="1" applyProtection="1">
      <alignment horizontal="left" vertical="center"/>
      <protection locked="0"/>
    </xf>
    <xf numFmtId="179" fontId="11" fillId="6" borderId="1" xfId="1" applyNumberFormat="1" applyFont="1" applyFill="1" applyBorder="1" applyAlignment="1" applyProtection="1">
      <alignment horizontal="center" vertical="center"/>
      <protection locked="0"/>
    </xf>
    <xf numFmtId="38" fontId="11" fillId="6" borderId="10" xfId="1" applyFont="1" applyFill="1" applyBorder="1" applyAlignment="1" applyProtection="1">
      <alignment horizontal="left" vertical="center"/>
      <protection locked="0"/>
    </xf>
    <xf numFmtId="38" fontId="11" fillId="6" borderId="12" xfId="1" applyFont="1" applyFill="1" applyBorder="1" applyAlignment="1" applyProtection="1">
      <alignment horizontal="left" vertical="center"/>
      <protection locked="0"/>
    </xf>
    <xf numFmtId="38" fontId="11" fillId="6" borderId="11" xfId="1" applyFont="1" applyFill="1" applyBorder="1" applyAlignment="1" applyProtection="1">
      <alignment horizontal="left" vertical="center"/>
      <protection locked="0"/>
    </xf>
    <xf numFmtId="38" fontId="11" fillId="0" borderId="1" xfId="1" applyFont="1" applyBorder="1" applyAlignment="1" applyProtection="1">
      <alignment horizontal="center" vertical="center"/>
    </xf>
    <xf numFmtId="38" fontId="11" fillId="0" borderId="10" xfId="1" applyFont="1" applyBorder="1" applyAlignment="1" applyProtection="1">
      <alignment horizontal="center" vertical="center"/>
    </xf>
    <xf numFmtId="38" fontId="11" fillId="0" borderId="12" xfId="1" applyFont="1" applyBorder="1" applyAlignment="1" applyProtection="1">
      <alignment horizontal="center" vertical="center"/>
    </xf>
    <xf numFmtId="38" fontId="11" fillId="0" borderId="11" xfId="1" applyFont="1" applyBorder="1" applyAlignment="1" applyProtection="1">
      <alignment horizontal="center" vertical="center"/>
    </xf>
    <xf numFmtId="38" fontId="11" fillId="0" borderId="0" xfId="1" applyFont="1" applyBorder="1" applyAlignment="1" applyProtection="1">
      <alignment horizontal="left" vertical="center"/>
    </xf>
    <xf numFmtId="38" fontId="34" fillId="0" borderId="0" xfId="1" applyFont="1" applyBorder="1" applyAlignment="1" applyProtection="1">
      <alignment horizontal="left" vertical="center"/>
    </xf>
    <xf numFmtId="38" fontId="11" fillId="0" borderId="61" xfId="1" applyFont="1" applyFill="1" applyBorder="1" applyAlignment="1" applyProtection="1">
      <alignment horizontal="center" vertical="center"/>
    </xf>
    <xf numFmtId="38" fontId="11" fillId="0" borderId="61" xfId="1" applyFont="1" applyBorder="1" applyAlignment="1" applyProtection="1">
      <alignment horizontal="center" vertical="center"/>
    </xf>
    <xf numFmtId="38" fontId="11" fillId="6" borderId="0" xfId="1" applyFont="1" applyFill="1" applyBorder="1" applyAlignment="1" applyProtection="1">
      <alignment horizontal="left" vertical="center"/>
      <protection locked="0"/>
    </xf>
    <xf numFmtId="38" fontId="11" fillId="0" borderId="0" xfId="1" applyFont="1" applyBorder="1" applyAlignment="1" applyProtection="1">
      <alignment horizontal="center" vertical="center"/>
    </xf>
    <xf numFmtId="38" fontId="11" fillId="0" borderId="0" xfId="1" applyFont="1" applyFill="1" applyBorder="1" applyAlignment="1" applyProtection="1">
      <alignment horizontal="center" vertical="center"/>
    </xf>
    <xf numFmtId="38" fontId="11" fillId="0" borderId="23" xfId="1" applyFont="1" applyFill="1" applyBorder="1" applyAlignment="1" applyProtection="1">
      <alignment horizontal="center" vertical="center"/>
    </xf>
    <xf numFmtId="38" fontId="11" fillId="5" borderId="0" xfId="1" applyFont="1" applyFill="1" applyBorder="1" applyAlignment="1" applyProtection="1">
      <alignment horizontal="right" vertical="center"/>
    </xf>
    <xf numFmtId="38" fontId="11" fillId="6" borderId="1" xfId="1" applyFont="1" applyFill="1" applyBorder="1" applyAlignment="1" applyProtection="1">
      <alignment horizontal="center" vertical="center"/>
      <protection locked="0"/>
    </xf>
    <xf numFmtId="38" fontId="35" fillId="0" borderId="61" xfId="1" applyFont="1" applyFill="1" applyBorder="1" applyAlignment="1" applyProtection="1">
      <alignment horizontal="distributed" vertical="center"/>
    </xf>
    <xf numFmtId="38" fontId="35" fillId="0" borderId="62" xfId="1" applyFont="1" applyFill="1" applyBorder="1" applyAlignment="1" applyProtection="1">
      <alignment horizontal="distributed" vertical="center"/>
    </xf>
    <xf numFmtId="177" fontId="11" fillId="5" borderId="62" xfId="1" applyNumberFormat="1" applyFont="1" applyFill="1" applyBorder="1" applyAlignment="1" applyProtection="1">
      <alignment horizontal="center" vertical="center"/>
    </xf>
    <xf numFmtId="177" fontId="11" fillId="6" borderId="62" xfId="1" applyNumberFormat="1" applyFont="1" applyFill="1" applyBorder="1" applyAlignment="1" applyProtection="1">
      <alignment horizontal="center" vertical="center"/>
      <protection locked="0"/>
    </xf>
    <xf numFmtId="38" fontId="11" fillId="0" borderId="0" xfId="1" applyFont="1" applyBorder="1" applyAlignment="1" applyProtection="1">
      <alignment horizontal="distributed" vertical="center"/>
    </xf>
    <xf numFmtId="38" fontId="11" fillId="0" borderId="0" xfId="1" applyFont="1" applyBorder="1" applyAlignment="1" applyProtection="1">
      <alignment horizontal="distributed" vertical="distributed"/>
    </xf>
    <xf numFmtId="38" fontId="31" fillId="0" borderId="30" xfId="5" applyNumberFormat="1" applyFont="1" applyBorder="1" applyAlignment="1" applyProtection="1">
      <alignment horizontal="center"/>
    </xf>
    <xf numFmtId="38" fontId="31" fillId="0" borderId="31" xfId="5" applyNumberFormat="1" applyFont="1" applyBorder="1" applyAlignment="1" applyProtection="1">
      <alignment horizontal="center"/>
    </xf>
    <xf numFmtId="38" fontId="31" fillId="0" borderId="32" xfId="5" applyNumberFormat="1" applyFont="1" applyBorder="1" applyAlignment="1" applyProtection="1">
      <alignment horizontal="center"/>
    </xf>
    <xf numFmtId="187" fontId="35" fillId="5" borderId="61" xfId="1" applyNumberFormat="1" applyFont="1" applyFill="1" applyBorder="1" applyAlignment="1" applyProtection="1">
      <alignment horizontal="center" vertical="center"/>
    </xf>
    <xf numFmtId="38" fontId="11" fillId="5" borderId="0" xfId="1" applyFont="1" applyFill="1" applyBorder="1" applyAlignment="1" applyProtection="1">
      <alignment horizontal="center" vertical="center"/>
    </xf>
    <xf numFmtId="38" fontId="11" fillId="5" borderId="22" xfId="1" applyFont="1" applyFill="1" applyBorder="1" applyAlignment="1" applyProtection="1">
      <alignment horizontal="center" vertical="center"/>
    </xf>
    <xf numFmtId="38" fontId="11" fillId="5" borderId="23" xfId="1" applyFont="1" applyFill="1" applyBorder="1" applyAlignment="1" applyProtection="1">
      <alignment horizontal="center" vertical="center"/>
    </xf>
    <xf numFmtId="38" fontId="11" fillId="5" borderId="25" xfId="1" applyFont="1" applyFill="1" applyBorder="1" applyAlignment="1" applyProtection="1">
      <alignment horizontal="center" vertical="center"/>
    </xf>
    <xf numFmtId="38" fontId="11" fillId="5" borderId="27" xfId="1" applyFont="1" applyFill="1" applyBorder="1" applyAlignment="1" applyProtection="1">
      <alignment horizontal="center" vertical="center"/>
    </xf>
    <xf numFmtId="38" fontId="11" fillId="0" borderId="48" xfId="1" applyFont="1" applyBorder="1" applyAlignment="1" applyProtection="1">
      <alignment horizontal="left" vertical="center"/>
    </xf>
    <xf numFmtId="38" fontId="11" fillId="0" borderId="4" xfId="1" applyFont="1" applyBorder="1" applyAlignment="1" applyProtection="1">
      <alignment horizontal="left" vertical="center"/>
    </xf>
    <xf numFmtId="38" fontId="11" fillId="0" borderId="5" xfId="1" applyFont="1" applyBorder="1" applyAlignment="1" applyProtection="1">
      <alignment horizontal="left" vertical="center"/>
    </xf>
    <xf numFmtId="38" fontId="11" fillId="0" borderId="36" xfId="1" applyFont="1" applyBorder="1" applyAlignment="1" applyProtection="1">
      <alignment horizontal="left" vertical="center"/>
    </xf>
    <xf numFmtId="38" fontId="11" fillId="0" borderId="2" xfId="1" applyFont="1" applyBorder="1" applyAlignment="1" applyProtection="1">
      <alignment horizontal="left" vertical="center"/>
    </xf>
    <xf numFmtId="38" fontId="11" fillId="0" borderId="9" xfId="1" applyFont="1" applyBorder="1" applyAlignment="1" applyProtection="1">
      <alignment horizontal="left" vertical="center"/>
    </xf>
    <xf numFmtId="38" fontId="11" fillId="0" borderId="62" xfId="1" applyFont="1" applyFill="1" applyBorder="1" applyAlignment="1" applyProtection="1">
      <alignment horizontal="center" vertical="center"/>
    </xf>
    <xf numFmtId="38" fontId="11" fillId="0" borderId="62" xfId="1" applyFont="1" applyBorder="1" applyAlignment="1" applyProtection="1">
      <alignment horizontal="center" vertical="center"/>
    </xf>
    <xf numFmtId="185" fontId="11" fillId="5" borderId="62" xfId="1" applyNumberFormat="1" applyFont="1" applyFill="1" applyBorder="1" applyAlignment="1" applyProtection="1">
      <alignment horizontal="center" vertical="center"/>
    </xf>
    <xf numFmtId="179" fontId="11" fillId="6" borderId="62" xfId="1" applyNumberFormat="1" applyFont="1" applyFill="1" applyBorder="1" applyAlignment="1" applyProtection="1">
      <alignment horizontal="center" vertical="center"/>
      <protection locked="0"/>
    </xf>
    <xf numFmtId="38" fontId="35" fillId="0" borderId="62" xfId="1" applyFont="1" applyFill="1" applyBorder="1" applyAlignment="1" applyProtection="1">
      <alignment horizontal="distributed" vertical="distributed"/>
    </xf>
    <xf numFmtId="38" fontId="35" fillId="0" borderId="61" xfId="1" applyFont="1" applyFill="1" applyBorder="1" applyAlignment="1" applyProtection="1">
      <alignment horizontal="distributed" vertical="distributed"/>
    </xf>
    <xf numFmtId="38" fontId="11" fillId="5" borderId="17" xfId="1" applyFont="1" applyFill="1" applyBorder="1" applyAlignment="1" applyProtection="1">
      <alignment horizontal="center" vertical="center"/>
    </xf>
    <xf numFmtId="38" fontId="11" fillId="5" borderId="19" xfId="1" applyFont="1" applyFill="1" applyBorder="1" applyAlignment="1" applyProtection="1">
      <alignment horizontal="center" vertical="center"/>
    </xf>
    <xf numFmtId="0" fontId="35" fillId="0" borderId="1" xfId="6" applyFont="1" applyBorder="1" applyAlignment="1">
      <alignment horizontal="center" vertical="center"/>
    </xf>
    <xf numFmtId="179" fontId="35" fillId="0" borderId="1" xfId="1" applyNumberFormat="1" applyFont="1" applyBorder="1" applyAlignment="1" applyProtection="1">
      <alignment horizontal="center" vertical="center"/>
    </xf>
    <xf numFmtId="0" fontId="35" fillId="0" borderId="0" xfId="6" applyFont="1" applyAlignment="1">
      <alignment horizontal="center"/>
    </xf>
    <xf numFmtId="0" fontId="35" fillId="0" borderId="33" xfId="6" applyFont="1" applyBorder="1" applyAlignment="1">
      <alignment horizontal="center" vertical="center"/>
    </xf>
    <xf numFmtId="0" fontId="35" fillId="0" borderId="45" xfId="6" applyFont="1" applyBorder="1" applyAlignment="1">
      <alignment horizontal="center" vertical="center"/>
    </xf>
    <xf numFmtId="0" fontId="35" fillId="0" borderId="35" xfId="6" applyFont="1" applyBorder="1" applyAlignment="1">
      <alignment horizontal="center" vertical="center"/>
    </xf>
    <xf numFmtId="38" fontId="35" fillId="0" borderId="22" xfId="5" applyNumberFormat="1" applyFont="1" applyBorder="1" applyAlignment="1" applyProtection="1">
      <alignment horizontal="distributed"/>
    </xf>
    <xf numFmtId="38" fontId="35" fillId="0" borderId="0" xfId="5" applyNumberFormat="1" applyFont="1" applyBorder="1" applyAlignment="1" applyProtection="1">
      <alignment horizontal="distributed"/>
    </xf>
    <xf numFmtId="38" fontId="35" fillId="6" borderId="0" xfId="5" applyNumberFormat="1" applyFont="1" applyFill="1" applyBorder="1" applyAlignment="1" applyProtection="1">
      <alignment horizontal="center" vertical="center"/>
      <protection locked="0"/>
    </xf>
    <xf numFmtId="0" fontId="60" fillId="0" borderId="1" xfId="6" applyFont="1" applyBorder="1" applyAlignment="1">
      <alignment horizontal="center" vertical="center" wrapText="1"/>
    </xf>
    <xf numFmtId="179" fontId="35" fillId="5" borderId="3" xfId="6" applyNumberFormat="1" applyFont="1" applyFill="1" applyBorder="1" applyAlignment="1">
      <alignment horizontal="center" vertical="center"/>
    </xf>
    <xf numFmtId="0" fontId="35" fillId="5" borderId="4" xfId="6" applyFont="1" applyFill="1" applyBorder="1" applyAlignment="1">
      <alignment horizontal="center" vertical="center"/>
    </xf>
    <xf numFmtId="0" fontId="35" fillId="5" borderId="5" xfId="6" applyFont="1" applyFill="1" applyBorder="1" applyAlignment="1">
      <alignment horizontal="center" vertical="center"/>
    </xf>
    <xf numFmtId="0" fontId="35" fillId="5" borderId="6" xfId="6" applyFont="1" applyFill="1" applyBorder="1" applyAlignment="1">
      <alignment horizontal="center" vertical="center"/>
    </xf>
    <xf numFmtId="0" fontId="35" fillId="5" borderId="0" xfId="6" applyFont="1" applyFill="1" applyAlignment="1">
      <alignment horizontal="center" vertical="center"/>
    </xf>
    <xf numFmtId="0" fontId="35" fillId="5" borderId="7" xfId="6" applyFont="1" applyFill="1" applyBorder="1" applyAlignment="1">
      <alignment horizontal="center" vertical="center"/>
    </xf>
    <xf numFmtId="0" fontId="35" fillId="5" borderId="8" xfId="6" applyFont="1" applyFill="1" applyBorder="1" applyAlignment="1">
      <alignment horizontal="center" vertical="center"/>
    </xf>
    <xf numFmtId="0" fontId="35" fillId="5" borderId="2" xfId="6" applyFont="1" applyFill="1" applyBorder="1" applyAlignment="1">
      <alignment horizontal="center" vertical="center"/>
    </xf>
    <xf numFmtId="0" fontId="35" fillId="5" borderId="9" xfId="6" applyFont="1" applyFill="1" applyBorder="1" applyAlignment="1">
      <alignment horizontal="center" vertical="center"/>
    </xf>
    <xf numFmtId="182" fontId="35" fillId="6" borderId="1" xfId="6" applyNumberFormat="1" applyFont="1" applyFill="1" applyBorder="1" applyAlignment="1" applyProtection="1">
      <alignment horizontal="center" vertical="center"/>
      <protection locked="0"/>
    </xf>
    <xf numFmtId="38" fontId="35" fillId="6" borderId="0" xfId="5" applyNumberFormat="1" applyFont="1" applyFill="1" applyBorder="1" applyAlignment="1" applyProtection="1">
      <alignment horizontal="left"/>
      <protection locked="0"/>
    </xf>
    <xf numFmtId="38" fontId="35" fillId="0" borderId="30" xfId="5" applyNumberFormat="1" applyFont="1" applyBorder="1" applyAlignment="1" applyProtection="1">
      <alignment horizontal="center"/>
    </xf>
    <xf numFmtId="38" fontId="35" fillId="0" borderId="31" xfId="5" applyNumberFormat="1" applyFont="1" applyBorder="1" applyAlignment="1" applyProtection="1">
      <alignment horizontal="center"/>
    </xf>
    <xf numFmtId="38" fontId="35" fillId="0" borderId="32" xfId="5" applyNumberFormat="1" applyFont="1" applyBorder="1" applyAlignment="1" applyProtection="1">
      <alignment horizontal="center"/>
    </xf>
    <xf numFmtId="0" fontId="35" fillId="0" borderId="0" xfId="6" applyFont="1" applyAlignment="1">
      <alignment horizontal="center" vertical="center"/>
    </xf>
    <xf numFmtId="0" fontId="35" fillId="6" borderId="0" xfId="6" applyFont="1" applyFill="1" applyAlignment="1" applyProtection="1">
      <alignment horizontal="center" vertical="center"/>
      <protection locked="0"/>
    </xf>
    <xf numFmtId="179" fontId="35" fillId="0" borderId="1" xfId="6" applyNumberFormat="1" applyFont="1" applyBorder="1" applyAlignment="1">
      <alignment horizontal="center" vertical="center"/>
    </xf>
    <xf numFmtId="182" fontId="35" fillId="6" borderId="3" xfId="6" applyNumberFormat="1" applyFont="1" applyFill="1" applyBorder="1" applyAlignment="1" applyProtection="1">
      <alignment horizontal="center" vertical="center"/>
      <protection locked="0"/>
    </xf>
    <xf numFmtId="182" fontId="35" fillId="6" borderId="4" xfId="6" applyNumberFormat="1" applyFont="1" applyFill="1" applyBorder="1" applyAlignment="1" applyProtection="1">
      <alignment horizontal="center" vertical="center"/>
      <protection locked="0"/>
    </xf>
    <xf numFmtId="182" fontId="35" fillId="6" borderId="5" xfId="6" applyNumberFormat="1" applyFont="1" applyFill="1" applyBorder="1" applyAlignment="1" applyProtection="1">
      <alignment horizontal="center" vertical="center"/>
      <protection locked="0"/>
    </xf>
    <xf numFmtId="182" fontId="35" fillId="6" borderId="8" xfId="6" applyNumberFormat="1" applyFont="1" applyFill="1" applyBorder="1" applyAlignment="1" applyProtection="1">
      <alignment horizontal="center" vertical="center"/>
      <protection locked="0"/>
    </xf>
    <xf numFmtId="182" fontId="35" fillId="6" borderId="2" xfId="6" applyNumberFormat="1" applyFont="1" applyFill="1" applyBorder="1" applyAlignment="1" applyProtection="1">
      <alignment horizontal="center" vertical="center"/>
      <protection locked="0"/>
    </xf>
    <xf numFmtId="182" fontId="35" fillId="6" borderId="9" xfId="6" applyNumberFormat="1" applyFont="1" applyFill="1" applyBorder="1" applyAlignment="1" applyProtection="1">
      <alignment horizontal="center" vertical="center"/>
      <protection locked="0"/>
    </xf>
    <xf numFmtId="179" fontId="35" fillId="0" borderId="3" xfId="1" applyNumberFormat="1" applyFont="1" applyBorder="1" applyAlignment="1" applyProtection="1">
      <alignment horizontal="center" vertical="center"/>
    </xf>
    <xf numFmtId="179" fontId="35" fillId="0" borderId="4" xfId="1" applyNumberFormat="1" applyFont="1" applyBorder="1" applyAlignment="1" applyProtection="1">
      <alignment horizontal="center" vertical="center"/>
    </xf>
    <xf numFmtId="179" fontId="35" fillId="0" borderId="5" xfId="1" applyNumberFormat="1" applyFont="1" applyBorder="1" applyAlignment="1" applyProtection="1">
      <alignment horizontal="center" vertical="center"/>
    </xf>
    <xf numFmtId="179" fontId="35" fillId="0" borderId="8" xfId="1" applyNumberFormat="1" applyFont="1" applyBorder="1" applyAlignment="1" applyProtection="1">
      <alignment horizontal="center" vertical="center"/>
    </xf>
    <xf numFmtId="179" fontId="35" fillId="0" borderId="2" xfId="1" applyNumberFormat="1" applyFont="1" applyBorder="1" applyAlignment="1" applyProtection="1">
      <alignment horizontal="center" vertical="center"/>
    </xf>
    <xf numFmtId="179" fontId="35" fillId="0" borderId="9" xfId="1" applyNumberFormat="1" applyFont="1" applyBorder="1" applyAlignment="1" applyProtection="1">
      <alignment horizontal="center" vertical="center"/>
    </xf>
    <xf numFmtId="0" fontId="35" fillId="0" borderId="3" xfId="6" applyFont="1" applyBorder="1" applyAlignment="1">
      <alignment horizontal="center" vertical="center"/>
    </xf>
    <xf numFmtId="0" fontId="35" fillId="0" borderId="5" xfId="6" applyFont="1" applyBorder="1" applyAlignment="1">
      <alignment horizontal="center" vertical="center"/>
    </xf>
    <xf numFmtId="0" fontId="35" fillId="0" borderId="8" xfId="6" applyFont="1" applyBorder="1" applyAlignment="1">
      <alignment horizontal="center" vertical="center"/>
    </xf>
    <xf numFmtId="0" fontId="35" fillId="0" borderId="9" xfId="6" applyFont="1" applyBorder="1" applyAlignment="1">
      <alignment horizontal="center" vertical="center"/>
    </xf>
    <xf numFmtId="38" fontId="35" fillId="0" borderId="61" xfId="1" applyFont="1" applyFill="1" applyBorder="1" applyAlignment="1" applyProtection="1">
      <alignment horizontal="center" vertical="center"/>
    </xf>
    <xf numFmtId="38" fontId="11" fillId="0" borderId="74" xfId="1" applyFont="1" applyFill="1" applyBorder="1" applyAlignment="1" applyProtection="1">
      <alignment horizontal="center" vertical="center"/>
    </xf>
    <xf numFmtId="0" fontId="35" fillId="0" borderId="62" xfId="6" applyFont="1" applyBorder="1" applyAlignment="1">
      <alignment horizontal="center" vertical="center"/>
    </xf>
    <xf numFmtId="179" fontId="35" fillId="5" borderId="4" xfId="6" applyNumberFormat="1" applyFont="1" applyFill="1" applyBorder="1" applyAlignment="1">
      <alignment horizontal="center" vertical="center"/>
    </xf>
    <xf numFmtId="179" fontId="35" fillId="5" borderId="5" xfId="6" applyNumberFormat="1" applyFont="1" applyFill="1" applyBorder="1" applyAlignment="1">
      <alignment horizontal="center" vertical="center"/>
    </xf>
    <xf numFmtId="179" fontId="35" fillId="5" borderId="6" xfId="6" applyNumberFormat="1" applyFont="1" applyFill="1" applyBorder="1" applyAlignment="1">
      <alignment horizontal="center" vertical="center"/>
    </xf>
    <xf numFmtId="179" fontId="35" fillId="5" borderId="0" xfId="6" applyNumberFormat="1" applyFont="1" applyFill="1" applyAlignment="1">
      <alignment horizontal="center" vertical="center"/>
    </xf>
    <xf numFmtId="179" fontId="35" fillId="5" borderId="7" xfId="6" applyNumberFormat="1" applyFont="1" applyFill="1" applyBorder="1" applyAlignment="1">
      <alignment horizontal="center" vertical="center"/>
    </xf>
    <xf numFmtId="179" fontId="35" fillId="5" borderId="8" xfId="6" applyNumberFormat="1" applyFont="1" applyFill="1" applyBorder="1" applyAlignment="1">
      <alignment horizontal="center" vertical="center"/>
    </xf>
    <xf numFmtId="179" fontId="35" fillId="5" borderId="2" xfId="6" applyNumberFormat="1" applyFont="1" applyFill="1" applyBorder="1" applyAlignment="1">
      <alignment horizontal="center" vertical="center"/>
    </xf>
    <xf numFmtId="179" fontId="35" fillId="5" borderId="9" xfId="6" applyNumberFormat="1" applyFont="1" applyFill="1" applyBorder="1" applyAlignment="1">
      <alignment horizontal="center" vertical="center"/>
    </xf>
    <xf numFmtId="0" fontId="35" fillId="0" borderId="61" xfId="6" applyFont="1" applyBorder="1" applyAlignment="1">
      <alignment horizontal="center" vertical="center"/>
    </xf>
    <xf numFmtId="0" fontId="35" fillId="5" borderId="61" xfId="6" applyFont="1" applyFill="1" applyBorder="1" applyAlignment="1">
      <alignment horizontal="center"/>
    </xf>
    <xf numFmtId="179" fontId="35" fillId="5" borderId="62" xfId="6" applyNumberFormat="1" applyFont="1" applyFill="1" applyBorder="1" applyAlignment="1">
      <alignment horizontal="center"/>
    </xf>
    <xf numFmtId="179" fontId="35" fillId="5" borderId="62" xfId="1" applyNumberFormat="1" applyFont="1" applyFill="1" applyBorder="1" applyAlignment="1" applyProtection="1">
      <alignment horizontal="center"/>
    </xf>
    <xf numFmtId="179" fontId="35" fillId="6" borderId="62" xfId="1" applyNumberFormat="1" applyFont="1" applyFill="1" applyBorder="1" applyAlignment="1" applyProtection="1">
      <alignment horizontal="center"/>
      <protection locked="0"/>
    </xf>
    <xf numFmtId="38" fontId="11" fillId="6" borderId="17" xfId="1" applyFont="1" applyFill="1" applyBorder="1" applyAlignment="1" applyProtection="1">
      <alignment horizontal="left" vertical="center"/>
      <protection locked="0"/>
    </xf>
    <xf numFmtId="38" fontId="11" fillId="6" borderId="18" xfId="1" applyFont="1" applyFill="1" applyBorder="1" applyAlignment="1" applyProtection="1">
      <alignment horizontal="left" vertical="center"/>
      <protection locked="0"/>
    </xf>
    <xf numFmtId="38" fontId="11" fillId="6" borderId="19" xfId="1" applyFont="1" applyFill="1" applyBorder="1" applyAlignment="1" applyProtection="1">
      <alignment horizontal="left" vertical="center"/>
      <protection locked="0"/>
    </xf>
    <xf numFmtId="38" fontId="11" fillId="6" borderId="25" xfId="1" applyFont="1" applyFill="1" applyBorder="1" applyAlignment="1" applyProtection="1">
      <alignment horizontal="left" vertical="center"/>
      <protection locked="0"/>
    </xf>
    <xf numFmtId="38" fontId="11" fillId="6" borderId="26" xfId="1" applyFont="1" applyFill="1" applyBorder="1" applyAlignment="1" applyProtection="1">
      <alignment horizontal="left" vertical="center"/>
      <protection locked="0"/>
    </xf>
    <xf numFmtId="38" fontId="11" fillId="6" borderId="27" xfId="1" applyFont="1" applyFill="1" applyBorder="1" applyAlignment="1" applyProtection="1">
      <alignment horizontal="left" vertical="center"/>
      <protection locked="0"/>
    </xf>
    <xf numFmtId="38" fontId="11" fillId="0" borderId="22" xfId="1" applyFont="1" applyBorder="1" applyAlignment="1" applyProtection="1">
      <alignment horizontal="distributed" vertical="center"/>
    </xf>
    <xf numFmtId="177" fontId="11" fillId="5" borderId="61" xfId="1" applyNumberFormat="1" applyFont="1" applyFill="1" applyBorder="1" applyAlignment="1" applyProtection="1">
      <alignment horizontal="center" vertical="center"/>
    </xf>
    <xf numFmtId="179" fontId="11" fillId="6" borderId="61" xfId="1" applyNumberFormat="1" applyFont="1" applyFill="1" applyBorder="1" applyAlignment="1" applyProtection="1">
      <alignment horizontal="center" vertical="center"/>
      <protection locked="0"/>
    </xf>
    <xf numFmtId="38" fontId="34" fillId="0" borderId="0" xfId="1" applyFont="1" applyBorder="1" applyAlignment="1" applyProtection="1">
      <alignment horizontal="center" vertical="center"/>
    </xf>
    <xf numFmtId="38" fontId="11" fillId="0" borderId="0" xfId="1" applyFont="1" applyFill="1" applyBorder="1" applyAlignment="1" applyProtection="1">
      <alignment horizontal="distributed" vertical="center"/>
    </xf>
    <xf numFmtId="38" fontId="11" fillId="0" borderId="23" xfId="1" applyFont="1" applyBorder="1" applyAlignment="1" applyProtection="1">
      <alignment horizontal="center" vertical="center"/>
    </xf>
    <xf numFmtId="179" fontId="11" fillId="6" borderId="10" xfId="1" applyNumberFormat="1" applyFont="1" applyFill="1" applyBorder="1" applyAlignment="1" applyProtection="1">
      <alignment horizontal="center" vertical="center"/>
      <protection locked="0"/>
    </xf>
    <xf numFmtId="179" fontId="11" fillId="6" borderId="12" xfId="1" applyNumberFormat="1" applyFont="1" applyFill="1" applyBorder="1" applyAlignment="1" applyProtection="1">
      <alignment horizontal="center" vertical="center"/>
      <protection locked="0"/>
    </xf>
    <xf numFmtId="179" fontId="11" fillId="6" borderId="11" xfId="1" applyNumberFormat="1" applyFont="1" applyFill="1" applyBorder="1" applyAlignment="1" applyProtection="1">
      <alignment horizontal="center" vertical="center"/>
      <protection locked="0"/>
    </xf>
    <xf numFmtId="38" fontId="11" fillId="6" borderId="41" xfId="1" applyFont="1" applyFill="1" applyBorder="1" applyAlignment="1" applyProtection="1">
      <alignment horizontal="center" vertical="center"/>
      <protection locked="0"/>
    </xf>
    <xf numFmtId="38" fontId="11" fillId="6" borderId="21" xfId="1" applyFont="1" applyFill="1" applyBorder="1" applyAlignment="1" applyProtection="1">
      <alignment horizontal="center" vertical="center"/>
      <protection locked="0"/>
    </xf>
    <xf numFmtId="38" fontId="11" fillId="6" borderId="40" xfId="1" applyFont="1" applyFill="1" applyBorder="1" applyAlignment="1" applyProtection="1">
      <alignment horizontal="center" vertical="center"/>
      <protection locked="0"/>
    </xf>
    <xf numFmtId="38" fontId="11" fillId="6" borderId="29" xfId="1" applyFont="1" applyFill="1" applyBorder="1" applyAlignment="1" applyProtection="1">
      <alignment horizontal="center" vertical="center"/>
      <protection locked="0"/>
    </xf>
    <xf numFmtId="187" fontId="11" fillId="5" borderId="61" xfId="1" applyNumberFormat="1" applyFont="1" applyFill="1" applyBorder="1" applyAlignment="1" applyProtection="1">
      <alignment horizontal="center" vertical="center"/>
    </xf>
    <xf numFmtId="38" fontId="11" fillId="0" borderId="18" xfId="1" applyFont="1" applyBorder="1" applyAlignment="1" applyProtection="1">
      <alignment horizontal="center" vertical="center"/>
    </xf>
    <xf numFmtId="0" fontId="35" fillId="0" borderId="1" xfId="6" applyFont="1" applyBorder="1" applyAlignment="1">
      <alignment horizontal="center" vertical="center" wrapText="1"/>
    </xf>
    <xf numFmtId="38" fontId="35" fillId="0" borderId="1" xfId="1" applyFont="1" applyFill="1" applyBorder="1" applyAlignment="1" applyProtection="1">
      <alignment horizontal="center" vertical="center"/>
    </xf>
    <xf numFmtId="38" fontId="35" fillId="0" borderId="10" xfId="1" applyFont="1" applyFill="1" applyBorder="1" applyAlignment="1" applyProtection="1">
      <alignment horizontal="center" vertical="center"/>
    </xf>
    <xf numFmtId="38" fontId="35" fillId="0" borderId="12" xfId="1" applyFont="1" applyFill="1" applyBorder="1" applyAlignment="1" applyProtection="1">
      <alignment horizontal="center" vertical="center"/>
    </xf>
    <xf numFmtId="38" fontId="35" fillId="0" borderId="11" xfId="1" applyFont="1" applyFill="1" applyBorder="1" applyAlignment="1" applyProtection="1">
      <alignment horizontal="center" vertical="center"/>
    </xf>
    <xf numFmtId="179" fontId="35" fillId="5" borderId="1" xfId="6" applyNumberFormat="1" applyFont="1" applyFill="1" applyBorder="1" applyAlignment="1">
      <alignment horizontal="center" vertical="center" wrapText="1"/>
    </xf>
    <xf numFmtId="179" fontId="35" fillId="6" borderId="1" xfId="1" applyNumberFormat="1" applyFont="1" applyFill="1" applyBorder="1" applyAlignment="1" applyProtection="1">
      <alignment horizontal="center" vertical="center"/>
      <protection locked="0"/>
    </xf>
    <xf numFmtId="179" fontId="35" fillId="5" borderId="1" xfId="1" applyNumberFormat="1" applyFont="1" applyFill="1" applyBorder="1" applyAlignment="1" applyProtection="1">
      <alignment horizontal="center" vertical="center"/>
    </xf>
    <xf numFmtId="38" fontId="35" fillId="6" borderId="10" xfId="1" applyFont="1" applyFill="1" applyBorder="1" applyAlignment="1" applyProtection="1">
      <alignment horizontal="center" vertical="center"/>
      <protection locked="0"/>
    </xf>
    <xf numFmtId="38" fontId="35" fillId="6" borderId="11" xfId="1" applyFont="1" applyFill="1" applyBorder="1" applyAlignment="1" applyProtection="1">
      <alignment horizontal="center" vertical="center"/>
      <protection locked="0"/>
    </xf>
    <xf numFmtId="38" fontId="35" fillId="0" borderId="0" xfId="5" applyNumberFormat="1" applyFont="1" applyBorder="1" applyAlignment="1" applyProtection="1">
      <alignment horizontal="center"/>
    </xf>
    <xf numFmtId="179" fontId="35" fillId="5" borderId="1" xfId="1" applyNumberFormat="1" applyFont="1" applyFill="1" applyBorder="1" applyAlignment="1" applyProtection="1">
      <alignment horizontal="center" vertical="center" wrapText="1"/>
    </xf>
    <xf numFmtId="0" fontId="35" fillId="0" borderId="61" xfId="6" applyFont="1" applyBorder="1" applyAlignment="1">
      <alignment horizontal="distributed" vertical="center"/>
    </xf>
    <xf numFmtId="0" fontId="35" fillId="0" borderId="62" xfId="6" applyFont="1" applyBorder="1" applyAlignment="1">
      <alignment horizontal="distributed" vertical="center"/>
    </xf>
    <xf numFmtId="0" fontId="35" fillId="5" borderId="62" xfId="6" applyFont="1" applyFill="1" applyBorder="1" applyAlignment="1">
      <alignment horizontal="center"/>
    </xf>
    <xf numFmtId="38" fontId="35" fillId="0" borderId="30" xfId="5" applyNumberFormat="1" applyFont="1" applyBorder="1" applyAlignment="1" applyProtection="1">
      <alignment horizontal="center" vertical="center"/>
    </xf>
    <xf numFmtId="38" fontId="35" fillId="0" borderId="31" xfId="5" applyNumberFormat="1" applyFont="1" applyBorder="1" applyAlignment="1" applyProtection="1">
      <alignment horizontal="center" vertical="center"/>
    </xf>
    <xf numFmtId="38" fontId="35" fillId="0" borderId="32" xfId="5" applyNumberFormat="1" applyFont="1" applyBorder="1" applyAlignment="1" applyProtection="1">
      <alignment horizontal="center" vertical="center"/>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0" xfId="0" applyFont="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14" xfId="0" applyFont="1" applyBorder="1" applyAlignment="1">
      <alignment horizontal="center" vertical="center" wrapText="1"/>
    </xf>
    <xf numFmtId="0" fontId="11" fillId="6" borderId="0" xfId="0" applyFont="1" applyFill="1" applyAlignment="1" applyProtection="1">
      <alignment horizontal="left" vertical="center"/>
      <protection locked="0"/>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6"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2"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11" fillId="0" borderId="0" xfId="0" applyFont="1" applyAlignment="1">
      <alignment horizontal="distributed" vertical="center"/>
    </xf>
    <xf numFmtId="184" fontId="35" fillId="6" borderId="3" xfId="0" applyNumberFormat="1" applyFont="1" applyFill="1" applyBorder="1" applyAlignment="1" applyProtection="1">
      <alignment horizontal="center" vertical="center" wrapText="1"/>
      <protection locked="0"/>
    </xf>
    <xf numFmtId="184" fontId="35" fillId="6" borderId="4" xfId="0" applyNumberFormat="1" applyFont="1" applyFill="1" applyBorder="1" applyAlignment="1" applyProtection="1">
      <alignment horizontal="center" vertical="center" wrapText="1"/>
      <protection locked="0"/>
    </xf>
    <xf numFmtId="184" fontId="35" fillId="6" borderId="5" xfId="0" applyNumberFormat="1" applyFont="1" applyFill="1" applyBorder="1" applyAlignment="1" applyProtection="1">
      <alignment horizontal="center" vertical="center" wrapText="1"/>
      <protection locked="0"/>
    </xf>
    <xf numFmtId="184" fontId="35" fillId="6" borderId="6" xfId="0" applyNumberFormat="1" applyFont="1" applyFill="1" applyBorder="1" applyAlignment="1" applyProtection="1">
      <alignment horizontal="center" vertical="center" wrapText="1"/>
      <protection locked="0"/>
    </xf>
    <xf numFmtId="184" fontId="35" fillId="6" borderId="0" xfId="0" applyNumberFormat="1" applyFont="1" applyFill="1" applyAlignment="1" applyProtection="1">
      <alignment horizontal="center" vertical="center" wrapText="1"/>
      <protection locked="0"/>
    </xf>
    <xf numFmtId="184" fontId="35" fillId="6" borderId="7" xfId="0" applyNumberFormat="1" applyFont="1" applyFill="1" applyBorder="1" applyAlignment="1" applyProtection="1">
      <alignment horizontal="center" vertical="center" wrapText="1"/>
      <protection locked="0"/>
    </xf>
    <xf numFmtId="184" fontId="35" fillId="6" borderId="8" xfId="0" applyNumberFormat="1" applyFont="1" applyFill="1" applyBorder="1" applyAlignment="1" applyProtection="1">
      <alignment horizontal="center" vertical="center" wrapText="1"/>
      <protection locked="0"/>
    </xf>
    <xf numFmtId="184" fontId="35" fillId="6" borderId="2" xfId="0" applyNumberFormat="1" applyFont="1" applyFill="1" applyBorder="1" applyAlignment="1" applyProtection="1">
      <alignment horizontal="center" vertical="center" wrapText="1"/>
      <protection locked="0"/>
    </xf>
    <xf numFmtId="184" fontId="35" fillId="6" borderId="9" xfId="0" applyNumberFormat="1" applyFont="1" applyFill="1" applyBorder="1" applyAlignment="1" applyProtection="1">
      <alignment horizontal="center" vertical="center" wrapText="1"/>
      <protection locked="0"/>
    </xf>
    <xf numFmtId="183" fontId="35" fillId="6" borderId="1" xfId="0" applyNumberFormat="1" applyFont="1" applyFill="1" applyBorder="1" applyAlignment="1" applyProtection="1">
      <alignment horizontal="center" vertical="center" wrapText="1"/>
      <protection locked="0"/>
    </xf>
    <xf numFmtId="183" fontId="35" fillId="6" borderId="1" xfId="0" applyNumberFormat="1" applyFont="1" applyFill="1" applyBorder="1" applyAlignment="1" applyProtection="1">
      <alignment horizontal="center" vertical="center"/>
      <protection locked="0"/>
    </xf>
    <xf numFmtId="182" fontId="35" fillId="6" borderId="1" xfId="0" applyNumberFormat="1" applyFont="1" applyFill="1" applyBorder="1" applyAlignment="1" applyProtection="1">
      <alignment horizontal="center" vertical="center" wrapText="1"/>
      <protection locked="0"/>
    </xf>
    <xf numFmtId="0" fontId="35" fillId="0" borderId="9" xfId="0" applyFont="1" applyBorder="1" applyAlignment="1">
      <alignment horizontal="center" vertical="center"/>
    </xf>
    <xf numFmtId="38" fontId="5" fillId="0" borderId="61" xfId="1" applyFont="1" applyFill="1" applyBorder="1" applyAlignment="1" applyProtection="1">
      <alignment horizontal="center"/>
    </xf>
    <xf numFmtId="177" fontId="31" fillId="6" borderId="61" xfId="6" applyNumberFormat="1" applyFont="1" applyFill="1" applyBorder="1" applyAlignment="1" applyProtection="1">
      <alignment horizontal="center"/>
      <protection locked="0"/>
    </xf>
    <xf numFmtId="0" fontId="11" fillId="5" borderId="0" xfId="0" applyFont="1" applyFill="1" applyAlignment="1">
      <alignment horizontal="left" vertical="center"/>
    </xf>
    <xf numFmtId="0" fontId="11" fillId="0" borderId="33" xfId="0" applyFont="1" applyBorder="1" applyAlignment="1">
      <alignment horizontal="center" vertical="center"/>
    </xf>
    <xf numFmtId="0" fontId="11" fillId="0" borderId="45" xfId="0" applyFont="1" applyBorder="1" applyAlignment="1">
      <alignment horizontal="center" vertical="center"/>
    </xf>
    <xf numFmtId="0" fontId="11" fillId="0" borderId="35" xfId="0" applyFont="1" applyBorder="1" applyAlignment="1">
      <alignment horizontal="center" vertical="center"/>
    </xf>
    <xf numFmtId="0" fontId="11" fillId="0" borderId="33" xfId="0" applyFont="1" applyBorder="1" applyAlignment="1">
      <alignment horizontal="center" vertical="center" textRotation="255"/>
    </xf>
    <xf numFmtId="0" fontId="11" fillId="0" borderId="45" xfId="0" applyFont="1" applyBorder="1" applyAlignment="1">
      <alignment horizontal="center" vertical="center" textRotation="255"/>
    </xf>
    <xf numFmtId="0" fontId="11" fillId="0" borderId="35" xfId="0" applyFont="1" applyBorder="1" applyAlignment="1">
      <alignment horizontal="center" vertical="center" textRotation="255"/>
    </xf>
    <xf numFmtId="187" fontId="31" fillId="5" borderId="61" xfId="6" applyNumberFormat="1" applyFont="1" applyFill="1" applyBorder="1" applyAlignment="1">
      <alignment horizontal="center"/>
    </xf>
    <xf numFmtId="38" fontId="11" fillId="6" borderId="10" xfId="1" applyFont="1" applyFill="1" applyBorder="1" applyAlignment="1" applyProtection="1">
      <alignment horizontal="center" vertical="center"/>
      <protection locked="0"/>
    </xf>
    <xf numFmtId="38" fontId="11" fillId="6" borderId="12" xfId="1" applyFont="1" applyFill="1" applyBorder="1" applyAlignment="1" applyProtection="1">
      <alignment horizontal="center" vertical="center"/>
      <protection locked="0"/>
    </xf>
    <xf numFmtId="38" fontId="11" fillId="6" borderId="11" xfId="1" applyFont="1" applyFill="1" applyBorder="1" applyAlignment="1" applyProtection="1">
      <alignment horizontal="center" vertical="center"/>
      <protection locked="0"/>
    </xf>
    <xf numFmtId="0" fontId="35" fillId="0" borderId="3" xfId="0" applyFont="1" applyBorder="1" applyAlignment="1">
      <alignment horizontal="left" vertical="center"/>
    </xf>
    <xf numFmtId="0" fontId="35" fillId="0" borderId="4" xfId="0" applyFont="1" applyBorder="1" applyAlignment="1">
      <alignment horizontal="left" vertical="center"/>
    </xf>
    <xf numFmtId="0" fontId="35" fillId="0" borderId="5" xfId="0" applyFont="1" applyBorder="1" applyAlignment="1">
      <alignment horizontal="left" vertical="center"/>
    </xf>
    <xf numFmtId="0" fontId="35" fillId="0" borderId="8" xfId="0" applyFont="1" applyBorder="1" applyAlignment="1">
      <alignment horizontal="left" vertical="center"/>
    </xf>
    <xf numFmtId="0" fontId="35" fillId="0" borderId="2" xfId="0" applyFont="1" applyBorder="1" applyAlignment="1">
      <alignment horizontal="left" vertical="center"/>
    </xf>
    <xf numFmtId="0" fontId="35" fillId="0" borderId="9" xfId="0" applyFont="1" applyBorder="1" applyAlignment="1">
      <alignment horizontal="left" vertical="center"/>
    </xf>
    <xf numFmtId="183" fontId="35" fillId="6" borderId="6" xfId="0" applyNumberFormat="1" applyFont="1" applyFill="1" applyBorder="1" applyAlignment="1" applyProtection="1">
      <alignment horizontal="center" vertical="center"/>
      <protection locked="0"/>
    </xf>
    <xf numFmtId="183" fontId="35" fillId="6" borderId="0" xfId="0" applyNumberFormat="1" applyFont="1" applyFill="1" applyAlignment="1" applyProtection="1">
      <alignment horizontal="center" vertical="center"/>
      <protection locked="0"/>
    </xf>
    <xf numFmtId="183" fontId="35" fillId="6" borderId="8" xfId="0" applyNumberFormat="1" applyFont="1" applyFill="1" applyBorder="1" applyAlignment="1" applyProtection="1">
      <alignment horizontal="center" vertical="center"/>
      <protection locked="0"/>
    </xf>
    <xf numFmtId="183" fontId="35" fillId="6" borderId="2" xfId="0" applyNumberFormat="1" applyFont="1" applyFill="1" applyBorder="1" applyAlignment="1" applyProtection="1">
      <alignment horizontal="center" vertical="center"/>
      <protection locked="0"/>
    </xf>
    <xf numFmtId="38" fontId="5" fillId="0" borderId="61" xfId="1" applyFont="1" applyBorder="1" applyAlignment="1" applyProtection="1">
      <alignment horizontal="center"/>
    </xf>
    <xf numFmtId="38" fontId="11" fillId="5" borderId="0" xfId="0" applyNumberFormat="1" applyFont="1" applyFill="1" applyAlignment="1">
      <alignment horizontal="center" vertical="center"/>
    </xf>
    <xf numFmtId="0" fontId="11" fillId="5" borderId="0" xfId="0" applyFont="1" applyFill="1" applyAlignment="1">
      <alignment horizontal="center" vertical="center"/>
    </xf>
    <xf numFmtId="0" fontId="11" fillId="0" borderId="0" xfId="0" applyFont="1" applyAlignment="1">
      <alignment horizontal="center" vertical="center"/>
    </xf>
    <xf numFmtId="0" fontId="11" fillId="0" borderId="23" xfId="0" applyFont="1" applyBorder="1" applyAlignment="1">
      <alignment horizontal="center" vertical="center"/>
    </xf>
    <xf numFmtId="182" fontId="35" fillId="6" borderId="6" xfId="0" applyNumberFormat="1" applyFont="1" applyFill="1" applyBorder="1" applyAlignment="1" applyProtection="1">
      <alignment horizontal="center" vertical="center" wrapText="1"/>
      <protection locked="0"/>
    </xf>
    <xf numFmtId="182" fontId="35" fillId="6" borderId="0" xfId="0" applyNumberFormat="1" applyFont="1" applyFill="1" applyAlignment="1" applyProtection="1">
      <alignment horizontal="center" vertical="center" wrapText="1"/>
      <protection locked="0"/>
    </xf>
    <xf numFmtId="182" fontId="35" fillId="6" borderId="7" xfId="0" applyNumberFormat="1" applyFont="1" applyFill="1" applyBorder="1" applyAlignment="1" applyProtection="1">
      <alignment horizontal="center" vertical="center" wrapText="1"/>
      <protection locked="0"/>
    </xf>
    <xf numFmtId="182" fontId="35" fillId="6" borderId="8" xfId="0" applyNumberFormat="1" applyFont="1" applyFill="1" applyBorder="1" applyAlignment="1" applyProtection="1">
      <alignment horizontal="center" vertical="center" wrapText="1"/>
      <protection locked="0"/>
    </xf>
    <xf numFmtId="182" fontId="35" fillId="6" borderId="2" xfId="0" applyNumberFormat="1" applyFont="1" applyFill="1" applyBorder="1" applyAlignment="1" applyProtection="1">
      <alignment horizontal="center" vertical="center" wrapText="1"/>
      <protection locked="0"/>
    </xf>
    <xf numFmtId="182" fontId="35" fillId="6" borderId="9" xfId="0" applyNumberFormat="1" applyFont="1" applyFill="1" applyBorder="1" applyAlignment="1" applyProtection="1">
      <alignment horizontal="center" vertical="center" wrapText="1"/>
      <protection locked="0"/>
    </xf>
    <xf numFmtId="183" fontId="35" fillId="6" borderId="0" xfId="0" applyNumberFormat="1" applyFont="1" applyFill="1" applyAlignment="1" applyProtection="1">
      <alignment horizontal="center" vertical="center" wrapText="1"/>
      <protection locked="0"/>
    </xf>
    <xf numFmtId="183" fontId="35" fillId="6" borderId="7" xfId="0" applyNumberFormat="1" applyFont="1" applyFill="1" applyBorder="1" applyAlignment="1" applyProtection="1">
      <alignment horizontal="center" vertical="center" wrapText="1"/>
      <protection locked="0"/>
    </xf>
    <xf numFmtId="183" fontId="35" fillId="6" borderId="2" xfId="0" applyNumberFormat="1" applyFont="1" applyFill="1" applyBorder="1" applyAlignment="1" applyProtection="1">
      <alignment horizontal="center" vertical="center" wrapText="1"/>
      <protection locked="0"/>
    </xf>
    <xf numFmtId="183" fontId="35" fillId="6" borderId="9" xfId="0" applyNumberFormat="1" applyFont="1" applyFill="1" applyBorder="1" applyAlignment="1" applyProtection="1">
      <alignment horizontal="center" vertical="center" wrapText="1"/>
      <protection locked="0"/>
    </xf>
    <xf numFmtId="183" fontId="35" fillId="6" borderId="7" xfId="0" applyNumberFormat="1" applyFont="1" applyFill="1" applyBorder="1" applyAlignment="1" applyProtection="1">
      <alignment horizontal="center" vertical="center"/>
      <protection locked="0"/>
    </xf>
    <xf numFmtId="183" fontId="35" fillId="6" borderId="9" xfId="0" applyNumberFormat="1" applyFont="1" applyFill="1" applyBorder="1" applyAlignment="1" applyProtection="1">
      <alignment horizontal="center" vertical="center"/>
      <protection locked="0"/>
    </xf>
    <xf numFmtId="38" fontId="17" fillId="0" borderId="0" xfId="1" applyFont="1" applyBorder="1" applyAlignment="1" applyProtection="1">
      <alignment horizontal="distributed" vertical="center"/>
    </xf>
    <xf numFmtId="0" fontId="31" fillId="0" borderId="61" xfId="6" applyFont="1" applyBorder="1" applyAlignment="1">
      <alignment horizontal="distributed" vertical="center"/>
    </xf>
    <xf numFmtId="0" fontId="31" fillId="0" borderId="62" xfId="6" applyFont="1" applyBorder="1" applyAlignment="1">
      <alignment horizontal="distributed" vertical="center"/>
    </xf>
    <xf numFmtId="38" fontId="31" fillId="0" borderId="62" xfId="1" applyFont="1" applyFill="1" applyBorder="1" applyAlignment="1" applyProtection="1">
      <alignment horizontal="distributed" vertical="center"/>
    </xf>
    <xf numFmtId="177" fontId="31" fillId="5" borderId="62" xfId="6" applyNumberFormat="1" applyFont="1" applyFill="1" applyBorder="1" applyAlignment="1">
      <alignment horizontal="center"/>
    </xf>
    <xf numFmtId="177" fontId="31" fillId="5" borderId="62" xfId="1" applyNumberFormat="1" applyFont="1" applyFill="1" applyBorder="1" applyAlignment="1" applyProtection="1">
      <alignment horizontal="center"/>
    </xf>
    <xf numFmtId="0" fontId="57" fillId="0" borderId="0" xfId="7" applyFont="1" applyAlignment="1">
      <alignment horizontal="left"/>
    </xf>
    <xf numFmtId="0" fontId="56" fillId="0" borderId="0" xfId="7"/>
    <xf numFmtId="0" fontId="59" fillId="0" borderId="0" xfId="7" applyFont="1" applyAlignment="1">
      <alignment horizontal="center" vertical="center"/>
    </xf>
    <xf numFmtId="0" fontId="57" fillId="6" borderId="0" xfId="7" applyFont="1" applyFill="1" applyAlignment="1" applyProtection="1">
      <alignment horizontal="left" vertical="center"/>
      <protection locked="0"/>
    </xf>
    <xf numFmtId="0" fontId="56" fillId="5" borderId="0" xfId="7" applyFill="1" applyAlignment="1">
      <alignment horizontal="left"/>
    </xf>
    <xf numFmtId="187" fontId="56" fillId="5" borderId="0" xfId="7" applyNumberFormat="1" applyFill="1" applyAlignment="1">
      <alignment horizontal="left"/>
    </xf>
    <xf numFmtId="0" fontId="57" fillId="0" borderId="0" xfId="7" applyFont="1" applyAlignment="1">
      <alignment horizontal="left" vertical="top" wrapText="1"/>
    </xf>
    <xf numFmtId="0" fontId="57" fillId="0" borderId="0" xfId="7" applyFont="1" applyAlignment="1">
      <alignment horizontal="center"/>
    </xf>
    <xf numFmtId="0" fontId="57" fillId="0" borderId="0" xfId="7" applyFont="1" applyAlignment="1">
      <alignment horizontal="left" vertical="center"/>
    </xf>
    <xf numFmtId="0" fontId="57" fillId="0" borderId="0" xfId="7" applyFont="1" applyAlignment="1">
      <alignment vertical="center"/>
    </xf>
    <xf numFmtId="0" fontId="61" fillId="0" borderId="1" xfId="7" applyFont="1" applyBorder="1" applyAlignment="1">
      <alignment horizontal="center" vertical="center" wrapText="1"/>
    </xf>
    <xf numFmtId="0" fontId="53" fillId="0" borderId="8" xfId="7" applyFont="1" applyBorder="1" applyAlignment="1">
      <alignment horizontal="center" vertical="center"/>
    </xf>
    <xf numFmtId="0" fontId="53" fillId="0" borderId="2" xfId="7" applyFont="1" applyBorder="1" applyAlignment="1">
      <alignment horizontal="center" vertical="center"/>
    </xf>
    <xf numFmtId="186" fontId="53" fillId="5" borderId="8" xfId="7" applyNumberFormat="1" applyFont="1" applyFill="1" applyBorder="1" applyAlignment="1">
      <alignment horizontal="left" vertical="center"/>
    </xf>
    <xf numFmtId="186" fontId="53" fillId="5" borderId="2" xfId="7" applyNumberFormat="1" applyFont="1" applyFill="1" applyBorder="1" applyAlignment="1">
      <alignment horizontal="left" vertical="center"/>
    </xf>
    <xf numFmtId="186" fontId="53" fillId="5" borderId="9" xfId="7" applyNumberFormat="1" applyFont="1" applyFill="1" applyBorder="1" applyAlignment="1">
      <alignment horizontal="left" vertical="center"/>
    </xf>
    <xf numFmtId="38" fontId="53" fillId="5" borderId="0" xfId="1" applyFont="1" applyFill="1" applyAlignment="1">
      <alignment horizontal="center" vertical="center"/>
    </xf>
    <xf numFmtId="38" fontId="53" fillId="6" borderId="0" xfId="1" applyFont="1" applyFill="1" applyAlignment="1" applyProtection="1">
      <alignment horizontal="center" vertical="center"/>
      <protection locked="0"/>
    </xf>
    <xf numFmtId="0" fontId="53" fillId="0" borderId="3" xfId="7" applyFont="1" applyBorder="1" applyAlignment="1">
      <alignment horizontal="center" vertical="center"/>
    </xf>
    <xf numFmtId="0" fontId="53" fillId="0" borderId="4" xfId="7" applyFont="1" applyBorder="1" applyAlignment="1">
      <alignment horizontal="center" vertical="center"/>
    </xf>
    <xf numFmtId="186" fontId="53" fillId="5" borderId="1" xfId="7" applyNumberFormat="1" applyFont="1" applyFill="1" applyBorder="1" applyAlignment="1">
      <alignment horizontal="left" vertical="center"/>
    </xf>
    <xf numFmtId="186" fontId="53" fillId="5" borderId="14" xfId="7" applyNumberFormat="1" applyFont="1" applyFill="1" applyBorder="1" applyAlignment="1">
      <alignment horizontal="left" vertical="center"/>
    </xf>
    <xf numFmtId="186" fontId="53" fillId="5" borderId="3" xfId="7" applyNumberFormat="1" applyFont="1" applyFill="1" applyBorder="1" applyAlignment="1">
      <alignment horizontal="left" vertical="center"/>
    </xf>
    <xf numFmtId="186" fontId="53" fillId="5" borderId="4" xfId="7" applyNumberFormat="1" applyFont="1" applyFill="1" applyBorder="1" applyAlignment="1">
      <alignment horizontal="left" vertical="center"/>
    </xf>
    <xf numFmtId="186" fontId="53" fillId="5" borderId="5" xfId="7" applyNumberFormat="1" applyFont="1" applyFill="1" applyBorder="1" applyAlignment="1">
      <alignment horizontal="left" vertical="center"/>
    </xf>
    <xf numFmtId="0" fontId="61" fillId="0" borderId="14" xfId="7" applyFont="1" applyBorder="1" applyAlignment="1">
      <alignment horizontal="center" vertical="center" wrapText="1"/>
    </xf>
    <xf numFmtId="0" fontId="61" fillId="0" borderId="0" xfId="7" applyFont="1" applyAlignment="1">
      <alignment horizontal="left" vertical="center" wrapText="1"/>
    </xf>
    <xf numFmtId="0" fontId="53" fillId="0" borderId="0" xfId="7" applyFont="1" applyAlignment="1">
      <alignment vertical="center"/>
    </xf>
    <xf numFmtId="0" fontId="61" fillId="0" borderId="0" xfId="7" applyFont="1" applyAlignment="1">
      <alignment horizontal="center" vertical="center"/>
    </xf>
    <xf numFmtId="0" fontId="62" fillId="0" borderId="0" xfId="7" applyFont="1" applyAlignment="1">
      <alignment horizontal="center" vertical="center" wrapText="1"/>
    </xf>
    <xf numFmtId="0" fontId="61" fillId="0" borderId="0" xfId="7" applyFont="1" applyAlignment="1">
      <alignment horizontal="center" vertical="center" wrapText="1"/>
    </xf>
    <xf numFmtId="0" fontId="61" fillId="0" borderId="0" xfId="7" applyFont="1" applyAlignment="1">
      <alignment horizontal="distributed" vertical="center"/>
    </xf>
    <xf numFmtId="186" fontId="53" fillId="5" borderId="0" xfId="7" applyNumberFormat="1" applyFont="1" applyFill="1" applyAlignment="1">
      <alignment horizontal="center" vertical="center"/>
    </xf>
    <xf numFmtId="0" fontId="49" fillId="0" borderId="17" xfId="2" applyFont="1" applyBorder="1" applyAlignment="1">
      <alignment horizontal="center" vertical="center"/>
    </xf>
    <xf numFmtId="0" fontId="49" fillId="0" borderId="18" xfId="2" applyFont="1" applyBorder="1" applyAlignment="1">
      <alignment horizontal="center" vertical="center"/>
    </xf>
    <xf numFmtId="0" fontId="49" fillId="0" borderId="19" xfId="2" applyFont="1" applyBorder="1" applyAlignment="1">
      <alignment horizontal="center" vertical="center"/>
    </xf>
    <xf numFmtId="0" fontId="49" fillId="0" borderId="25" xfId="2" applyFont="1" applyBorder="1" applyAlignment="1">
      <alignment horizontal="center" vertical="center"/>
    </xf>
    <xf numFmtId="0" fontId="49" fillId="0" borderId="26" xfId="2" applyFont="1" applyBorder="1" applyAlignment="1">
      <alignment horizontal="center" vertical="center"/>
    </xf>
    <xf numFmtId="0" fontId="49" fillId="0" borderId="27" xfId="2" applyFont="1" applyBorder="1" applyAlignment="1">
      <alignment horizontal="center" vertical="center"/>
    </xf>
    <xf numFmtId="0" fontId="49" fillId="0" borderId="0" xfId="2" applyFont="1" applyAlignment="1">
      <alignment horizontal="center" vertical="center" shrinkToFit="1"/>
    </xf>
    <xf numFmtId="0" fontId="50" fillId="0" borderId="0" xfId="2" applyFont="1" applyAlignment="1">
      <alignment horizontal="distributed" vertical="center" shrinkToFit="1"/>
    </xf>
    <xf numFmtId="0" fontId="50" fillId="0" borderId="61" xfId="2" applyFont="1" applyBorder="1" applyAlignment="1">
      <alignment horizontal="distributed" vertical="center" shrinkToFit="1"/>
    </xf>
    <xf numFmtId="49" fontId="49" fillId="5" borderId="0" xfId="2" applyNumberFormat="1" applyFont="1" applyFill="1" applyAlignment="1">
      <alignment horizontal="center" vertical="center" wrapText="1" shrinkToFit="1"/>
    </xf>
    <xf numFmtId="0" fontId="49" fillId="5" borderId="0" xfId="2" applyFont="1" applyFill="1" applyAlignment="1">
      <alignment horizontal="center" vertical="center" wrapText="1" shrinkToFit="1"/>
    </xf>
    <xf numFmtId="181" fontId="49" fillId="5" borderId="0" xfId="2" applyNumberFormat="1" applyFont="1" applyFill="1" applyAlignment="1">
      <alignment horizontal="center" vertical="center"/>
    </xf>
    <xf numFmtId="0" fontId="50" fillId="5" borderId="0" xfId="2" applyFont="1" applyFill="1" applyAlignment="1">
      <alignment horizontal="left" vertical="center" shrinkToFit="1"/>
    </xf>
    <xf numFmtId="0" fontId="50" fillId="5" borderId="61" xfId="2" applyFont="1" applyFill="1" applyBorder="1" applyAlignment="1">
      <alignment horizontal="left" vertical="center" shrinkToFit="1"/>
    </xf>
    <xf numFmtId="0" fontId="49" fillId="0" borderId="0" xfId="2" applyFont="1" applyAlignment="1">
      <alignment horizontal="left" vertical="center" wrapText="1"/>
    </xf>
    <xf numFmtId="0" fontId="49" fillId="0" borderId="0" xfId="2" applyFont="1" applyAlignment="1">
      <alignment horizontal="center" vertical="center"/>
    </xf>
    <xf numFmtId="0" fontId="49" fillId="0" borderId="0" xfId="2" applyFont="1" applyAlignment="1">
      <alignment horizontal="left" vertical="distributed" wrapText="1"/>
    </xf>
    <xf numFmtId="0" fontId="49" fillId="0" borderId="0" xfId="2" applyFont="1" applyAlignment="1">
      <alignment horizontal="left" vertical="center"/>
    </xf>
    <xf numFmtId="185" fontId="49" fillId="5" borderId="1" xfId="1" applyNumberFormat="1" applyFont="1" applyFill="1" applyBorder="1" applyAlignment="1" applyProtection="1">
      <alignment horizontal="right" vertical="center"/>
    </xf>
    <xf numFmtId="185" fontId="49" fillId="5" borderId="3" xfId="1" applyNumberFormat="1" applyFont="1" applyFill="1" applyBorder="1" applyAlignment="1" applyProtection="1">
      <alignment horizontal="right" vertical="center"/>
    </xf>
    <xf numFmtId="185" fontId="49" fillId="5" borderId="4" xfId="1" applyNumberFormat="1" applyFont="1" applyFill="1" applyBorder="1" applyAlignment="1" applyProtection="1">
      <alignment horizontal="right" vertical="center"/>
    </xf>
    <xf numFmtId="185" fontId="49" fillId="5" borderId="5" xfId="1" applyNumberFormat="1" applyFont="1" applyFill="1" applyBorder="1" applyAlignment="1" applyProtection="1">
      <alignment horizontal="right" vertical="center"/>
    </xf>
    <xf numFmtId="185" fontId="49" fillId="5" borderId="8" xfId="1" applyNumberFormat="1" applyFont="1" applyFill="1" applyBorder="1" applyAlignment="1" applyProtection="1">
      <alignment horizontal="right" vertical="center"/>
    </xf>
    <xf numFmtId="185" fontId="49" fillId="5" borderId="2" xfId="1" applyNumberFormat="1" applyFont="1" applyFill="1" applyBorder="1" applyAlignment="1" applyProtection="1">
      <alignment horizontal="right" vertical="center"/>
    </xf>
    <xf numFmtId="185" fontId="49" fillId="5" borderId="9" xfId="1" applyNumberFormat="1" applyFont="1" applyFill="1" applyBorder="1" applyAlignment="1" applyProtection="1">
      <alignment horizontal="right" vertical="center"/>
    </xf>
    <xf numFmtId="185" fontId="49" fillId="5" borderId="11" xfId="1" applyNumberFormat="1" applyFont="1" applyFill="1" applyBorder="1" applyAlignment="1" applyProtection="1">
      <alignment horizontal="right" vertical="center"/>
    </xf>
    <xf numFmtId="0" fontId="49" fillId="0" borderId="0" xfId="0" applyFont="1" applyAlignment="1">
      <alignment horizontal="center" vertical="center"/>
    </xf>
    <xf numFmtId="0" fontId="49" fillId="5" borderId="61" xfId="0" applyFont="1" applyFill="1" applyBorder="1" applyAlignment="1">
      <alignment horizontal="left" vertical="center" shrinkToFit="1"/>
    </xf>
    <xf numFmtId="0" fontId="49" fillId="0" borderId="3" xfId="0" applyFont="1" applyBorder="1" applyAlignment="1">
      <alignment horizontal="center" vertical="center"/>
    </xf>
    <xf numFmtId="0" fontId="49" fillId="0" borderId="4" xfId="0" applyFont="1" applyBorder="1" applyAlignment="1">
      <alignment horizontal="center" vertical="center"/>
    </xf>
    <xf numFmtId="0" fontId="49" fillId="0" borderId="8" xfId="0" applyFont="1" applyBorder="1" applyAlignment="1">
      <alignment horizontal="center" vertical="center"/>
    </xf>
    <xf numFmtId="0" fontId="49" fillId="0" borderId="2" xfId="0" applyFont="1" applyBorder="1" applyAlignment="1">
      <alignment horizontal="center" vertical="center"/>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5" xfId="0" applyFont="1" applyBorder="1" applyAlignment="1">
      <alignment horizontal="center" vertical="center" wrapText="1"/>
    </xf>
    <xf numFmtId="0" fontId="49" fillId="0" borderId="5" xfId="0" applyFont="1" applyBorder="1" applyAlignment="1">
      <alignment horizontal="center" vertical="center"/>
    </xf>
    <xf numFmtId="0" fontId="49" fillId="0" borderId="9" xfId="0" applyFont="1" applyBorder="1" applyAlignment="1">
      <alignment horizontal="center" vertical="center"/>
    </xf>
    <xf numFmtId="0" fontId="49" fillId="0" borderId="8"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9" xfId="0" applyFont="1" applyBorder="1" applyAlignment="1">
      <alignment horizontal="center" vertical="center" wrapText="1"/>
    </xf>
    <xf numFmtId="185" fontId="49" fillId="0" borderId="26" xfId="0" applyNumberFormat="1" applyFont="1" applyBorder="1" applyAlignment="1">
      <alignment horizontal="center" vertical="center"/>
    </xf>
    <xf numFmtId="0" fontId="49" fillId="0" borderId="26" xfId="0" applyFont="1" applyBorder="1" applyAlignment="1">
      <alignment horizontal="center" vertical="center"/>
    </xf>
    <xf numFmtId="38" fontId="49" fillId="0" borderId="26" xfId="1" applyFont="1" applyFill="1" applyBorder="1" applyAlignment="1" applyProtection="1">
      <alignment horizontal="center" vertical="center"/>
    </xf>
    <xf numFmtId="0" fontId="49" fillId="0" borderId="10" xfId="0" applyFont="1" applyBorder="1" applyAlignment="1">
      <alignment horizontal="center" vertical="center" shrinkToFit="1"/>
    </xf>
    <xf numFmtId="0" fontId="49" fillId="0" borderId="12" xfId="0" applyFont="1" applyBorder="1" applyAlignment="1">
      <alignment horizontal="center" vertical="center" shrinkToFit="1"/>
    </xf>
    <xf numFmtId="0" fontId="49" fillId="0" borderId="11" xfId="0" applyFont="1" applyBorder="1" applyAlignment="1">
      <alignment horizontal="center" vertical="center" shrinkToFit="1"/>
    </xf>
    <xf numFmtId="0" fontId="49" fillId="5" borderId="10" xfId="0" applyFont="1" applyFill="1" applyBorder="1" applyAlignment="1">
      <alignment horizontal="left" vertical="center" shrinkToFit="1"/>
    </xf>
    <xf numFmtId="0" fontId="49" fillId="5" borderId="12" xfId="0" applyFont="1" applyFill="1" applyBorder="1" applyAlignment="1">
      <alignment horizontal="left" vertical="center" shrinkToFit="1"/>
    </xf>
    <xf numFmtId="0" fontId="49" fillId="5" borderId="11" xfId="0" applyFont="1" applyFill="1" applyBorder="1" applyAlignment="1">
      <alignment horizontal="left" vertical="center" shrinkToFit="1"/>
    </xf>
    <xf numFmtId="0" fontId="49" fillId="0" borderId="10" xfId="0" applyFont="1" applyBorder="1" applyAlignment="1">
      <alignment horizontal="center" vertical="center"/>
    </xf>
    <xf numFmtId="0" fontId="49" fillId="0" borderId="12" xfId="0" applyFont="1" applyBorder="1" applyAlignment="1">
      <alignment horizontal="center" vertical="center"/>
    </xf>
    <xf numFmtId="0" fontId="49" fillId="0" borderId="11" xfId="0" applyFont="1" applyBorder="1" applyAlignment="1">
      <alignment horizontal="center" vertical="center"/>
    </xf>
    <xf numFmtId="38" fontId="49" fillId="5" borderId="6" xfId="0" applyNumberFormat="1" applyFont="1" applyFill="1" applyBorder="1" applyAlignment="1">
      <alignment horizontal="left" vertical="center"/>
    </xf>
    <xf numFmtId="38" fontId="49" fillId="5" borderId="0" xfId="0" applyNumberFormat="1" applyFont="1" applyFill="1" applyAlignment="1">
      <alignment horizontal="left" vertical="center"/>
    </xf>
    <xf numFmtId="38" fontId="49" fillId="5" borderId="7" xfId="0" applyNumberFormat="1" applyFont="1" applyFill="1" applyBorder="1" applyAlignment="1">
      <alignment horizontal="left" vertical="center"/>
    </xf>
    <xf numFmtId="38" fontId="49" fillId="5" borderId="3" xfId="0" applyNumberFormat="1" applyFont="1" applyFill="1" applyBorder="1" applyAlignment="1">
      <alignment horizontal="left" vertical="center"/>
    </xf>
    <xf numFmtId="38" fontId="49" fillId="5" borderId="4" xfId="0" applyNumberFormat="1" applyFont="1" applyFill="1" applyBorder="1" applyAlignment="1">
      <alignment horizontal="left" vertical="center"/>
    </xf>
    <xf numFmtId="38" fontId="49" fillId="5" borderId="5" xfId="0" applyNumberFormat="1" applyFont="1" applyFill="1" applyBorder="1" applyAlignment="1">
      <alignment horizontal="left" vertical="center"/>
    </xf>
    <xf numFmtId="38" fontId="49" fillId="5" borderId="8" xfId="0" applyNumberFormat="1" applyFont="1" applyFill="1" applyBorder="1" applyAlignment="1">
      <alignment horizontal="left" vertical="center"/>
    </xf>
    <xf numFmtId="0" fontId="49" fillId="5" borderId="2" xfId="0" applyFont="1" applyFill="1" applyBorder="1" applyAlignment="1">
      <alignment horizontal="left" vertical="center"/>
    </xf>
    <xf numFmtId="0" fontId="49" fillId="5" borderId="9" xfId="0" applyFont="1" applyFill="1" applyBorder="1" applyAlignment="1">
      <alignment horizontal="left" vertical="center"/>
    </xf>
    <xf numFmtId="0" fontId="49" fillId="5" borderId="4" xfId="0" applyFont="1" applyFill="1" applyBorder="1" applyAlignment="1">
      <alignment horizontal="left" vertical="center"/>
    </xf>
    <xf numFmtId="0" fontId="49" fillId="5" borderId="5" xfId="0" applyFont="1" applyFill="1" applyBorder="1" applyAlignment="1">
      <alignment horizontal="left" vertical="center"/>
    </xf>
    <xf numFmtId="0" fontId="49" fillId="5" borderId="0" xfId="0" applyFont="1" applyFill="1" applyAlignment="1">
      <alignment horizontal="left" vertical="center"/>
    </xf>
    <xf numFmtId="0" fontId="49" fillId="5" borderId="7" xfId="0" applyFont="1" applyFill="1" applyBorder="1" applyAlignment="1">
      <alignment horizontal="left" vertical="center"/>
    </xf>
    <xf numFmtId="0" fontId="49" fillId="5" borderId="1" xfId="0" applyFont="1" applyFill="1" applyBorder="1" applyAlignment="1">
      <alignment horizontal="center" vertical="center"/>
    </xf>
    <xf numFmtId="0" fontId="49" fillId="0" borderId="0" xfId="0" applyFont="1" applyAlignment="1">
      <alignment horizontal="left" vertical="center"/>
    </xf>
    <xf numFmtId="0" fontId="49" fillId="5" borderId="3" xfId="0" applyFont="1" applyFill="1" applyBorder="1" applyAlignment="1">
      <alignment horizontal="left" vertical="distributed"/>
    </xf>
    <xf numFmtId="0" fontId="49" fillId="5" borderId="4" xfId="0" applyFont="1" applyFill="1" applyBorder="1" applyAlignment="1">
      <alignment horizontal="left" vertical="distributed"/>
    </xf>
    <xf numFmtId="0" fontId="49" fillId="5" borderId="5" xfId="0" applyFont="1" applyFill="1" applyBorder="1" applyAlignment="1">
      <alignment horizontal="left" vertical="distributed"/>
    </xf>
    <xf numFmtId="0" fontId="49" fillId="5" borderId="8" xfId="0" applyFont="1" applyFill="1" applyBorder="1" applyAlignment="1">
      <alignment horizontal="left" vertical="center"/>
    </xf>
    <xf numFmtId="0" fontId="49" fillId="5" borderId="10" xfId="0" applyFont="1" applyFill="1" applyBorder="1" applyAlignment="1">
      <alignment horizontal="center" vertical="center"/>
    </xf>
    <xf numFmtId="0" fontId="49" fillId="5" borderId="11" xfId="0" applyFont="1" applyFill="1" applyBorder="1" applyAlignment="1">
      <alignment horizontal="center" vertical="center"/>
    </xf>
    <xf numFmtId="0" fontId="49" fillId="5" borderId="3" xfId="0" applyFont="1" applyFill="1" applyBorder="1" applyAlignment="1">
      <alignment horizontal="left" vertical="center"/>
    </xf>
    <xf numFmtId="0" fontId="49" fillId="0" borderId="2" xfId="2" applyFont="1" applyBorder="1" applyAlignment="1">
      <alignment horizontal="center" vertical="center"/>
    </xf>
    <xf numFmtId="38" fontId="49" fillId="5" borderId="2" xfId="1" applyFont="1" applyFill="1" applyBorder="1" applyAlignment="1" applyProtection="1">
      <alignment horizontal="center" vertical="center"/>
    </xf>
    <xf numFmtId="38" fontId="49" fillId="5" borderId="2" xfId="1" quotePrefix="1" applyFont="1" applyFill="1" applyBorder="1" applyAlignment="1" applyProtection="1">
      <alignment horizontal="center" vertical="center"/>
    </xf>
    <xf numFmtId="0" fontId="24" fillId="0" borderId="1" xfId="5" applyFont="1" applyBorder="1" applyAlignment="1">
      <alignment horizontal="center" vertical="center"/>
    </xf>
    <xf numFmtId="0" fontId="25" fillId="9" borderId="1" xfId="0" applyFont="1" applyFill="1" applyBorder="1" applyAlignment="1">
      <alignment horizontal="center" vertical="center"/>
    </xf>
    <xf numFmtId="0" fontId="10" fillId="0" borderId="1" xfId="0" applyFont="1" applyBorder="1" applyAlignment="1">
      <alignment horizontal="center" vertical="center"/>
    </xf>
    <xf numFmtId="0" fontId="10" fillId="4" borderId="1" xfId="0" applyFont="1" applyFill="1" applyBorder="1" applyAlignment="1">
      <alignment horizontal="center" vertical="center"/>
    </xf>
    <xf numFmtId="0" fontId="25" fillId="9" borderId="14" xfId="0" applyFont="1" applyFill="1" applyBorder="1" applyAlignment="1">
      <alignment horizontal="center" vertical="center"/>
    </xf>
    <xf numFmtId="0" fontId="25" fillId="9" borderId="13" xfId="0" applyFont="1" applyFill="1" applyBorder="1" applyAlignment="1">
      <alignment horizontal="center" vertical="center"/>
    </xf>
    <xf numFmtId="0" fontId="25" fillId="9" borderId="1" xfId="0" applyFont="1" applyFill="1" applyBorder="1" applyAlignment="1">
      <alignment horizontal="center" vertical="center" wrapText="1"/>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0" xfId="0" applyFont="1" applyFill="1" applyAlignment="1">
      <alignment horizontal="center" vertical="center"/>
    </xf>
    <xf numFmtId="0" fontId="10" fillId="4" borderId="2" xfId="0" applyFont="1" applyFill="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7" borderId="1" xfId="0" applyFont="1" applyFill="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10" fillId="10" borderId="3" xfId="0" applyFont="1" applyFill="1" applyBorder="1" applyAlignment="1">
      <alignment horizontal="center" vertical="center"/>
    </xf>
    <xf numFmtId="0" fontId="10" fillId="10" borderId="5" xfId="0" applyFont="1" applyFill="1" applyBorder="1" applyAlignment="1">
      <alignment horizontal="center" vertical="center"/>
    </xf>
    <xf numFmtId="0" fontId="10" fillId="10" borderId="6" xfId="0" applyFont="1" applyFill="1" applyBorder="1" applyAlignment="1">
      <alignment horizontal="center" vertical="center"/>
    </xf>
    <xf numFmtId="0" fontId="10" fillId="10" borderId="7" xfId="0" applyFont="1" applyFill="1" applyBorder="1" applyAlignment="1">
      <alignment horizontal="center" vertical="center"/>
    </xf>
    <xf numFmtId="0" fontId="10" fillId="10" borderId="8" xfId="0" applyFont="1" applyFill="1" applyBorder="1" applyAlignment="1">
      <alignment horizontal="center" vertical="center"/>
    </xf>
    <xf numFmtId="0" fontId="10" fillId="10" borderId="9" xfId="0" applyFont="1" applyFill="1" applyBorder="1" applyAlignment="1">
      <alignment horizontal="center" vertical="center"/>
    </xf>
    <xf numFmtId="0" fontId="10" fillId="10" borderId="1" xfId="0" applyFont="1" applyFill="1" applyBorder="1" applyAlignment="1">
      <alignment horizontal="center" vertical="center"/>
    </xf>
    <xf numFmtId="0" fontId="10" fillId="10" borderId="4" xfId="0" applyFont="1" applyFill="1" applyBorder="1" applyAlignment="1">
      <alignment horizontal="center" vertical="center"/>
    </xf>
    <xf numFmtId="0" fontId="10" fillId="10" borderId="2" xfId="0" applyFont="1" applyFill="1" applyBorder="1" applyAlignment="1">
      <alignment horizontal="center" vertical="center"/>
    </xf>
    <xf numFmtId="0" fontId="0" fillId="0" borderId="45" xfId="0" applyBorder="1" applyAlignment="1">
      <alignment horizontal="left" vertical="center"/>
    </xf>
    <xf numFmtId="0" fontId="8" fillId="0" borderId="2" xfId="0" applyFont="1" applyBorder="1" applyAlignment="1">
      <alignment horizontal="left" vertical="center"/>
    </xf>
    <xf numFmtId="186" fontId="50" fillId="5" borderId="0" xfId="2" applyNumberFormat="1" applyFont="1" applyFill="1" applyAlignment="1">
      <alignment horizontal="left" vertical="center" shrinkToFit="1"/>
    </xf>
    <xf numFmtId="186" fontId="50" fillId="5" borderId="61" xfId="2" applyNumberFormat="1" applyFont="1" applyFill="1" applyBorder="1" applyAlignment="1">
      <alignment horizontal="left" vertical="center" shrinkToFit="1"/>
    </xf>
  </cellXfs>
  <cellStyles count="8">
    <cellStyle name="ハイパーリンク" xfId="5" builtinId="8"/>
    <cellStyle name="桁区切り" xfId="1" builtinId="6"/>
    <cellStyle name="桁区切り 2" xfId="3" xr:uid="{847EBCD3-B6F4-4C4B-B22F-865210C516BE}"/>
    <cellStyle name="標準" xfId="0" builtinId="0"/>
    <cellStyle name="標準 2" xfId="4" xr:uid="{93BE2C05-81DA-40A7-B743-624AFF089EDC}"/>
    <cellStyle name="標準 2 2" xfId="6" xr:uid="{1C85BAEF-69A0-430D-9612-A7EF6D205FCC}"/>
    <cellStyle name="標準 3" xfId="2" xr:uid="{0464B3FB-D1F5-48DF-B304-298AC19B1E30}"/>
    <cellStyle name="標準 4" xfId="7" xr:uid="{60BEA942-B20E-43F7-9480-84F3D46E6270}"/>
  </cellStyles>
  <dxfs count="8">
    <dxf>
      <font>
        <b/>
        <i val="0"/>
      </font>
      <fill>
        <patternFill>
          <bgColor rgb="FFFFFF00"/>
        </patternFill>
      </fill>
    </dxf>
    <dxf>
      <font>
        <color theme="7" tint="0.59996337778862885"/>
      </font>
      <fill>
        <patternFill>
          <bgColor theme="7" tint="0.59996337778862885"/>
        </patternFill>
      </fill>
      <border>
        <left/>
        <right/>
        <top/>
        <bottom/>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patternType="solid">
          <fgColor auto="1"/>
          <bgColor theme="7" tint="0.59996337778862885"/>
        </patternFill>
      </fill>
      <border>
        <left/>
        <right/>
        <top/>
        <bottom/>
        <vertical/>
        <horizontal/>
      </border>
    </dxf>
    <dxf>
      <font>
        <color theme="7" tint="0.59996337778862885"/>
      </font>
      <fill>
        <patternFill patternType="solid">
          <fgColor auto="1"/>
          <bgColor theme="7" tint="0.59996337778862885"/>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75</xdr:col>
          <xdr:colOff>457200</xdr:colOff>
          <xdr:row>17</xdr:row>
          <xdr:rowOff>44450</xdr:rowOff>
        </xdr:from>
        <xdr:to>
          <xdr:col>82</xdr:col>
          <xdr:colOff>244475</xdr:colOff>
          <xdr:row>25</xdr:row>
          <xdr:rowOff>47625</xdr:rowOff>
        </xdr:to>
        <xdr:pic>
          <xdr:nvPicPr>
            <xdr:cNvPr id="8284" name="図 2">
              <a:extLst>
                <a:ext uri="{FF2B5EF4-FFF2-40B4-BE49-F238E27FC236}">
                  <a16:creationId xmlns:a16="http://schemas.microsoft.com/office/drawing/2014/main" id="{4E264ABD-38E4-4ED7-8A08-816CBD4DB206}"/>
                </a:ext>
              </a:extLst>
            </xdr:cNvPr>
            <xdr:cNvPicPr>
              <a:picLocks noChangeAspect="1" noChangeArrowheads="1"/>
              <a:extLst>
                <a:ext uri="{84589F7E-364E-4C9E-8A38-B11213B215E9}">
                  <a14:cameraTool cellRange="【非表示】記載例!$C$3:$D$8" spid="_x0000_s8379"/>
                </a:ext>
              </a:extLst>
            </xdr:cNvPicPr>
          </xdr:nvPicPr>
          <xdr:blipFill>
            <a:blip xmlns:r="http://schemas.openxmlformats.org/officeDocument/2006/relationships" r:embed="rId1"/>
            <a:srcRect/>
            <a:stretch>
              <a:fillRect/>
            </a:stretch>
          </xdr:blipFill>
          <xdr:spPr bwMode="auto">
            <a:xfrm>
              <a:off x="15881350" y="3048000"/>
              <a:ext cx="5613400" cy="1714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74</xdr:col>
          <xdr:colOff>156882</xdr:colOff>
          <xdr:row>18</xdr:row>
          <xdr:rowOff>39967</xdr:rowOff>
        </xdr:from>
        <xdr:to>
          <xdr:col>74</xdr:col>
          <xdr:colOff>4374776</xdr:colOff>
          <xdr:row>24</xdr:row>
          <xdr:rowOff>105709</xdr:rowOff>
        </xdr:to>
        <xdr:pic>
          <xdr:nvPicPr>
            <xdr:cNvPr id="2" name="図 1">
              <a:extLst>
                <a:ext uri="{FF2B5EF4-FFF2-40B4-BE49-F238E27FC236}">
                  <a16:creationId xmlns:a16="http://schemas.microsoft.com/office/drawing/2014/main" id="{58478F57-5623-DA74-98FD-3963DDFE658F}"/>
                </a:ext>
              </a:extLst>
            </xdr:cNvPr>
            <xdr:cNvPicPr>
              <a:picLocks noChangeAspect="1" noChangeArrowheads="1"/>
              <a:extLst>
                <a:ext uri="{84589F7E-364E-4C9E-8A38-B11213B215E9}">
                  <a14:cameraTool cellRange="【非表示】記載例!$C$22:$D$26" spid="_x0000_s23703"/>
                </a:ext>
              </a:extLst>
            </xdr:cNvPicPr>
          </xdr:nvPicPr>
          <xdr:blipFill>
            <a:blip xmlns:r="http://schemas.openxmlformats.org/officeDocument/2006/relationships" r:embed="rId1"/>
            <a:srcRect/>
            <a:stretch>
              <a:fillRect/>
            </a:stretch>
          </xdr:blipFill>
          <xdr:spPr bwMode="auto">
            <a:xfrm>
              <a:off x="15800294" y="3379320"/>
              <a:ext cx="4243107" cy="131277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78</xdr:col>
          <xdr:colOff>140152</xdr:colOff>
          <xdr:row>34</xdr:row>
          <xdr:rowOff>123370</xdr:rowOff>
        </xdr:from>
        <xdr:to>
          <xdr:col>78</xdr:col>
          <xdr:colOff>4969727</xdr:colOff>
          <xdr:row>41</xdr:row>
          <xdr:rowOff>0</xdr:rowOff>
        </xdr:to>
        <xdr:pic>
          <xdr:nvPicPr>
            <xdr:cNvPr id="2" name="図 1">
              <a:extLst>
                <a:ext uri="{FF2B5EF4-FFF2-40B4-BE49-F238E27FC236}">
                  <a16:creationId xmlns:a16="http://schemas.microsoft.com/office/drawing/2014/main" id="{FA400B9D-6BB2-AE38-FA3D-9EBEDA4AACF6}"/>
                </a:ext>
              </a:extLst>
            </xdr:cNvPr>
            <xdr:cNvPicPr>
              <a:picLocks noChangeAspect="1" noChangeArrowheads="1"/>
              <a:extLst>
                <a:ext uri="{84589F7E-364E-4C9E-8A38-B11213B215E9}">
                  <a14:cameraTool cellRange="【非表示】記載例!$F$3:$G$7" spid="_x0000_s11420"/>
                </a:ext>
              </a:extLst>
            </xdr:cNvPicPr>
          </xdr:nvPicPr>
          <xdr:blipFill>
            <a:blip xmlns:r="http://schemas.openxmlformats.org/officeDocument/2006/relationships" r:embed="rId1"/>
            <a:srcRect/>
            <a:stretch>
              <a:fillRect/>
            </a:stretch>
          </xdr:blipFill>
          <xdr:spPr bwMode="auto">
            <a:xfrm>
              <a:off x="17037502" y="5990770"/>
              <a:ext cx="4829575" cy="137205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67</xdr:col>
          <xdr:colOff>211791</xdr:colOff>
          <xdr:row>11</xdr:row>
          <xdr:rowOff>107389</xdr:rowOff>
        </xdr:from>
        <xdr:to>
          <xdr:col>72</xdr:col>
          <xdr:colOff>389778</xdr:colOff>
          <xdr:row>23</xdr:row>
          <xdr:rowOff>36979</xdr:rowOff>
        </xdr:to>
        <xdr:pic>
          <xdr:nvPicPr>
            <xdr:cNvPr id="2" name="図 1">
              <a:extLst>
                <a:ext uri="{FF2B5EF4-FFF2-40B4-BE49-F238E27FC236}">
                  <a16:creationId xmlns:a16="http://schemas.microsoft.com/office/drawing/2014/main" id="{C8097AE6-936B-81D0-A82C-84B9198A7C21}"/>
                </a:ext>
              </a:extLst>
            </xdr:cNvPr>
            <xdr:cNvPicPr>
              <a:picLocks noChangeAspect="1" noChangeArrowheads="1"/>
              <a:extLst>
                <a:ext uri="{84589F7E-364E-4C9E-8A38-B11213B215E9}">
                  <a14:cameraTool cellRange="【非表示】記載例!$C$11:$D$19" spid="_x0000_s13461"/>
                </a:ext>
              </a:extLst>
            </xdr:cNvPicPr>
          </xdr:nvPicPr>
          <xdr:blipFill>
            <a:blip xmlns:r="http://schemas.openxmlformats.org/officeDocument/2006/relationships" r:embed="rId1"/>
            <a:srcRect/>
            <a:stretch>
              <a:fillRect/>
            </a:stretch>
          </xdr:blipFill>
          <xdr:spPr bwMode="auto">
            <a:xfrm>
              <a:off x="14585016" y="2498164"/>
              <a:ext cx="3730812" cy="210129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75</xdr:col>
          <xdr:colOff>47999</xdr:colOff>
          <xdr:row>10</xdr:row>
          <xdr:rowOff>179481</xdr:rowOff>
        </xdr:from>
        <xdr:to>
          <xdr:col>75</xdr:col>
          <xdr:colOff>4267201</xdr:colOff>
          <xdr:row>18</xdr:row>
          <xdr:rowOff>123679</xdr:rowOff>
        </xdr:to>
        <xdr:pic>
          <xdr:nvPicPr>
            <xdr:cNvPr id="2" name="図 1">
              <a:extLst>
                <a:ext uri="{FF2B5EF4-FFF2-40B4-BE49-F238E27FC236}">
                  <a16:creationId xmlns:a16="http://schemas.microsoft.com/office/drawing/2014/main" id="{7C7853E4-712F-88E4-2FC9-9602C257A62F}"/>
                </a:ext>
              </a:extLst>
            </xdr:cNvPr>
            <xdr:cNvPicPr>
              <a:picLocks noChangeAspect="1" noChangeArrowheads="1"/>
              <a:extLst>
                <a:ext uri="{84589F7E-364E-4C9E-8A38-B11213B215E9}">
                  <a14:cameraTool cellRange="【非表示】記載例!$F$11:$G$15" spid="_x0000_s26768"/>
                </a:ext>
              </a:extLst>
            </xdr:cNvPicPr>
          </xdr:nvPicPr>
          <xdr:blipFill>
            <a:blip xmlns:r="http://schemas.openxmlformats.org/officeDocument/2006/relationships" r:embed="rId1"/>
            <a:srcRect/>
            <a:stretch>
              <a:fillRect/>
            </a:stretch>
          </xdr:blipFill>
          <xdr:spPr bwMode="auto">
            <a:xfrm>
              <a:off x="15811874" y="2160681"/>
              <a:ext cx="4219202" cy="132532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39</xdr:col>
      <xdr:colOff>269875</xdr:colOff>
      <xdr:row>3</xdr:row>
      <xdr:rowOff>34926</xdr:rowOff>
    </xdr:from>
    <xdr:to>
      <xdr:col>45</xdr:col>
      <xdr:colOff>355600</xdr:colOff>
      <xdr:row>7</xdr:row>
      <xdr:rowOff>172509</xdr:rowOff>
    </xdr:to>
    <xdr:sp macro="" textlink="">
      <xdr:nvSpPr>
        <xdr:cNvPr id="2" name="テキスト ボックス 1">
          <a:extLst>
            <a:ext uri="{FF2B5EF4-FFF2-40B4-BE49-F238E27FC236}">
              <a16:creationId xmlns:a16="http://schemas.microsoft.com/office/drawing/2014/main" id="{3B96B02D-EA4E-401E-B0F2-F3E1371321AF}"/>
            </a:ext>
          </a:extLst>
        </xdr:cNvPr>
        <xdr:cNvSpPr txBox="1"/>
      </xdr:nvSpPr>
      <xdr:spPr>
        <a:xfrm>
          <a:off x="8228542" y="585259"/>
          <a:ext cx="4276725" cy="910167"/>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0</xdr:colOff>
      <xdr:row>21</xdr:row>
      <xdr:rowOff>420</xdr:rowOff>
    </xdr:from>
    <xdr:to>
      <xdr:col>54</xdr:col>
      <xdr:colOff>586252</xdr:colOff>
      <xdr:row>27</xdr:row>
      <xdr:rowOff>23378</xdr:rowOff>
    </xdr:to>
    <xdr:sp macro="" textlink="">
      <xdr:nvSpPr>
        <xdr:cNvPr id="2" name="テキスト ボックス 1">
          <a:extLst>
            <a:ext uri="{FF2B5EF4-FFF2-40B4-BE49-F238E27FC236}">
              <a16:creationId xmlns:a16="http://schemas.microsoft.com/office/drawing/2014/main" id="{37DDF8E9-D6FA-455B-AC28-8FC0EBC29042}"/>
            </a:ext>
          </a:extLst>
        </xdr:cNvPr>
        <xdr:cNvSpPr txBox="1"/>
      </xdr:nvSpPr>
      <xdr:spPr>
        <a:xfrm>
          <a:off x="8334375" y="3465139"/>
          <a:ext cx="4241471" cy="963552"/>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40</xdr:col>
      <xdr:colOff>98426</xdr:colOff>
      <xdr:row>18</xdr:row>
      <xdr:rowOff>23813</xdr:rowOff>
    </xdr:from>
    <xdr:to>
      <xdr:col>51</xdr:col>
      <xdr:colOff>49678</xdr:colOff>
      <xdr:row>23</xdr:row>
      <xdr:rowOff>130115</xdr:rowOff>
    </xdr:to>
    <xdr:sp macro="" textlink="">
      <xdr:nvSpPr>
        <xdr:cNvPr id="2" name="テキスト ボックス 1">
          <a:extLst>
            <a:ext uri="{FF2B5EF4-FFF2-40B4-BE49-F238E27FC236}">
              <a16:creationId xmlns:a16="http://schemas.microsoft.com/office/drawing/2014/main" id="{99C86768-FEBA-407A-B64A-E84577F63702}"/>
            </a:ext>
          </a:extLst>
        </xdr:cNvPr>
        <xdr:cNvSpPr txBox="1"/>
      </xdr:nvSpPr>
      <xdr:spPr>
        <a:xfrm>
          <a:off x="8623301" y="2833688"/>
          <a:ext cx="4225596" cy="963552"/>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39</xdr:col>
      <xdr:colOff>142875</xdr:colOff>
      <xdr:row>11</xdr:row>
      <xdr:rowOff>73025</xdr:rowOff>
    </xdr:from>
    <xdr:to>
      <xdr:col>45</xdr:col>
      <xdr:colOff>161925</xdr:colOff>
      <xdr:row>15</xdr:row>
      <xdr:rowOff>9525</xdr:rowOff>
    </xdr:to>
    <xdr:sp macro="" textlink="">
      <xdr:nvSpPr>
        <xdr:cNvPr id="2" name="テキスト ボックス 1">
          <a:extLst>
            <a:ext uri="{FF2B5EF4-FFF2-40B4-BE49-F238E27FC236}">
              <a16:creationId xmlns:a16="http://schemas.microsoft.com/office/drawing/2014/main" id="{FC8EF00B-2DAD-4496-873E-912E1A196442}"/>
            </a:ext>
          </a:extLst>
        </xdr:cNvPr>
        <xdr:cNvSpPr txBox="1"/>
      </xdr:nvSpPr>
      <xdr:spPr>
        <a:xfrm>
          <a:off x="8058150" y="2235200"/>
          <a:ext cx="4419600" cy="965200"/>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280A7-4DF2-49F0-BF02-AD9F4E59FBBA}">
  <sheetPr codeName="Sheet1">
    <pageSetUpPr fitToPage="1"/>
  </sheetPr>
  <dimension ref="B2:P43"/>
  <sheetViews>
    <sheetView workbookViewId="0">
      <selection activeCell="B1" sqref="B1"/>
    </sheetView>
  </sheetViews>
  <sheetFormatPr defaultRowHeight="18" x14ac:dyDescent="0.55000000000000004"/>
  <cols>
    <col min="2" max="2" width="10.58203125" customWidth="1"/>
    <col min="4" max="4" width="15.1640625" customWidth="1"/>
    <col min="5" max="5" width="8.58203125" customWidth="1"/>
    <col min="7" max="7" width="10.58203125" customWidth="1"/>
    <col min="12" max="12" width="2.58203125" customWidth="1"/>
    <col min="15" max="15" width="10.83203125" customWidth="1"/>
  </cols>
  <sheetData>
    <row r="2" spans="2:16" x14ac:dyDescent="0.55000000000000004">
      <c r="B2" s="1" t="s">
        <v>326</v>
      </c>
    </row>
    <row r="3" spans="2:16" x14ac:dyDescent="0.55000000000000004">
      <c r="B3" t="s">
        <v>323</v>
      </c>
    </row>
    <row r="4" spans="2:16" x14ac:dyDescent="0.55000000000000004">
      <c r="B4" s="386" t="s">
        <v>325</v>
      </c>
      <c r="C4" s="387"/>
      <c r="D4" s="387"/>
      <c r="E4" s="387"/>
      <c r="F4" s="387"/>
      <c r="G4" s="387"/>
      <c r="H4" s="387"/>
      <c r="I4" s="387"/>
      <c r="J4" s="387"/>
      <c r="K4" s="387"/>
      <c r="L4" s="387"/>
      <c r="M4" s="387"/>
      <c r="N4" s="387"/>
      <c r="O4" s="387"/>
    </row>
    <row r="5" spans="2:16" x14ac:dyDescent="0.55000000000000004">
      <c r="B5" s="387"/>
      <c r="C5" s="387"/>
      <c r="D5" s="387"/>
      <c r="E5" s="387"/>
      <c r="F5" s="387"/>
      <c r="G5" s="387"/>
      <c r="H5" s="387"/>
      <c r="I5" s="387"/>
      <c r="J5" s="387"/>
      <c r="K5" s="387"/>
      <c r="L5" s="387"/>
      <c r="M5" s="387"/>
      <c r="N5" s="387"/>
      <c r="O5" s="387"/>
    </row>
    <row r="6" spans="2:16" x14ac:dyDescent="0.55000000000000004">
      <c r="B6" t="s">
        <v>320</v>
      </c>
    </row>
    <row r="7" spans="2:16" x14ac:dyDescent="0.55000000000000004">
      <c r="B7" t="s">
        <v>321</v>
      </c>
    </row>
    <row r="8" spans="2:16" x14ac:dyDescent="0.55000000000000004">
      <c r="B8" s="58" t="s">
        <v>319</v>
      </c>
    </row>
    <row r="9" spans="2:16" ht="18" customHeight="1" x14ac:dyDescent="0.55000000000000004">
      <c r="B9" t="s">
        <v>328</v>
      </c>
      <c r="C9" s="57"/>
      <c r="D9" s="57"/>
      <c r="E9" s="57"/>
      <c r="F9" s="57"/>
      <c r="G9" s="57"/>
      <c r="H9" s="57"/>
      <c r="I9" s="57"/>
      <c r="J9" s="57"/>
      <c r="K9" s="57"/>
      <c r="L9" s="57"/>
      <c r="M9" s="57"/>
      <c r="N9" s="57"/>
      <c r="O9" s="57"/>
      <c r="P9" s="57"/>
    </row>
    <row r="10" spans="2:16" ht="18" customHeight="1" x14ac:dyDescent="0.55000000000000004">
      <c r="B10" s="58" t="s">
        <v>324</v>
      </c>
      <c r="C10" s="57"/>
      <c r="D10" s="57"/>
      <c r="E10" s="57"/>
      <c r="F10" s="57"/>
      <c r="G10" s="57"/>
      <c r="H10" s="57"/>
      <c r="I10" s="57"/>
      <c r="J10" s="57"/>
      <c r="K10" s="57"/>
      <c r="L10" s="57"/>
      <c r="M10" s="57"/>
      <c r="N10" s="57"/>
      <c r="O10" s="57"/>
      <c r="P10" s="57"/>
    </row>
    <row r="11" spans="2:16" ht="18" customHeight="1" x14ac:dyDescent="0.55000000000000004">
      <c r="B11" t="s">
        <v>322</v>
      </c>
    </row>
    <row r="12" spans="2:16" ht="18" customHeight="1" x14ac:dyDescent="0.55000000000000004"/>
    <row r="13" spans="2:16" x14ac:dyDescent="0.55000000000000004">
      <c r="B13" s="1" t="s">
        <v>87</v>
      </c>
    </row>
    <row r="14" spans="2:16" x14ac:dyDescent="0.55000000000000004">
      <c r="B14" s="400" t="s">
        <v>85</v>
      </c>
      <c r="C14" s="400"/>
      <c r="D14" s="400"/>
      <c r="E14" s="61" t="s">
        <v>327</v>
      </c>
      <c r="F14" s="400" t="s">
        <v>309</v>
      </c>
      <c r="G14" s="400"/>
      <c r="H14" s="400"/>
      <c r="I14" s="400" t="s">
        <v>315</v>
      </c>
      <c r="J14" s="400"/>
      <c r="K14" s="400"/>
      <c r="L14" s="400"/>
      <c r="M14" s="60"/>
    </row>
    <row r="15" spans="2:16" x14ac:dyDescent="0.55000000000000004">
      <c r="B15" s="400" t="s">
        <v>308</v>
      </c>
      <c r="C15" s="400"/>
      <c r="D15" s="400"/>
      <c r="E15" s="63">
        <v>1</v>
      </c>
      <c r="F15" s="401" t="s">
        <v>310</v>
      </c>
      <c r="G15" s="401"/>
      <c r="H15" s="401"/>
      <c r="I15" s="411" t="s">
        <v>311</v>
      </c>
      <c r="J15" s="412"/>
      <c r="K15" s="412"/>
      <c r="L15" s="413"/>
      <c r="M15" s="62"/>
    </row>
    <row r="16" spans="2:16" ht="18" customHeight="1" x14ac:dyDescent="0.55000000000000004">
      <c r="B16" s="388" t="s">
        <v>88</v>
      </c>
      <c r="C16" s="389"/>
      <c r="D16" s="390"/>
      <c r="E16" s="402">
        <v>2</v>
      </c>
      <c r="F16" s="394" t="s">
        <v>88</v>
      </c>
      <c r="G16" s="395"/>
      <c r="H16" s="396"/>
      <c r="I16" s="414" t="s">
        <v>316</v>
      </c>
      <c r="J16" s="415"/>
      <c r="K16" s="415"/>
      <c r="L16" s="416"/>
      <c r="M16" s="60"/>
    </row>
    <row r="17" spans="2:13" x14ac:dyDescent="0.55000000000000004">
      <c r="B17" s="391"/>
      <c r="C17" s="392"/>
      <c r="D17" s="393"/>
      <c r="E17" s="403"/>
      <c r="F17" s="397"/>
      <c r="G17" s="398"/>
      <c r="H17" s="399"/>
      <c r="I17" s="417"/>
      <c r="J17" s="418"/>
      <c r="K17" s="418"/>
      <c r="L17" s="419"/>
      <c r="M17" s="60"/>
    </row>
    <row r="18" spans="2:13" x14ac:dyDescent="0.55000000000000004">
      <c r="B18" s="388" t="s">
        <v>89</v>
      </c>
      <c r="C18" s="389"/>
      <c r="D18" s="390"/>
      <c r="E18" s="402">
        <v>3</v>
      </c>
      <c r="F18" s="394" t="s">
        <v>89</v>
      </c>
      <c r="G18" s="395"/>
      <c r="H18" s="396"/>
      <c r="I18" s="404" t="s">
        <v>317</v>
      </c>
      <c r="J18" s="405"/>
      <c r="K18" s="405"/>
      <c r="L18" s="406"/>
      <c r="M18" s="60"/>
    </row>
    <row r="19" spans="2:13" x14ac:dyDescent="0.55000000000000004">
      <c r="B19" s="391"/>
      <c r="C19" s="392"/>
      <c r="D19" s="393"/>
      <c r="E19" s="403"/>
      <c r="F19" s="397"/>
      <c r="G19" s="398"/>
      <c r="H19" s="399"/>
      <c r="I19" s="397"/>
      <c r="J19" s="398"/>
      <c r="K19" s="398"/>
      <c r="L19" s="399"/>
      <c r="M19" s="60"/>
    </row>
    <row r="20" spans="2:13" x14ac:dyDescent="0.55000000000000004">
      <c r="B20" s="388" t="s">
        <v>79</v>
      </c>
      <c r="C20" s="389"/>
      <c r="D20" s="390"/>
      <c r="E20" s="402">
        <v>4</v>
      </c>
      <c r="F20" s="394" t="s">
        <v>79</v>
      </c>
      <c r="G20" s="395"/>
      <c r="H20" s="396"/>
      <c r="I20" s="394" t="s">
        <v>305</v>
      </c>
      <c r="J20" s="395"/>
      <c r="K20" s="395"/>
      <c r="L20" s="396"/>
      <c r="M20" s="60"/>
    </row>
    <row r="21" spans="2:13" x14ac:dyDescent="0.55000000000000004">
      <c r="B21" s="391"/>
      <c r="C21" s="392"/>
      <c r="D21" s="393"/>
      <c r="E21" s="403"/>
      <c r="F21" s="397"/>
      <c r="G21" s="398"/>
      <c r="H21" s="399"/>
      <c r="I21" s="404"/>
      <c r="J21" s="405"/>
      <c r="K21" s="405"/>
      <c r="L21" s="406"/>
      <c r="M21" s="60"/>
    </row>
    <row r="22" spans="2:13" x14ac:dyDescent="0.55000000000000004">
      <c r="B22" s="388" t="s">
        <v>80</v>
      </c>
      <c r="C22" s="389"/>
      <c r="D22" s="390"/>
      <c r="E22" s="402">
        <v>5</v>
      </c>
      <c r="F22" s="394" t="s">
        <v>80</v>
      </c>
      <c r="G22" s="395"/>
      <c r="H22" s="396"/>
      <c r="I22" s="404"/>
      <c r="J22" s="405"/>
      <c r="K22" s="405"/>
      <c r="L22" s="406"/>
      <c r="M22" s="60"/>
    </row>
    <row r="23" spans="2:13" x14ac:dyDescent="0.55000000000000004">
      <c r="B23" s="391"/>
      <c r="C23" s="392"/>
      <c r="D23" s="393"/>
      <c r="E23" s="403"/>
      <c r="F23" s="397"/>
      <c r="G23" s="398"/>
      <c r="H23" s="399"/>
      <c r="I23" s="404" t="s">
        <v>307</v>
      </c>
      <c r="J23" s="405"/>
      <c r="K23" s="405"/>
      <c r="L23" s="406"/>
      <c r="M23" s="60"/>
    </row>
    <row r="24" spans="2:13" x14ac:dyDescent="0.55000000000000004">
      <c r="B24" s="388" t="s">
        <v>81</v>
      </c>
      <c r="C24" s="389"/>
      <c r="D24" s="390"/>
      <c r="E24" s="402">
        <v>6</v>
      </c>
      <c r="F24" s="394" t="s">
        <v>81</v>
      </c>
      <c r="G24" s="395"/>
      <c r="H24" s="396"/>
      <c r="I24" s="404"/>
      <c r="J24" s="405"/>
      <c r="K24" s="405"/>
      <c r="L24" s="406"/>
      <c r="M24" s="60"/>
    </row>
    <row r="25" spans="2:13" x14ac:dyDescent="0.55000000000000004">
      <c r="B25" s="391"/>
      <c r="C25" s="392"/>
      <c r="D25" s="393"/>
      <c r="E25" s="403"/>
      <c r="F25" s="397"/>
      <c r="G25" s="398"/>
      <c r="H25" s="399"/>
      <c r="I25" s="397"/>
      <c r="J25" s="398"/>
      <c r="K25" s="398"/>
      <c r="L25" s="399"/>
      <c r="M25" s="60"/>
    </row>
    <row r="26" spans="2:13" x14ac:dyDescent="0.55000000000000004">
      <c r="B26" s="407" t="s">
        <v>330</v>
      </c>
      <c r="C26" s="389"/>
      <c r="D26" s="390"/>
      <c r="E26" s="402">
        <v>7</v>
      </c>
      <c r="F26" s="420" t="s">
        <v>318</v>
      </c>
      <c r="G26" s="421"/>
      <c r="H26" s="422"/>
      <c r="I26" s="420" t="s">
        <v>310</v>
      </c>
      <c r="J26" s="421"/>
      <c r="K26" s="421"/>
      <c r="L26" s="422"/>
      <c r="M26" s="60"/>
    </row>
    <row r="27" spans="2:13" x14ac:dyDescent="0.55000000000000004">
      <c r="B27" s="391"/>
      <c r="C27" s="392"/>
      <c r="D27" s="393"/>
      <c r="E27" s="403"/>
      <c r="F27" s="423"/>
      <c r="G27" s="424"/>
      <c r="H27" s="425"/>
      <c r="I27" s="423"/>
      <c r="J27" s="424"/>
      <c r="K27" s="424"/>
      <c r="L27" s="425"/>
      <c r="M27" s="60"/>
    </row>
    <row r="28" spans="2:13" x14ac:dyDescent="0.55000000000000004">
      <c r="B28" s="407" t="s">
        <v>329</v>
      </c>
      <c r="C28" s="389"/>
      <c r="D28" s="390"/>
      <c r="E28" s="402">
        <v>8</v>
      </c>
      <c r="F28" s="394" t="s">
        <v>305</v>
      </c>
      <c r="G28" s="395"/>
      <c r="H28" s="395"/>
      <c r="I28" s="394" t="s">
        <v>88</v>
      </c>
      <c r="J28" s="395"/>
      <c r="K28" s="395"/>
      <c r="L28" s="396"/>
      <c r="M28" s="60"/>
    </row>
    <row r="29" spans="2:13" x14ac:dyDescent="0.55000000000000004">
      <c r="B29" s="408"/>
      <c r="C29" s="409"/>
      <c r="D29" s="410"/>
      <c r="E29" s="426"/>
      <c r="F29" s="404"/>
      <c r="G29" s="405"/>
      <c r="H29" s="405"/>
      <c r="I29" s="404" t="s">
        <v>89</v>
      </c>
      <c r="J29" s="405"/>
      <c r="K29" s="405"/>
      <c r="L29" s="406"/>
      <c r="M29" s="60"/>
    </row>
    <row r="30" spans="2:13" x14ac:dyDescent="0.55000000000000004">
      <c r="B30" s="408"/>
      <c r="C30" s="409"/>
      <c r="D30" s="410"/>
      <c r="E30" s="426"/>
      <c r="F30" s="404"/>
      <c r="G30" s="405"/>
      <c r="H30" s="405"/>
      <c r="I30" s="404" t="s">
        <v>79</v>
      </c>
      <c r="J30" s="405"/>
      <c r="K30" s="405"/>
      <c r="L30" s="406"/>
      <c r="M30" s="60"/>
    </row>
    <row r="31" spans="2:13" x14ac:dyDescent="0.55000000000000004">
      <c r="B31" s="408"/>
      <c r="C31" s="409"/>
      <c r="D31" s="410"/>
      <c r="E31" s="426"/>
      <c r="F31" s="404"/>
      <c r="G31" s="405"/>
      <c r="H31" s="405"/>
      <c r="I31" s="404" t="s">
        <v>80</v>
      </c>
      <c r="J31" s="405"/>
      <c r="K31" s="405"/>
      <c r="L31" s="406"/>
      <c r="M31" s="60"/>
    </row>
    <row r="32" spans="2:13" x14ac:dyDescent="0.55000000000000004">
      <c r="B32" s="391"/>
      <c r="C32" s="392"/>
      <c r="D32" s="393"/>
      <c r="E32" s="403"/>
      <c r="F32" s="397"/>
      <c r="G32" s="398"/>
      <c r="H32" s="398"/>
      <c r="I32" s="397" t="s">
        <v>81</v>
      </c>
      <c r="J32" s="398"/>
      <c r="K32" s="398"/>
      <c r="L32" s="399"/>
      <c r="M32" s="60"/>
    </row>
    <row r="33" spans="2:13" x14ac:dyDescent="0.55000000000000004">
      <c r="B33" s="388" t="s">
        <v>306</v>
      </c>
      <c r="C33" s="389"/>
      <c r="D33" s="390"/>
      <c r="E33" s="402">
        <v>9</v>
      </c>
      <c r="F33" s="394" t="s">
        <v>306</v>
      </c>
      <c r="G33" s="395"/>
      <c r="H33" s="395"/>
      <c r="I33" s="394" t="s">
        <v>88</v>
      </c>
      <c r="J33" s="395"/>
      <c r="K33" s="395"/>
      <c r="L33" s="396"/>
      <c r="M33" s="60"/>
    </row>
    <row r="34" spans="2:13" x14ac:dyDescent="0.55000000000000004">
      <c r="B34" s="391"/>
      <c r="C34" s="392"/>
      <c r="D34" s="393"/>
      <c r="E34" s="403"/>
      <c r="F34" s="397"/>
      <c r="G34" s="398"/>
      <c r="H34" s="398"/>
      <c r="I34" s="397" t="s">
        <v>89</v>
      </c>
      <c r="J34" s="398"/>
      <c r="K34" s="398"/>
      <c r="L34" s="399"/>
      <c r="M34" s="60"/>
    </row>
    <row r="35" spans="2:13" x14ac:dyDescent="0.55000000000000004">
      <c r="B35" s="388" t="s">
        <v>307</v>
      </c>
      <c r="C35" s="389"/>
      <c r="D35" s="390"/>
      <c r="E35" s="402">
        <v>10</v>
      </c>
      <c r="F35" s="394" t="s">
        <v>307</v>
      </c>
      <c r="G35" s="395"/>
      <c r="H35" s="396"/>
      <c r="I35" s="394" t="s">
        <v>79</v>
      </c>
      <c r="J35" s="395"/>
      <c r="K35" s="395"/>
      <c r="L35" s="396"/>
    </row>
    <row r="36" spans="2:13" x14ac:dyDescent="0.55000000000000004">
      <c r="B36" s="408"/>
      <c r="C36" s="409"/>
      <c r="D36" s="410"/>
      <c r="E36" s="426"/>
      <c r="F36" s="404"/>
      <c r="G36" s="405"/>
      <c r="H36" s="406"/>
      <c r="I36" s="404" t="s">
        <v>80</v>
      </c>
      <c r="J36" s="405"/>
      <c r="K36" s="405"/>
      <c r="L36" s="406"/>
    </row>
    <row r="37" spans="2:13" x14ac:dyDescent="0.55000000000000004">
      <c r="B37" s="391"/>
      <c r="C37" s="392"/>
      <c r="D37" s="393"/>
      <c r="E37" s="403"/>
      <c r="F37" s="397"/>
      <c r="G37" s="398"/>
      <c r="H37" s="399"/>
      <c r="I37" s="397" t="s">
        <v>81</v>
      </c>
      <c r="J37" s="398"/>
      <c r="K37" s="398"/>
      <c r="L37" s="399"/>
    </row>
    <row r="38" spans="2:13" x14ac:dyDescent="0.55000000000000004">
      <c r="B38" s="388" t="s">
        <v>312</v>
      </c>
      <c r="C38" s="389"/>
      <c r="D38" s="390"/>
      <c r="E38" s="402">
        <v>11</v>
      </c>
      <c r="F38" s="394" t="s">
        <v>312</v>
      </c>
      <c r="G38" s="395"/>
      <c r="H38" s="396"/>
      <c r="I38" s="394" t="s">
        <v>318</v>
      </c>
      <c r="J38" s="395"/>
      <c r="K38" s="395"/>
      <c r="L38" s="396"/>
    </row>
    <row r="39" spans="2:13" x14ac:dyDescent="0.55000000000000004">
      <c r="B39" s="391"/>
      <c r="C39" s="392"/>
      <c r="D39" s="393"/>
      <c r="E39" s="403"/>
      <c r="F39" s="397"/>
      <c r="G39" s="398"/>
      <c r="H39" s="399"/>
      <c r="I39" s="397" t="s">
        <v>305</v>
      </c>
      <c r="J39" s="398"/>
      <c r="K39" s="398"/>
      <c r="L39" s="399"/>
    </row>
    <row r="40" spans="2:13" x14ac:dyDescent="0.55000000000000004">
      <c r="H40" s="59"/>
      <c r="I40" s="59"/>
      <c r="J40" s="59"/>
    </row>
    <row r="41" spans="2:13" x14ac:dyDescent="0.55000000000000004">
      <c r="H41" s="59"/>
      <c r="I41" s="59"/>
      <c r="J41" s="59"/>
    </row>
    <row r="42" spans="2:13" x14ac:dyDescent="0.55000000000000004">
      <c r="H42" s="59"/>
      <c r="I42" s="59"/>
      <c r="J42" s="59"/>
    </row>
    <row r="43" spans="2:13" x14ac:dyDescent="0.55000000000000004">
      <c r="H43" s="59"/>
      <c r="I43" s="59"/>
      <c r="J43" s="59"/>
    </row>
  </sheetData>
  <mergeCells count="54">
    <mergeCell ref="B35:D37"/>
    <mergeCell ref="F35:H37"/>
    <mergeCell ref="B38:D39"/>
    <mergeCell ref="F38:H39"/>
    <mergeCell ref="B22:D23"/>
    <mergeCell ref="F22:H23"/>
    <mergeCell ref="B24:D25"/>
    <mergeCell ref="F24:H25"/>
    <mergeCell ref="B33:D34"/>
    <mergeCell ref="F33:H34"/>
    <mergeCell ref="E28:E32"/>
    <mergeCell ref="E33:E34"/>
    <mergeCell ref="E35:E37"/>
    <mergeCell ref="E38:E39"/>
    <mergeCell ref="B26:D27"/>
    <mergeCell ref="E26:E27"/>
    <mergeCell ref="E22:E23"/>
    <mergeCell ref="I33:L33"/>
    <mergeCell ref="I34:L34"/>
    <mergeCell ref="I14:L14"/>
    <mergeCell ref="I15:L15"/>
    <mergeCell ref="I20:L22"/>
    <mergeCell ref="I23:L25"/>
    <mergeCell ref="I16:L17"/>
    <mergeCell ref="I18:L19"/>
    <mergeCell ref="I26:L27"/>
    <mergeCell ref="E24:E25"/>
    <mergeCell ref="F26:H27"/>
    <mergeCell ref="B28:D32"/>
    <mergeCell ref="F28:H32"/>
    <mergeCell ref="I28:L28"/>
    <mergeCell ref="I29:L29"/>
    <mergeCell ref="I30:L30"/>
    <mergeCell ref="I31:L31"/>
    <mergeCell ref="I32:L32"/>
    <mergeCell ref="I39:L39"/>
    <mergeCell ref="I38:L38"/>
    <mergeCell ref="I35:L35"/>
    <mergeCell ref="I36:L36"/>
    <mergeCell ref="I37:L37"/>
    <mergeCell ref="B4:O5"/>
    <mergeCell ref="B20:D21"/>
    <mergeCell ref="B18:D19"/>
    <mergeCell ref="F20:H21"/>
    <mergeCell ref="F18:H19"/>
    <mergeCell ref="B15:D15"/>
    <mergeCell ref="B14:D14"/>
    <mergeCell ref="F16:H17"/>
    <mergeCell ref="F14:H14"/>
    <mergeCell ref="F15:H15"/>
    <mergeCell ref="E16:E17"/>
    <mergeCell ref="E18:E19"/>
    <mergeCell ref="E20:E21"/>
    <mergeCell ref="B16:D17"/>
  </mergeCells>
  <phoneticPr fontId="2"/>
  <hyperlinks>
    <hyperlink ref="F15" location="'参考様式-共通 '!A1" display="参考様式-共通" xr:uid="{BA8D7210-8BEF-43EE-90E4-4D1A7F9CC0F2}"/>
    <hyperlink ref="I15:K15" location="'実績報告書（様式第11号）'!A1" display="実績報告書（様式第11号）" xr:uid="{922692A7-7BAD-4965-B9B2-DC7A32379244}"/>
    <hyperlink ref="I20:K20" location="'（1）所要額調書（様式第12号）'!A1" display="所要額調書（様式第12号）" xr:uid="{163B467E-6BD4-4BA5-948D-ADEA98D8CD7A}"/>
    <hyperlink ref="I26" location="'参考様式-共通 '!A1" display="参考様式-共通" xr:uid="{BEC6EE15-3236-40DF-8FB0-E6D7B25569D7}"/>
    <hyperlink ref="I38:K38" location="'実績報告書（様式第11号）'!A1" display="実績報告書（様式第11号）" xr:uid="{B44D0486-461B-462D-92D8-566ED87ED449}"/>
    <hyperlink ref="I28:L28" location="'参考様式-（1_ア）研修体制'!A1" display="参考様式-（1_ア）研修体制" xr:uid="{0CC18BAC-7E5F-429A-A239-0A0CB9E6F70C}"/>
    <hyperlink ref="I29:L29" location="'参考様式-（1_ウ）同行支援'!A1" display="参考様式_（1_ウ）同行支援" xr:uid="{E5C7B3EE-635B-4345-A15F-CFF56242CCB3}"/>
    <hyperlink ref="I30:L30" location="'参考様式-（2_ア）常勤化'!A1" display="参考様式-（2_ア）常勤化" xr:uid="{2A62A85F-75FE-49F1-9AA9-D8DF4A0E4935}"/>
    <hyperlink ref="I31:L31" location="'参考様式-（2_イ）協働化'!A1" display="参考様式-（2_イ）協働化" xr:uid="{F4D05E18-FDC7-4B7E-A4FC-6610C8E06802}"/>
    <hyperlink ref="I32:L32" location="'参考様式-（2_ウ）広報活動'!A1" display="参考様式-（2_ウ）広報活動" xr:uid="{FBB5F75E-2398-4986-A17B-B0B9E6BB7DA8}"/>
    <hyperlink ref="I33:L33" location="'参考様式-（1_ア）研修体制'!A1" display="参考様式-（1_ア）研修体制" xr:uid="{DD4F7A54-D7E9-4346-A18F-96DB4E9DF45A}"/>
    <hyperlink ref="I34:L34" location="'参考様式-（2_ウ）広報活動'!A1" display="参考様式_（1_ウ）同行支援" xr:uid="{BD2A0AD5-AB9C-4B76-86C8-4516EA0148BC}"/>
    <hyperlink ref="I35:L35" location="'参考様式-（2_ア）常勤化'!A1" display="参考様式-（2_ア）常勤化" xr:uid="{428E4809-56E9-497C-873D-C3CF2C053067}"/>
    <hyperlink ref="I36:L36" location="'参考様式-（2_イ）協働化'!A1" display="参考様式-（2_イ）協働化" xr:uid="{649408B9-0745-4DFF-9D91-874629C52866}"/>
    <hyperlink ref="I37:L37" location="'参考様式-（2_ウ）広報活動'!A1" display="参考様式-（2_ウ）広報活動" xr:uid="{282E77A2-F587-4424-A42D-731BAD7BE593}"/>
    <hyperlink ref="I39:L39" location="'（1）所要額調書（様式第12号）'!A1" display="所要額調書（様式第12号）" xr:uid="{74DB3BF2-1DE9-4626-9724-90E57770DDC0}"/>
  </hyperlinks>
  <pageMargins left="0.47" right="0.25" top="0.48" bottom="0.5699999999999999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657CB-5C21-43AD-8FCC-2B7477F30622}">
  <sheetPr>
    <tabColor rgb="FF0070C0"/>
  </sheetPr>
  <dimension ref="B2:C26"/>
  <sheetViews>
    <sheetView showGridLines="0" view="pageBreakPreview" topLeftCell="A8" zoomScaleNormal="100" zoomScaleSheetLayoutView="100" workbookViewId="0">
      <selection activeCell="B24" sqref="B24"/>
    </sheetView>
  </sheetViews>
  <sheetFormatPr defaultRowHeight="18" x14ac:dyDescent="0.55000000000000004"/>
  <cols>
    <col min="1" max="1" width="2.58203125" customWidth="1"/>
    <col min="2" max="2" width="30.08203125" style="62" customWidth="1"/>
    <col min="3" max="3" width="8.6640625" customWidth="1"/>
  </cols>
  <sheetData>
    <row r="2" spans="2:2" x14ac:dyDescent="0.55000000000000004">
      <c r="B2" s="1" t="s">
        <v>721</v>
      </c>
    </row>
    <row r="3" spans="2:2" ht="5" customHeight="1" x14ac:dyDescent="0.55000000000000004"/>
    <row r="4" spans="2:2" ht="18" customHeight="1" x14ac:dyDescent="0.55000000000000004">
      <c r="B4" s="312" t="s">
        <v>727</v>
      </c>
    </row>
    <row r="5" spans="2:2" ht="18" customHeight="1" x14ac:dyDescent="0.55000000000000004">
      <c r="B5" s="312" t="s">
        <v>728</v>
      </c>
    </row>
    <row r="6" spans="2:2" ht="18" customHeight="1" x14ac:dyDescent="0.55000000000000004">
      <c r="B6" s="312" t="s">
        <v>729</v>
      </c>
    </row>
    <row r="7" spans="2:2" ht="5" customHeight="1" x14ac:dyDescent="0.55000000000000004"/>
    <row r="8" spans="2:2" ht="18" customHeight="1" x14ac:dyDescent="0.55000000000000004">
      <c r="B8" s="1" t="s">
        <v>309</v>
      </c>
    </row>
    <row r="9" spans="2:2" x14ac:dyDescent="0.55000000000000004">
      <c r="B9" s="343" t="s">
        <v>334</v>
      </c>
    </row>
    <row r="10" spans="2:2" x14ac:dyDescent="0.55000000000000004">
      <c r="B10" s="343" t="s">
        <v>711</v>
      </c>
    </row>
    <row r="11" spans="2:2" x14ac:dyDescent="0.55000000000000004">
      <c r="B11" s="343" t="s">
        <v>712</v>
      </c>
    </row>
    <row r="12" spans="2:2" x14ac:dyDescent="0.55000000000000004">
      <c r="B12" s="343" t="s">
        <v>713</v>
      </c>
    </row>
    <row r="13" spans="2:2" x14ac:dyDescent="0.55000000000000004">
      <c r="B13" s="343" t="s">
        <v>714</v>
      </c>
    </row>
    <row r="14" spans="2:2" x14ac:dyDescent="0.55000000000000004">
      <c r="B14" s="343" t="s">
        <v>715</v>
      </c>
    </row>
    <row r="15" spans="2:2" x14ac:dyDescent="0.55000000000000004">
      <c r="B15" s="343" t="s">
        <v>716</v>
      </c>
    </row>
    <row r="16" spans="2:2" x14ac:dyDescent="0.55000000000000004">
      <c r="B16" s="343" t="s">
        <v>717</v>
      </c>
    </row>
    <row r="17" spans="2:3" x14ac:dyDescent="0.55000000000000004">
      <c r="B17" s="343" t="s">
        <v>718</v>
      </c>
    </row>
    <row r="18" spans="2:3" x14ac:dyDescent="0.55000000000000004">
      <c r="B18" s="343" t="s">
        <v>719</v>
      </c>
    </row>
    <row r="19" spans="2:3" x14ac:dyDescent="0.55000000000000004">
      <c r="B19" s="343" t="s">
        <v>720</v>
      </c>
    </row>
    <row r="20" spans="2:3" ht="5" customHeight="1" x14ac:dyDescent="0.55000000000000004">
      <c r="C20" s="343"/>
    </row>
    <row r="21" spans="2:3" x14ac:dyDescent="0.55000000000000004">
      <c r="B21" s="312" t="s">
        <v>726</v>
      </c>
      <c r="C21" s="343"/>
    </row>
    <row r="22" spans="2:3" ht="5" customHeight="1" x14ac:dyDescent="0.55000000000000004">
      <c r="C22" s="343"/>
    </row>
    <row r="23" spans="2:3" x14ac:dyDescent="0.55000000000000004">
      <c r="B23" s="46" t="s">
        <v>722</v>
      </c>
    </row>
    <row r="24" spans="2:3" x14ac:dyDescent="0.55000000000000004">
      <c r="B24" s="46" t="s">
        <v>723</v>
      </c>
    </row>
    <row r="25" spans="2:3" x14ac:dyDescent="0.55000000000000004">
      <c r="B25" s="46" t="s">
        <v>724</v>
      </c>
    </row>
    <row r="26" spans="2:3" x14ac:dyDescent="0.55000000000000004">
      <c r="B26" s="46" t="s">
        <v>725</v>
      </c>
    </row>
  </sheetData>
  <phoneticPr fontId="2"/>
  <hyperlinks>
    <hyperlink ref="B9" location="基本情報入力シート!A1" display="基本情報入力シート" xr:uid="{AE7549C3-D6CA-4E3A-818C-0DDFD2082C6C}"/>
    <hyperlink ref="B10" location="'1-（ア）研修体制'!A1" display="1-（ア）研修体制" xr:uid="{9BF50D43-07D8-4339-BA37-893E82F4040C}"/>
    <hyperlink ref="B11" location="'1-（イ）採用活動'!A1" display="1-（イ）採用活動" xr:uid="{0D2A420A-1D87-4BCD-B395-BD8AB2A1089C}"/>
    <hyperlink ref="B12" location="'1-（ウ）同行支援'!A1" display="1-（ウ）同行支援" xr:uid="{32AC6AA6-3CC6-4FBC-BE29-9373A9359A2B}"/>
    <hyperlink ref="B13" location="'2-（ア）経営改善'!A1" display="2-（ア）経営改善" xr:uid="{0AA1C4C0-9CC0-4FAC-A08F-79F1E6BE1E99}"/>
    <hyperlink ref="B14" location="'2-（イ）常勤化'!A1" display="2-（イ）常勤化" xr:uid="{18D8294F-348C-4DB1-A7E3-22C448446413}"/>
    <hyperlink ref="B15" location="'2-（ウ）協働化'!A1" display="2-（ウ）協働化" xr:uid="{9012E817-924A-4BBB-AD0D-AF578B1E7E0A}"/>
    <hyperlink ref="B16" location="'2-（エ）広報活動'!A1" display="2-（エ）広報活動" xr:uid="{700B0165-4FBD-41A6-81F9-83BD5F9C541F}"/>
    <hyperlink ref="B17" location="'歳入歳出予算（見込）書の抄本'!A1" display="歳入歳出予算（見込）書の抄本" xr:uid="{B61D767D-09AC-444B-A275-99404A5031F8}"/>
    <hyperlink ref="B18" location="様式第5号_事前着手届!A1" display="様式第５号_事前着手届" xr:uid="{2D2AE43A-07C1-48CE-9A76-54A0154977A1}"/>
    <hyperlink ref="B19" location="様式第13号_概算払請求書!A1" display="様式第13号_概算払請求書" xr:uid="{9B42CF42-0069-483E-BA4A-A9E8B5C9FEF0}"/>
    <hyperlink ref="B23" location="【入力不要】様式第1号_事業計画書!A1" display="様式第１号_事業計画書" xr:uid="{25411F3E-697D-4725-AFF2-3BED858A27F9}"/>
    <hyperlink ref="B24" location="【入力不要】様式第２号_所要額調書!A1" display="様式第２号_所要額調書" xr:uid="{77AB00A3-8718-4F77-9AB6-134D6694FD67}"/>
    <hyperlink ref="B25" location="【入力不要】様式第３号_事業計画書!A1" display="様式第３号_事業計画書" xr:uid="{67A1C1AA-C793-40A4-B55F-0DC74F370742}"/>
    <hyperlink ref="B26" location="【入力不要】様式第４号_交付申請書!A1" display="様式第４号_交付申請書" xr:uid="{9C889C31-9F8A-4D64-A125-8EF61D75BE61}"/>
  </hyperlink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AEFFD-413C-447D-B3D8-840A80255FE4}">
  <sheetPr codeName="Sheet2">
    <tabColor rgb="FF0070C0"/>
    <pageSetUpPr fitToPage="1"/>
  </sheetPr>
  <dimension ref="A2:BJ82"/>
  <sheetViews>
    <sheetView showGridLines="0" view="pageBreakPreview" topLeftCell="A58" zoomScaleNormal="100" zoomScaleSheetLayoutView="100" workbookViewId="0">
      <selection activeCell="J18" sqref="J18:AW18"/>
    </sheetView>
  </sheetViews>
  <sheetFormatPr defaultColWidth="8.6640625" defaultRowHeight="18" x14ac:dyDescent="0.55000000000000004"/>
  <cols>
    <col min="1" max="6" width="2.58203125" customWidth="1"/>
    <col min="7" max="7" width="3.4140625" bestFit="1" customWidth="1"/>
    <col min="8" max="8" width="2.58203125" customWidth="1"/>
    <col min="9" max="9" width="3.58203125" bestFit="1" customWidth="1"/>
    <col min="10" max="50" width="2.58203125" customWidth="1"/>
    <col min="51" max="51" width="55.58203125" customWidth="1"/>
    <col min="52" max="52" width="2.58203125" customWidth="1"/>
    <col min="57" max="57" width="0" hidden="1" customWidth="1"/>
  </cols>
  <sheetData>
    <row r="2" spans="1:51" x14ac:dyDescent="0.55000000000000004">
      <c r="A2" s="543" t="s">
        <v>333</v>
      </c>
      <c r="B2" s="543"/>
      <c r="C2" s="543"/>
      <c r="D2" s="543"/>
      <c r="E2" s="543"/>
      <c r="F2" s="543"/>
      <c r="G2" s="543"/>
      <c r="H2" s="543"/>
      <c r="I2" s="543"/>
      <c r="J2" s="543"/>
      <c r="K2" s="543"/>
      <c r="L2" s="543"/>
      <c r="M2" s="543"/>
      <c r="N2" s="543"/>
      <c r="O2" s="543"/>
      <c r="P2" s="543"/>
      <c r="Q2" s="543"/>
      <c r="R2" s="543"/>
      <c r="S2" s="543"/>
      <c r="T2" s="543"/>
      <c r="U2" s="543"/>
      <c r="V2" s="543"/>
      <c r="W2" s="543"/>
      <c r="X2" s="543"/>
      <c r="Y2" s="543"/>
      <c r="Z2" s="543"/>
      <c r="AA2" s="543"/>
      <c r="AB2" s="543"/>
      <c r="AC2" s="543"/>
      <c r="AD2" s="543"/>
      <c r="AE2" s="543"/>
      <c r="AF2" s="543"/>
      <c r="AG2" s="543"/>
      <c r="AH2" s="543"/>
      <c r="AI2" s="543"/>
      <c r="AJ2" s="543"/>
      <c r="AK2" s="543"/>
      <c r="AL2" s="543"/>
      <c r="AM2" s="543"/>
      <c r="AN2" s="543"/>
      <c r="AO2" s="543"/>
      <c r="AP2" s="543"/>
      <c r="AQ2" s="543"/>
      <c r="AR2" s="543"/>
      <c r="AS2" s="543"/>
      <c r="AT2" s="543"/>
      <c r="AU2" s="543"/>
      <c r="AV2" s="543"/>
      <c r="AW2" s="543"/>
      <c r="AX2" s="543"/>
      <c r="AY2" s="344" t="s">
        <v>730</v>
      </c>
    </row>
    <row r="3" spans="1:51" x14ac:dyDescent="0.55000000000000004">
      <c r="A3" s="543" t="s">
        <v>334</v>
      </c>
      <c r="B3" s="543"/>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row>
    <row r="5" spans="1:51" x14ac:dyDescent="0.55000000000000004">
      <c r="B5" t="s">
        <v>550</v>
      </c>
      <c r="C5" t="s">
        <v>664</v>
      </c>
    </row>
    <row r="6" spans="1:51" x14ac:dyDescent="0.55000000000000004">
      <c r="B6" t="s">
        <v>550</v>
      </c>
      <c r="C6" t="s">
        <v>665</v>
      </c>
    </row>
    <row r="7" spans="1:51" ht="5" customHeight="1" x14ac:dyDescent="0.55000000000000004"/>
    <row r="8" spans="1:51" x14ac:dyDescent="0.55000000000000004">
      <c r="B8" s="1" t="s">
        <v>666</v>
      </c>
      <c r="C8" s="1"/>
      <c r="D8" s="1"/>
      <c r="E8" s="1"/>
    </row>
    <row r="9" spans="1:51" x14ac:dyDescent="0.55000000000000004">
      <c r="B9" t="s">
        <v>518</v>
      </c>
      <c r="C9" t="s">
        <v>658</v>
      </c>
    </row>
    <row r="10" spans="1:51" x14ac:dyDescent="0.55000000000000004">
      <c r="B10" t="s">
        <v>520</v>
      </c>
      <c r="C10" t="s">
        <v>659</v>
      </c>
    </row>
    <row r="11" spans="1:51" x14ac:dyDescent="0.55000000000000004">
      <c r="B11" t="s">
        <v>523</v>
      </c>
      <c r="C11" s="323" t="s">
        <v>660</v>
      </c>
      <c r="D11" s="323"/>
      <c r="E11" s="323"/>
    </row>
    <row r="12" spans="1:51" x14ac:dyDescent="0.55000000000000004">
      <c r="B12" t="s">
        <v>662</v>
      </c>
      <c r="C12" t="s">
        <v>661</v>
      </c>
    </row>
    <row r="13" spans="1:51" x14ac:dyDescent="0.55000000000000004">
      <c r="B13" t="s">
        <v>663</v>
      </c>
      <c r="C13" t="s">
        <v>673</v>
      </c>
    </row>
    <row r="14" spans="1:51" ht="5" customHeight="1" x14ac:dyDescent="0.55000000000000004"/>
    <row r="15" spans="1:51" ht="18" customHeight="1" x14ac:dyDescent="0.55000000000000004">
      <c r="B15" s="1" t="s">
        <v>354</v>
      </c>
      <c r="C15" s="1"/>
      <c r="D15" s="1"/>
      <c r="E15" s="1"/>
    </row>
    <row r="16" spans="1:51" ht="18" customHeight="1" thickBot="1" x14ac:dyDescent="0.6">
      <c r="B16" s="324" t="s">
        <v>336</v>
      </c>
      <c r="C16" s="324"/>
      <c r="D16" s="324"/>
      <c r="E16" s="324"/>
    </row>
    <row r="17" spans="2:51" ht="18" customHeight="1" x14ac:dyDescent="0.55000000000000004">
      <c r="B17" s="490" t="s">
        <v>32</v>
      </c>
      <c r="C17" s="491"/>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1"/>
      <c r="AQ17" s="491"/>
      <c r="AR17" s="491"/>
      <c r="AS17" s="491"/>
      <c r="AT17" s="491"/>
      <c r="AU17" s="491"/>
      <c r="AV17" s="491"/>
      <c r="AW17" s="492"/>
    </row>
    <row r="18" spans="2:51" ht="18" customHeight="1" x14ac:dyDescent="0.55000000000000004">
      <c r="B18" s="495" t="s">
        <v>69</v>
      </c>
      <c r="C18" s="496"/>
      <c r="D18" s="496"/>
      <c r="E18" s="497"/>
      <c r="F18" s="479" t="s">
        <v>337</v>
      </c>
      <c r="G18" s="479"/>
      <c r="H18" s="479"/>
      <c r="I18" s="479"/>
      <c r="J18" s="493" t="s">
        <v>731</v>
      </c>
      <c r="K18" s="493"/>
      <c r="L18" s="493"/>
      <c r="M18" s="493"/>
      <c r="N18" s="493"/>
      <c r="O18" s="493"/>
      <c r="P18" s="493"/>
      <c r="Q18" s="493"/>
      <c r="R18" s="493"/>
      <c r="S18" s="493"/>
      <c r="T18" s="493"/>
      <c r="U18" s="493"/>
      <c r="V18" s="493"/>
      <c r="W18" s="493"/>
      <c r="X18" s="493"/>
      <c r="Y18" s="493"/>
      <c r="Z18" s="493"/>
      <c r="AA18" s="493"/>
      <c r="AB18" s="493"/>
      <c r="AC18" s="493"/>
      <c r="AD18" s="493"/>
      <c r="AE18" s="493"/>
      <c r="AF18" s="493"/>
      <c r="AG18" s="493"/>
      <c r="AH18" s="493"/>
      <c r="AI18" s="493"/>
      <c r="AJ18" s="493"/>
      <c r="AK18" s="493"/>
      <c r="AL18" s="493"/>
      <c r="AM18" s="493"/>
      <c r="AN18" s="493"/>
      <c r="AO18" s="493"/>
      <c r="AP18" s="493"/>
      <c r="AQ18" s="493"/>
      <c r="AR18" s="493"/>
      <c r="AS18" s="493"/>
      <c r="AT18" s="493"/>
      <c r="AU18" s="493"/>
      <c r="AV18" s="493"/>
      <c r="AW18" s="494"/>
      <c r="AY18" s="322" t="s">
        <v>372</v>
      </c>
    </row>
    <row r="19" spans="2:51" ht="18" customHeight="1" x14ac:dyDescent="0.55000000000000004">
      <c r="B19" s="498"/>
      <c r="C19" s="499"/>
      <c r="D19" s="499"/>
      <c r="E19" s="500"/>
      <c r="F19" s="479" t="s">
        <v>338</v>
      </c>
      <c r="G19" s="479"/>
      <c r="H19" s="479"/>
      <c r="I19" s="479"/>
      <c r="J19" s="493" t="s">
        <v>734</v>
      </c>
      <c r="K19" s="493"/>
      <c r="L19" s="493"/>
      <c r="M19" s="493"/>
      <c r="N19" s="493"/>
      <c r="O19" s="493"/>
      <c r="P19" s="493"/>
      <c r="Q19" s="493"/>
      <c r="R19" s="493"/>
      <c r="S19" s="493"/>
      <c r="T19" s="493"/>
      <c r="U19" s="493"/>
      <c r="V19" s="493"/>
      <c r="W19" s="493"/>
      <c r="X19" s="493"/>
      <c r="Y19" s="493"/>
      <c r="Z19" s="493"/>
      <c r="AA19" s="493"/>
      <c r="AB19" s="493"/>
      <c r="AC19" s="493"/>
      <c r="AD19" s="493"/>
      <c r="AE19" s="493"/>
      <c r="AF19" s="493"/>
      <c r="AG19" s="493"/>
      <c r="AH19" s="493"/>
      <c r="AI19" s="493"/>
      <c r="AJ19" s="493"/>
      <c r="AK19" s="493"/>
      <c r="AL19" s="493"/>
      <c r="AM19" s="493"/>
      <c r="AN19" s="493"/>
      <c r="AO19" s="493"/>
      <c r="AP19" s="493"/>
      <c r="AQ19" s="493"/>
      <c r="AR19" s="493"/>
      <c r="AS19" s="493"/>
      <c r="AT19" s="493"/>
      <c r="AU19" s="493"/>
      <c r="AV19" s="493"/>
      <c r="AW19" s="494"/>
    </row>
    <row r="20" spans="2:51" ht="18" customHeight="1" x14ac:dyDescent="0.55000000000000004">
      <c r="B20" s="501" t="s">
        <v>335</v>
      </c>
      <c r="C20" s="502"/>
      <c r="D20" s="502"/>
      <c r="E20" s="503"/>
      <c r="F20" s="479" t="s">
        <v>339</v>
      </c>
      <c r="G20" s="479"/>
      <c r="H20" s="479"/>
      <c r="I20" s="479"/>
      <c r="J20" s="523" t="s">
        <v>732</v>
      </c>
      <c r="K20" s="524"/>
      <c r="L20" s="525"/>
      <c r="M20" s="327" t="s">
        <v>347</v>
      </c>
      <c r="N20" s="534" t="s">
        <v>733</v>
      </c>
      <c r="O20" s="534"/>
      <c r="P20" s="534"/>
      <c r="Q20" s="534"/>
      <c r="R20" s="550" t="s">
        <v>353</v>
      </c>
      <c r="S20" s="551"/>
      <c r="T20" s="551"/>
      <c r="U20" s="551"/>
      <c r="V20" s="551"/>
      <c r="W20" s="551"/>
      <c r="X20" s="551"/>
      <c r="Y20" s="551"/>
      <c r="Z20" s="551"/>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324"/>
      <c r="AW20" s="328"/>
    </row>
    <row r="21" spans="2:51" ht="18" customHeight="1" x14ac:dyDescent="0.55000000000000004">
      <c r="B21" s="495"/>
      <c r="C21" s="496"/>
      <c r="D21" s="496"/>
      <c r="E21" s="497"/>
      <c r="F21" s="564" t="s">
        <v>342</v>
      </c>
      <c r="G21" s="565"/>
      <c r="H21" s="565"/>
      <c r="I21" s="566"/>
      <c r="J21" s="465" t="s">
        <v>735</v>
      </c>
      <c r="K21" s="466"/>
      <c r="L21" s="466"/>
      <c r="M21" s="466"/>
      <c r="N21" s="466"/>
      <c r="O21" s="466"/>
      <c r="P21" s="466"/>
      <c r="Q21" s="466"/>
      <c r="R21" s="466"/>
      <c r="S21" s="466"/>
      <c r="T21" s="466"/>
      <c r="U21" s="466"/>
      <c r="V21" s="466"/>
      <c r="W21" s="466"/>
      <c r="X21" s="466"/>
      <c r="Y21" s="466"/>
      <c r="Z21" s="466"/>
      <c r="AA21" s="466"/>
      <c r="AB21" s="466"/>
      <c r="AC21" s="466"/>
      <c r="AD21" s="466"/>
      <c r="AE21" s="466"/>
      <c r="AF21" s="466"/>
      <c r="AG21" s="466"/>
      <c r="AH21" s="466"/>
      <c r="AI21" s="466"/>
      <c r="AJ21" s="466"/>
      <c r="AK21" s="466"/>
      <c r="AL21" s="466"/>
      <c r="AM21" s="466"/>
      <c r="AN21" s="466"/>
      <c r="AO21" s="466"/>
      <c r="AP21" s="466"/>
      <c r="AQ21" s="466"/>
      <c r="AR21" s="466"/>
      <c r="AS21" s="466"/>
      <c r="AT21" s="466"/>
      <c r="AU21" s="466"/>
      <c r="AV21" s="466"/>
      <c r="AW21" s="467"/>
    </row>
    <row r="22" spans="2:51" ht="18" customHeight="1" x14ac:dyDescent="0.55000000000000004">
      <c r="B22" s="495"/>
      <c r="C22" s="496"/>
      <c r="D22" s="496"/>
      <c r="E22" s="497"/>
      <c r="F22" s="561" t="s">
        <v>343</v>
      </c>
      <c r="G22" s="562"/>
      <c r="H22" s="562"/>
      <c r="I22" s="563"/>
      <c r="J22" s="468"/>
      <c r="K22" s="469"/>
      <c r="L22" s="469"/>
      <c r="M22" s="469"/>
      <c r="N22" s="469"/>
      <c r="O22" s="469"/>
      <c r="P22" s="469"/>
      <c r="Q22" s="469"/>
      <c r="R22" s="469"/>
      <c r="S22" s="469"/>
      <c r="T22" s="469"/>
      <c r="U22" s="469"/>
      <c r="V22" s="469"/>
      <c r="W22" s="469"/>
      <c r="X22" s="469"/>
      <c r="Y22" s="469"/>
      <c r="Z22" s="469"/>
      <c r="AA22" s="469"/>
      <c r="AB22" s="469"/>
      <c r="AC22" s="469"/>
      <c r="AD22" s="469"/>
      <c r="AE22" s="469"/>
      <c r="AF22" s="469"/>
      <c r="AG22" s="469"/>
      <c r="AH22" s="469"/>
      <c r="AI22" s="469"/>
      <c r="AJ22" s="469"/>
      <c r="AK22" s="469"/>
      <c r="AL22" s="469"/>
      <c r="AM22" s="469"/>
      <c r="AN22" s="469"/>
      <c r="AO22" s="469"/>
      <c r="AP22" s="469"/>
      <c r="AQ22" s="469"/>
      <c r="AR22" s="469"/>
      <c r="AS22" s="469"/>
      <c r="AT22" s="469"/>
      <c r="AU22" s="469"/>
      <c r="AV22" s="469"/>
      <c r="AW22" s="470"/>
    </row>
    <row r="23" spans="2:51" ht="18" customHeight="1" x14ac:dyDescent="0.55000000000000004">
      <c r="B23" s="495"/>
      <c r="C23" s="496"/>
      <c r="D23" s="496"/>
      <c r="E23" s="497"/>
      <c r="F23" s="564" t="s">
        <v>340</v>
      </c>
      <c r="G23" s="565"/>
      <c r="H23" s="565"/>
      <c r="I23" s="566"/>
      <c r="J23" s="465" t="s">
        <v>736</v>
      </c>
      <c r="K23" s="466"/>
      <c r="L23" s="466"/>
      <c r="M23" s="466"/>
      <c r="N23" s="466"/>
      <c r="O23" s="466"/>
      <c r="P23" s="466"/>
      <c r="Q23" s="466"/>
      <c r="R23" s="466"/>
      <c r="S23" s="466"/>
      <c r="T23" s="466"/>
      <c r="U23" s="466"/>
      <c r="V23" s="466"/>
      <c r="W23" s="466"/>
      <c r="X23" s="466"/>
      <c r="Y23" s="466"/>
      <c r="Z23" s="466"/>
      <c r="AA23" s="466"/>
      <c r="AB23" s="466"/>
      <c r="AC23" s="466"/>
      <c r="AD23" s="466"/>
      <c r="AE23" s="466"/>
      <c r="AF23" s="466"/>
      <c r="AG23" s="466"/>
      <c r="AH23" s="466"/>
      <c r="AI23" s="466"/>
      <c r="AJ23" s="466"/>
      <c r="AK23" s="466"/>
      <c r="AL23" s="466"/>
      <c r="AM23" s="466"/>
      <c r="AN23" s="466"/>
      <c r="AO23" s="466"/>
      <c r="AP23" s="466"/>
      <c r="AQ23" s="466"/>
      <c r="AR23" s="466"/>
      <c r="AS23" s="466"/>
      <c r="AT23" s="466"/>
      <c r="AU23" s="466"/>
      <c r="AV23" s="466"/>
      <c r="AW23" s="467"/>
    </row>
    <row r="24" spans="2:51" ht="18" customHeight="1" x14ac:dyDescent="0.55000000000000004">
      <c r="B24" s="498"/>
      <c r="C24" s="499"/>
      <c r="D24" s="499"/>
      <c r="E24" s="500"/>
      <c r="F24" s="561" t="s">
        <v>341</v>
      </c>
      <c r="G24" s="562"/>
      <c r="H24" s="562"/>
      <c r="I24" s="563"/>
      <c r="J24" s="468"/>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69"/>
      <c r="AJ24" s="469"/>
      <c r="AK24" s="469"/>
      <c r="AL24" s="469"/>
      <c r="AM24" s="469"/>
      <c r="AN24" s="469"/>
      <c r="AO24" s="469"/>
      <c r="AP24" s="469"/>
      <c r="AQ24" s="469"/>
      <c r="AR24" s="469"/>
      <c r="AS24" s="469"/>
      <c r="AT24" s="469"/>
      <c r="AU24" s="469"/>
      <c r="AV24" s="469"/>
      <c r="AW24" s="470"/>
    </row>
    <row r="25" spans="2:51" ht="18" customHeight="1" x14ac:dyDescent="0.55000000000000004">
      <c r="B25" s="501" t="s">
        <v>344</v>
      </c>
      <c r="C25" s="502"/>
      <c r="D25" s="502"/>
      <c r="E25" s="503"/>
      <c r="F25" s="471" t="s">
        <v>345</v>
      </c>
      <c r="G25" s="472"/>
      <c r="H25" s="472"/>
      <c r="I25" s="473"/>
      <c r="J25" s="535" t="s">
        <v>737</v>
      </c>
      <c r="K25" s="536"/>
      <c r="L25" s="536"/>
      <c r="M25" s="536"/>
      <c r="N25" s="536"/>
      <c r="O25" s="536"/>
      <c r="P25" s="536"/>
      <c r="Q25" s="536"/>
      <c r="R25" s="536"/>
      <c r="S25" s="536"/>
      <c r="T25" s="536"/>
      <c r="U25" s="536"/>
      <c r="V25" s="536"/>
      <c r="W25" s="536"/>
      <c r="X25" s="536"/>
      <c r="Y25" s="536"/>
      <c r="Z25" s="536"/>
      <c r="AA25" s="536"/>
      <c r="AB25" s="536"/>
      <c r="AC25" s="536"/>
      <c r="AD25" s="536"/>
      <c r="AE25" s="536"/>
      <c r="AF25" s="536"/>
      <c r="AG25" s="536"/>
      <c r="AH25" s="536"/>
      <c r="AI25" s="536"/>
      <c r="AJ25" s="536"/>
      <c r="AK25" s="536"/>
      <c r="AL25" s="536"/>
      <c r="AM25" s="536"/>
      <c r="AN25" s="536"/>
      <c r="AO25" s="536"/>
      <c r="AP25" s="536"/>
      <c r="AQ25" s="536"/>
      <c r="AR25" s="536"/>
      <c r="AS25" s="536"/>
      <c r="AT25" s="536"/>
      <c r="AU25" s="536"/>
      <c r="AV25" s="536"/>
      <c r="AW25" s="537"/>
    </row>
    <row r="26" spans="2:51" ht="18" customHeight="1" thickBot="1" x14ac:dyDescent="0.6">
      <c r="B26" s="531"/>
      <c r="C26" s="532"/>
      <c r="D26" s="532"/>
      <c r="E26" s="533"/>
      <c r="F26" s="541" t="s">
        <v>346</v>
      </c>
      <c r="G26" s="542"/>
      <c r="H26" s="542"/>
      <c r="I26" s="480"/>
      <c r="J26" s="538" t="s">
        <v>738</v>
      </c>
      <c r="K26" s="539"/>
      <c r="L26" s="539"/>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c r="AJ26" s="539"/>
      <c r="AK26" s="539"/>
      <c r="AL26" s="539"/>
      <c r="AM26" s="539"/>
      <c r="AN26" s="539"/>
      <c r="AO26" s="539"/>
      <c r="AP26" s="539"/>
      <c r="AQ26" s="539"/>
      <c r="AR26" s="539"/>
      <c r="AS26" s="539"/>
      <c r="AT26" s="539"/>
      <c r="AU26" s="539"/>
      <c r="AV26" s="539"/>
      <c r="AW26" s="540"/>
    </row>
    <row r="27" spans="2:51" ht="6" customHeight="1" thickBot="1" x14ac:dyDescent="0.6"/>
    <row r="28" spans="2:51" ht="18" customHeight="1" x14ac:dyDescent="0.55000000000000004">
      <c r="B28" s="490" t="s">
        <v>348</v>
      </c>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c r="AG28" s="491"/>
      <c r="AH28" s="491"/>
      <c r="AI28" s="491"/>
      <c r="AJ28" s="491"/>
      <c r="AK28" s="491"/>
      <c r="AL28" s="491"/>
      <c r="AM28" s="491"/>
      <c r="AN28" s="491"/>
      <c r="AO28" s="491"/>
      <c r="AP28" s="491"/>
      <c r="AQ28" s="491"/>
      <c r="AR28" s="491"/>
      <c r="AS28" s="491"/>
      <c r="AT28" s="491"/>
      <c r="AU28" s="491"/>
      <c r="AV28" s="491"/>
      <c r="AW28" s="492"/>
    </row>
    <row r="29" spans="2:51" ht="18" customHeight="1" x14ac:dyDescent="0.55000000000000004">
      <c r="B29" s="478" t="s">
        <v>6</v>
      </c>
      <c r="C29" s="479"/>
      <c r="D29" s="479"/>
      <c r="E29" s="479"/>
      <c r="F29" s="479"/>
      <c r="G29" s="479"/>
      <c r="H29" s="479"/>
      <c r="I29" s="479"/>
      <c r="J29" s="493" t="s">
        <v>82</v>
      </c>
      <c r="K29" s="493"/>
      <c r="L29" s="493"/>
      <c r="M29" s="493"/>
      <c r="N29" s="493"/>
      <c r="O29" s="493"/>
      <c r="P29" s="493"/>
      <c r="Q29" s="493"/>
      <c r="R29" s="493"/>
      <c r="S29" s="493"/>
      <c r="T29" s="493"/>
      <c r="U29" s="493"/>
      <c r="V29" s="493"/>
      <c r="W29" s="493"/>
      <c r="X29" s="493"/>
      <c r="Y29" s="493"/>
      <c r="Z29" s="493"/>
      <c r="AA29" s="493"/>
      <c r="AB29" s="493"/>
      <c r="AC29" s="493"/>
      <c r="AD29" s="493"/>
      <c r="AE29" s="493"/>
      <c r="AF29" s="493"/>
      <c r="AG29" s="493"/>
      <c r="AH29" s="493"/>
      <c r="AI29" s="493"/>
      <c r="AJ29" s="493"/>
      <c r="AK29" s="493"/>
      <c r="AL29" s="493"/>
      <c r="AM29" s="493"/>
      <c r="AN29" s="493"/>
      <c r="AO29" s="493"/>
      <c r="AP29" s="493"/>
      <c r="AQ29" s="493"/>
      <c r="AR29" s="493"/>
      <c r="AS29" s="493"/>
      <c r="AT29" s="493"/>
      <c r="AU29" s="493"/>
      <c r="AV29" s="493"/>
      <c r="AW29" s="494"/>
      <c r="AY29" s="322" t="s">
        <v>355</v>
      </c>
    </row>
    <row r="30" spans="2:51" ht="18" customHeight="1" x14ac:dyDescent="0.55000000000000004">
      <c r="B30" s="478" t="s">
        <v>598</v>
      </c>
      <c r="C30" s="479"/>
      <c r="D30" s="479"/>
      <c r="E30" s="479"/>
      <c r="F30" s="479"/>
      <c r="G30" s="479"/>
      <c r="H30" s="479"/>
      <c r="I30" s="479"/>
      <c r="J30" s="493">
        <v>2011111111</v>
      </c>
      <c r="K30" s="493"/>
      <c r="L30" s="493"/>
      <c r="M30" s="493"/>
      <c r="N30" s="493"/>
      <c r="O30" s="493"/>
      <c r="P30" s="493"/>
      <c r="Q30" s="493"/>
      <c r="R30" s="493"/>
      <c r="S30" s="493"/>
      <c r="T30" s="493"/>
      <c r="U30" s="493"/>
      <c r="V30" s="493"/>
      <c r="W30" s="493"/>
      <c r="X30" s="493"/>
      <c r="Y30" s="493"/>
      <c r="Z30" s="493"/>
      <c r="AA30" s="493"/>
      <c r="AB30" s="493"/>
      <c r="AC30" s="493"/>
      <c r="AD30" s="493"/>
      <c r="AE30" s="493"/>
      <c r="AF30" s="493"/>
      <c r="AG30" s="493"/>
      <c r="AH30" s="493"/>
      <c r="AI30" s="493"/>
      <c r="AJ30" s="493"/>
      <c r="AK30" s="493"/>
      <c r="AL30" s="493"/>
      <c r="AM30" s="493"/>
      <c r="AN30" s="493"/>
      <c r="AO30" s="493"/>
      <c r="AP30" s="493"/>
      <c r="AQ30" s="493"/>
      <c r="AR30" s="493"/>
      <c r="AS30" s="493"/>
      <c r="AT30" s="493"/>
      <c r="AU30" s="493"/>
      <c r="AV30" s="493"/>
      <c r="AW30" s="494"/>
      <c r="AY30" s="322" t="s">
        <v>356</v>
      </c>
    </row>
    <row r="31" spans="2:51" x14ac:dyDescent="0.55000000000000004">
      <c r="B31" s="495" t="s">
        <v>349</v>
      </c>
      <c r="C31" s="496"/>
      <c r="D31" s="496"/>
      <c r="E31" s="497"/>
      <c r="F31" s="329" t="s">
        <v>337</v>
      </c>
      <c r="G31" s="330"/>
      <c r="H31" s="325"/>
      <c r="I31" s="326"/>
      <c r="J31" s="493" t="s">
        <v>739</v>
      </c>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3"/>
      <c r="AU31" s="493"/>
      <c r="AV31" s="493"/>
      <c r="AW31" s="494"/>
      <c r="AY31" s="331" t="s">
        <v>372</v>
      </c>
    </row>
    <row r="32" spans="2:51" x14ac:dyDescent="0.55000000000000004">
      <c r="B32" s="498"/>
      <c r="C32" s="499"/>
      <c r="D32" s="499"/>
      <c r="E32" s="500"/>
      <c r="F32" s="471" t="s">
        <v>338</v>
      </c>
      <c r="G32" s="472"/>
      <c r="H32" s="472"/>
      <c r="I32" s="473"/>
      <c r="J32" s="493" t="s">
        <v>739</v>
      </c>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493"/>
      <c r="AO32" s="493"/>
      <c r="AP32" s="493"/>
      <c r="AQ32" s="493"/>
      <c r="AR32" s="493"/>
      <c r="AS32" s="493"/>
      <c r="AT32" s="493"/>
      <c r="AU32" s="493"/>
      <c r="AV32" s="493"/>
      <c r="AW32" s="494"/>
    </row>
    <row r="33" spans="2:62" x14ac:dyDescent="0.55000000000000004">
      <c r="B33" s="501" t="s">
        <v>73</v>
      </c>
      <c r="C33" s="502"/>
      <c r="D33" s="502"/>
      <c r="E33" s="503"/>
      <c r="F33" s="471" t="s">
        <v>339</v>
      </c>
      <c r="G33" s="472"/>
      <c r="H33" s="472"/>
      <c r="I33" s="472"/>
      <c r="J33" s="464" t="s">
        <v>740</v>
      </c>
      <c r="K33" s="464"/>
      <c r="L33" s="464"/>
      <c r="M33" s="327" t="s">
        <v>347</v>
      </c>
      <c r="N33" s="463" t="s">
        <v>741</v>
      </c>
      <c r="O33" s="463"/>
      <c r="P33" s="463"/>
      <c r="Q33" s="463"/>
      <c r="R33" s="552" t="s">
        <v>353</v>
      </c>
      <c r="S33" s="553"/>
      <c r="T33" s="553"/>
      <c r="U33" s="553"/>
      <c r="V33" s="553"/>
      <c r="W33" s="553"/>
      <c r="X33" s="553"/>
      <c r="Y33" s="553"/>
      <c r="Z33" s="553"/>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8"/>
    </row>
    <row r="34" spans="2:62" x14ac:dyDescent="0.55000000000000004">
      <c r="B34" s="495"/>
      <c r="C34" s="496"/>
      <c r="D34" s="496"/>
      <c r="E34" s="497"/>
      <c r="F34" s="504" t="s">
        <v>342</v>
      </c>
      <c r="G34" s="502"/>
      <c r="H34" s="502"/>
      <c r="I34" s="503"/>
      <c r="J34" s="465" t="s">
        <v>735</v>
      </c>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6"/>
      <c r="AI34" s="466"/>
      <c r="AJ34" s="466"/>
      <c r="AK34" s="466"/>
      <c r="AL34" s="466"/>
      <c r="AM34" s="466"/>
      <c r="AN34" s="466"/>
      <c r="AO34" s="466"/>
      <c r="AP34" s="466"/>
      <c r="AQ34" s="466"/>
      <c r="AR34" s="466"/>
      <c r="AS34" s="466"/>
      <c r="AT34" s="466"/>
      <c r="AU34" s="466"/>
      <c r="AV34" s="466"/>
      <c r="AW34" s="467"/>
    </row>
    <row r="35" spans="2:62" x14ac:dyDescent="0.55000000000000004">
      <c r="B35" s="495"/>
      <c r="C35" s="496"/>
      <c r="D35" s="496"/>
      <c r="E35" s="497"/>
      <c r="F35" s="505" t="s">
        <v>343</v>
      </c>
      <c r="G35" s="499"/>
      <c r="H35" s="499"/>
      <c r="I35" s="500"/>
      <c r="J35" s="468"/>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469"/>
      <c r="AO35" s="469"/>
      <c r="AP35" s="469"/>
      <c r="AQ35" s="469"/>
      <c r="AR35" s="469"/>
      <c r="AS35" s="469"/>
      <c r="AT35" s="469"/>
      <c r="AU35" s="469"/>
      <c r="AV35" s="469"/>
      <c r="AW35" s="470"/>
    </row>
    <row r="36" spans="2:62" x14ac:dyDescent="0.55000000000000004">
      <c r="B36" s="495"/>
      <c r="C36" s="496"/>
      <c r="D36" s="496"/>
      <c r="E36" s="497"/>
      <c r="F36" s="504" t="s">
        <v>340</v>
      </c>
      <c r="G36" s="502"/>
      <c r="H36" s="502"/>
      <c r="I36" s="503"/>
      <c r="J36" s="465"/>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466"/>
      <c r="AI36" s="466"/>
      <c r="AJ36" s="466"/>
      <c r="AK36" s="466"/>
      <c r="AL36" s="466"/>
      <c r="AM36" s="466"/>
      <c r="AN36" s="466"/>
      <c r="AO36" s="466"/>
      <c r="AP36" s="466"/>
      <c r="AQ36" s="466"/>
      <c r="AR36" s="466"/>
      <c r="AS36" s="466"/>
      <c r="AT36" s="466"/>
      <c r="AU36" s="466"/>
      <c r="AV36" s="466"/>
      <c r="AW36" s="467"/>
    </row>
    <row r="37" spans="2:62" x14ac:dyDescent="0.55000000000000004">
      <c r="B37" s="498"/>
      <c r="C37" s="499"/>
      <c r="D37" s="499"/>
      <c r="E37" s="500"/>
      <c r="F37" s="505" t="s">
        <v>350</v>
      </c>
      <c r="G37" s="499"/>
      <c r="H37" s="499"/>
      <c r="I37" s="500"/>
      <c r="J37" s="468"/>
      <c r="K37" s="469"/>
      <c r="L37" s="469"/>
      <c r="M37" s="469"/>
      <c r="N37" s="469"/>
      <c r="O37" s="469"/>
      <c r="P37" s="469"/>
      <c r="Q37" s="469"/>
      <c r="R37" s="469"/>
      <c r="S37" s="469"/>
      <c r="T37" s="469"/>
      <c r="U37" s="469"/>
      <c r="V37" s="469"/>
      <c r="W37" s="469"/>
      <c r="X37" s="469"/>
      <c r="Y37" s="469"/>
      <c r="Z37" s="469"/>
      <c r="AA37" s="469"/>
      <c r="AB37" s="469"/>
      <c r="AC37" s="469"/>
      <c r="AD37" s="469"/>
      <c r="AE37" s="469"/>
      <c r="AF37" s="469"/>
      <c r="AG37" s="469"/>
      <c r="AH37" s="469"/>
      <c r="AI37" s="469"/>
      <c r="AJ37" s="469"/>
      <c r="AK37" s="469"/>
      <c r="AL37" s="469"/>
      <c r="AM37" s="469"/>
      <c r="AN37" s="469"/>
      <c r="AO37" s="469"/>
      <c r="AP37" s="469"/>
      <c r="AQ37" s="469"/>
      <c r="AR37" s="469"/>
      <c r="AS37" s="469"/>
      <c r="AT37" s="469"/>
      <c r="AU37" s="469"/>
      <c r="AV37" s="469"/>
      <c r="AW37" s="470"/>
    </row>
    <row r="38" spans="2:62" ht="18" customHeight="1" x14ac:dyDescent="0.55000000000000004">
      <c r="B38" s="506" t="s">
        <v>351</v>
      </c>
      <c r="C38" s="507"/>
      <c r="D38" s="507"/>
      <c r="E38" s="508"/>
      <c r="F38" s="471" t="s">
        <v>337</v>
      </c>
      <c r="G38" s="472"/>
      <c r="H38" s="472"/>
      <c r="I38" s="473"/>
      <c r="J38" s="493" t="s">
        <v>743</v>
      </c>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493"/>
      <c r="AO38" s="493"/>
      <c r="AP38" s="493"/>
      <c r="AQ38" s="493"/>
      <c r="AR38" s="493"/>
      <c r="AS38" s="493"/>
      <c r="AT38" s="493"/>
      <c r="AU38" s="493"/>
      <c r="AV38" s="493"/>
      <c r="AW38" s="494"/>
    </row>
    <row r="39" spans="2:62" x14ac:dyDescent="0.55000000000000004">
      <c r="B39" s="509"/>
      <c r="C39" s="510"/>
      <c r="D39" s="510"/>
      <c r="E39" s="511"/>
      <c r="F39" s="471" t="s">
        <v>346</v>
      </c>
      <c r="G39" s="472"/>
      <c r="H39" s="472"/>
      <c r="I39" s="473"/>
      <c r="J39" s="493" t="s">
        <v>742</v>
      </c>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c r="AO39" s="493"/>
      <c r="AP39" s="493"/>
      <c r="AQ39" s="493"/>
      <c r="AR39" s="493"/>
      <c r="AS39" s="493"/>
      <c r="AT39" s="493"/>
      <c r="AU39" s="493"/>
      <c r="AV39" s="493"/>
      <c r="AW39" s="494"/>
    </row>
    <row r="40" spans="2:62" x14ac:dyDescent="0.55000000000000004">
      <c r="B40" s="509"/>
      <c r="C40" s="510"/>
      <c r="D40" s="510"/>
      <c r="E40" s="511"/>
      <c r="F40" s="471" t="s">
        <v>357</v>
      </c>
      <c r="G40" s="472"/>
      <c r="H40" s="472"/>
      <c r="I40" s="473"/>
      <c r="J40" s="554" t="s">
        <v>744</v>
      </c>
      <c r="K40" s="555"/>
      <c r="L40" s="556"/>
      <c r="M40" s="327" t="s">
        <v>347</v>
      </c>
      <c r="N40" s="557" t="s">
        <v>745</v>
      </c>
      <c r="O40" s="557"/>
      <c r="P40" s="557"/>
      <c r="Q40" s="332" t="s">
        <v>347</v>
      </c>
      <c r="R40" s="558" t="s">
        <v>746</v>
      </c>
      <c r="S40" s="559"/>
      <c r="T40" s="560"/>
      <c r="U40" s="333" t="s">
        <v>353</v>
      </c>
      <c r="V40" s="324"/>
      <c r="W40" s="324"/>
      <c r="X40" s="324"/>
      <c r="Y40" s="328"/>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8"/>
      <c r="AY40" s="544" t="s">
        <v>667</v>
      </c>
      <c r="AZ40" s="544"/>
      <c r="BA40" s="544"/>
      <c r="BB40" s="544"/>
      <c r="BC40" s="544"/>
      <c r="BD40" s="544"/>
      <c r="BE40" s="544"/>
      <c r="BF40" s="544"/>
      <c r="BG40" s="544"/>
      <c r="BH40" s="544"/>
      <c r="BI40" s="544"/>
      <c r="BJ40" s="544"/>
    </row>
    <row r="41" spans="2:62" x14ac:dyDescent="0.55000000000000004">
      <c r="B41" s="509"/>
      <c r="C41" s="510"/>
      <c r="D41" s="510"/>
      <c r="E41" s="511"/>
      <c r="F41" s="471" t="s">
        <v>358</v>
      </c>
      <c r="G41" s="472"/>
      <c r="H41" s="472"/>
      <c r="I41" s="473"/>
      <c r="J41" s="520" t="s">
        <v>747</v>
      </c>
      <c r="K41" s="521"/>
      <c r="L41" s="522"/>
      <c r="M41" s="327" t="s">
        <v>347</v>
      </c>
      <c r="N41" s="463" t="s">
        <v>746</v>
      </c>
      <c r="O41" s="463"/>
      <c r="P41" s="463"/>
      <c r="Q41" s="332" t="s">
        <v>347</v>
      </c>
      <c r="R41" s="523" t="s">
        <v>746</v>
      </c>
      <c r="S41" s="524"/>
      <c r="T41" s="525"/>
      <c r="U41" s="333" t="s">
        <v>353</v>
      </c>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8"/>
      <c r="AX41" s="322"/>
      <c r="AY41" s="544"/>
      <c r="AZ41" s="544"/>
      <c r="BA41" s="544"/>
      <c r="BB41" s="544"/>
      <c r="BC41" s="544"/>
      <c r="BD41" s="544"/>
      <c r="BE41" s="544"/>
      <c r="BF41" s="544"/>
      <c r="BG41" s="544"/>
      <c r="BH41" s="544"/>
      <c r="BI41" s="544"/>
      <c r="BJ41" s="544"/>
    </row>
    <row r="42" spans="2:62" x14ac:dyDescent="0.55000000000000004">
      <c r="B42" s="512"/>
      <c r="C42" s="513"/>
      <c r="D42" s="513"/>
      <c r="E42" s="514"/>
      <c r="F42" s="471" t="s">
        <v>352</v>
      </c>
      <c r="G42" s="472"/>
      <c r="H42" s="472"/>
      <c r="I42" s="473"/>
      <c r="J42" s="526" t="s">
        <v>748</v>
      </c>
      <c r="K42" s="527"/>
      <c r="L42" s="527"/>
      <c r="M42" s="527"/>
      <c r="N42" s="527"/>
      <c r="O42" s="527"/>
      <c r="P42" s="527"/>
      <c r="Q42" s="527"/>
      <c r="R42" s="527"/>
      <c r="S42" s="527"/>
      <c r="T42" s="527"/>
      <c r="U42" s="527"/>
      <c r="V42" s="527"/>
      <c r="W42" s="527"/>
      <c r="X42" s="527"/>
      <c r="Y42" s="527"/>
      <c r="Z42" s="527"/>
      <c r="AA42" s="527"/>
      <c r="AB42" s="527"/>
      <c r="AC42" s="527"/>
      <c r="AD42" s="527"/>
      <c r="AE42" s="527"/>
      <c r="AF42" s="527"/>
      <c r="AG42" s="527"/>
      <c r="AH42" s="527"/>
      <c r="AI42" s="527"/>
      <c r="AJ42" s="527"/>
      <c r="AK42" s="527"/>
      <c r="AL42" s="527"/>
      <c r="AM42" s="527"/>
      <c r="AN42" s="527"/>
      <c r="AO42" s="527"/>
      <c r="AP42" s="527"/>
      <c r="AQ42" s="527"/>
      <c r="AR42" s="527"/>
      <c r="AS42" s="527"/>
      <c r="AT42" s="527"/>
      <c r="AU42" s="527"/>
      <c r="AV42" s="527"/>
      <c r="AW42" s="528"/>
    </row>
    <row r="43" spans="2:62" ht="18" customHeight="1" x14ac:dyDescent="0.55000000000000004">
      <c r="B43" s="515" t="s">
        <v>362</v>
      </c>
      <c r="C43" s="516"/>
      <c r="D43" s="516"/>
      <c r="E43" s="516"/>
      <c r="F43" s="516"/>
      <c r="G43" s="516"/>
      <c r="H43" s="516"/>
      <c r="I43" s="517"/>
      <c r="J43" s="493" t="s">
        <v>364</v>
      </c>
      <c r="K43" s="493"/>
      <c r="L43" s="493"/>
      <c r="M43" s="493"/>
      <c r="N43" s="493"/>
      <c r="O43" s="493"/>
      <c r="P43" s="493"/>
      <c r="Q43" s="493"/>
      <c r="R43" s="493"/>
      <c r="S43" s="493"/>
      <c r="T43" s="493"/>
      <c r="U43" s="493"/>
      <c r="V43" s="493"/>
      <c r="W43" s="493"/>
      <c r="X43" s="493"/>
      <c r="Y43" s="493"/>
      <c r="Z43" s="493"/>
      <c r="AA43" s="493"/>
      <c r="AB43" s="493"/>
      <c r="AC43" s="493"/>
      <c r="AD43" s="493"/>
      <c r="AE43" s="493"/>
      <c r="AF43" s="493"/>
      <c r="AG43" s="493"/>
      <c r="AH43" s="493"/>
      <c r="AI43" s="493"/>
      <c r="AJ43" s="493"/>
      <c r="AK43" s="493"/>
      <c r="AL43" s="493"/>
      <c r="AM43" s="493"/>
      <c r="AN43" s="493"/>
      <c r="AO43" s="493"/>
      <c r="AP43" s="493"/>
      <c r="AQ43" s="493"/>
      <c r="AR43" s="493"/>
      <c r="AS43" s="493"/>
      <c r="AT43" s="493"/>
      <c r="AU43" s="493"/>
      <c r="AV43" s="493"/>
      <c r="AW43" s="494"/>
      <c r="AY43" s="322" t="s">
        <v>363</v>
      </c>
    </row>
    <row r="44" spans="2:62" ht="18" customHeight="1" thickBot="1" x14ac:dyDescent="0.6">
      <c r="B44" s="518" t="s">
        <v>359</v>
      </c>
      <c r="C44" s="519"/>
      <c r="D44" s="519"/>
      <c r="E44" s="519"/>
      <c r="F44" s="519"/>
      <c r="G44" s="519"/>
      <c r="H44" s="519"/>
      <c r="I44" s="519"/>
      <c r="J44" s="547" t="s">
        <v>77</v>
      </c>
      <c r="K44" s="548"/>
      <c r="L44" s="548"/>
      <c r="M44" s="548"/>
      <c r="N44" s="548"/>
      <c r="O44" s="548"/>
      <c r="P44" s="548"/>
      <c r="Q44" s="549"/>
      <c r="R44" s="529" t="s">
        <v>441</v>
      </c>
      <c r="S44" s="530"/>
      <c r="T44" s="530"/>
      <c r="U44" s="530"/>
      <c r="V44" s="530"/>
      <c r="W44" s="530"/>
      <c r="X44" s="530"/>
      <c r="Y44" s="530"/>
      <c r="Z44" s="545" t="s">
        <v>72</v>
      </c>
      <c r="AA44" s="545"/>
      <c r="AB44" s="545"/>
      <c r="AC44" s="545"/>
      <c r="AD44" s="545"/>
      <c r="AE44" s="545"/>
      <c r="AF44" s="545"/>
      <c r="AG44" s="530" t="s">
        <v>360</v>
      </c>
      <c r="AH44" s="530"/>
      <c r="AI44" s="530"/>
      <c r="AJ44" s="530"/>
      <c r="AK44" s="530"/>
      <c r="AL44" s="530"/>
      <c r="AM44" s="530"/>
      <c r="AN44" s="530"/>
      <c r="AO44" s="530"/>
      <c r="AP44" s="530"/>
      <c r="AQ44" s="545" t="s">
        <v>77</v>
      </c>
      <c r="AR44" s="545"/>
      <c r="AS44" s="545"/>
      <c r="AT44" s="545"/>
      <c r="AU44" s="545"/>
      <c r="AV44" s="545"/>
      <c r="AW44" s="546"/>
      <c r="AY44" s="322" t="s">
        <v>361</v>
      </c>
    </row>
    <row r="45" spans="2:62" ht="5" customHeight="1" x14ac:dyDescent="0.55000000000000004"/>
    <row r="46" spans="2:62" x14ac:dyDescent="0.55000000000000004">
      <c r="B46" s="1" t="s">
        <v>366</v>
      </c>
      <c r="C46" s="1"/>
      <c r="D46" s="1"/>
      <c r="E46" s="1"/>
    </row>
    <row r="47" spans="2:62" ht="18.5" thickBot="1" x14ac:dyDescent="0.6">
      <c r="B47" s="387" t="s">
        <v>440</v>
      </c>
      <c r="C47" s="387"/>
      <c r="D47" s="387"/>
      <c r="E47" s="387"/>
      <c r="F47" s="387"/>
      <c r="G47" s="387"/>
      <c r="H47" s="387"/>
      <c r="I47" s="387"/>
      <c r="J47" s="387"/>
      <c r="K47" s="387"/>
      <c r="L47" s="387"/>
      <c r="M47" s="387"/>
      <c r="N47" s="387"/>
      <c r="O47" s="387"/>
      <c r="P47" s="387"/>
      <c r="Q47" s="387"/>
      <c r="R47" s="387"/>
      <c r="S47" s="387"/>
      <c r="T47" s="387"/>
      <c r="U47" s="387"/>
      <c r="V47" s="387"/>
      <c r="W47" s="387"/>
      <c r="X47" s="387"/>
      <c r="Y47" s="387"/>
    </row>
    <row r="48" spans="2:62" x14ac:dyDescent="0.55000000000000004">
      <c r="B48" s="567"/>
      <c r="C48" s="568"/>
      <c r="D48" s="568"/>
      <c r="E48" s="568"/>
      <c r="F48" s="568"/>
      <c r="G48" s="568"/>
      <c r="H48" s="568"/>
      <c r="I48" s="568"/>
      <c r="J48" s="491" t="s">
        <v>542</v>
      </c>
      <c r="K48" s="491"/>
      <c r="L48" s="491"/>
      <c r="M48" s="491"/>
      <c r="N48" s="491"/>
      <c r="O48" s="491"/>
      <c r="P48" s="491"/>
      <c r="Q48" s="491"/>
      <c r="R48" s="491"/>
      <c r="S48" s="491"/>
      <c r="T48" s="491"/>
      <c r="U48" s="491"/>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491"/>
      <c r="AS48" s="491"/>
      <c r="AT48" s="491"/>
      <c r="AU48" s="491"/>
      <c r="AV48" s="491"/>
      <c r="AW48" s="492"/>
    </row>
    <row r="49" spans="2:51" x14ac:dyDescent="0.55000000000000004">
      <c r="B49" s="569"/>
      <c r="C49" s="570"/>
      <c r="D49" s="570"/>
      <c r="E49" s="570"/>
      <c r="F49" s="570"/>
      <c r="G49" s="570"/>
      <c r="H49" s="570"/>
      <c r="I49" s="570"/>
      <c r="J49" s="481" t="s">
        <v>375</v>
      </c>
      <c r="K49" s="481"/>
      <c r="L49" s="481"/>
      <c r="M49" s="481"/>
      <c r="N49" s="445" t="s">
        <v>1</v>
      </c>
      <c r="O49" s="445"/>
      <c r="P49" s="445"/>
      <c r="Q49" s="445"/>
      <c r="R49" s="445"/>
      <c r="S49" s="445"/>
      <c r="T49" s="445"/>
      <c r="U49" s="445"/>
      <c r="V49" s="445"/>
      <c r="W49" s="445" t="s">
        <v>368</v>
      </c>
      <c r="X49" s="445"/>
      <c r="Y49" s="445"/>
      <c r="Z49" s="445"/>
      <c r="AA49" s="445"/>
      <c r="AB49" s="445"/>
      <c r="AC49" s="445"/>
      <c r="AD49" s="445"/>
      <c r="AE49" s="445"/>
      <c r="AF49" s="445" t="s">
        <v>367</v>
      </c>
      <c r="AG49" s="445"/>
      <c r="AH49" s="445"/>
      <c r="AI49" s="445"/>
      <c r="AJ49" s="445"/>
      <c r="AK49" s="445"/>
      <c r="AL49" s="445"/>
      <c r="AM49" s="445"/>
      <c r="AN49" s="445"/>
      <c r="AO49" s="445" t="s">
        <v>390</v>
      </c>
      <c r="AP49" s="445"/>
      <c r="AQ49" s="445"/>
      <c r="AR49" s="445"/>
      <c r="AS49" s="445"/>
      <c r="AT49" s="445"/>
      <c r="AU49" s="445"/>
      <c r="AV49" s="445"/>
      <c r="AW49" s="455"/>
    </row>
    <row r="50" spans="2:51" x14ac:dyDescent="0.55000000000000004">
      <c r="B50" s="478" t="s">
        <v>543</v>
      </c>
      <c r="C50" s="479"/>
      <c r="D50" s="479"/>
      <c r="E50" s="479"/>
      <c r="F50" s="479"/>
      <c r="G50" s="479"/>
      <c r="H50" s="479"/>
      <c r="I50" s="479"/>
      <c r="J50" s="482" t="s">
        <v>749</v>
      </c>
      <c r="K50" s="482"/>
      <c r="L50" s="482"/>
      <c r="M50" s="482"/>
      <c r="N50" s="459">
        <f>'1-（ア）研修体制'!BB4</f>
        <v>25326</v>
      </c>
      <c r="O50" s="459"/>
      <c r="P50" s="459"/>
      <c r="Q50" s="459"/>
      <c r="R50" s="459"/>
      <c r="S50" s="459"/>
      <c r="T50" s="459"/>
      <c r="U50" s="459"/>
      <c r="V50" s="459"/>
      <c r="W50" s="459">
        <f>'1-（ア）研修体制'!BB6</f>
        <v>326</v>
      </c>
      <c r="X50" s="459"/>
      <c r="Y50" s="459"/>
      <c r="Z50" s="459"/>
      <c r="AA50" s="459"/>
      <c r="AB50" s="459"/>
      <c r="AC50" s="459"/>
      <c r="AD50" s="459"/>
      <c r="AE50" s="459"/>
      <c r="AF50" s="459">
        <f>'1-（ア）研修体制'!BB3</f>
        <v>25000</v>
      </c>
      <c r="AG50" s="459"/>
      <c r="AH50" s="459"/>
      <c r="AI50" s="459"/>
      <c r="AJ50" s="459"/>
      <c r="AK50" s="459"/>
      <c r="AL50" s="459"/>
      <c r="AM50" s="459"/>
      <c r="AN50" s="459"/>
      <c r="AO50" s="459">
        <f>'1-（ア）研修体制'!BB5</f>
        <v>25000</v>
      </c>
      <c r="AP50" s="459"/>
      <c r="AQ50" s="459"/>
      <c r="AR50" s="459"/>
      <c r="AS50" s="459"/>
      <c r="AT50" s="459"/>
      <c r="AU50" s="459"/>
      <c r="AV50" s="459"/>
      <c r="AW50" s="461"/>
      <c r="AY50" s="322" t="s">
        <v>685</v>
      </c>
    </row>
    <row r="51" spans="2:51" x14ac:dyDescent="0.55000000000000004">
      <c r="B51" s="478" t="s">
        <v>544</v>
      </c>
      <c r="C51" s="479"/>
      <c r="D51" s="479"/>
      <c r="E51" s="479"/>
      <c r="F51" s="479"/>
      <c r="G51" s="479"/>
      <c r="H51" s="479"/>
      <c r="I51" s="479"/>
      <c r="J51" s="482" t="s">
        <v>749</v>
      </c>
      <c r="K51" s="482"/>
      <c r="L51" s="482"/>
      <c r="M51" s="482"/>
      <c r="N51" s="459">
        <f>'1-（イ）採用活動'!BB5</f>
        <v>71000</v>
      </c>
      <c r="O51" s="459"/>
      <c r="P51" s="459"/>
      <c r="Q51" s="459"/>
      <c r="R51" s="459"/>
      <c r="S51" s="459"/>
      <c r="T51" s="459"/>
      <c r="U51" s="459"/>
      <c r="V51" s="459"/>
      <c r="W51" s="459">
        <f>'1-（イ）採用活動'!BB7</f>
        <v>0</v>
      </c>
      <c r="X51" s="459"/>
      <c r="Y51" s="459"/>
      <c r="Z51" s="459"/>
      <c r="AA51" s="459"/>
      <c r="AB51" s="459"/>
      <c r="AC51" s="459"/>
      <c r="AD51" s="459"/>
      <c r="AE51" s="459"/>
      <c r="AF51" s="459">
        <f>'1-（イ）採用活動'!BB4</f>
        <v>71000</v>
      </c>
      <c r="AG51" s="459"/>
      <c r="AH51" s="459"/>
      <c r="AI51" s="459"/>
      <c r="AJ51" s="459"/>
      <c r="AK51" s="459"/>
      <c r="AL51" s="459"/>
      <c r="AM51" s="459"/>
      <c r="AN51" s="459"/>
      <c r="AO51" s="459">
        <f>'1-（イ）採用活動'!BB6</f>
        <v>71000</v>
      </c>
      <c r="AP51" s="459"/>
      <c r="AQ51" s="459"/>
      <c r="AR51" s="459"/>
      <c r="AS51" s="459"/>
      <c r="AT51" s="459"/>
      <c r="AU51" s="459"/>
      <c r="AV51" s="459"/>
      <c r="AW51" s="461"/>
      <c r="AY51" s="322" t="s">
        <v>369</v>
      </c>
    </row>
    <row r="52" spans="2:51" ht="18.5" thickBot="1" x14ac:dyDescent="0.6">
      <c r="B52" s="476" t="s">
        <v>545</v>
      </c>
      <c r="C52" s="477"/>
      <c r="D52" s="477"/>
      <c r="E52" s="477"/>
      <c r="F52" s="477"/>
      <c r="G52" s="477"/>
      <c r="H52" s="477"/>
      <c r="I52" s="477"/>
      <c r="J52" s="458" t="s">
        <v>749</v>
      </c>
      <c r="K52" s="458"/>
      <c r="L52" s="458"/>
      <c r="M52" s="458"/>
      <c r="N52" s="460">
        <f>'1-（ウ）同行支援'!AZ4</f>
        <v>236000</v>
      </c>
      <c r="O52" s="460"/>
      <c r="P52" s="460"/>
      <c r="Q52" s="460"/>
      <c r="R52" s="460"/>
      <c r="S52" s="460"/>
      <c r="T52" s="460"/>
      <c r="U52" s="460"/>
      <c r="V52" s="460"/>
      <c r="W52" s="460">
        <f>'1-（ウ）同行支援'!AZ6</f>
        <v>0</v>
      </c>
      <c r="X52" s="460"/>
      <c r="Y52" s="460"/>
      <c r="Z52" s="460"/>
      <c r="AA52" s="460"/>
      <c r="AB52" s="460"/>
      <c r="AC52" s="460"/>
      <c r="AD52" s="460"/>
      <c r="AE52" s="460"/>
      <c r="AF52" s="460">
        <f>'1-（ウ）同行支援'!AZ3</f>
        <v>236000</v>
      </c>
      <c r="AG52" s="460"/>
      <c r="AH52" s="460"/>
      <c r="AI52" s="460"/>
      <c r="AJ52" s="460"/>
      <c r="AK52" s="460"/>
      <c r="AL52" s="460"/>
      <c r="AM52" s="460"/>
      <c r="AN52" s="460"/>
      <c r="AO52" s="460">
        <f>'1-（ウ）同行支援'!AZ5</f>
        <v>236000</v>
      </c>
      <c r="AP52" s="460"/>
      <c r="AQ52" s="460"/>
      <c r="AR52" s="460"/>
      <c r="AS52" s="460"/>
      <c r="AT52" s="460"/>
      <c r="AU52" s="460"/>
      <c r="AV52" s="460"/>
      <c r="AW52" s="462"/>
    </row>
    <row r="53" spans="2:51" ht="5" customHeight="1" thickBot="1" x14ac:dyDescent="0.6">
      <c r="N53" s="172"/>
      <c r="O53" s="172"/>
      <c r="P53" s="172"/>
      <c r="Q53" s="172"/>
    </row>
    <row r="54" spans="2:51" x14ac:dyDescent="0.55000000000000004">
      <c r="B54" s="484"/>
      <c r="C54" s="485"/>
      <c r="D54" s="485"/>
      <c r="E54" s="485"/>
      <c r="F54" s="485"/>
      <c r="G54" s="485"/>
      <c r="H54" s="485"/>
      <c r="I54" s="486"/>
      <c r="J54" s="491" t="s">
        <v>549</v>
      </c>
      <c r="K54" s="491"/>
      <c r="L54" s="491"/>
      <c r="M54" s="491"/>
      <c r="N54" s="491"/>
      <c r="O54" s="491"/>
      <c r="P54" s="491"/>
      <c r="Q54" s="491"/>
      <c r="R54" s="491"/>
      <c r="S54" s="491"/>
      <c r="T54" s="491"/>
      <c r="U54" s="491"/>
      <c r="V54" s="491"/>
      <c r="W54" s="491"/>
      <c r="X54" s="491"/>
      <c r="Y54" s="491"/>
      <c r="Z54" s="491"/>
      <c r="AA54" s="491"/>
      <c r="AB54" s="491"/>
      <c r="AC54" s="491"/>
      <c r="AD54" s="491"/>
      <c r="AE54" s="491"/>
      <c r="AF54" s="491"/>
      <c r="AG54" s="491"/>
      <c r="AH54" s="491"/>
      <c r="AI54" s="491"/>
      <c r="AJ54" s="491"/>
      <c r="AK54" s="491"/>
      <c r="AL54" s="491"/>
      <c r="AM54" s="491"/>
      <c r="AN54" s="491"/>
      <c r="AO54" s="491"/>
      <c r="AP54" s="491"/>
      <c r="AQ54" s="491"/>
      <c r="AR54" s="491"/>
      <c r="AS54" s="491"/>
      <c r="AT54" s="491"/>
      <c r="AU54" s="491"/>
      <c r="AV54" s="491"/>
      <c r="AW54" s="492"/>
    </row>
    <row r="55" spans="2:51" x14ac:dyDescent="0.55000000000000004">
      <c r="B55" s="487"/>
      <c r="C55" s="488"/>
      <c r="D55" s="488"/>
      <c r="E55" s="488"/>
      <c r="F55" s="488"/>
      <c r="G55" s="488"/>
      <c r="H55" s="488"/>
      <c r="I55" s="489"/>
      <c r="J55" s="481" t="s">
        <v>375</v>
      </c>
      <c r="K55" s="481"/>
      <c r="L55" s="481"/>
      <c r="M55" s="481"/>
      <c r="N55" s="445" t="s">
        <v>1</v>
      </c>
      <c r="O55" s="445"/>
      <c r="P55" s="445"/>
      <c r="Q55" s="445"/>
      <c r="R55" s="445"/>
      <c r="S55" s="445"/>
      <c r="T55" s="445"/>
      <c r="U55" s="445"/>
      <c r="V55" s="445"/>
      <c r="W55" s="445" t="s">
        <v>368</v>
      </c>
      <c r="X55" s="445"/>
      <c r="Y55" s="445"/>
      <c r="Z55" s="445"/>
      <c r="AA55" s="445"/>
      <c r="AB55" s="445"/>
      <c r="AC55" s="445"/>
      <c r="AD55" s="445"/>
      <c r="AE55" s="445"/>
      <c r="AF55" s="445" t="s">
        <v>367</v>
      </c>
      <c r="AG55" s="445"/>
      <c r="AH55" s="445"/>
      <c r="AI55" s="445"/>
      <c r="AJ55" s="445"/>
      <c r="AK55" s="445"/>
      <c r="AL55" s="445"/>
      <c r="AM55" s="445"/>
      <c r="AN55" s="445"/>
      <c r="AO55" s="445" t="s">
        <v>390</v>
      </c>
      <c r="AP55" s="445"/>
      <c r="AQ55" s="445"/>
      <c r="AR55" s="445"/>
      <c r="AS55" s="445"/>
      <c r="AT55" s="445"/>
      <c r="AU55" s="445"/>
      <c r="AV55" s="445"/>
      <c r="AW55" s="455"/>
    </row>
    <row r="56" spans="2:51" x14ac:dyDescent="0.55000000000000004">
      <c r="B56" s="483" t="s">
        <v>516</v>
      </c>
      <c r="C56" s="472"/>
      <c r="D56" s="472"/>
      <c r="E56" s="472"/>
      <c r="F56" s="472"/>
      <c r="G56" s="472"/>
      <c r="H56" s="472"/>
      <c r="I56" s="473"/>
      <c r="J56" s="482" t="s">
        <v>749</v>
      </c>
      <c r="K56" s="482"/>
      <c r="L56" s="482"/>
      <c r="M56" s="482"/>
      <c r="N56" s="439">
        <f>'2-（ア）経営改善'!BD4</f>
        <v>300000</v>
      </c>
      <c r="O56" s="440"/>
      <c r="P56" s="440"/>
      <c r="Q56" s="440"/>
      <c r="R56" s="440"/>
      <c r="S56" s="440"/>
      <c r="T56" s="440"/>
      <c r="U56" s="440"/>
      <c r="V56" s="441"/>
      <c r="W56" s="439">
        <f>'2-（ア）経営改善'!BD6</f>
        <v>0</v>
      </c>
      <c r="X56" s="440"/>
      <c r="Y56" s="440"/>
      <c r="Z56" s="440"/>
      <c r="AA56" s="440"/>
      <c r="AB56" s="440"/>
      <c r="AC56" s="440"/>
      <c r="AD56" s="440"/>
      <c r="AE56" s="441"/>
      <c r="AF56" s="439">
        <f>'2-（ア）経営改善'!BD3</f>
        <v>300000</v>
      </c>
      <c r="AG56" s="440"/>
      <c r="AH56" s="440"/>
      <c r="AI56" s="440"/>
      <c r="AJ56" s="440"/>
      <c r="AK56" s="440"/>
      <c r="AL56" s="440"/>
      <c r="AM56" s="440"/>
      <c r="AN56" s="441"/>
      <c r="AO56" s="439">
        <f>'2-（ア）経営改善'!BD5</f>
        <v>300000</v>
      </c>
      <c r="AP56" s="440"/>
      <c r="AQ56" s="440"/>
      <c r="AR56" s="440"/>
      <c r="AS56" s="440"/>
      <c r="AT56" s="440"/>
      <c r="AU56" s="440"/>
      <c r="AV56" s="440"/>
      <c r="AW56" s="456"/>
    </row>
    <row r="57" spans="2:51" x14ac:dyDescent="0.55000000000000004">
      <c r="B57" s="478" t="s">
        <v>546</v>
      </c>
      <c r="C57" s="473"/>
      <c r="D57" s="473"/>
      <c r="E57" s="473"/>
      <c r="F57" s="479"/>
      <c r="G57" s="479"/>
      <c r="H57" s="479"/>
      <c r="I57" s="479"/>
      <c r="J57" s="482" t="s">
        <v>749</v>
      </c>
      <c r="K57" s="482"/>
      <c r="L57" s="482"/>
      <c r="M57" s="482"/>
      <c r="N57" s="439">
        <f>'2-（イ）常勤化'!AQ4</f>
        <v>500000</v>
      </c>
      <c r="O57" s="440"/>
      <c r="P57" s="440"/>
      <c r="Q57" s="440"/>
      <c r="R57" s="440"/>
      <c r="S57" s="440"/>
      <c r="T57" s="440"/>
      <c r="U57" s="440"/>
      <c r="V57" s="441"/>
      <c r="W57" s="439">
        <f>'2-（イ）常勤化'!AQ6</f>
        <v>0</v>
      </c>
      <c r="X57" s="440"/>
      <c r="Y57" s="440"/>
      <c r="Z57" s="440"/>
      <c r="AA57" s="440"/>
      <c r="AB57" s="440"/>
      <c r="AC57" s="440"/>
      <c r="AD57" s="440"/>
      <c r="AE57" s="441"/>
      <c r="AF57" s="439">
        <f>'2-（イ）常勤化'!AQ3</f>
        <v>500000</v>
      </c>
      <c r="AG57" s="440"/>
      <c r="AH57" s="440"/>
      <c r="AI57" s="440"/>
      <c r="AJ57" s="440"/>
      <c r="AK57" s="440"/>
      <c r="AL57" s="440"/>
      <c r="AM57" s="440"/>
      <c r="AN57" s="441"/>
      <c r="AO57" s="439">
        <f>'2-（イ）常勤化'!AQ5</f>
        <v>500000</v>
      </c>
      <c r="AP57" s="440"/>
      <c r="AQ57" s="440"/>
      <c r="AR57" s="440"/>
      <c r="AS57" s="440"/>
      <c r="AT57" s="440"/>
      <c r="AU57" s="440"/>
      <c r="AV57" s="440"/>
      <c r="AW57" s="456"/>
    </row>
    <row r="58" spans="2:51" x14ac:dyDescent="0.55000000000000004">
      <c r="B58" s="478" t="s">
        <v>547</v>
      </c>
      <c r="C58" s="473"/>
      <c r="D58" s="473"/>
      <c r="E58" s="473"/>
      <c r="F58" s="479"/>
      <c r="G58" s="479"/>
      <c r="H58" s="479"/>
      <c r="I58" s="479"/>
      <c r="J58" s="482" t="s">
        <v>749</v>
      </c>
      <c r="K58" s="482"/>
      <c r="L58" s="482"/>
      <c r="M58" s="482"/>
      <c r="N58" s="439">
        <f>'2-（ウ）協働化'!AV5</f>
        <v>1500000</v>
      </c>
      <c r="O58" s="440"/>
      <c r="P58" s="440"/>
      <c r="Q58" s="440"/>
      <c r="R58" s="440"/>
      <c r="S58" s="440"/>
      <c r="T58" s="440"/>
      <c r="U58" s="440"/>
      <c r="V58" s="441"/>
      <c r="W58" s="439">
        <f>'2-（ウ）協働化'!AV7</f>
        <v>0</v>
      </c>
      <c r="X58" s="440"/>
      <c r="Y58" s="440"/>
      <c r="Z58" s="440"/>
      <c r="AA58" s="440"/>
      <c r="AB58" s="440"/>
      <c r="AC58" s="440"/>
      <c r="AD58" s="440"/>
      <c r="AE58" s="441"/>
      <c r="AF58" s="439">
        <f>'2-（ウ）協働化'!AV4</f>
        <v>1500000</v>
      </c>
      <c r="AG58" s="440"/>
      <c r="AH58" s="440"/>
      <c r="AI58" s="440"/>
      <c r="AJ58" s="440"/>
      <c r="AK58" s="440"/>
      <c r="AL58" s="440"/>
      <c r="AM58" s="440"/>
      <c r="AN58" s="441"/>
      <c r="AO58" s="439">
        <f>'2-（ウ）協働化'!AV6</f>
        <v>1500000</v>
      </c>
      <c r="AP58" s="440"/>
      <c r="AQ58" s="440"/>
      <c r="AR58" s="440"/>
      <c r="AS58" s="440"/>
      <c r="AT58" s="440"/>
      <c r="AU58" s="440"/>
      <c r="AV58" s="440"/>
      <c r="AW58" s="456"/>
    </row>
    <row r="59" spans="2:51" ht="18.5" thickBot="1" x14ac:dyDescent="0.6">
      <c r="B59" s="476" t="s">
        <v>548</v>
      </c>
      <c r="C59" s="480"/>
      <c r="D59" s="480"/>
      <c r="E59" s="480"/>
      <c r="F59" s="477"/>
      <c r="G59" s="477"/>
      <c r="H59" s="477"/>
      <c r="I59" s="477"/>
      <c r="J59" s="458" t="s">
        <v>749</v>
      </c>
      <c r="K59" s="458"/>
      <c r="L59" s="458"/>
      <c r="M59" s="458"/>
      <c r="N59" s="442">
        <f>'2-（エ）広報活動'!BB4</f>
        <v>124500</v>
      </c>
      <c r="O59" s="443"/>
      <c r="P59" s="443"/>
      <c r="Q59" s="443"/>
      <c r="R59" s="443"/>
      <c r="S59" s="443"/>
      <c r="T59" s="443"/>
      <c r="U59" s="443"/>
      <c r="V59" s="444"/>
      <c r="W59" s="442">
        <f>'2-（エ）広報活動'!BB6</f>
        <v>500</v>
      </c>
      <c r="X59" s="443"/>
      <c r="Y59" s="443"/>
      <c r="Z59" s="443"/>
      <c r="AA59" s="443"/>
      <c r="AB59" s="443"/>
      <c r="AC59" s="443"/>
      <c r="AD59" s="443"/>
      <c r="AE59" s="444"/>
      <c r="AF59" s="442">
        <f>'2-（エ）広報活動'!BB3</f>
        <v>124000</v>
      </c>
      <c r="AG59" s="443"/>
      <c r="AH59" s="443"/>
      <c r="AI59" s="443"/>
      <c r="AJ59" s="443"/>
      <c r="AK59" s="443"/>
      <c r="AL59" s="443"/>
      <c r="AM59" s="443"/>
      <c r="AN59" s="444"/>
      <c r="AO59" s="442">
        <f>'2-（エ）広報活動'!BB5</f>
        <v>124000</v>
      </c>
      <c r="AP59" s="443"/>
      <c r="AQ59" s="443"/>
      <c r="AR59" s="443"/>
      <c r="AS59" s="443"/>
      <c r="AT59" s="443"/>
      <c r="AU59" s="443"/>
      <c r="AV59" s="443"/>
      <c r="AW59" s="457"/>
    </row>
    <row r="60" spans="2:51" ht="5" customHeight="1" thickBot="1" x14ac:dyDescent="0.6"/>
    <row r="61" spans="2:51" ht="18.5" thickBot="1" x14ac:dyDescent="0.6">
      <c r="B61" s="474" t="s">
        <v>599</v>
      </c>
      <c r="C61" s="475"/>
      <c r="D61" s="475"/>
      <c r="E61" s="475"/>
      <c r="F61" s="475"/>
      <c r="G61" s="475"/>
      <c r="H61" s="475"/>
      <c r="I61" s="475"/>
      <c r="J61" s="453">
        <f>SUM(AO50,AO51,AO52,AO56,AO57,AO58,AO59)</f>
        <v>2756000</v>
      </c>
      <c r="K61" s="453"/>
      <c r="L61" s="453"/>
      <c r="M61" s="453"/>
      <c r="N61" s="453"/>
      <c r="O61" s="453"/>
      <c r="P61" s="453"/>
      <c r="Q61" s="453"/>
      <c r="R61" s="453"/>
      <c r="S61" s="453"/>
      <c r="T61" s="453"/>
      <c r="U61" s="453"/>
      <c r="V61" s="453"/>
      <c r="W61" s="453"/>
      <c r="X61" s="453"/>
      <c r="Y61" s="453"/>
      <c r="Z61" s="453"/>
      <c r="AA61" s="453"/>
      <c r="AB61" s="453"/>
      <c r="AC61" s="453"/>
      <c r="AD61" s="453"/>
      <c r="AE61" s="453"/>
      <c r="AF61" s="453"/>
      <c r="AG61" s="453"/>
      <c r="AH61" s="453"/>
      <c r="AI61" s="453"/>
      <c r="AJ61" s="453"/>
      <c r="AK61" s="453"/>
      <c r="AL61" s="453"/>
      <c r="AM61" s="453"/>
      <c r="AN61" s="453"/>
      <c r="AO61" s="453"/>
      <c r="AP61" s="453"/>
      <c r="AQ61" s="453"/>
      <c r="AR61" s="453"/>
      <c r="AS61" s="453"/>
      <c r="AT61" s="453"/>
      <c r="AU61" s="453"/>
      <c r="AV61" s="453"/>
      <c r="AW61" s="454"/>
    </row>
    <row r="62" spans="2:51" ht="5" customHeight="1" x14ac:dyDescent="0.55000000000000004"/>
    <row r="63" spans="2:51" ht="18.5" customHeight="1" x14ac:dyDescent="0.55000000000000004">
      <c r="B63" s="1" t="s">
        <v>556</v>
      </c>
    </row>
    <row r="64" spans="2:51" ht="5" customHeight="1" thickBot="1" x14ac:dyDescent="0.6"/>
    <row r="65" spans="2:57" ht="18.5" customHeight="1" x14ac:dyDescent="0.55000000000000004">
      <c r="B65" s="446" t="s">
        <v>557</v>
      </c>
      <c r="C65" s="447"/>
      <c r="D65" s="447"/>
      <c r="E65" s="447"/>
      <c r="F65" s="447"/>
      <c r="G65" s="447"/>
      <c r="H65" s="447"/>
      <c r="I65" s="447"/>
      <c r="J65" s="447"/>
      <c r="K65" s="447"/>
      <c r="L65" s="447"/>
      <c r="M65" s="447"/>
      <c r="N65" s="448" t="s">
        <v>750</v>
      </c>
      <c r="O65" s="448"/>
      <c r="P65" s="448"/>
      <c r="Q65" s="448"/>
      <c r="R65" s="448"/>
      <c r="S65" s="448"/>
      <c r="T65" s="448"/>
      <c r="U65" s="448"/>
      <c r="V65" s="448"/>
      <c r="W65" s="447" t="s">
        <v>561</v>
      </c>
      <c r="X65" s="447"/>
      <c r="Y65" s="447"/>
      <c r="Z65" s="447"/>
      <c r="AA65" s="447"/>
      <c r="AB65" s="447"/>
      <c r="AC65" s="447"/>
      <c r="AD65" s="447"/>
      <c r="AE65" s="447"/>
      <c r="AF65" s="447"/>
      <c r="AG65" s="447"/>
      <c r="AH65" s="448" t="s">
        <v>600</v>
      </c>
      <c r="AI65" s="448"/>
      <c r="AJ65" s="448"/>
      <c r="AK65" s="448"/>
      <c r="AL65" s="448"/>
      <c r="AM65" s="448"/>
      <c r="AN65" s="448"/>
      <c r="AO65" s="448"/>
      <c r="AP65" s="448"/>
      <c r="AQ65" s="448"/>
      <c r="AR65" s="448"/>
      <c r="AS65" s="448"/>
      <c r="AT65" s="448"/>
      <c r="AU65" s="448"/>
      <c r="AV65" s="448"/>
      <c r="AW65" s="575"/>
      <c r="BE65" t="s">
        <v>600</v>
      </c>
    </row>
    <row r="66" spans="2:57" ht="18.5" customHeight="1" x14ac:dyDescent="0.55000000000000004">
      <c r="B66" s="449" t="s">
        <v>558</v>
      </c>
      <c r="C66" s="450"/>
      <c r="D66" s="450"/>
      <c r="E66" s="450"/>
      <c r="F66" s="450"/>
      <c r="G66" s="450"/>
      <c r="H66" s="450"/>
      <c r="I66" s="450"/>
      <c r="J66" s="450"/>
      <c r="K66" s="450"/>
      <c r="L66" s="450"/>
      <c r="M66" s="450"/>
      <c r="N66" s="572" t="s">
        <v>746</v>
      </c>
      <c r="O66" s="572"/>
      <c r="P66" s="572"/>
      <c r="Q66" s="572"/>
      <c r="R66" s="572"/>
      <c r="S66" s="572"/>
      <c r="T66" s="572"/>
      <c r="U66" s="572"/>
      <c r="V66" s="572"/>
      <c r="W66" s="450" t="s">
        <v>562</v>
      </c>
      <c r="X66" s="450"/>
      <c r="Y66" s="450"/>
      <c r="Z66" s="450"/>
      <c r="AA66" s="450"/>
      <c r="AB66" s="450"/>
      <c r="AC66" s="450"/>
      <c r="AD66" s="450"/>
      <c r="AE66" s="450"/>
      <c r="AF66" s="450"/>
      <c r="AG66" s="450"/>
      <c r="AH66" s="576">
        <f>_xlfn.XLOOKUP(AH65,【非表示】設定!J2:J6,【非表示】設定!L2:L6)</f>
        <v>1</v>
      </c>
      <c r="AI66" s="576"/>
      <c r="AJ66" s="576"/>
      <c r="AK66" s="576"/>
      <c r="AL66" s="576"/>
      <c r="AM66" s="576"/>
      <c r="AN66" s="576"/>
      <c r="AO66" s="576"/>
      <c r="AP66" s="576"/>
      <c r="AQ66" s="576"/>
      <c r="AR66" s="576"/>
      <c r="AS66" s="576"/>
      <c r="AT66" s="576"/>
      <c r="AU66" s="576"/>
      <c r="AV66" s="576"/>
      <c r="AW66" s="577"/>
      <c r="BE66" t="s">
        <v>601</v>
      </c>
    </row>
    <row r="67" spans="2:57" ht="18.5" customHeight="1" x14ac:dyDescent="0.55000000000000004">
      <c r="B67" s="449" t="s">
        <v>559</v>
      </c>
      <c r="C67" s="450"/>
      <c r="D67" s="450"/>
      <c r="E67" s="450"/>
      <c r="F67" s="450"/>
      <c r="G67" s="450"/>
      <c r="H67" s="450"/>
      <c r="I67" s="450"/>
      <c r="J67" s="450"/>
      <c r="K67" s="450"/>
      <c r="L67" s="450"/>
      <c r="M67" s="450"/>
      <c r="N67" s="573" t="s">
        <v>751</v>
      </c>
      <c r="O67" s="573"/>
      <c r="P67" s="573"/>
      <c r="Q67" s="573"/>
      <c r="R67" s="573"/>
      <c r="S67" s="573"/>
      <c r="T67" s="573"/>
      <c r="U67" s="573"/>
      <c r="V67" s="573"/>
      <c r="W67" s="450" t="s">
        <v>563</v>
      </c>
      <c r="X67" s="450"/>
      <c r="Y67" s="450"/>
      <c r="Z67" s="450"/>
      <c r="AA67" s="450"/>
      <c r="AB67" s="450"/>
      <c r="AC67" s="450"/>
      <c r="AD67" s="450"/>
      <c r="AE67" s="450"/>
      <c r="AF67" s="450"/>
      <c r="AG67" s="450"/>
      <c r="AH67" s="572" t="s">
        <v>754</v>
      </c>
      <c r="AI67" s="572"/>
      <c r="AJ67" s="572"/>
      <c r="AK67" s="572"/>
      <c r="AL67" s="572"/>
      <c r="AM67" s="572"/>
      <c r="AN67" s="572"/>
      <c r="AO67" s="572"/>
      <c r="AP67" s="572"/>
      <c r="AQ67" s="572"/>
      <c r="AR67" s="572"/>
      <c r="AS67" s="572"/>
      <c r="AT67" s="572"/>
      <c r="AU67" s="572"/>
      <c r="AV67" s="572"/>
      <c r="AW67" s="578"/>
      <c r="BE67" t="s">
        <v>602</v>
      </c>
    </row>
    <row r="68" spans="2:57" ht="18.5" customHeight="1" x14ac:dyDescent="0.55000000000000004">
      <c r="B68" s="451" t="s">
        <v>560</v>
      </c>
      <c r="C68" s="452"/>
      <c r="D68" s="452"/>
      <c r="E68" s="452"/>
      <c r="F68" s="452"/>
      <c r="G68" s="452"/>
      <c r="H68" s="452"/>
      <c r="I68" s="452"/>
      <c r="J68" s="452"/>
      <c r="K68" s="452"/>
      <c r="L68" s="452"/>
      <c r="M68" s="452"/>
      <c r="N68" s="574" t="s">
        <v>745</v>
      </c>
      <c r="O68" s="574"/>
      <c r="P68" s="574"/>
      <c r="Q68" s="574"/>
      <c r="R68" s="574"/>
      <c r="S68" s="574"/>
      <c r="T68" s="574"/>
      <c r="U68" s="574"/>
      <c r="V68" s="574"/>
      <c r="AW68" s="334"/>
      <c r="BE68" t="s">
        <v>397</v>
      </c>
    </row>
    <row r="69" spans="2:57" ht="18.5" customHeight="1" x14ac:dyDescent="0.55000000000000004">
      <c r="B69" s="430" t="s">
        <v>564</v>
      </c>
      <c r="C69" s="431"/>
      <c r="D69" s="431"/>
      <c r="E69" s="431"/>
      <c r="F69" s="431"/>
      <c r="G69" s="431"/>
      <c r="H69" s="431"/>
      <c r="I69" s="431"/>
      <c r="J69" s="431"/>
      <c r="K69" s="431"/>
      <c r="L69" s="431"/>
      <c r="M69" s="432"/>
      <c r="N69" s="436" t="s">
        <v>753</v>
      </c>
      <c r="O69" s="437"/>
      <c r="P69" s="437"/>
      <c r="Q69" s="437"/>
      <c r="R69" s="437"/>
      <c r="S69" s="437"/>
      <c r="T69" s="437"/>
      <c r="U69" s="437"/>
      <c r="V69" s="437"/>
      <c r="W69" s="437"/>
      <c r="X69" s="437"/>
      <c r="Y69" s="437"/>
      <c r="Z69" s="437"/>
      <c r="AA69" s="437"/>
      <c r="AB69" s="437"/>
      <c r="AC69" s="437"/>
      <c r="AD69" s="437"/>
      <c r="AE69" s="437"/>
      <c r="AF69" s="437"/>
      <c r="AG69" s="437"/>
      <c r="AH69" s="437"/>
      <c r="AI69" s="437"/>
      <c r="AJ69" s="437"/>
      <c r="AK69" s="437"/>
      <c r="AL69" s="437"/>
      <c r="AM69" s="437"/>
      <c r="AN69" s="437"/>
      <c r="AO69" s="437"/>
      <c r="AP69" s="437"/>
      <c r="AQ69" s="437"/>
      <c r="AR69" s="437"/>
      <c r="AS69" s="437"/>
      <c r="AT69" s="437"/>
      <c r="AU69" s="437"/>
      <c r="AV69" s="437"/>
      <c r="AW69" s="438"/>
    </row>
    <row r="70" spans="2:57" ht="18.5" customHeight="1" thickBot="1" x14ac:dyDescent="0.6">
      <c r="B70" s="427" t="s">
        <v>707</v>
      </c>
      <c r="C70" s="428"/>
      <c r="D70" s="428"/>
      <c r="E70" s="428"/>
      <c r="F70" s="428"/>
      <c r="G70" s="428"/>
      <c r="H70" s="428"/>
      <c r="I70" s="428"/>
      <c r="J70" s="428"/>
      <c r="K70" s="428"/>
      <c r="L70" s="428"/>
      <c r="M70" s="429"/>
      <c r="N70" s="433" t="s">
        <v>752</v>
      </c>
      <c r="O70" s="434"/>
      <c r="P70" s="434"/>
      <c r="Q70" s="434"/>
      <c r="R70" s="434"/>
      <c r="S70" s="434"/>
      <c r="T70" s="434"/>
      <c r="U70" s="434"/>
      <c r="V70" s="434"/>
      <c r="W70" s="434"/>
      <c r="X70" s="434"/>
      <c r="Y70" s="434"/>
      <c r="Z70" s="434"/>
      <c r="AA70" s="434"/>
      <c r="AB70" s="434"/>
      <c r="AC70" s="434"/>
      <c r="AD70" s="434"/>
      <c r="AE70" s="434"/>
      <c r="AF70" s="434"/>
      <c r="AG70" s="434"/>
      <c r="AH70" s="434"/>
      <c r="AI70" s="434"/>
      <c r="AJ70" s="434"/>
      <c r="AK70" s="434"/>
      <c r="AL70" s="434"/>
      <c r="AM70" s="434"/>
      <c r="AN70" s="434"/>
      <c r="AO70" s="434"/>
      <c r="AP70" s="434"/>
      <c r="AQ70" s="434"/>
      <c r="AR70" s="434"/>
      <c r="AS70" s="434"/>
      <c r="AT70" s="434"/>
      <c r="AU70" s="434"/>
      <c r="AV70" s="434"/>
      <c r="AW70" s="435"/>
    </row>
    <row r="71" spans="2:57" ht="18.5" customHeight="1" x14ac:dyDescent="0.55000000000000004">
      <c r="B71" s="312" t="s">
        <v>566</v>
      </c>
      <c r="C71" s="312"/>
      <c r="D71" s="312"/>
      <c r="E71" s="312"/>
      <c r="F71" s="312"/>
      <c r="G71" s="312"/>
      <c r="H71" s="312"/>
      <c r="I71" s="312"/>
      <c r="J71" s="312"/>
      <c r="K71" s="312"/>
      <c r="L71" s="312"/>
      <c r="M71" s="312"/>
      <c r="N71" s="62"/>
      <c r="O71" s="62"/>
      <c r="P71" s="62"/>
      <c r="Q71" s="62"/>
      <c r="R71" s="62"/>
      <c r="S71" s="62"/>
      <c r="T71" s="62"/>
      <c r="U71" s="62"/>
      <c r="V71" s="62"/>
      <c r="W71" s="312"/>
      <c r="X71" s="312"/>
      <c r="Y71" s="312"/>
      <c r="Z71" s="312"/>
      <c r="AA71" s="312"/>
      <c r="AB71" s="312"/>
      <c r="AC71" s="312"/>
      <c r="AD71" s="312"/>
      <c r="AE71" s="312"/>
      <c r="AF71" s="312"/>
      <c r="AG71" s="312"/>
      <c r="AH71" s="62"/>
      <c r="AI71" s="62"/>
      <c r="AJ71" s="62"/>
      <c r="AK71" s="62"/>
      <c r="AL71" s="62"/>
      <c r="AM71" s="62"/>
      <c r="AN71" s="62"/>
      <c r="AO71" s="62"/>
      <c r="AP71" s="62"/>
      <c r="AQ71" s="62"/>
      <c r="AR71" s="62"/>
      <c r="AS71" s="62"/>
      <c r="AT71" s="62"/>
      <c r="AU71" s="62"/>
      <c r="AV71" s="62"/>
      <c r="AW71" s="62"/>
    </row>
    <row r="72" spans="2:57" ht="18.5" customHeight="1" x14ac:dyDescent="0.55000000000000004">
      <c r="B72" s="312" t="s">
        <v>567</v>
      </c>
      <c r="C72" s="312"/>
      <c r="D72" s="312"/>
      <c r="E72" s="312"/>
      <c r="F72" s="312"/>
      <c r="G72" s="312"/>
      <c r="H72" s="312"/>
      <c r="I72" s="312"/>
      <c r="J72" s="312"/>
      <c r="K72" s="312"/>
      <c r="L72" s="312"/>
      <c r="M72" s="312"/>
      <c r="N72" s="62"/>
      <c r="O72" s="62"/>
      <c r="P72" s="62"/>
      <c r="Q72" s="62"/>
      <c r="R72" s="62"/>
      <c r="S72" s="62"/>
      <c r="T72" s="62"/>
      <c r="U72" s="62"/>
      <c r="V72" s="62"/>
      <c r="W72" s="312"/>
      <c r="X72" s="312"/>
      <c r="Y72" s="312"/>
      <c r="Z72" s="312"/>
      <c r="AA72" s="312"/>
      <c r="AB72" s="312"/>
      <c r="AC72" s="312"/>
      <c r="AD72" s="312"/>
      <c r="AE72" s="312"/>
      <c r="AF72" s="312"/>
      <c r="AG72" s="312"/>
      <c r="AH72" s="62"/>
      <c r="AI72" s="62"/>
      <c r="AJ72" s="62"/>
      <c r="AK72" s="62"/>
      <c r="AL72" s="62"/>
      <c r="AM72" s="62"/>
      <c r="AN72" s="62"/>
      <c r="AO72" s="62"/>
      <c r="AP72" s="62"/>
      <c r="AQ72" s="62"/>
      <c r="AR72" s="62"/>
      <c r="AS72" s="62"/>
      <c r="AT72" s="62"/>
      <c r="AU72" s="62"/>
      <c r="AV72" s="62"/>
      <c r="AW72" s="62"/>
    </row>
    <row r="73" spans="2:57" ht="18.5" customHeight="1" x14ac:dyDescent="0.55000000000000004">
      <c r="B73" s="312" t="s">
        <v>568</v>
      </c>
      <c r="C73" s="312"/>
      <c r="D73" s="312"/>
      <c r="E73" s="312"/>
      <c r="F73" s="312"/>
      <c r="G73" s="312"/>
      <c r="H73" s="312"/>
      <c r="I73" s="312"/>
      <c r="J73" s="312"/>
      <c r="K73" s="312"/>
      <c r="L73" s="312"/>
      <c r="M73" s="312"/>
      <c r="N73" s="62"/>
      <c r="O73" s="62"/>
      <c r="P73" s="62"/>
      <c r="Q73" s="62"/>
      <c r="R73" s="62"/>
      <c r="S73" s="62"/>
      <c r="T73" s="62"/>
      <c r="U73" s="62"/>
      <c r="V73" s="62"/>
      <c r="W73" s="312"/>
      <c r="X73" s="312"/>
      <c r="Y73" s="312"/>
      <c r="Z73" s="312"/>
      <c r="AA73" s="312"/>
      <c r="AB73" s="312"/>
      <c r="AC73" s="312"/>
      <c r="AD73" s="312"/>
      <c r="AE73" s="312"/>
      <c r="AF73" s="312"/>
      <c r="AG73" s="312"/>
      <c r="AH73" s="62"/>
      <c r="AI73" s="62"/>
      <c r="AJ73" s="62"/>
      <c r="AK73" s="62"/>
      <c r="AL73" s="62"/>
      <c r="AM73" s="62"/>
      <c r="AN73" s="62"/>
      <c r="AO73" s="62"/>
      <c r="AP73" s="62"/>
      <c r="AQ73" s="62"/>
      <c r="AR73" s="62"/>
      <c r="AS73" s="62"/>
      <c r="AT73" s="62"/>
      <c r="AU73" s="62"/>
      <c r="AV73" s="62"/>
      <c r="AW73" s="62"/>
    </row>
    <row r="74" spans="2:57" ht="5" customHeight="1" x14ac:dyDescent="0.55000000000000004">
      <c r="B74" s="312"/>
      <c r="C74" s="312"/>
      <c r="D74" s="312"/>
      <c r="E74" s="312"/>
      <c r="F74" s="312"/>
      <c r="G74" s="312"/>
      <c r="H74" s="312"/>
      <c r="I74" s="312"/>
      <c r="J74" s="312"/>
      <c r="K74" s="312"/>
      <c r="L74" s="312"/>
      <c r="M74" s="312"/>
      <c r="N74" s="62"/>
      <c r="O74" s="62"/>
      <c r="P74" s="62"/>
      <c r="Q74" s="62"/>
      <c r="R74" s="62"/>
      <c r="S74" s="62"/>
      <c r="T74" s="62"/>
      <c r="U74" s="62"/>
      <c r="V74" s="62"/>
      <c r="W74" s="312"/>
      <c r="X74" s="312"/>
      <c r="Y74" s="312"/>
      <c r="Z74" s="312"/>
      <c r="AA74" s="312"/>
      <c r="AB74" s="312"/>
      <c r="AC74" s="312"/>
      <c r="AD74" s="312"/>
      <c r="AE74" s="312"/>
      <c r="AF74" s="312"/>
      <c r="AG74" s="312"/>
      <c r="AH74" s="62"/>
      <c r="AI74" s="62"/>
      <c r="AJ74" s="62"/>
      <c r="AK74" s="62"/>
      <c r="AL74" s="62"/>
      <c r="AM74" s="62"/>
      <c r="AN74" s="62"/>
      <c r="AO74" s="62"/>
      <c r="AP74" s="62"/>
      <c r="AQ74" s="62"/>
      <c r="AR74" s="62"/>
      <c r="AS74" s="62"/>
      <c r="AT74" s="62"/>
      <c r="AU74" s="62"/>
      <c r="AV74" s="62"/>
      <c r="AW74" s="62"/>
    </row>
    <row r="75" spans="2:57" ht="18.5" thickBot="1" x14ac:dyDescent="0.6">
      <c r="B75" s="1" t="s">
        <v>565</v>
      </c>
      <c r="C75" s="1"/>
      <c r="D75" s="1"/>
      <c r="E75" s="1"/>
    </row>
    <row r="76" spans="2:57" ht="5" customHeight="1" thickBot="1" x14ac:dyDescent="0.6">
      <c r="B76" s="335"/>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7"/>
    </row>
    <row r="77" spans="2:57" ht="18.5" thickBot="1" x14ac:dyDescent="0.6">
      <c r="B77" s="338"/>
      <c r="C77" s="171" t="s">
        <v>749</v>
      </c>
      <c r="D77" t="s">
        <v>370</v>
      </c>
      <c r="H77" s="62"/>
      <c r="AW77" s="334"/>
      <c r="AY77" s="322" t="str">
        <f>IF(C77="〇","","⇐チェックボックスで〇を選択してください。")</f>
        <v/>
      </c>
    </row>
    <row r="78" spans="2:57" x14ac:dyDescent="0.55000000000000004">
      <c r="B78" s="338"/>
      <c r="H78" s="62"/>
      <c r="AW78" s="334"/>
      <c r="AY78" s="322" t="s">
        <v>373</v>
      </c>
    </row>
    <row r="79" spans="2:57" x14ac:dyDescent="0.55000000000000004">
      <c r="B79" s="338"/>
      <c r="D79" s="339" t="s">
        <v>11</v>
      </c>
      <c r="E79" s="62">
        <v>8</v>
      </c>
      <c r="F79" s="62" t="s">
        <v>12</v>
      </c>
      <c r="G79" s="170">
        <v>10</v>
      </c>
      <c r="H79" t="s">
        <v>66</v>
      </c>
      <c r="I79" s="170">
        <v>9</v>
      </c>
      <c r="J79" t="s">
        <v>13</v>
      </c>
      <c r="N79" s="571" t="s">
        <v>371</v>
      </c>
      <c r="O79" s="571"/>
      <c r="P79" s="571"/>
      <c r="R79" s="579" t="str">
        <f>J19</f>
        <v>株式会社　◇◇ケアサービス</v>
      </c>
      <c r="S79" s="579"/>
      <c r="T79" s="579"/>
      <c r="U79" s="579"/>
      <c r="V79" s="579"/>
      <c r="W79" s="579"/>
      <c r="X79" s="579"/>
      <c r="Y79" s="579"/>
      <c r="Z79" s="579"/>
      <c r="AA79" s="579"/>
      <c r="AB79" s="579"/>
      <c r="AC79" s="579"/>
      <c r="AD79" s="579"/>
      <c r="AE79" s="579"/>
      <c r="AF79" s="579"/>
      <c r="AG79" s="579"/>
      <c r="AH79" s="579"/>
      <c r="AI79" s="579"/>
      <c r="AJ79" s="579"/>
      <c r="AK79" s="579"/>
      <c r="AL79" s="579"/>
      <c r="AM79" s="579"/>
      <c r="AN79" s="579"/>
      <c r="AO79" s="579"/>
      <c r="AP79" s="579"/>
      <c r="AQ79" s="579"/>
      <c r="AR79" s="579"/>
      <c r="AS79" s="579"/>
      <c r="AT79" s="579"/>
      <c r="AU79" s="579"/>
      <c r="AW79" s="334"/>
      <c r="AY79" s="322" t="s">
        <v>374</v>
      </c>
    </row>
    <row r="80" spans="2:57" x14ac:dyDescent="0.55000000000000004">
      <c r="B80" s="338"/>
      <c r="N80" s="571" t="s">
        <v>345</v>
      </c>
      <c r="O80" s="571"/>
      <c r="P80" s="571"/>
      <c r="R80" s="579" t="str">
        <f>J25</f>
        <v>代表取締役</v>
      </c>
      <c r="S80" s="579"/>
      <c r="T80" s="579"/>
      <c r="U80" s="579"/>
      <c r="V80" s="579"/>
      <c r="W80" s="579"/>
      <c r="X80" s="579"/>
      <c r="Y80" s="579"/>
      <c r="Z80" s="579"/>
      <c r="AA80" s="579"/>
      <c r="AB80" s="571" t="s">
        <v>668</v>
      </c>
      <c r="AC80" s="571"/>
      <c r="AD80" s="571"/>
      <c r="AE80" s="571"/>
      <c r="AF80" s="579" t="str">
        <f>J26</f>
        <v>長野　太郎</v>
      </c>
      <c r="AG80" s="579"/>
      <c r="AH80" s="579"/>
      <c r="AI80" s="579"/>
      <c r="AJ80" s="579"/>
      <c r="AK80" s="579"/>
      <c r="AL80" s="579"/>
      <c r="AM80" s="579"/>
      <c r="AN80" s="579"/>
      <c r="AO80" s="579"/>
      <c r="AP80" s="579"/>
      <c r="AQ80" s="579"/>
      <c r="AR80" s="579"/>
      <c r="AS80" s="579"/>
      <c r="AT80" s="579"/>
      <c r="AU80" s="579"/>
      <c r="AV80" s="579"/>
      <c r="AW80" s="334"/>
    </row>
    <row r="81" spans="2:49" ht="5" customHeight="1" thickBot="1" x14ac:dyDescent="0.6">
      <c r="B81" s="340"/>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41"/>
      <c r="AM81" s="341"/>
      <c r="AN81" s="341"/>
      <c r="AO81" s="341"/>
      <c r="AP81" s="341"/>
      <c r="AQ81" s="341"/>
      <c r="AR81" s="341"/>
      <c r="AS81" s="341"/>
      <c r="AT81" s="341"/>
      <c r="AU81" s="341"/>
      <c r="AV81" s="341"/>
      <c r="AW81" s="342"/>
    </row>
    <row r="82" spans="2:49" ht="5" customHeight="1" x14ac:dyDescent="0.55000000000000004"/>
  </sheetData>
  <sheetProtection algorithmName="SHA-512" hashValue="2LBzvj4NHux61fK1Oo8ZVvSWPN8/ChFTujwpUo1PHYQQHUzjAK5uac8jeI8CurXh7au86so2vS+GIYxfsJ9zUg==" saltValue="589ONERTZpuVzgtADvQOHQ==" spinCount="100000" sheet="1" selectLockedCells="1"/>
  <mergeCells count="151">
    <mergeCell ref="AB80:AE80"/>
    <mergeCell ref="N66:V66"/>
    <mergeCell ref="N67:V67"/>
    <mergeCell ref="N68:V68"/>
    <mergeCell ref="AH65:AW65"/>
    <mergeCell ref="AH66:AW66"/>
    <mergeCell ref="AH67:AW67"/>
    <mergeCell ref="W65:AG65"/>
    <mergeCell ref="W66:AG66"/>
    <mergeCell ref="W67:AG67"/>
    <mergeCell ref="AF80:AV80"/>
    <mergeCell ref="N79:P79"/>
    <mergeCell ref="N80:P80"/>
    <mergeCell ref="R79:AU79"/>
    <mergeCell ref="R80:AA80"/>
    <mergeCell ref="A2:AX2"/>
    <mergeCell ref="A3:AX3"/>
    <mergeCell ref="AG44:AP44"/>
    <mergeCell ref="AY40:BJ41"/>
    <mergeCell ref="Z44:AF44"/>
    <mergeCell ref="AQ44:AW44"/>
    <mergeCell ref="J44:Q44"/>
    <mergeCell ref="J48:AW48"/>
    <mergeCell ref="R20:Z20"/>
    <mergeCell ref="R33:Z33"/>
    <mergeCell ref="J38:AW38"/>
    <mergeCell ref="J39:AW39"/>
    <mergeCell ref="J40:L40"/>
    <mergeCell ref="N40:P40"/>
    <mergeCell ref="R40:T40"/>
    <mergeCell ref="B17:AW17"/>
    <mergeCell ref="F22:I22"/>
    <mergeCell ref="F21:I21"/>
    <mergeCell ref="F23:I23"/>
    <mergeCell ref="F24:I24"/>
    <mergeCell ref="F20:I20"/>
    <mergeCell ref="F18:I18"/>
    <mergeCell ref="F19:I19"/>
    <mergeCell ref="B48:I49"/>
    <mergeCell ref="B18:E19"/>
    <mergeCell ref="B25:E26"/>
    <mergeCell ref="J18:AW18"/>
    <mergeCell ref="J19:AW19"/>
    <mergeCell ref="J20:L20"/>
    <mergeCell ref="N20:Q20"/>
    <mergeCell ref="J25:AW25"/>
    <mergeCell ref="J26:AW26"/>
    <mergeCell ref="J21:AW22"/>
    <mergeCell ref="J23:AW24"/>
    <mergeCell ref="F26:I26"/>
    <mergeCell ref="J54:AW54"/>
    <mergeCell ref="B50:I50"/>
    <mergeCell ref="B51:I51"/>
    <mergeCell ref="N55:V55"/>
    <mergeCell ref="N56:V56"/>
    <mergeCell ref="W49:AE49"/>
    <mergeCell ref="B20:E24"/>
    <mergeCell ref="B47:Y47"/>
    <mergeCell ref="B38:E42"/>
    <mergeCell ref="F39:I39"/>
    <mergeCell ref="F40:I40"/>
    <mergeCell ref="F41:I41"/>
    <mergeCell ref="F42:I42"/>
    <mergeCell ref="AF55:AN55"/>
    <mergeCell ref="AF56:AN56"/>
    <mergeCell ref="B43:I43"/>
    <mergeCell ref="B44:I44"/>
    <mergeCell ref="J41:L41"/>
    <mergeCell ref="N41:P41"/>
    <mergeCell ref="F25:I25"/>
    <mergeCell ref="R41:T41"/>
    <mergeCell ref="J43:AW43"/>
    <mergeCell ref="J42:AW42"/>
    <mergeCell ref="R44:Y44"/>
    <mergeCell ref="B28:AW28"/>
    <mergeCell ref="B29:I29"/>
    <mergeCell ref="B30:I30"/>
    <mergeCell ref="J29:AW29"/>
    <mergeCell ref="J30:AW30"/>
    <mergeCell ref="F32:I32"/>
    <mergeCell ref="B31:E32"/>
    <mergeCell ref="B33:E37"/>
    <mergeCell ref="F33:I33"/>
    <mergeCell ref="F34:I34"/>
    <mergeCell ref="F35:I35"/>
    <mergeCell ref="F36:I36"/>
    <mergeCell ref="F37:I37"/>
    <mergeCell ref="J31:AW31"/>
    <mergeCell ref="J32:AW32"/>
    <mergeCell ref="W58:AE58"/>
    <mergeCell ref="W59:AE59"/>
    <mergeCell ref="N33:Q33"/>
    <mergeCell ref="J33:L33"/>
    <mergeCell ref="J34:AW35"/>
    <mergeCell ref="J36:AW37"/>
    <mergeCell ref="F38:I38"/>
    <mergeCell ref="B61:I61"/>
    <mergeCell ref="B52:I52"/>
    <mergeCell ref="B57:I57"/>
    <mergeCell ref="B58:I58"/>
    <mergeCell ref="B59:I59"/>
    <mergeCell ref="J55:M55"/>
    <mergeCell ref="J56:M56"/>
    <mergeCell ref="J57:M57"/>
    <mergeCell ref="J58:M58"/>
    <mergeCell ref="J59:M59"/>
    <mergeCell ref="B56:I56"/>
    <mergeCell ref="B54:I55"/>
    <mergeCell ref="AO49:AW49"/>
    <mergeCell ref="J49:M49"/>
    <mergeCell ref="J50:M50"/>
    <mergeCell ref="J51:M51"/>
    <mergeCell ref="AF49:AN49"/>
    <mergeCell ref="J52:M52"/>
    <mergeCell ref="N49:V49"/>
    <mergeCell ref="N50:V50"/>
    <mergeCell ref="N51:V51"/>
    <mergeCell ref="N52:V52"/>
    <mergeCell ref="AO50:AW50"/>
    <mergeCell ref="AF51:AN51"/>
    <mergeCell ref="AF52:AN52"/>
    <mergeCell ref="AO51:AW51"/>
    <mergeCell ref="AO52:AW52"/>
    <mergeCell ref="W50:AE50"/>
    <mergeCell ref="W51:AE51"/>
    <mergeCell ref="W52:AE52"/>
    <mergeCell ref="AF50:AN50"/>
    <mergeCell ref="B70:M70"/>
    <mergeCell ref="B69:M69"/>
    <mergeCell ref="N70:AW70"/>
    <mergeCell ref="N69:AW69"/>
    <mergeCell ref="N58:V58"/>
    <mergeCell ref="N59:V59"/>
    <mergeCell ref="W55:AE55"/>
    <mergeCell ref="W56:AE56"/>
    <mergeCell ref="W57:AE57"/>
    <mergeCell ref="B65:M65"/>
    <mergeCell ref="N65:V65"/>
    <mergeCell ref="B66:M66"/>
    <mergeCell ref="B67:M67"/>
    <mergeCell ref="B68:M68"/>
    <mergeCell ref="J61:AW61"/>
    <mergeCell ref="N57:V57"/>
    <mergeCell ref="AF57:AN57"/>
    <mergeCell ref="AF58:AN58"/>
    <mergeCell ref="AF59:AN59"/>
    <mergeCell ref="AO55:AW55"/>
    <mergeCell ref="AO56:AW56"/>
    <mergeCell ref="AO57:AW57"/>
    <mergeCell ref="AO58:AW58"/>
    <mergeCell ref="AO59:AW59"/>
  </mergeCells>
  <phoneticPr fontId="2"/>
  <dataValidations count="7">
    <dataValidation type="custom" allowBlank="1" showInputMessage="1" showErrorMessage="1" errorTitle="入力桁数エラー" error="事業所番号は10桁で入力してください。" sqref="J30:AW30" xr:uid="{2A5B8851-1152-4012-AB1E-B727B0109478}">
      <formula1>LEN(J30)=10</formula1>
    </dataValidation>
    <dataValidation allowBlank="1" showInputMessage="1" showErrorMessage="1" errorTitle="郵便番号" error="半角数字で入力してください。" sqref="J33:L33" xr:uid="{50131908-05F2-44DD-9061-44E497A06A25}"/>
    <dataValidation type="list" allowBlank="1" showInputMessage="1" showErrorMessage="1" sqref="AH65:AW65" xr:uid="{128395F1-A406-4393-B6FF-ECCDDA3111AC}">
      <formula1>$BE$64:$BE$68</formula1>
    </dataValidation>
    <dataValidation type="custom" allowBlank="1" showInputMessage="1" showErrorMessage="1" errorTitle="入力桁数エラー" error="口座番号には７桁の数字を入力してください。" sqref="AH67:AW67" xr:uid="{F1B1BEAB-2100-4E0D-B291-6EB76A05A001}">
      <formula1>LEN(AH67)=7</formula1>
    </dataValidation>
    <dataValidation type="custom" allowBlank="1" showInputMessage="1" showErrorMessage="1" errorTitle="入力桁数エラー" error="金融機関コードには４桁の数字を入力してください。" sqref="N66:V66" xr:uid="{48AA774B-37DC-4656-8CBE-D6EDEF416FB7}">
      <formula1>LEN(N66)=4</formula1>
    </dataValidation>
    <dataValidation type="custom" allowBlank="1" showInputMessage="1" showErrorMessage="1" errorTitle="入力桁数エラー" error="支店コードには３桁の数字を入力してください。" sqref="N68:V68" xr:uid="{269A9B9A-A685-4B9A-88B3-D05986004A5F}">
      <formula1>LEN(N68)=3</formula1>
    </dataValidation>
    <dataValidation allowBlank="1" showInputMessage="1" showErrorMessage="1" errorTitle="入力桁数エラー" error="支店コードには３桁の数字を入力してください。" sqref="N70:AW70" xr:uid="{C3269A8D-065C-48C5-B74C-36567EEB8127}"/>
  </dataValidations>
  <hyperlinks>
    <hyperlink ref="AY2" location="目次!A1" display="目次に戻る" xr:uid="{5FCA2094-5B2C-4E26-A43C-4A11D068206A}"/>
  </hyperlinks>
  <pageMargins left="0.47" right="0.25" top="0.48" bottom="0.56999999999999995" header="0.3" footer="0.3"/>
  <pageSetup paperSize="9" scale="56"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FD5A5380-A640-4D32-B132-C53AC75D2B3C}">
          <x14:formula1>
            <xm:f>【非表示】設定!$B$6:$B$8</xm:f>
          </x14:formula1>
          <xm:sqref>J29</xm:sqref>
        </x14:dataValidation>
        <x14:dataValidation type="list" allowBlank="1" showInputMessage="1" showErrorMessage="1" xr:uid="{EC5587FA-D3D3-4020-9526-25A7C8A5B739}">
          <x14:formula1>
            <xm:f>【非表示】設定!$F$2:$F$4</xm:f>
          </x14:formula1>
          <xm:sqref>J43</xm:sqref>
        </x14:dataValidation>
        <x14:dataValidation type="list" allowBlank="1" showInputMessage="1" showErrorMessage="1" xr:uid="{21FCC651-66B7-47A3-BEC0-ACD1C0D8D188}">
          <x14:formula1>
            <xm:f>【非表示】設定!$N$2:$N$3</xm:f>
          </x14:formula1>
          <xm:sqref>C77 J50:M52 J56:M59</xm:sqref>
        </x14:dataValidation>
        <x14:dataValidation type="list" allowBlank="1" showInputMessage="1" showErrorMessage="1" xr:uid="{32AD31A4-1DED-4B8A-A775-031548E5DE78}">
          <x14:formula1>
            <xm:f>【非表示】設定!$B$2:$B$4</xm:f>
          </x14:formula1>
          <xm:sqref>Z44 J44:Q44 AQ44:AW44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8B4F-669D-44EF-B207-C922610FDA66}">
  <sheetPr codeName="Sheet3">
    <tabColor theme="8" tint="0.79998168889431442"/>
    <pageSetUpPr fitToPage="1"/>
  </sheetPr>
  <dimension ref="A1:L53"/>
  <sheetViews>
    <sheetView view="pageBreakPreview" zoomScaleNormal="100" zoomScaleSheetLayoutView="100" workbookViewId="0">
      <selection activeCell="C35" sqref="C35"/>
    </sheetView>
  </sheetViews>
  <sheetFormatPr defaultColWidth="8.6640625" defaultRowHeight="16" x14ac:dyDescent="0.55000000000000004"/>
  <cols>
    <col min="1" max="1" width="21.4140625" style="2" customWidth="1"/>
    <col min="2" max="2" width="6.83203125" style="2" customWidth="1"/>
    <col min="3" max="6" width="13.33203125" style="2" customWidth="1"/>
    <col min="7" max="7" width="18.08203125" style="3" bestFit="1" customWidth="1"/>
    <col min="8" max="8" width="9.4140625" style="2" customWidth="1"/>
    <col min="9" max="9" width="14" style="2" customWidth="1"/>
    <col min="10" max="10" width="11.6640625" style="4" bestFit="1" customWidth="1"/>
    <col min="11" max="11" width="11.6640625" style="4" customWidth="1"/>
    <col min="12" max="12" width="11.83203125" style="4" customWidth="1"/>
    <col min="13" max="13" width="11.4140625" style="2" bestFit="1" customWidth="1"/>
    <col min="14" max="16384" width="8.6640625" style="2"/>
  </cols>
  <sheetData>
    <row r="1" spans="1:12" ht="18" x14ac:dyDescent="0.55000000000000004">
      <c r="G1" s="46"/>
    </row>
    <row r="2" spans="1:12" x14ac:dyDescent="0.55000000000000004">
      <c r="A2" s="2" t="s">
        <v>30</v>
      </c>
      <c r="E2" s="588"/>
      <c r="F2" s="588"/>
      <c r="G2" s="53" t="str">
        <f>IF(LEN(E2)=0,"⇐日付を忘れずに入力してください。","")</f>
        <v>⇐日付を忘れずに入力してください。</v>
      </c>
      <c r="I2" s="4"/>
      <c r="L2" s="2"/>
    </row>
    <row r="3" spans="1:12" x14ac:dyDescent="0.55000000000000004">
      <c r="H3" s="584" t="s">
        <v>314</v>
      </c>
      <c r="I3" s="584"/>
      <c r="J3" s="584"/>
    </row>
    <row r="4" spans="1:12" s="6" customFormat="1" ht="22" x14ac:dyDescent="0.55000000000000004">
      <c r="A4" s="56" t="s">
        <v>302</v>
      </c>
      <c r="G4" s="3"/>
      <c r="H4" s="583" t="s">
        <v>311</v>
      </c>
      <c r="I4" s="583"/>
      <c r="J4" s="583"/>
      <c r="K4" s="5"/>
      <c r="L4" s="5"/>
    </row>
    <row r="5" spans="1:12" ht="18" x14ac:dyDescent="0.55000000000000004">
      <c r="H5" s="583" t="s">
        <v>305</v>
      </c>
      <c r="I5" s="583"/>
      <c r="J5" s="583"/>
    </row>
    <row r="6" spans="1:12" ht="18" x14ac:dyDescent="0.55000000000000004">
      <c r="A6" s="7" t="s">
        <v>31</v>
      </c>
      <c r="H6" s="583" t="s">
        <v>306</v>
      </c>
      <c r="I6" s="583"/>
      <c r="J6" s="583"/>
    </row>
    <row r="7" spans="1:12" ht="18" x14ac:dyDescent="0.55000000000000004">
      <c r="A7" s="584" t="s">
        <v>32</v>
      </c>
      <c r="B7" s="584"/>
      <c r="C7" s="584"/>
      <c r="D7" s="584"/>
      <c r="E7" s="584"/>
      <c r="F7" s="584"/>
      <c r="H7" s="583" t="s">
        <v>307</v>
      </c>
      <c r="I7" s="583"/>
      <c r="J7" s="583"/>
    </row>
    <row r="8" spans="1:12" ht="20" customHeight="1" x14ac:dyDescent="0.55000000000000004">
      <c r="A8" s="8" t="s">
        <v>75</v>
      </c>
      <c r="B8" s="592"/>
      <c r="C8" s="592"/>
      <c r="D8" s="592"/>
      <c r="E8" s="592"/>
      <c r="F8" s="592"/>
      <c r="G8" s="9"/>
    </row>
    <row r="9" spans="1:12" ht="20" customHeight="1" x14ac:dyDescent="0.55000000000000004">
      <c r="A9" s="8" t="s">
        <v>76</v>
      </c>
      <c r="B9" s="589"/>
      <c r="C9" s="590"/>
      <c r="D9" s="590"/>
      <c r="E9" s="590"/>
      <c r="F9" s="591"/>
      <c r="G9" s="53" t="str">
        <f>IF(LEN(B9)=0,"⇐半角数字（ハイフンあり）で入力してください。","")</f>
        <v>⇐半角数字（ハイフンあり）で入力してください。</v>
      </c>
    </row>
    <row r="10" spans="1:12" ht="20" customHeight="1" x14ac:dyDescent="0.55000000000000004">
      <c r="A10" s="8" t="s">
        <v>303</v>
      </c>
      <c r="B10" s="592"/>
      <c r="C10" s="592"/>
      <c r="D10" s="592"/>
      <c r="E10" s="592"/>
      <c r="F10" s="592"/>
      <c r="G10" s="9"/>
    </row>
    <row r="11" spans="1:12" ht="20" customHeight="1" x14ac:dyDescent="0.55000000000000004">
      <c r="A11" s="8" t="s">
        <v>86</v>
      </c>
      <c r="B11" s="592"/>
      <c r="C11" s="592"/>
      <c r="D11" s="592"/>
      <c r="E11" s="592"/>
      <c r="F11" s="592"/>
      <c r="G11" s="53" t="str">
        <f>IF(LEN(B11)=0,"⇐記入例：代表取締役・甲野太郎","")</f>
        <v>⇐記入例：代表取締役・甲野太郎</v>
      </c>
    </row>
    <row r="12" spans="1:12" ht="20" customHeight="1" x14ac:dyDescent="0.55000000000000004">
      <c r="A12" s="8" t="s">
        <v>78</v>
      </c>
      <c r="B12" s="596"/>
      <c r="C12" s="596"/>
      <c r="D12" s="596"/>
      <c r="E12" s="596"/>
      <c r="F12" s="596"/>
      <c r="G12" s="53" t="str">
        <f>IF(LEN(B12)=0,"⇐11月に郵送にてお送りした交付決定通知をご確認ください。","")</f>
        <v>⇐11月に郵送にてお送りした交付決定通知をご確認ください。</v>
      </c>
    </row>
    <row r="13" spans="1:12" ht="5" customHeight="1" x14ac:dyDescent="0.55000000000000004">
      <c r="A13" s="10"/>
      <c r="B13" s="11"/>
      <c r="C13" s="11"/>
      <c r="D13" s="11"/>
      <c r="E13" s="11"/>
      <c r="F13" s="11"/>
      <c r="G13" s="9"/>
    </row>
    <row r="14" spans="1:12" ht="20" customHeight="1" x14ac:dyDescent="0.55000000000000004">
      <c r="A14" s="593" t="s">
        <v>33</v>
      </c>
      <c r="B14" s="593"/>
      <c r="C14" s="593"/>
      <c r="D14" s="593"/>
      <c r="E14" s="593"/>
      <c r="F14" s="593"/>
      <c r="G14" s="9"/>
    </row>
    <row r="15" spans="1:12" ht="20" customHeight="1" x14ac:dyDescent="0.55000000000000004">
      <c r="A15" s="8" t="s">
        <v>34</v>
      </c>
      <c r="B15" s="592"/>
      <c r="C15" s="592"/>
      <c r="D15" s="592"/>
      <c r="E15" s="592"/>
      <c r="F15" s="592"/>
      <c r="G15" s="53" t="str">
        <f>IF(LEN(B15)=0,"⇐20から始まる10桁の番号を入力してください。","")</f>
        <v>⇐20から始まる10桁の番号を入力してください。</v>
      </c>
    </row>
    <row r="16" spans="1:12" ht="20" customHeight="1" x14ac:dyDescent="0.55000000000000004">
      <c r="A16" s="8" t="s">
        <v>304</v>
      </c>
      <c r="B16" s="592"/>
      <c r="C16" s="592"/>
      <c r="D16" s="592"/>
      <c r="E16" s="592"/>
      <c r="F16" s="592"/>
      <c r="G16" s="9"/>
    </row>
    <row r="17" spans="1:12" ht="20" customHeight="1" x14ac:dyDescent="0.55000000000000004">
      <c r="A17" s="8" t="s">
        <v>6</v>
      </c>
      <c r="B17" s="589"/>
      <c r="C17" s="590"/>
      <c r="D17" s="590"/>
      <c r="E17" s="590"/>
      <c r="F17" s="591"/>
      <c r="G17" s="52" t="str">
        <f>IF(LEN(B17)=0,"⇐サービス種別を選択してください。","")</f>
        <v>⇐サービス種別を選択してください。</v>
      </c>
    </row>
    <row r="18" spans="1:12" ht="20" customHeight="1" x14ac:dyDescent="0.55000000000000004">
      <c r="A18" s="8" t="s">
        <v>73</v>
      </c>
      <c r="B18" s="592"/>
      <c r="C18" s="592"/>
      <c r="D18" s="592"/>
      <c r="E18" s="592"/>
      <c r="F18" s="592"/>
      <c r="G18" s="9"/>
    </row>
    <row r="19" spans="1:12" ht="5" customHeight="1" x14ac:dyDescent="0.55000000000000004">
      <c r="A19" s="10"/>
      <c r="B19" s="12"/>
      <c r="C19" s="12"/>
      <c r="D19" s="12"/>
      <c r="E19" s="12"/>
      <c r="F19" s="13"/>
      <c r="G19" s="9"/>
    </row>
    <row r="20" spans="1:12" ht="20" customHeight="1" x14ac:dyDescent="0.55000000000000004">
      <c r="A20" s="54" t="s">
        <v>35</v>
      </c>
      <c r="B20" s="594"/>
      <c r="C20" s="594"/>
      <c r="D20" s="594"/>
      <c r="E20" s="594"/>
      <c r="F20" s="594"/>
    </row>
    <row r="21" spans="1:12" ht="20" customHeight="1" x14ac:dyDescent="0.55000000000000004">
      <c r="A21" s="8" t="s">
        <v>36</v>
      </c>
      <c r="B21" s="595"/>
      <c r="C21" s="581"/>
      <c r="D21" s="581"/>
      <c r="E21" s="581"/>
      <c r="F21" s="582"/>
      <c r="G21" s="55" t="str">
        <f>IF(LEN(B21)=0,"⇐日中連絡がつく電話番号を半角数字（ハイフンあり）でご入力ください。","")</f>
        <v>⇐日中連絡がつく電話番号を半角数字（ハイフンあり）でご入力ください。</v>
      </c>
    </row>
    <row r="22" spans="1:12" ht="20" customHeight="1" x14ac:dyDescent="0.55000000000000004">
      <c r="A22" s="8" t="s">
        <v>37</v>
      </c>
      <c r="B22" s="580"/>
      <c r="C22" s="581"/>
      <c r="D22" s="581"/>
      <c r="E22" s="581"/>
      <c r="F22" s="582"/>
      <c r="G22" s="9"/>
    </row>
    <row r="23" spans="1:12" ht="20" customHeight="1" x14ac:dyDescent="0.55000000000000004">
      <c r="A23" s="8" t="s">
        <v>74</v>
      </c>
      <c r="B23" s="50"/>
      <c r="C23" s="585" t="s">
        <v>38</v>
      </c>
      <c r="D23" s="586"/>
      <c r="E23" s="586"/>
      <c r="F23" s="586"/>
      <c r="G23" s="9"/>
    </row>
    <row r="24" spans="1:12" ht="20" customHeight="1" x14ac:dyDescent="0.55000000000000004">
      <c r="A24" s="51" t="s">
        <v>90</v>
      </c>
      <c r="B24" s="50"/>
      <c r="C24" s="16" t="s">
        <v>39</v>
      </c>
      <c r="D24" s="14"/>
      <c r="E24" s="14"/>
      <c r="F24" s="14"/>
      <c r="G24" s="14"/>
      <c r="H24" s="9"/>
    </row>
    <row r="25" spans="1:12" x14ac:dyDescent="0.55000000000000004">
      <c r="A25" s="15"/>
      <c r="B25" s="15"/>
      <c r="C25" s="17"/>
    </row>
    <row r="26" spans="1:12" x14ac:dyDescent="0.55000000000000004">
      <c r="A26" s="18" t="s">
        <v>40</v>
      </c>
      <c r="B26" s="15"/>
      <c r="C26" s="15"/>
      <c r="I26" s="19"/>
      <c r="J26" s="20" t="s">
        <v>41</v>
      </c>
      <c r="K26" s="20"/>
      <c r="L26" s="20" t="s">
        <v>42</v>
      </c>
    </row>
    <row r="27" spans="1:12" ht="22" customHeight="1" x14ac:dyDescent="0.55000000000000004">
      <c r="A27" s="21" t="s">
        <v>28</v>
      </c>
      <c r="B27" s="22" t="s">
        <v>43</v>
      </c>
      <c r="C27" s="22" t="s">
        <v>1</v>
      </c>
      <c r="D27" s="23" t="s">
        <v>44</v>
      </c>
      <c r="E27" s="22" t="s">
        <v>2</v>
      </c>
      <c r="F27" s="22" t="s">
        <v>3</v>
      </c>
      <c r="I27" s="24" t="s">
        <v>45</v>
      </c>
      <c r="J27" s="25" t="e">
        <f>#REF!</f>
        <v>#REF!</v>
      </c>
      <c r="K27" s="25"/>
      <c r="L27" s="26"/>
    </row>
    <row r="28" spans="1:12" ht="22" customHeight="1" x14ac:dyDescent="0.55000000000000004">
      <c r="A28" s="21" t="s">
        <v>29</v>
      </c>
      <c r="B28" s="27" t="e">
        <f>IF(C28&gt;0,"○","")</f>
        <v>#REF!</v>
      </c>
      <c r="C28" s="28" t="e">
        <f>J28</f>
        <v>#REF!</v>
      </c>
      <c r="D28" s="65" t="e">
        <f>J30</f>
        <v>#REF!</v>
      </c>
      <c r="E28" s="65">
        <v>100000</v>
      </c>
      <c r="F28" s="28" t="e">
        <f>J29</f>
        <v>#REF!</v>
      </c>
      <c r="G28" s="29" t="s">
        <v>46</v>
      </c>
      <c r="I28" s="24" t="s">
        <v>1</v>
      </c>
      <c r="J28" s="25" t="e">
        <f>#REF!</f>
        <v>#REF!</v>
      </c>
      <c r="K28" s="25"/>
      <c r="L28" s="30" t="e">
        <f>#REF!</f>
        <v>#REF!</v>
      </c>
    </row>
    <row r="29" spans="1:12" ht="22" customHeight="1" x14ac:dyDescent="0.55000000000000004">
      <c r="A29" s="21" t="s">
        <v>47</v>
      </c>
      <c r="B29" s="27" t="str">
        <f>IF(C29&gt;0,"○","")</f>
        <v/>
      </c>
      <c r="C29" s="28">
        <v>0</v>
      </c>
      <c r="D29" s="65">
        <f>K30</f>
        <v>0</v>
      </c>
      <c r="E29" s="65">
        <v>0</v>
      </c>
      <c r="F29" s="28">
        <v>0</v>
      </c>
      <c r="G29" s="19"/>
      <c r="I29" s="24" t="s">
        <v>3</v>
      </c>
      <c r="J29" s="25" t="e">
        <f>#REF!</f>
        <v>#REF!</v>
      </c>
      <c r="K29" s="25"/>
      <c r="L29" s="30" t="e">
        <f>#REF!</f>
        <v>#REF!</v>
      </c>
    </row>
    <row r="30" spans="1:12" ht="22" customHeight="1" x14ac:dyDescent="0.55000000000000004">
      <c r="A30" s="21" t="s">
        <v>48</v>
      </c>
      <c r="B30" s="27" t="e">
        <f t="shared" ref="B30" si="0">IF(C30&gt;0,"○","")</f>
        <v>#REF!</v>
      </c>
      <c r="C30" s="28" t="e">
        <f>L28</f>
        <v>#REF!</v>
      </c>
      <c r="D30" s="65" t="e">
        <f>L30</f>
        <v>#REF!</v>
      </c>
      <c r="E30" s="66"/>
      <c r="F30" s="28" t="e">
        <f>L29</f>
        <v>#REF!</v>
      </c>
      <c r="G30" s="29" t="s">
        <v>49</v>
      </c>
      <c r="I30" s="24" t="s">
        <v>50</v>
      </c>
      <c r="J30" s="25" t="e">
        <f>#REF!</f>
        <v>#REF!</v>
      </c>
      <c r="K30" s="25"/>
      <c r="L30" s="30" t="e">
        <f>#REF!</f>
        <v>#REF!</v>
      </c>
    </row>
    <row r="31" spans="1:12" ht="10" customHeight="1" x14ac:dyDescent="0.55000000000000004">
      <c r="A31" s="4"/>
      <c r="B31" s="15"/>
      <c r="C31" s="31"/>
      <c r="D31" s="67"/>
      <c r="E31" s="67"/>
      <c r="F31" s="31"/>
      <c r="G31" s="19"/>
      <c r="I31" s="32"/>
      <c r="J31" s="33"/>
      <c r="K31" s="33"/>
      <c r="L31" s="34"/>
    </row>
    <row r="32" spans="1:12" x14ac:dyDescent="0.55000000000000004">
      <c r="A32" s="18"/>
      <c r="B32" s="15"/>
      <c r="C32" s="15"/>
      <c r="D32" s="68"/>
      <c r="E32" s="68"/>
      <c r="G32" s="19"/>
      <c r="I32" s="19"/>
      <c r="J32" s="20" t="s">
        <v>51</v>
      </c>
      <c r="K32" s="20" t="s">
        <v>52</v>
      </c>
      <c r="L32" s="20" t="s">
        <v>53</v>
      </c>
    </row>
    <row r="33" spans="1:12" ht="22" customHeight="1" x14ac:dyDescent="0.55000000000000004">
      <c r="A33" s="35" t="s">
        <v>21</v>
      </c>
      <c r="B33" s="22" t="s">
        <v>43</v>
      </c>
      <c r="C33" s="22" t="s">
        <v>1</v>
      </c>
      <c r="D33" s="69" t="s">
        <v>44</v>
      </c>
      <c r="E33" s="70" t="s">
        <v>2</v>
      </c>
      <c r="F33" s="22" t="s">
        <v>3</v>
      </c>
      <c r="G33" s="19"/>
      <c r="I33" s="24" t="s">
        <v>45</v>
      </c>
      <c r="J33" s="25" t="e">
        <f>#REF!</f>
        <v>#REF!</v>
      </c>
      <c r="K33" s="25" t="e">
        <f>#REF!</f>
        <v>#REF!</v>
      </c>
      <c r="L33" s="30" t="e">
        <f>#REF!</f>
        <v>#REF!</v>
      </c>
    </row>
    <row r="34" spans="1:12" ht="22" customHeight="1" x14ac:dyDescent="0.55000000000000004">
      <c r="A34" s="35" t="s">
        <v>54</v>
      </c>
      <c r="B34" s="27" t="e">
        <f>IF(C34&gt;0,"○","")</f>
        <v>#REF!</v>
      </c>
      <c r="C34" s="28" t="e">
        <f>J34</f>
        <v>#REF!</v>
      </c>
      <c r="D34" s="71" t="e">
        <f>J36</f>
        <v>#REF!</v>
      </c>
      <c r="E34" s="71" t="e">
        <f>J33</f>
        <v>#REF!</v>
      </c>
      <c r="F34" s="36" t="e">
        <f>J35</f>
        <v>#REF!</v>
      </c>
      <c r="G34" s="29" t="s">
        <v>55</v>
      </c>
      <c r="I34" s="24" t="s">
        <v>1</v>
      </c>
      <c r="J34" s="25" t="e">
        <f>#REF!</f>
        <v>#REF!</v>
      </c>
      <c r="K34" s="25" t="e">
        <f>#REF!</f>
        <v>#REF!</v>
      </c>
      <c r="L34" s="25" t="e">
        <f>#REF!</f>
        <v>#REF!</v>
      </c>
    </row>
    <row r="35" spans="1:12" ht="22" customHeight="1" x14ac:dyDescent="0.55000000000000004">
      <c r="A35" s="35" t="s">
        <v>56</v>
      </c>
      <c r="B35" s="27" t="e">
        <f>IF(C35&gt;0,"○","")</f>
        <v>#REF!</v>
      </c>
      <c r="C35" s="28" t="e">
        <f>K34</f>
        <v>#REF!</v>
      </c>
      <c r="D35" s="71" t="e">
        <f>K36</f>
        <v>#REF!</v>
      </c>
      <c r="E35" s="71" t="e">
        <f>IF(B35="○",K33,"円")</f>
        <v>#REF!</v>
      </c>
      <c r="F35" s="36" t="e">
        <f>K35</f>
        <v>#REF!</v>
      </c>
      <c r="G35" s="29" t="s">
        <v>57</v>
      </c>
      <c r="I35" s="24" t="s">
        <v>3</v>
      </c>
      <c r="J35" s="25" t="e">
        <f>#REF!</f>
        <v>#REF!</v>
      </c>
      <c r="K35" s="25" t="e">
        <f>#REF!</f>
        <v>#REF!</v>
      </c>
      <c r="L35" s="25" t="e">
        <f>#REF!</f>
        <v>#REF!</v>
      </c>
    </row>
    <row r="36" spans="1:12" ht="22" customHeight="1" x14ac:dyDescent="0.55000000000000004">
      <c r="A36" s="35" t="s">
        <v>58</v>
      </c>
      <c r="B36" s="27" t="e">
        <f t="shared" ref="B36" si="1">IF(C36&gt;0,"○","")</f>
        <v>#REF!</v>
      </c>
      <c r="C36" s="28" t="e">
        <f>L34</f>
        <v>#REF!</v>
      </c>
      <c r="D36" s="71" t="e">
        <f>L36</f>
        <v>#REF!</v>
      </c>
      <c r="E36" s="71">
        <v>300000</v>
      </c>
      <c r="F36" s="36" t="e">
        <f>L35</f>
        <v>#REF!</v>
      </c>
      <c r="G36" s="29" t="s">
        <v>59</v>
      </c>
      <c r="I36" s="24" t="s">
        <v>50</v>
      </c>
      <c r="J36" s="25" t="e">
        <f>#REF!</f>
        <v>#REF!</v>
      </c>
      <c r="K36" s="25" t="e">
        <f>#REF!</f>
        <v>#REF!</v>
      </c>
      <c r="L36" s="30" t="e">
        <f>#REF!</f>
        <v>#REF!</v>
      </c>
    </row>
    <row r="37" spans="1:12" ht="8" customHeight="1" x14ac:dyDescent="0.55000000000000004">
      <c r="B37" s="15"/>
      <c r="C37" s="31"/>
      <c r="D37" s="37"/>
      <c r="E37" s="37"/>
      <c r="F37" s="38"/>
      <c r="G37" s="39"/>
      <c r="I37" s="32"/>
      <c r="J37" s="40"/>
      <c r="K37" s="40"/>
      <c r="L37" s="34"/>
    </row>
    <row r="38" spans="1:12" ht="18.5" customHeight="1" x14ac:dyDescent="0.55000000000000004">
      <c r="A38" s="8" t="s">
        <v>60</v>
      </c>
      <c r="B38" s="587" t="e">
        <f>F28+F29+F30+F34+F35+F36</f>
        <v>#REF!</v>
      </c>
      <c r="C38" s="587"/>
      <c r="D38" s="587"/>
      <c r="E38" s="587"/>
      <c r="F38" s="587"/>
    </row>
    <row r="39" spans="1:12" ht="18.5" customHeight="1" x14ac:dyDescent="0.55000000000000004">
      <c r="A39" s="18"/>
      <c r="B39" s="15"/>
      <c r="C39" s="15"/>
    </row>
    <row r="40" spans="1:12" ht="18.5" customHeight="1" x14ac:dyDescent="0.55000000000000004">
      <c r="A40" s="64" t="s">
        <v>331</v>
      </c>
      <c r="B40" s="41"/>
      <c r="C40" s="41"/>
      <c r="D40" s="42"/>
      <c r="E40" s="42"/>
      <c r="F40" s="42"/>
      <c r="G40" s="43"/>
      <c r="H40" s="42"/>
      <c r="I40" s="42"/>
      <c r="J40" s="42"/>
      <c r="K40" s="42"/>
      <c r="L40" s="2"/>
    </row>
    <row r="41" spans="1:12" ht="18.5" customHeight="1" x14ac:dyDescent="0.55000000000000004">
      <c r="A41" s="44" t="s">
        <v>61</v>
      </c>
      <c r="B41" s="41"/>
      <c r="C41" s="41"/>
      <c r="D41" s="42"/>
      <c r="E41" s="42"/>
      <c r="F41" s="42"/>
      <c r="G41" s="43"/>
      <c r="H41" s="42"/>
      <c r="I41" s="42"/>
      <c r="J41" s="42"/>
      <c r="K41" s="42"/>
      <c r="L41" s="2"/>
    </row>
    <row r="42" spans="1:12" ht="18.5" customHeight="1" x14ac:dyDescent="0.55000000000000004">
      <c r="A42" s="44" t="s">
        <v>62</v>
      </c>
      <c r="B42" s="41"/>
      <c r="C42" s="41"/>
      <c r="D42" s="42"/>
      <c r="E42" s="42"/>
      <c r="F42" s="42"/>
      <c r="G42" s="43"/>
      <c r="H42" s="42"/>
      <c r="I42" s="42"/>
      <c r="J42" s="42"/>
      <c r="K42" s="42"/>
      <c r="L42" s="2"/>
    </row>
    <row r="43" spans="1:12" ht="18.5" customHeight="1" x14ac:dyDescent="0.55000000000000004">
      <c r="A43" s="72" t="s">
        <v>332</v>
      </c>
      <c r="B43" s="41"/>
      <c r="C43" s="41"/>
      <c r="D43" s="42"/>
      <c r="E43" s="42"/>
      <c r="F43" s="42"/>
      <c r="G43" s="43"/>
      <c r="H43" s="42"/>
      <c r="J43" s="2"/>
      <c r="K43" s="2"/>
      <c r="L43" s="2"/>
    </row>
    <row r="44" spans="1:12" ht="18.5" customHeight="1" x14ac:dyDescent="0.55000000000000004">
      <c r="A44" s="45" t="s">
        <v>63</v>
      </c>
      <c r="J44" s="2"/>
      <c r="K44" s="2"/>
      <c r="L44" s="2"/>
    </row>
    <row r="45" spans="1:12" x14ac:dyDescent="0.55000000000000004">
      <c r="A45" s="2" t="s">
        <v>64</v>
      </c>
      <c r="J45" s="2"/>
      <c r="K45" s="2"/>
      <c r="L45" s="2"/>
    </row>
    <row r="46" spans="1:12" x14ac:dyDescent="0.55000000000000004">
      <c r="J46" s="2"/>
      <c r="K46" s="2"/>
      <c r="L46" s="2"/>
    </row>
    <row r="47" spans="1:12" x14ac:dyDescent="0.55000000000000004">
      <c r="G47" s="3" t="s">
        <v>65</v>
      </c>
      <c r="J47" s="2"/>
      <c r="K47" s="2"/>
      <c r="L47" s="2"/>
    </row>
    <row r="48" spans="1:12" x14ac:dyDescent="0.55000000000000004">
      <c r="J48" s="2"/>
      <c r="K48" s="2"/>
      <c r="L48" s="2"/>
    </row>
    <row r="49" spans="10:12" x14ac:dyDescent="0.55000000000000004">
      <c r="J49" s="2"/>
      <c r="K49" s="2"/>
      <c r="L49" s="2"/>
    </row>
    <row r="50" spans="10:12" x14ac:dyDescent="0.55000000000000004">
      <c r="J50" s="2"/>
      <c r="K50" s="2"/>
      <c r="L50" s="2"/>
    </row>
    <row r="51" spans="10:12" x14ac:dyDescent="0.55000000000000004">
      <c r="J51" s="2"/>
      <c r="K51" s="2"/>
      <c r="L51" s="2"/>
    </row>
    <row r="52" spans="10:12" x14ac:dyDescent="0.55000000000000004">
      <c r="J52" s="2"/>
      <c r="K52" s="2"/>
      <c r="L52" s="2"/>
    </row>
    <row r="53" spans="10:12" x14ac:dyDescent="0.55000000000000004">
      <c r="J53" s="2"/>
      <c r="K53" s="2"/>
      <c r="L53" s="2"/>
    </row>
  </sheetData>
  <sheetProtection selectLockedCells="1"/>
  <mergeCells count="22">
    <mergeCell ref="C23:F23"/>
    <mergeCell ref="B38:F38"/>
    <mergeCell ref="E2:F2"/>
    <mergeCell ref="B9:F9"/>
    <mergeCell ref="B11:F11"/>
    <mergeCell ref="B17:F17"/>
    <mergeCell ref="B16:F16"/>
    <mergeCell ref="A7:F7"/>
    <mergeCell ref="B8:F8"/>
    <mergeCell ref="B10:F10"/>
    <mergeCell ref="A14:F14"/>
    <mergeCell ref="B15:F15"/>
    <mergeCell ref="B18:F18"/>
    <mergeCell ref="B20:F20"/>
    <mergeCell ref="B21:F21"/>
    <mergeCell ref="B12:F12"/>
    <mergeCell ref="B22:F22"/>
    <mergeCell ref="H6:J6"/>
    <mergeCell ref="H7:J7"/>
    <mergeCell ref="H3:J3"/>
    <mergeCell ref="H4:J4"/>
    <mergeCell ref="H5:J5"/>
  </mergeCells>
  <phoneticPr fontId="2"/>
  <dataValidations count="1">
    <dataValidation allowBlank="1" showInputMessage="1" showErrorMessage="1" error="入力必須です。" sqref="B13 B18:B19 B15:F16" xr:uid="{371C91BB-A34A-4F62-9D92-0D634C100078}"/>
  </dataValidations>
  <hyperlinks>
    <hyperlink ref="C23" location="中山間地域一覧!A1" display="こちら" xr:uid="{F3D85D45-B625-48D2-A89E-5EB41AA5EDC9}"/>
    <hyperlink ref="G28" location="'参考様式-（1_ア）研修体制'!A1" display="入力シート（1_ア）へ" xr:uid="{FC032D58-CEB0-42CC-B586-C0E26A4B4B2D}"/>
    <hyperlink ref="G30" location="'参考様式-（1_ウ）同行支援'!A1" display="入力シート（1_ウ）へ" xr:uid="{EDE09B79-3BCB-4F37-8C69-76A43AC20D2C}"/>
    <hyperlink ref="G34" location="'参考様式-（2_ア）常勤化'!A1" display="入力シート（2_ア）へ" xr:uid="{D42BA67D-E998-4983-8AB9-922660C2BED9}"/>
    <hyperlink ref="G35" location="'参考様式-（2_イ）協働化'!A1" display="入力シート（2_イ）へ" xr:uid="{A1A62DF9-87F8-4862-8912-7BE71F3F3F7D}"/>
    <hyperlink ref="G36" location="'参考様式-（2_ウ）広報活動'!A1" display="入力シート（2_ウ）へ" xr:uid="{3152575F-3623-4B52-A2AC-8F6847CD339C}"/>
    <hyperlink ref="H4:J4" location="'実績報告書（様式第11号）'!A1" display="実績報告書（様式第11号）" xr:uid="{16EC7223-F716-4147-B80D-5A7424D52649}"/>
    <hyperlink ref="H5:J5" location="'（1）所要額調書（様式第12号）'!A1" display="所要額調書（様式第12号）" xr:uid="{C1FFB331-0CD6-4D0C-9281-B0510C0DC5C4}"/>
    <hyperlink ref="H6:J6" location="'（2）事業実績報告書（様式第13号表）'!A1" display="事業実績報告書（様式第13号表）" xr:uid="{9965A402-D484-4404-8E8A-776B11DE67FB}"/>
    <hyperlink ref="H7:J7" location="'（2）事業実績報告書（様式第13号裏）'!A1" display="事業実績報告書（様式第13号裏）" xr:uid="{1BE3E3DA-B8FE-4BD3-A52F-DD721FEAA743}"/>
  </hyperlinks>
  <pageMargins left="0.51181102362204722" right="0.51181102362204722" top="0.55118110236220474" bottom="0.74803149606299213" header="0.31496062992125984" footer="0.31496062992125984"/>
  <pageSetup paperSize="9" scale="85"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EB9ACA2-1AD3-489F-9EF2-227DB96D93F2}">
          <x14:formula1>
            <xm:f>【非表示】設定!$B$2:$B$4</xm:f>
          </x14:formula1>
          <xm:sqref>B23:B24</xm:sqref>
        </x14:dataValidation>
        <x14:dataValidation type="list" allowBlank="1" showInputMessage="1" showErrorMessage="1" error="入力必須です。" xr:uid="{9DFC55A8-31F0-4D3E-9A3D-5F003D54745D}">
          <x14:formula1>
            <xm:f>【非表示】設定!$B$5:$B$8</xm:f>
          </x14:formula1>
          <xm:sqref>B17:F17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2E1E4-49E9-4150-9F3C-493CA3AFA610}">
  <sheetPr codeName="Sheet4">
    <tabColor rgb="FF0070C0"/>
    <pageSetUpPr fitToPage="1"/>
  </sheetPr>
  <dimension ref="B1:CA62"/>
  <sheetViews>
    <sheetView showGridLines="0" view="pageBreakPreview" topLeftCell="A38" zoomScaleNormal="69" zoomScaleSheetLayoutView="100" workbookViewId="0">
      <selection activeCell="M21" sqref="M21:BM21"/>
    </sheetView>
  </sheetViews>
  <sheetFormatPr defaultColWidth="8.6640625" defaultRowHeight="15" x14ac:dyDescent="0.55000000000000004"/>
  <cols>
    <col min="1" max="2" width="2.58203125" style="173" customWidth="1"/>
    <col min="3" max="3" width="2.58203125" style="175" customWidth="1"/>
    <col min="4" max="19" width="2.58203125" style="173" customWidth="1"/>
    <col min="20" max="20" width="3.6640625" style="173" bestFit="1" customWidth="1"/>
    <col min="21" max="21" width="2.58203125" style="173" customWidth="1"/>
    <col min="22" max="22" width="3.6640625" style="173" bestFit="1" customWidth="1"/>
    <col min="23" max="23" width="2.58203125" style="175" customWidth="1"/>
    <col min="24" max="33" width="2.58203125" style="173" customWidth="1"/>
    <col min="34" max="34" width="3.6640625" style="173" bestFit="1" customWidth="1"/>
    <col min="35" max="35" width="2.58203125" style="173" customWidth="1"/>
    <col min="36" max="36" width="3.6640625" style="173" bestFit="1" customWidth="1"/>
    <col min="37" max="59" width="2.58203125" style="173" customWidth="1"/>
    <col min="60" max="60" width="3.6640625" style="173" bestFit="1" customWidth="1"/>
    <col min="61" max="61" width="2.58203125" style="173" customWidth="1"/>
    <col min="62" max="62" width="3.6640625" style="173" bestFit="1" customWidth="1"/>
    <col min="63" max="70" width="2.58203125" style="173" customWidth="1"/>
    <col min="71" max="71" width="3.6640625" style="173" bestFit="1" customWidth="1"/>
    <col min="72" max="72" width="2.58203125" style="173" customWidth="1"/>
    <col min="73" max="73" width="3.6640625" style="173" bestFit="1" customWidth="1"/>
    <col min="74" max="75" width="2.58203125" style="173" customWidth="1"/>
    <col min="76" max="76" width="15.1640625" style="173" customWidth="1"/>
    <col min="77" max="78" width="8.6640625" style="173" customWidth="1"/>
    <col min="79" max="79" width="17.83203125" style="173" customWidth="1"/>
    <col min="80" max="84" width="8.6640625" style="173" customWidth="1"/>
    <col min="85" max="16384" width="8.6640625" style="173"/>
  </cols>
  <sheetData>
    <row r="1" spans="2:76" ht="18.5" thickBot="1" x14ac:dyDescent="0.6">
      <c r="C1" s="174"/>
    </row>
    <row r="2" spans="2:76" ht="18.5" customHeight="1" thickBot="1" x14ac:dyDescent="0.6">
      <c r="B2" s="621" t="s">
        <v>385</v>
      </c>
      <c r="C2" s="622"/>
      <c r="D2" s="622"/>
      <c r="E2" s="622"/>
      <c r="F2" s="622"/>
      <c r="G2" s="622"/>
      <c r="H2" s="622"/>
      <c r="I2" s="622"/>
      <c r="J2" s="623"/>
      <c r="V2" s="175"/>
      <c r="W2" s="173"/>
      <c r="AU2" s="615" t="s">
        <v>349</v>
      </c>
      <c r="AV2" s="615"/>
      <c r="AW2" s="615"/>
      <c r="AX2" s="615"/>
      <c r="AY2" s="615"/>
      <c r="AZ2" s="615"/>
      <c r="BA2" s="615"/>
      <c r="BB2" s="624" t="str">
        <f>基本情報入力シート!J32</f>
        <v>ヘルパーステーション　◇◇ケアサービス</v>
      </c>
      <c r="BC2" s="624"/>
      <c r="BD2" s="624"/>
      <c r="BE2" s="624"/>
      <c r="BF2" s="624"/>
      <c r="BG2" s="624"/>
      <c r="BH2" s="624"/>
      <c r="BI2" s="624"/>
      <c r="BJ2" s="624"/>
      <c r="BK2" s="624"/>
      <c r="BL2" s="624"/>
      <c r="BM2" s="624"/>
      <c r="BN2" s="624"/>
      <c r="BO2" s="624"/>
      <c r="BP2" s="624"/>
      <c r="BQ2" s="624"/>
      <c r="BR2" s="624"/>
      <c r="BS2" s="624"/>
      <c r="BT2" s="624"/>
      <c r="BU2" s="624"/>
      <c r="BV2" s="624"/>
      <c r="BX2" s="345" t="s">
        <v>730</v>
      </c>
    </row>
    <row r="3" spans="2:76" ht="16.5" customHeight="1" thickTop="1" thickBot="1" x14ac:dyDescent="0.6">
      <c r="B3" s="175"/>
      <c r="C3" s="173"/>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c r="AM3" s="200"/>
      <c r="AN3" s="200"/>
      <c r="AO3" s="200"/>
      <c r="AP3" s="200"/>
      <c r="AQ3" s="200"/>
      <c r="AR3" s="200"/>
      <c r="AS3" s="200"/>
      <c r="AU3" s="615" t="s">
        <v>388</v>
      </c>
      <c r="AV3" s="615"/>
      <c r="AW3" s="615"/>
      <c r="AX3" s="615"/>
      <c r="AY3" s="615"/>
      <c r="AZ3" s="615"/>
      <c r="BA3" s="615"/>
      <c r="BB3" s="617">
        <f>ROUNDDOWN(MIN(BB4,100000),-3)</f>
        <v>25000</v>
      </c>
      <c r="BC3" s="617"/>
      <c r="BD3" s="617"/>
      <c r="BE3" s="617"/>
      <c r="BF3" s="617"/>
      <c r="BG3" s="617"/>
      <c r="BH3" s="617"/>
      <c r="BI3" s="617"/>
      <c r="BJ3" s="617"/>
      <c r="BK3" s="617"/>
      <c r="BL3" s="617"/>
      <c r="BM3" s="617"/>
      <c r="BN3" s="617"/>
      <c r="BO3" s="617"/>
      <c r="BP3" s="617"/>
      <c r="BQ3" s="617"/>
      <c r="BR3" s="617"/>
      <c r="BS3" s="617"/>
      <c r="BT3" s="617"/>
      <c r="BU3" s="617"/>
      <c r="BV3" s="617"/>
      <c r="BX3" s="179" t="s">
        <v>681</v>
      </c>
    </row>
    <row r="4" spans="2:76" ht="16" customHeight="1" thickTop="1" thickBot="1" x14ac:dyDescent="0.6">
      <c r="B4" s="175"/>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U4" s="615" t="s">
        <v>1</v>
      </c>
      <c r="AV4" s="615"/>
      <c r="AW4" s="615"/>
      <c r="AX4" s="615"/>
      <c r="AY4" s="615"/>
      <c r="AZ4" s="615"/>
      <c r="BA4" s="615"/>
      <c r="BB4" s="617">
        <f>SUM(BO21,BO39,BO57)</f>
        <v>25326</v>
      </c>
      <c r="BC4" s="617"/>
      <c r="BD4" s="617"/>
      <c r="BE4" s="617"/>
      <c r="BF4" s="617"/>
      <c r="BG4" s="617"/>
      <c r="BH4" s="617"/>
      <c r="BI4" s="617"/>
      <c r="BJ4" s="617"/>
      <c r="BK4" s="617"/>
      <c r="BL4" s="617"/>
      <c r="BM4" s="617"/>
      <c r="BN4" s="617"/>
      <c r="BO4" s="617"/>
      <c r="BP4" s="617"/>
      <c r="BQ4" s="617"/>
      <c r="BR4" s="617"/>
      <c r="BS4" s="617"/>
      <c r="BT4" s="617"/>
      <c r="BU4" s="617"/>
      <c r="BV4" s="617"/>
    </row>
    <row r="5" spans="2:76" ht="16" customHeight="1" thickTop="1" thickBot="1" x14ac:dyDescent="0.6">
      <c r="B5" s="175"/>
      <c r="C5" s="200"/>
      <c r="D5" s="200"/>
      <c r="E5" s="200"/>
      <c r="F5" s="200"/>
      <c r="G5" s="200"/>
      <c r="H5" s="200"/>
      <c r="I5" s="200"/>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c r="AI5" s="200"/>
      <c r="AJ5" s="200"/>
      <c r="AK5" s="200"/>
      <c r="AL5" s="200"/>
      <c r="AM5" s="200"/>
      <c r="AN5" s="200"/>
      <c r="AO5" s="200"/>
      <c r="AP5" s="200"/>
      <c r="AQ5" s="200"/>
      <c r="AR5" s="200"/>
      <c r="AS5" s="200"/>
      <c r="AU5" s="615" t="s">
        <v>390</v>
      </c>
      <c r="AV5" s="615"/>
      <c r="AW5" s="615"/>
      <c r="AX5" s="615"/>
      <c r="AY5" s="615"/>
      <c r="AZ5" s="615"/>
      <c r="BA5" s="615"/>
      <c r="BB5" s="617">
        <f>MIN(ROUNDDOWN((BB4-BB6),-3),BB3)</f>
        <v>25000</v>
      </c>
      <c r="BC5" s="617"/>
      <c r="BD5" s="617"/>
      <c r="BE5" s="617"/>
      <c r="BF5" s="617"/>
      <c r="BG5" s="617"/>
      <c r="BH5" s="617"/>
      <c r="BI5" s="617"/>
      <c r="BJ5" s="617"/>
      <c r="BK5" s="617"/>
      <c r="BL5" s="617"/>
      <c r="BM5" s="617"/>
      <c r="BN5" s="617"/>
      <c r="BO5" s="617"/>
      <c r="BP5" s="617"/>
      <c r="BQ5" s="617"/>
      <c r="BR5" s="617"/>
      <c r="BS5" s="617"/>
      <c r="BT5" s="617"/>
      <c r="BU5" s="617"/>
      <c r="BV5" s="617"/>
      <c r="BX5" s="179" t="s">
        <v>681</v>
      </c>
    </row>
    <row r="6" spans="2:76" ht="18.5" customHeight="1" thickTop="1" thickBot="1" x14ac:dyDescent="0.4">
      <c r="B6" s="175"/>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0"/>
      <c r="AG6" s="200"/>
      <c r="AH6" s="200"/>
      <c r="AU6" s="616" t="s">
        <v>389</v>
      </c>
      <c r="AV6" s="616"/>
      <c r="AW6" s="616"/>
      <c r="AX6" s="616"/>
      <c r="AY6" s="616"/>
      <c r="AZ6" s="616"/>
      <c r="BA6" s="616"/>
      <c r="BB6" s="618">
        <v>326</v>
      </c>
      <c r="BC6" s="618"/>
      <c r="BD6" s="618"/>
      <c r="BE6" s="618"/>
      <c r="BF6" s="618"/>
      <c r="BG6" s="618"/>
      <c r="BH6" s="618"/>
      <c r="BI6" s="618"/>
      <c r="BJ6" s="618"/>
      <c r="BK6" s="618"/>
      <c r="BL6" s="618"/>
      <c r="BM6" s="618"/>
      <c r="BN6" s="618"/>
      <c r="BO6" s="618"/>
      <c r="BP6" s="618"/>
      <c r="BQ6" s="618"/>
      <c r="BR6" s="618"/>
      <c r="BS6" s="618"/>
      <c r="BT6" s="618"/>
      <c r="BU6" s="618"/>
      <c r="BV6" s="618"/>
      <c r="BX6" s="78" t="s">
        <v>408</v>
      </c>
    </row>
    <row r="7" spans="2:76" ht="18.5" customHeight="1" thickTop="1" thickBot="1" x14ac:dyDescent="0.6">
      <c r="B7" s="175"/>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U7" s="615" t="s">
        <v>386</v>
      </c>
      <c r="AV7" s="615"/>
      <c r="AW7" s="615"/>
      <c r="AX7" s="615"/>
      <c r="AY7" s="615"/>
      <c r="AZ7" s="615"/>
      <c r="BA7" s="615"/>
      <c r="BB7" s="607" t="s">
        <v>468</v>
      </c>
      <c r="BC7" s="607"/>
      <c r="BD7" s="607" t="s">
        <v>11</v>
      </c>
      <c r="BE7" s="607"/>
      <c r="BF7" s="177">
        <v>8</v>
      </c>
      <c r="BG7" s="177" t="s">
        <v>12</v>
      </c>
      <c r="BH7" s="194">
        <v>11</v>
      </c>
      <c r="BI7" s="177" t="s">
        <v>66</v>
      </c>
      <c r="BJ7" s="194">
        <v>1</v>
      </c>
      <c r="BK7" s="177" t="s">
        <v>13</v>
      </c>
      <c r="BL7" s="178"/>
      <c r="BM7" s="608" t="s">
        <v>469</v>
      </c>
      <c r="BN7" s="608"/>
      <c r="BO7" s="607" t="s">
        <v>11</v>
      </c>
      <c r="BP7" s="607"/>
      <c r="BQ7" s="194">
        <v>8</v>
      </c>
      <c r="BR7" s="177" t="s">
        <v>12</v>
      </c>
      <c r="BS7" s="194">
        <v>11</v>
      </c>
      <c r="BT7" s="177" t="s">
        <v>66</v>
      </c>
      <c r="BU7" s="194">
        <v>1</v>
      </c>
      <c r="BV7" s="177" t="s">
        <v>13</v>
      </c>
      <c r="BX7" s="179" t="s">
        <v>613</v>
      </c>
    </row>
    <row r="8" spans="2:76" ht="5" customHeight="1" thickTop="1" x14ac:dyDescent="0.55000000000000004">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row>
    <row r="9" spans="2:76" ht="18.5" customHeight="1" thickBot="1" x14ac:dyDescent="0.6">
      <c r="B9" s="181" t="s">
        <v>470</v>
      </c>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row>
    <row r="10" spans="2:76" ht="5" customHeight="1" x14ac:dyDescent="0.55000000000000004">
      <c r="B10" s="182"/>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4"/>
    </row>
    <row r="11" spans="2:76" ht="15" customHeight="1" x14ac:dyDescent="0.55000000000000004">
      <c r="B11" s="185"/>
      <c r="C11" s="186" t="s">
        <v>457</v>
      </c>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7"/>
    </row>
    <row r="12" spans="2:76" ht="5" customHeight="1" x14ac:dyDescent="0.55000000000000004">
      <c r="B12" s="185"/>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186"/>
      <c r="AM12" s="186"/>
      <c r="AN12" s="186"/>
      <c r="AO12" s="186"/>
      <c r="AP12" s="186"/>
      <c r="AQ12" s="186"/>
      <c r="AR12" s="186"/>
      <c r="AS12" s="186"/>
      <c r="AT12" s="186"/>
      <c r="AU12" s="186"/>
      <c r="AV12" s="186"/>
      <c r="AW12" s="186"/>
      <c r="AX12" s="186"/>
      <c r="AY12" s="186"/>
      <c r="AZ12" s="186"/>
      <c r="BA12" s="186"/>
      <c r="BB12" s="186"/>
      <c r="BC12" s="186"/>
      <c r="BD12" s="186"/>
      <c r="BE12" s="186"/>
      <c r="BF12" s="186"/>
      <c r="BG12" s="186"/>
      <c r="BH12" s="186"/>
      <c r="BI12" s="186"/>
      <c r="BJ12" s="186"/>
      <c r="BK12" s="186"/>
      <c r="BL12" s="186"/>
      <c r="BM12" s="186"/>
      <c r="BN12" s="186"/>
      <c r="BO12" s="186"/>
      <c r="BP12" s="186"/>
      <c r="BQ12" s="186"/>
      <c r="BR12" s="186"/>
      <c r="BS12" s="186"/>
      <c r="BT12" s="186"/>
      <c r="BU12" s="186"/>
      <c r="BV12" s="187"/>
    </row>
    <row r="13" spans="2:76" ht="18.5" customHeight="1" x14ac:dyDescent="0.55000000000000004">
      <c r="B13" s="185"/>
      <c r="C13" s="619" t="s">
        <v>471</v>
      </c>
      <c r="D13" s="619"/>
      <c r="E13" s="619"/>
      <c r="F13" s="619"/>
      <c r="G13" s="619"/>
      <c r="H13" s="619"/>
      <c r="I13" s="619"/>
      <c r="J13" s="189" t="s">
        <v>450</v>
      </c>
      <c r="K13" s="609" t="s">
        <v>755</v>
      </c>
      <c r="L13" s="609"/>
      <c r="M13" s="609"/>
      <c r="N13" s="609"/>
      <c r="O13" s="609"/>
      <c r="P13" s="609"/>
      <c r="Q13" s="609"/>
      <c r="R13" s="609"/>
      <c r="S13" s="609"/>
      <c r="T13" s="609"/>
      <c r="U13" s="609"/>
      <c r="V13" s="609"/>
      <c r="W13" s="609"/>
      <c r="X13" s="609"/>
      <c r="Y13" s="609"/>
      <c r="Z13" s="609"/>
      <c r="AA13" s="609"/>
      <c r="AB13" s="609"/>
      <c r="AC13" s="609"/>
      <c r="AD13" s="609"/>
      <c r="AE13" s="609"/>
      <c r="AF13" s="609"/>
      <c r="AG13" s="609"/>
      <c r="AH13" s="609"/>
      <c r="AI13" s="609"/>
      <c r="AJ13" s="609"/>
      <c r="AK13" s="609"/>
      <c r="AL13" s="609"/>
      <c r="AM13" s="609"/>
      <c r="AN13" s="609"/>
      <c r="AO13" s="609"/>
      <c r="AP13" s="609"/>
      <c r="AQ13" s="609"/>
      <c r="AR13" s="609"/>
      <c r="AS13" s="609"/>
      <c r="AT13" s="609"/>
      <c r="AU13" s="609"/>
      <c r="AV13" s="609"/>
      <c r="AW13" s="609"/>
      <c r="AX13" s="609"/>
      <c r="AY13" s="609"/>
      <c r="AZ13" s="609"/>
      <c r="BA13" s="609"/>
      <c r="BB13" s="609"/>
      <c r="BC13" s="609"/>
      <c r="BD13" s="609"/>
      <c r="BE13" s="609"/>
      <c r="BF13" s="609"/>
      <c r="BG13" s="609"/>
      <c r="BH13" s="609"/>
      <c r="BI13" s="609"/>
      <c r="BJ13" s="609"/>
      <c r="BK13" s="609"/>
      <c r="BL13" s="609"/>
      <c r="BM13" s="609"/>
      <c r="BN13" s="609"/>
      <c r="BO13" s="609"/>
      <c r="BP13" s="609"/>
      <c r="BQ13" s="609"/>
      <c r="BR13" s="609"/>
      <c r="BS13" s="609"/>
      <c r="BT13" s="609"/>
      <c r="BU13" s="609"/>
      <c r="BV13" s="187" t="s">
        <v>451</v>
      </c>
    </row>
    <row r="14" spans="2:76" ht="5" customHeight="1" x14ac:dyDescent="0.55000000000000004">
      <c r="B14" s="185"/>
      <c r="C14" s="186"/>
      <c r="D14" s="186"/>
      <c r="E14" s="186"/>
      <c r="F14" s="186"/>
      <c r="G14" s="186"/>
      <c r="H14" s="186"/>
      <c r="I14" s="186"/>
      <c r="J14" s="189"/>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6"/>
      <c r="AN14" s="186"/>
      <c r="AO14" s="186"/>
      <c r="AP14" s="186"/>
      <c r="AQ14" s="186"/>
      <c r="AR14" s="186"/>
      <c r="AS14" s="186"/>
      <c r="AT14" s="186"/>
      <c r="AU14" s="186"/>
      <c r="AV14" s="186"/>
      <c r="AW14" s="186"/>
      <c r="AX14" s="186"/>
      <c r="AY14" s="186"/>
      <c r="AZ14" s="186"/>
      <c r="BA14" s="186"/>
      <c r="BB14" s="186"/>
      <c r="BC14" s="186"/>
      <c r="BD14" s="186"/>
      <c r="BE14" s="186"/>
      <c r="BF14" s="186"/>
      <c r="BG14" s="186"/>
      <c r="BH14" s="186"/>
      <c r="BI14" s="186"/>
      <c r="BJ14" s="186"/>
      <c r="BK14" s="186"/>
      <c r="BL14" s="186"/>
      <c r="BM14" s="186"/>
      <c r="BN14" s="186"/>
      <c r="BO14" s="186"/>
      <c r="BP14" s="186"/>
      <c r="BQ14" s="186"/>
      <c r="BR14" s="186"/>
      <c r="BS14" s="186"/>
      <c r="BT14" s="186"/>
      <c r="BU14" s="186"/>
      <c r="BV14" s="187"/>
    </row>
    <row r="15" spans="2:76" ht="18.5" customHeight="1" x14ac:dyDescent="0.55000000000000004">
      <c r="B15" s="185"/>
      <c r="C15" s="620" t="s">
        <v>476</v>
      </c>
      <c r="D15" s="620"/>
      <c r="E15" s="620"/>
      <c r="F15" s="620"/>
      <c r="G15" s="620"/>
      <c r="H15" s="620"/>
      <c r="I15" s="620"/>
      <c r="J15" s="189" t="s">
        <v>450</v>
      </c>
      <c r="K15" s="609" t="s">
        <v>756</v>
      </c>
      <c r="L15" s="609"/>
      <c r="M15" s="609"/>
      <c r="N15" s="609"/>
      <c r="O15" s="609"/>
      <c r="P15" s="609"/>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c r="AQ15" s="609"/>
      <c r="AR15" s="609"/>
      <c r="AS15" s="609"/>
      <c r="AT15" s="609"/>
      <c r="AU15" s="609"/>
      <c r="AV15" s="609"/>
      <c r="AW15" s="609"/>
      <c r="AX15" s="609"/>
      <c r="AY15" s="609"/>
      <c r="AZ15" s="609"/>
      <c r="BA15" s="609"/>
      <c r="BB15" s="609"/>
      <c r="BC15" s="609"/>
      <c r="BD15" s="609"/>
      <c r="BE15" s="609"/>
      <c r="BF15" s="609"/>
      <c r="BG15" s="609"/>
      <c r="BH15" s="609"/>
      <c r="BI15" s="609"/>
      <c r="BJ15" s="609"/>
      <c r="BK15" s="609"/>
      <c r="BL15" s="609"/>
      <c r="BM15" s="609"/>
      <c r="BN15" s="609"/>
      <c r="BO15" s="609"/>
      <c r="BP15" s="609"/>
      <c r="BQ15" s="609"/>
      <c r="BR15" s="609"/>
      <c r="BS15" s="609"/>
      <c r="BT15" s="609"/>
      <c r="BU15" s="609"/>
      <c r="BV15" s="187" t="s">
        <v>451</v>
      </c>
    </row>
    <row r="16" spans="2:76" ht="18.5" customHeight="1" x14ac:dyDescent="0.55000000000000004">
      <c r="B16" s="185"/>
      <c r="C16" s="186" t="s">
        <v>472</v>
      </c>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c r="BG16" s="186"/>
      <c r="BH16" s="186"/>
      <c r="BI16" s="186"/>
      <c r="BJ16" s="186"/>
      <c r="BK16" s="186"/>
      <c r="BL16" s="186"/>
      <c r="BM16" s="186"/>
      <c r="BN16" s="186"/>
      <c r="BO16" s="186"/>
      <c r="BP16" s="186"/>
      <c r="BQ16" s="186"/>
      <c r="BR16" s="186"/>
      <c r="BS16" s="186"/>
      <c r="BT16" s="186"/>
      <c r="BU16" s="186"/>
      <c r="BV16" s="187"/>
    </row>
    <row r="17" spans="2:79" ht="5" customHeight="1" x14ac:dyDescent="0.55000000000000004">
      <c r="B17" s="185"/>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186"/>
      <c r="BI17" s="186"/>
      <c r="BJ17" s="186"/>
      <c r="BK17" s="186"/>
      <c r="BL17" s="186"/>
      <c r="BM17" s="186"/>
      <c r="BN17" s="186"/>
      <c r="BO17" s="186"/>
      <c r="BP17" s="186"/>
      <c r="BQ17" s="186"/>
      <c r="BR17" s="186"/>
      <c r="BS17" s="186"/>
      <c r="BT17" s="186"/>
      <c r="BU17" s="186"/>
      <c r="BV17" s="187"/>
    </row>
    <row r="18" spans="2:79" ht="18.5" customHeight="1" x14ac:dyDescent="0.55000000000000004">
      <c r="B18" s="185"/>
      <c r="C18" s="619" t="s">
        <v>473</v>
      </c>
      <c r="D18" s="619"/>
      <c r="E18" s="619"/>
      <c r="F18" s="619"/>
      <c r="G18" s="619"/>
      <c r="H18" s="619"/>
      <c r="I18" s="619"/>
      <c r="J18" s="186"/>
      <c r="K18" s="610" t="s">
        <v>468</v>
      </c>
      <c r="L18" s="610"/>
      <c r="M18" s="610"/>
      <c r="N18" s="186" t="s">
        <v>455</v>
      </c>
      <c r="O18" s="610" t="s">
        <v>11</v>
      </c>
      <c r="P18" s="610"/>
      <c r="Q18" s="610"/>
      <c r="R18" s="94">
        <v>8</v>
      </c>
      <c r="S18" s="186" t="s">
        <v>12</v>
      </c>
      <c r="T18" s="94">
        <v>11</v>
      </c>
      <c r="U18" s="186" t="s">
        <v>66</v>
      </c>
      <c r="V18" s="94">
        <v>1</v>
      </c>
      <c r="W18" s="186" t="s">
        <v>13</v>
      </c>
      <c r="X18" s="186"/>
      <c r="Y18" s="610" t="s">
        <v>469</v>
      </c>
      <c r="Z18" s="610"/>
      <c r="AA18" s="610"/>
      <c r="AB18" s="186" t="s">
        <v>455</v>
      </c>
      <c r="AC18" s="610" t="s">
        <v>11</v>
      </c>
      <c r="AD18" s="610"/>
      <c r="AE18" s="610"/>
      <c r="AF18" s="94">
        <v>8</v>
      </c>
      <c r="AG18" s="186" t="s">
        <v>12</v>
      </c>
      <c r="AH18" s="94">
        <v>11</v>
      </c>
      <c r="AI18" s="186" t="s">
        <v>66</v>
      </c>
      <c r="AJ18" s="94">
        <v>1</v>
      </c>
      <c r="AK18" s="186" t="s">
        <v>13</v>
      </c>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7"/>
      <c r="BY18" s="606"/>
      <c r="BZ18" s="606"/>
      <c r="CA18" s="196"/>
    </row>
    <row r="19" spans="2:79" ht="5" customHeight="1" x14ac:dyDescent="0.55000000000000004">
      <c r="B19" s="185"/>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6"/>
      <c r="BA19" s="186"/>
      <c r="BB19" s="186"/>
      <c r="BC19" s="186"/>
      <c r="BD19" s="186"/>
      <c r="BE19" s="186"/>
      <c r="BF19" s="186"/>
      <c r="BG19" s="186"/>
      <c r="BH19" s="186"/>
      <c r="BI19" s="186"/>
      <c r="BJ19" s="186"/>
      <c r="BK19" s="186"/>
      <c r="BL19" s="186"/>
      <c r="BM19" s="186"/>
      <c r="BN19" s="186"/>
      <c r="BO19" s="186"/>
      <c r="BP19" s="186"/>
      <c r="BQ19" s="186"/>
      <c r="BR19" s="186"/>
      <c r="BS19" s="186"/>
      <c r="BT19" s="186"/>
      <c r="BU19" s="186"/>
      <c r="BV19" s="187"/>
      <c r="BY19" s="606"/>
      <c r="BZ19" s="606"/>
      <c r="CA19" s="196"/>
    </row>
    <row r="20" spans="2:79" ht="18.5" customHeight="1" x14ac:dyDescent="0.55000000000000004">
      <c r="B20" s="185"/>
      <c r="C20" s="601" t="s">
        <v>387</v>
      </c>
      <c r="D20" s="601"/>
      <c r="E20" s="601"/>
      <c r="F20" s="601"/>
      <c r="G20" s="601"/>
      <c r="H20" s="601" t="s">
        <v>67</v>
      </c>
      <c r="I20" s="601"/>
      <c r="J20" s="601"/>
      <c r="K20" s="601"/>
      <c r="L20" s="601"/>
      <c r="M20" s="602" t="s">
        <v>686</v>
      </c>
      <c r="N20" s="603"/>
      <c r="O20" s="603"/>
      <c r="P20" s="603"/>
      <c r="Q20" s="603"/>
      <c r="R20" s="603"/>
      <c r="S20" s="603"/>
      <c r="T20" s="603"/>
      <c r="U20" s="603"/>
      <c r="V20" s="603"/>
      <c r="W20" s="603"/>
      <c r="X20" s="603"/>
      <c r="Y20" s="603"/>
      <c r="Z20" s="603"/>
      <c r="AA20" s="603"/>
      <c r="AB20" s="603"/>
      <c r="AC20" s="603"/>
      <c r="AD20" s="603"/>
      <c r="AE20" s="603"/>
      <c r="AF20" s="603"/>
      <c r="AG20" s="603"/>
      <c r="AH20" s="603"/>
      <c r="AI20" s="603"/>
      <c r="AJ20" s="603"/>
      <c r="AK20" s="603"/>
      <c r="AL20" s="603"/>
      <c r="AM20" s="603"/>
      <c r="AN20" s="603"/>
      <c r="AO20" s="603"/>
      <c r="AP20" s="603"/>
      <c r="AQ20" s="603"/>
      <c r="AR20" s="603"/>
      <c r="AS20" s="603"/>
      <c r="AT20" s="603"/>
      <c r="AU20" s="603"/>
      <c r="AV20" s="603"/>
      <c r="AW20" s="603"/>
      <c r="AX20" s="603"/>
      <c r="AY20" s="603"/>
      <c r="AZ20" s="603"/>
      <c r="BA20" s="603"/>
      <c r="BB20" s="603"/>
      <c r="BC20" s="603"/>
      <c r="BD20" s="603"/>
      <c r="BE20" s="603"/>
      <c r="BF20" s="603"/>
      <c r="BG20" s="603"/>
      <c r="BH20" s="603"/>
      <c r="BI20" s="603"/>
      <c r="BJ20" s="603"/>
      <c r="BK20" s="603"/>
      <c r="BL20" s="603"/>
      <c r="BM20" s="604"/>
      <c r="BN20" s="190"/>
      <c r="BO20" s="190" t="s">
        <v>459</v>
      </c>
      <c r="BP20" s="190"/>
      <c r="BR20" s="190"/>
      <c r="BS20" s="190"/>
      <c r="BT20" s="190"/>
      <c r="BU20" s="190"/>
      <c r="BV20" s="187"/>
      <c r="BY20" s="196"/>
      <c r="BZ20" s="196"/>
      <c r="CA20" s="196"/>
    </row>
    <row r="21" spans="2:79" ht="18.5" customHeight="1" x14ac:dyDescent="0.55000000000000004">
      <c r="B21" s="185"/>
      <c r="C21" s="614" t="s">
        <v>603</v>
      </c>
      <c r="D21" s="614"/>
      <c r="E21" s="614"/>
      <c r="F21" s="614"/>
      <c r="G21" s="614"/>
      <c r="H21" s="597">
        <v>15000</v>
      </c>
      <c r="I21" s="597"/>
      <c r="J21" s="597"/>
      <c r="K21" s="597"/>
      <c r="L21" s="597"/>
      <c r="M21" s="598" t="s">
        <v>757</v>
      </c>
      <c r="N21" s="599"/>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599"/>
      <c r="BG21" s="599"/>
      <c r="BH21" s="599"/>
      <c r="BI21" s="599"/>
      <c r="BJ21" s="599"/>
      <c r="BK21" s="599"/>
      <c r="BL21" s="599"/>
      <c r="BM21" s="600"/>
      <c r="BN21" s="190"/>
      <c r="BO21" s="613">
        <f>SUM(H21:L25)</f>
        <v>25326</v>
      </c>
      <c r="BP21" s="613"/>
      <c r="BQ21" s="613"/>
      <c r="BR21" s="613"/>
      <c r="BS21" s="613"/>
      <c r="BT21" s="613"/>
      <c r="BU21" s="611" t="s">
        <v>5</v>
      </c>
      <c r="BV21" s="612"/>
      <c r="BY21" s="196"/>
      <c r="BZ21" s="196"/>
      <c r="CA21" s="196"/>
    </row>
    <row r="22" spans="2:79" ht="18.5" customHeight="1" x14ac:dyDescent="0.55000000000000004">
      <c r="B22" s="185"/>
      <c r="C22" s="614" t="s">
        <v>604</v>
      </c>
      <c r="D22" s="614"/>
      <c r="E22" s="614"/>
      <c r="F22" s="614"/>
      <c r="G22" s="614"/>
      <c r="H22" s="597">
        <v>7326</v>
      </c>
      <c r="I22" s="597"/>
      <c r="J22" s="597"/>
      <c r="K22" s="597"/>
      <c r="L22" s="597"/>
      <c r="M22" s="598" t="s">
        <v>758</v>
      </c>
      <c r="N22" s="599"/>
      <c r="O22" s="599"/>
      <c r="P22" s="599"/>
      <c r="Q22" s="599"/>
      <c r="R22" s="599"/>
      <c r="S22" s="599"/>
      <c r="T22" s="599"/>
      <c r="U22" s="599"/>
      <c r="V22" s="599"/>
      <c r="W22" s="599"/>
      <c r="X22" s="599"/>
      <c r="Y22" s="599"/>
      <c r="Z22" s="599"/>
      <c r="AA22" s="599"/>
      <c r="AB22" s="599"/>
      <c r="AC22" s="599"/>
      <c r="AD22" s="599"/>
      <c r="AE22" s="599"/>
      <c r="AF22" s="599"/>
      <c r="AG22" s="599"/>
      <c r="AH22" s="599"/>
      <c r="AI22" s="599"/>
      <c r="AJ22" s="599"/>
      <c r="AK22" s="599"/>
      <c r="AL22" s="599"/>
      <c r="AM22" s="599"/>
      <c r="AN22" s="599"/>
      <c r="AO22" s="599"/>
      <c r="AP22" s="599"/>
      <c r="AQ22" s="599"/>
      <c r="AR22" s="599"/>
      <c r="AS22" s="599"/>
      <c r="AT22" s="599"/>
      <c r="AU22" s="599"/>
      <c r="AV22" s="599"/>
      <c r="AW22" s="599"/>
      <c r="AX22" s="599"/>
      <c r="AY22" s="599"/>
      <c r="AZ22" s="599"/>
      <c r="BA22" s="599"/>
      <c r="BB22" s="599"/>
      <c r="BC22" s="599"/>
      <c r="BD22" s="599"/>
      <c r="BE22" s="599"/>
      <c r="BF22" s="599"/>
      <c r="BG22" s="599"/>
      <c r="BH22" s="599"/>
      <c r="BI22" s="599"/>
      <c r="BJ22" s="599"/>
      <c r="BK22" s="599"/>
      <c r="BL22" s="599"/>
      <c r="BM22" s="600"/>
      <c r="BN22" s="190"/>
      <c r="BO22" s="190"/>
      <c r="BP22" s="190"/>
      <c r="BQ22" s="190"/>
      <c r="BR22" s="190"/>
      <c r="BS22" s="190"/>
      <c r="BT22" s="190"/>
      <c r="BU22" s="190"/>
      <c r="BV22" s="187"/>
      <c r="BY22" s="196"/>
      <c r="BZ22" s="196"/>
      <c r="CA22" s="196"/>
    </row>
    <row r="23" spans="2:79" ht="18.5" customHeight="1" x14ac:dyDescent="0.55000000000000004">
      <c r="B23" s="185"/>
      <c r="C23" s="614" t="s">
        <v>608</v>
      </c>
      <c r="D23" s="614"/>
      <c r="E23" s="614"/>
      <c r="F23" s="614"/>
      <c r="G23" s="614"/>
      <c r="H23" s="597">
        <v>3000</v>
      </c>
      <c r="I23" s="597"/>
      <c r="J23" s="597"/>
      <c r="K23" s="597"/>
      <c r="L23" s="597"/>
      <c r="M23" s="598" t="s">
        <v>759</v>
      </c>
      <c r="N23" s="599"/>
      <c r="O23" s="599"/>
      <c r="P23" s="599"/>
      <c r="Q23" s="599"/>
      <c r="R23" s="599"/>
      <c r="S23" s="599"/>
      <c r="T23" s="599"/>
      <c r="U23" s="599"/>
      <c r="V23" s="599"/>
      <c r="W23" s="599"/>
      <c r="X23" s="599"/>
      <c r="Y23" s="599"/>
      <c r="Z23" s="599"/>
      <c r="AA23" s="599"/>
      <c r="AB23" s="599"/>
      <c r="AC23" s="599"/>
      <c r="AD23" s="599"/>
      <c r="AE23" s="599"/>
      <c r="AF23" s="599"/>
      <c r="AG23" s="599"/>
      <c r="AH23" s="599"/>
      <c r="AI23" s="599"/>
      <c r="AJ23" s="599"/>
      <c r="AK23" s="599"/>
      <c r="AL23" s="599"/>
      <c r="AM23" s="599"/>
      <c r="AN23" s="599"/>
      <c r="AO23" s="599"/>
      <c r="AP23" s="599"/>
      <c r="AQ23" s="599"/>
      <c r="AR23" s="599"/>
      <c r="AS23" s="599"/>
      <c r="AT23" s="599"/>
      <c r="AU23" s="599"/>
      <c r="AV23" s="599"/>
      <c r="AW23" s="599"/>
      <c r="AX23" s="599"/>
      <c r="AY23" s="599"/>
      <c r="AZ23" s="599"/>
      <c r="BA23" s="599"/>
      <c r="BB23" s="599"/>
      <c r="BC23" s="599"/>
      <c r="BD23" s="599"/>
      <c r="BE23" s="599"/>
      <c r="BF23" s="599"/>
      <c r="BG23" s="599"/>
      <c r="BH23" s="599"/>
      <c r="BI23" s="599"/>
      <c r="BJ23" s="599"/>
      <c r="BK23" s="599"/>
      <c r="BL23" s="599"/>
      <c r="BM23" s="600"/>
      <c r="BN23" s="190"/>
      <c r="BO23" s="190"/>
      <c r="BP23" s="190"/>
      <c r="BQ23" s="190"/>
      <c r="BR23" s="190"/>
      <c r="BS23" s="190"/>
      <c r="BT23" s="190"/>
      <c r="BU23" s="190"/>
      <c r="BV23" s="187"/>
      <c r="BY23" s="196"/>
      <c r="BZ23" s="605"/>
      <c r="CA23" s="605"/>
    </row>
    <row r="24" spans="2:79" ht="18.5" customHeight="1" x14ac:dyDescent="0.55000000000000004">
      <c r="B24" s="185"/>
      <c r="C24" s="614"/>
      <c r="D24" s="614"/>
      <c r="E24" s="614"/>
      <c r="F24" s="614"/>
      <c r="G24" s="614"/>
      <c r="H24" s="597"/>
      <c r="I24" s="597"/>
      <c r="J24" s="597"/>
      <c r="K24" s="597"/>
      <c r="L24" s="597"/>
      <c r="M24" s="598"/>
      <c r="N24" s="599"/>
      <c r="O24" s="599"/>
      <c r="P24" s="599"/>
      <c r="Q24" s="599"/>
      <c r="R24" s="599"/>
      <c r="S24" s="599"/>
      <c r="T24" s="599"/>
      <c r="U24" s="599"/>
      <c r="V24" s="599"/>
      <c r="W24" s="599"/>
      <c r="X24" s="599"/>
      <c r="Y24" s="599"/>
      <c r="Z24" s="599"/>
      <c r="AA24" s="599"/>
      <c r="AB24" s="599"/>
      <c r="AC24" s="599"/>
      <c r="AD24" s="599"/>
      <c r="AE24" s="599"/>
      <c r="AF24" s="599"/>
      <c r="AG24" s="599"/>
      <c r="AH24" s="599"/>
      <c r="AI24" s="599"/>
      <c r="AJ24" s="599"/>
      <c r="AK24" s="599"/>
      <c r="AL24" s="599"/>
      <c r="AM24" s="599"/>
      <c r="AN24" s="599"/>
      <c r="AO24" s="599"/>
      <c r="AP24" s="599"/>
      <c r="AQ24" s="599"/>
      <c r="AR24" s="599"/>
      <c r="AS24" s="599"/>
      <c r="AT24" s="599"/>
      <c r="AU24" s="599"/>
      <c r="AV24" s="599"/>
      <c r="AW24" s="599"/>
      <c r="AX24" s="599"/>
      <c r="AY24" s="599"/>
      <c r="AZ24" s="599"/>
      <c r="BA24" s="599"/>
      <c r="BB24" s="599"/>
      <c r="BC24" s="599"/>
      <c r="BD24" s="599"/>
      <c r="BE24" s="599"/>
      <c r="BF24" s="599"/>
      <c r="BG24" s="599"/>
      <c r="BH24" s="599"/>
      <c r="BI24" s="599"/>
      <c r="BJ24" s="599"/>
      <c r="BK24" s="599"/>
      <c r="BL24" s="599"/>
      <c r="BM24" s="600"/>
      <c r="BN24" s="190"/>
      <c r="BO24" s="190"/>
      <c r="BP24" s="190"/>
      <c r="BQ24" s="190"/>
      <c r="BR24" s="190"/>
      <c r="BS24" s="190"/>
      <c r="BT24" s="190"/>
      <c r="BU24" s="190"/>
      <c r="BV24" s="187"/>
      <c r="BY24" s="196"/>
      <c r="BZ24" s="605"/>
      <c r="CA24" s="605"/>
    </row>
    <row r="25" spans="2:79" ht="18.5" customHeight="1" x14ac:dyDescent="0.55000000000000004">
      <c r="B25" s="185"/>
      <c r="C25" s="614"/>
      <c r="D25" s="614"/>
      <c r="E25" s="614"/>
      <c r="F25" s="614"/>
      <c r="G25" s="614"/>
      <c r="H25" s="597"/>
      <c r="I25" s="597"/>
      <c r="J25" s="597"/>
      <c r="K25" s="597"/>
      <c r="L25" s="597"/>
      <c r="M25" s="598"/>
      <c r="N25" s="599"/>
      <c r="O25" s="599"/>
      <c r="P25" s="599"/>
      <c r="Q25" s="599"/>
      <c r="R25" s="599"/>
      <c r="S25" s="599"/>
      <c r="T25" s="599"/>
      <c r="U25" s="599"/>
      <c r="V25" s="599"/>
      <c r="W25" s="599"/>
      <c r="X25" s="599"/>
      <c r="Y25" s="599"/>
      <c r="Z25" s="599"/>
      <c r="AA25" s="599"/>
      <c r="AB25" s="599"/>
      <c r="AC25" s="599"/>
      <c r="AD25" s="599"/>
      <c r="AE25" s="599"/>
      <c r="AF25" s="599"/>
      <c r="AG25" s="599"/>
      <c r="AH25" s="599"/>
      <c r="AI25" s="599"/>
      <c r="AJ25" s="599"/>
      <c r="AK25" s="599"/>
      <c r="AL25" s="599"/>
      <c r="AM25" s="599"/>
      <c r="AN25" s="599"/>
      <c r="AO25" s="599"/>
      <c r="AP25" s="599"/>
      <c r="AQ25" s="599"/>
      <c r="AR25" s="599"/>
      <c r="AS25" s="599"/>
      <c r="AT25" s="599"/>
      <c r="AU25" s="599"/>
      <c r="AV25" s="599"/>
      <c r="AW25" s="599"/>
      <c r="AX25" s="599"/>
      <c r="AY25" s="599"/>
      <c r="AZ25" s="599"/>
      <c r="BA25" s="599"/>
      <c r="BB25" s="599"/>
      <c r="BC25" s="599"/>
      <c r="BD25" s="599"/>
      <c r="BE25" s="599"/>
      <c r="BF25" s="599"/>
      <c r="BG25" s="599"/>
      <c r="BH25" s="599"/>
      <c r="BI25" s="599"/>
      <c r="BJ25" s="599"/>
      <c r="BK25" s="599"/>
      <c r="BL25" s="599"/>
      <c r="BM25" s="600"/>
      <c r="BN25" s="190"/>
      <c r="BO25" s="190"/>
      <c r="BP25" s="190"/>
      <c r="BQ25" s="190"/>
      <c r="BR25" s="190"/>
      <c r="BS25" s="190"/>
      <c r="BT25" s="190"/>
      <c r="BU25" s="190"/>
      <c r="BV25" s="187"/>
      <c r="BY25" s="196"/>
      <c r="BZ25" s="196"/>
      <c r="CA25" s="196"/>
    </row>
    <row r="26" spans="2:79" ht="5" customHeight="1" thickBot="1" x14ac:dyDescent="0.6">
      <c r="B26" s="191"/>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3"/>
    </row>
    <row r="27" spans="2:79" ht="5" customHeight="1" thickBot="1" x14ac:dyDescent="0.6">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c r="BV27" s="180"/>
    </row>
    <row r="28" spans="2:79" ht="5" customHeight="1" x14ac:dyDescent="0.55000000000000004">
      <c r="B28" s="182"/>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4"/>
    </row>
    <row r="29" spans="2:79" x14ac:dyDescent="0.55000000000000004">
      <c r="B29" s="185"/>
      <c r="C29" s="186" t="s">
        <v>461</v>
      </c>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7"/>
    </row>
    <row r="30" spans="2:79" ht="5" customHeight="1" x14ac:dyDescent="0.55000000000000004">
      <c r="B30" s="185"/>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7"/>
    </row>
    <row r="31" spans="2:79" ht="18.5" customHeight="1" x14ac:dyDescent="0.55000000000000004">
      <c r="B31" s="185"/>
      <c r="C31" s="619" t="s">
        <v>471</v>
      </c>
      <c r="D31" s="619"/>
      <c r="E31" s="619"/>
      <c r="F31" s="619"/>
      <c r="G31" s="619"/>
      <c r="H31" s="619"/>
      <c r="I31" s="619"/>
      <c r="J31" s="189" t="s">
        <v>450</v>
      </c>
      <c r="K31" s="609"/>
      <c r="L31" s="609"/>
      <c r="M31" s="609"/>
      <c r="N31" s="609"/>
      <c r="O31" s="609"/>
      <c r="P31" s="609"/>
      <c r="Q31" s="609"/>
      <c r="R31" s="609"/>
      <c r="S31" s="609"/>
      <c r="T31" s="609"/>
      <c r="U31" s="609"/>
      <c r="V31" s="609"/>
      <c r="W31" s="609"/>
      <c r="X31" s="609"/>
      <c r="Y31" s="609"/>
      <c r="Z31" s="609"/>
      <c r="AA31" s="609"/>
      <c r="AB31" s="609"/>
      <c r="AC31" s="609"/>
      <c r="AD31" s="609"/>
      <c r="AE31" s="609"/>
      <c r="AF31" s="609"/>
      <c r="AG31" s="609"/>
      <c r="AH31" s="609"/>
      <c r="AI31" s="609"/>
      <c r="AJ31" s="609"/>
      <c r="AK31" s="609"/>
      <c r="AL31" s="609"/>
      <c r="AM31" s="609"/>
      <c r="AN31" s="609"/>
      <c r="AO31" s="609"/>
      <c r="AP31" s="609"/>
      <c r="AQ31" s="609"/>
      <c r="AR31" s="609"/>
      <c r="AS31" s="609"/>
      <c r="AT31" s="609"/>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609"/>
      <c r="BS31" s="609"/>
      <c r="BT31" s="609"/>
      <c r="BU31" s="609"/>
      <c r="BV31" s="187" t="s">
        <v>451</v>
      </c>
    </row>
    <row r="32" spans="2:79" ht="5" customHeight="1" x14ac:dyDescent="0.55000000000000004">
      <c r="B32" s="185"/>
      <c r="C32" s="186"/>
      <c r="D32" s="186"/>
      <c r="E32" s="186"/>
      <c r="F32" s="186"/>
      <c r="G32" s="186"/>
      <c r="H32" s="186"/>
      <c r="I32" s="186"/>
      <c r="J32" s="189"/>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7"/>
    </row>
    <row r="33" spans="2:74" ht="18.5" customHeight="1" x14ac:dyDescent="0.55000000000000004">
      <c r="B33" s="185"/>
      <c r="C33" s="620" t="s">
        <v>477</v>
      </c>
      <c r="D33" s="620"/>
      <c r="E33" s="620"/>
      <c r="F33" s="620"/>
      <c r="G33" s="620"/>
      <c r="H33" s="620"/>
      <c r="I33" s="620"/>
      <c r="J33" s="189" t="s">
        <v>450</v>
      </c>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187" t="s">
        <v>451</v>
      </c>
    </row>
    <row r="34" spans="2:74" x14ac:dyDescent="0.55000000000000004">
      <c r="B34" s="185"/>
      <c r="C34" s="186" t="s">
        <v>472</v>
      </c>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86"/>
      <c r="BS34" s="186"/>
      <c r="BT34" s="186"/>
      <c r="BU34" s="186"/>
      <c r="BV34" s="187"/>
    </row>
    <row r="35" spans="2:74" ht="5" customHeight="1" x14ac:dyDescent="0.55000000000000004">
      <c r="B35" s="185"/>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7"/>
    </row>
    <row r="36" spans="2:74" ht="18.5" customHeight="1" x14ac:dyDescent="0.55000000000000004">
      <c r="B36" s="185"/>
      <c r="C36" s="619" t="s">
        <v>473</v>
      </c>
      <c r="D36" s="619"/>
      <c r="E36" s="619"/>
      <c r="F36" s="619"/>
      <c r="G36" s="619"/>
      <c r="H36" s="619"/>
      <c r="I36" s="619"/>
      <c r="J36" s="186"/>
      <c r="K36" s="610" t="s">
        <v>468</v>
      </c>
      <c r="L36" s="610"/>
      <c r="M36" s="610"/>
      <c r="N36" s="186" t="s">
        <v>455</v>
      </c>
      <c r="O36" s="610" t="s">
        <v>11</v>
      </c>
      <c r="P36" s="610"/>
      <c r="Q36" s="610"/>
      <c r="R36" s="94"/>
      <c r="S36" s="186" t="s">
        <v>12</v>
      </c>
      <c r="T36" s="94"/>
      <c r="U36" s="186" t="s">
        <v>66</v>
      </c>
      <c r="V36" s="94"/>
      <c r="W36" s="186" t="s">
        <v>13</v>
      </c>
      <c r="X36" s="186"/>
      <c r="Y36" s="610" t="s">
        <v>469</v>
      </c>
      <c r="Z36" s="610"/>
      <c r="AA36" s="610"/>
      <c r="AB36" s="186" t="s">
        <v>455</v>
      </c>
      <c r="AC36" s="610" t="s">
        <v>11</v>
      </c>
      <c r="AD36" s="610"/>
      <c r="AE36" s="610"/>
      <c r="AF36" s="94"/>
      <c r="AG36" s="186" t="s">
        <v>12</v>
      </c>
      <c r="AH36" s="94"/>
      <c r="AI36" s="186" t="s">
        <v>66</v>
      </c>
      <c r="AJ36" s="94"/>
      <c r="AK36" s="186" t="s">
        <v>13</v>
      </c>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c r="BU36" s="186"/>
      <c r="BV36" s="187"/>
    </row>
    <row r="37" spans="2:74" ht="5" customHeight="1" x14ac:dyDescent="0.55000000000000004">
      <c r="B37" s="185"/>
      <c r="C37" s="186"/>
      <c r="D37" s="186"/>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186"/>
      <c r="BN37" s="186"/>
      <c r="BO37" s="186"/>
      <c r="BP37" s="186"/>
      <c r="BQ37" s="186"/>
      <c r="BR37" s="186"/>
      <c r="BS37" s="186"/>
      <c r="BT37" s="186"/>
      <c r="BU37" s="186"/>
      <c r="BV37" s="187"/>
    </row>
    <row r="38" spans="2:74" ht="18.5" customHeight="1" x14ac:dyDescent="0.55000000000000004">
      <c r="B38" s="185"/>
      <c r="C38" s="601" t="s">
        <v>387</v>
      </c>
      <c r="D38" s="601"/>
      <c r="E38" s="601"/>
      <c r="F38" s="601"/>
      <c r="G38" s="601"/>
      <c r="H38" s="601" t="s">
        <v>67</v>
      </c>
      <c r="I38" s="601"/>
      <c r="J38" s="601"/>
      <c r="K38" s="601"/>
      <c r="L38" s="601"/>
      <c r="M38" s="602" t="s">
        <v>686</v>
      </c>
      <c r="N38" s="603"/>
      <c r="O38" s="603"/>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03"/>
      <c r="AN38" s="603"/>
      <c r="AO38" s="603"/>
      <c r="AP38" s="603"/>
      <c r="AQ38" s="603"/>
      <c r="AR38" s="603"/>
      <c r="AS38" s="603"/>
      <c r="AT38" s="603"/>
      <c r="AU38" s="603"/>
      <c r="AV38" s="603"/>
      <c r="AW38" s="603"/>
      <c r="AX38" s="603"/>
      <c r="AY38" s="603"/>
      <c r="AZ38" s="603"/>
      <c r="BA38" s="603"/>
      <c r="BB38" s="603"/>
      <c r="BC38" s="603"/>
      <c r="BD38" s="603"/>
      <c r="BE38" s="603"/>
      <c r="BF38" s="603"/>
      <c r="BG38" s="603"/>
      <c r="BH38" s="603"/>
      <c r="BI38" s="603"/>
      <c r="BJ38" s="603"/>
      <c r="BK38" s="603"/>
      <c r="BL38" s="603"/>
      <c r="BM38" s="604"/>
      <c r="BN38" s="190"/>
      <c r="BO38" s="190" t="s">
        <v>479</v>
      </c>
      <c r="BP38" s="190"/>
      <c r="BR38" s="190"/>
      <c r="BS38" s="190"/>
      <c r="BT38" s="190"/>
      <c r="BU38" s="190"/>
      <c r="BV38" s="187"/>
    </row>
    <row r="39" spans="2:74" ht="18.5" customHeight="1" x14ac:dyDescent="0.55000000000000004">
      <c r="B39" s="185"/>
      <c r="C39" s="614"/>
      <c r="D39" s="614"/>
      <c r="E39" s="614"/>
      <c r="F39" s="614"/>
      <c r="G39" s="614"/>
      <c r="H39" s="597"/>
      <c r="I39" s="597"/>
      <c r="J39" s="597"/>
      <c r="K39" s="597"/>
      <c r="L39" s="597"/>
      <c r="M39" s="598"/>
      <c r="N39" s="599"/>
      <c r="O39" s="599"/>
      <c r="P39" s="599"/>
      <c r="Q39" s="599"/>
      <c r="R39" s="599"/>
      <c r="S39" s="599"/>
      <c r="T39" s="599"/>
      <c r="U39" s="599"/>
      <c r="V39" s="599"/>
      <c r="W39" s="599"/>
      <c r="X39" s="599"/>
      <c r="Y39" s="599"/>
      <c r="Z39" s="599"/>
      <c r="AA39" s="599"/>
      <c r="AB39" s="599"/>
      <c r="AC39" s="599"/>
      <c r="AD39" s="599"/>
      <c r="AE39" s="599"/>
      <c r="AF39" s="599"/>
      <c r="AG39" s="599"/>
      <c r="AH39" s="599"/>
      <c r="AI39" s="599"/>
      <c r="AJ39" s="599"/>
      <c r="AK39" s="599"/>
      <c r="AL39" s="599"/>
      <c r="AM39" s="599"/>
      <c r="AN39" s="599"/>
      <c r="AO39" s="599"/>
      <c r="AP39" s="599"/>
      <c r="AQ39" s="599"/>
      <c r="AR39" s="599"/>
      <c r="AS39" s="599"/>
      <c r="AT39" s="599"/>
      <c r="AU39" s="599"/>
      <c r="AV39" s="599"/>
      <c r="AW39" s="599"/>
      <c r="AX39" s="599"/>
      <c r="AY39" s="599"/>
      <c r="AZ39" s="599"/>
      <c r="BA39" s="599"/>
      <c r="BB39" s="599"/>
      <c r="BC39" s="599"/>
      <c r="BD39" s="599"/>
      <c r="BE39" s="599"/>
      <c r="BF39" s="599"/>
      <c r="BG39" s="599"/>
      <c r="BH39" s="599"/>
      <c r="BI39" s="599"/>
      <c r="BJ39" s="599"/>
      <c r="BK39" s="599"/>
      <c r="BL39" s="599"/>
      <c r="BM39" s="600"/>
      <c r="BN39" s="190"/>
      <c r="BO39" s="613">
        <f>SUM(H39:L43)</f>
        <v>0</v>
      </c>
      <c r="BP39" s="613"/>
      <c r="BQ39" s="613"/>
      <c r="BR39" s="613"/>
      <c r="BS39" s="613"/>
      <c r="BT39" s="613"/>
      <c r="BU39" s="611" t="s">
        <v>5</v>
      </c>
      <c r="BV39" s="612"/>
    </row>
    <row r="40" spans="2:74" ht="18.5" customHeight="1" x14ac:dyDescent="0.55000000000000004">
      <c r="B40" s="185"/>
      <c r="C40" s="614"/>
      <c r="D40" s="614"/>
      <c r="E40" s="614"/>
      <c r="F40" s="614"/>
      <c r="G40" s="614"/>
      <c r="H40" s="597"/>
      <c r="I40" s="597"/>
      <c r="J40" s="597"/>
      <c r="K40" s="597"/>
      <c r="L40" s="597"/>
      <c r="M40" s="598"/>
      <c r="N40" s="599"/>
      <c r="O40" s="599"/>
      <c r="P40" s="599"/>
      <c r="Q40" s="599"/>
      <c r="R40" s="599"/>
      <c r="S40" s="599"/>
      <c r="T40" s="599"/>
      <c r="U40" s="599"/>
      <c r="V40" s="599"/>
      <c r="W40" s="599"/>
      <c r="X40" s="599"/>
      <c r="Y40" s="599"/>
      <c r="Z40" s="599"/>
      <c r="AA40" s="599"/>
      <c r="AB40" s="599"/>
      <c r="AC40" s="599"/>
      <c r="AD40" s="599"/>
      <c r="AE40" s="599"/>
      <c r="AF40" s="599"/>
      <c r="AG40" s="599"/>
      <c r="AH40" s="599"/>
      <c r="AI40" s="599"/>
      <c r="AJ40" s="599"/>
      <c r="AK40" s="599"/>
      <c r="AL40" s="599"/>
      <c r="AM40" s="599"/>
      <c r="AN40" s="599"/>
      <c r="AO40" s="599"/>
      <c r="AP40" s="599"/>
      <c r="AQ40" s="599"/>
      <c r="AR40" s="599"/>
      <c r="AS40" s="599"/>
      <c r="AT40" s="599"/>
      <c r="AU40" s="599"/>
      <c r="AV40" s="599"/>
      <c r="AW40" s="599"/>
      <c r="AX40" s="599"/>
      <c r="AY40" s="599"/>
      <c r="AZ40" s="599"/>
      <c r="BA40" s="599"/>
      <c r="BB40" s="599"/>
      <c r="BC40" s="599"/>
      <c r="BD40" s="599"/>
      <c r="BE40" s="599"/>
      <c r="BF40" s="599"/>
      <c r="BG40" s="599"/>
      <c r="BH40" s="599"/>
      <c r="BI40" s="599"/>
      <c r="BJ40" s="599"/>
      <c r="BK40" s="599"/>
      <c r="BL40" s="599"/>
      <c r="BM40" s="600"/>
      <c r="BN40" s="190"/>
      <c r="BO40" s="190"/>
      <c r="BP40" s="190"/>
      <c r="BQ40" s="190"/>
      <c r="BR40" s="190"/>
      <c r="BS40" s="190"/>
      <c r="BT40" s="190"/>
      <c r="BU40" s="190"/>
      <c r="BV40" s="187"/>
    </row>
    <row r="41" spans="2:74" ht="18.5" customHeight="1" x14ac:dyDescent="0.55000000000000004">
      <c r="B41" s="185"/>
      <c r="C41" s="614"/>
      <c r="D41" s="614"/>
      <c r="E41" s="614"/>
      <c r="F41" s="614"/>
      <c r="G41" s="614"/>
      <c r="H41" s="597"/>
      <c r="I41" s="597"/>
      <c r="J41" s="597"/>
      <c r="K41" s="597"/>
      <c r="L41" s="597"/>
      <c r="M41" s="598"/>
      <c r="N41" s="599"/>
      <c r="O41" s="599"/>
      <c r="P41" s="599"/>
      <c r="Q41" s="599"/>
      <c r="R41" s="599"/>
      <c r="S41" s="599"/>
      <c r="T41" s="599"/>
      <c r="U41" s="599"/>
      <c r="V41" s="599"/>
      <c r="W41" s="599"/>
      <c r="X41" s="599"/>
      <c r="Y41" s="599"/>
      <c r="Z41" s="599"/>
      <c r="AA41" s="599"/>
      <c r="AB41" s="599"/>
      <c r="AC41" s="599"/>
      <c r="AD41" s="599"/>
      <c r="AE41" s="599"/>
      <c r="AF41" s="599"/>
      <c r="AG41" s="599"/>
      <c r="AH41" s="599"/>
      <c r="AI41" s="599"/>
      <c r="AJ41" s="599"/>
      <c r="AK41" s="599"/>
      <c r="AL41" s="599"/>
      <c r="AM41" s="599"/>
      <c r="AN41" s="599"/>
      <c r="AO41" s="599"/>
      <c r="AP41" s="599"/>
      <c r="AQ41" s="599"/>
      <c r="AR41" s="599"/>
      <c r="AS41" s="599"/>
      <c r="AT41" s="599"/>
      <c r="AU41" s="599"/>
      <c r="AV41" s="599"/>
      <c r="AW41" s="599"/>
      <c r="AX41" s="599"/>
      <c r="AY41" s="599"/>
      <c r="AZ41" s="599"/>
      <c r="BA41" s="599"/>
      <c r="BB41" s="599"/>
      <c r="BC41" s="599"/>
      <c r="BD41" s="599"/>
      <c r="BE41" s="599"/>
      <c r="BF41" s="599"/>
      <c r="BG41" s="599"/>
      <c r="BH41" s="599"/>
      <c r="BI41" s="599"/>
      <c r="BJ41" s="599"/>
      <c r="BK41" s="599"/>
      <c r="BL41" s="599"/>
      <c r="BM41" s="600"/>
      <c r="BN41" s="190"/>
      <c r="BO41" s="190"/>
      <c r="BP41" s="190"/>
      <c r="BQ41" s="190"/>
      <c r="BR41" s="190"/>
      <c r="BS41" s="190"/>
      <c r="BT41" s="190"/>
      <c r="BU41" s="190"/>
      <c r="BV41" s="187"/>
    </row>
    <row r="42" spans="2:74" ht="18.5" customHeight="1" x14ac:dyDescent="0.55000000000000004">
      <c r="B42" s="185"/>
      <c r="C42" s="614"/>
      <c r="D42" s="614"/>
      <c r="E42" s="614"/>
      <c r="F42" s="614"/>
      <c r="G42" s="614"/>
      <c r="H42" s="597"/>
      <c r="I42" s="597"/>
      <c r="J42" s="597"/>
      <c r="K42" s="597"/>
      <c r="L42" s="597"/>
      <c r="M42" s="598"/>
      <c r="N42" s="599"/>
      <c r="O42" s="599"/>
      <c r="P42" s="599"/>
      <c r="Q42" s="599"/>
      <c r="R42" s="599"/>
      <c r="S42" s="599"/>
      <c r="T42" s="599"/>
      <c r="U42" s="599"/>
      <c r="V42" s="599"/>
      <c r="W42" s="599"/>
      <c r="X42" s="599"/>
      <c r="Y42" s="599"/>
      <c r="Z42" s="599"/>
      <c r="AA42" s="599"/>
      <c r="AB42" s="599"/>
      <c r="AC42" s="599"/>
      <c r="AD42" s="599"/>
      <c r="AE42" s="599"/>
      <c r="AF42" s="599"/>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c r="BG42" s="599"/>
      <c r="BH42" s="599"/>
      <c r="BI42" s="599"/>
      <c r="BJ42" s="599"/>
      <c r="BK42" s="599"/>
      <c r="BL42" s="599"/>
      <c r="BM42" s="600"/>
      <c r="BN42" s="190"/>
      <c r="BO42" s="190"/>
      <c r="BP42" s="190"/>
      <c r="BQ42" s="190"/>
      <c r="BR42" s="190"/>
      <c r="BS42" s="190"/>
      <c r="BT42" s="190"/>
      <c r="BU42" s="190"/>
      <c r="BV42" s="187"/>
    </row>
    <row r="43" spans="2:74" ht="18.5" customHeight="1" x14ac:dyDescent="0.55000000000000004">
      <c r="B43" s="185"/>
      <c r="C43" s="614"/>
      <c r="D43" s="614"/>
      <c r="E43" s="614"/>
      <c r="F43" s="614"/>
      <c r="G43" s="614"/>
      <c r="H43" s="597"/>
      <c r="I43" s="597"/>
      <c r="J43" s="597"/>
      <c r="K43" s="597"/>
      <c r="L43" s="597"/>
      <c r="M43" s="598"/>
      <c r="N43" s="599"/>
      <c r="O43" s="599"/>
      <c r="P43" s="599"/>
      <c r="Q43" s="599"/>
      <c r="R43" s="599"/>
      <c r="S43" s="599"/>
      <c r="T43" s="599"/>
      <c r="U43" s="599"/>
      <c r="V43" s="599"/>
      <c r="W43" s="599"/>
      <c r="X43" s="599"/>
      <c r="Y43" s="599"/>
      <c r="Z43" s="599"/>
      <c r="AA43" s="599"/>
      <c r="AB43" s="599"/>
      <c r="AC43" s="599"/>
      <c r="AD43" s="599"/>
      <c r="AE43" s="599"/>
      <c r="AF43" s="599"/>
      <c r="AG43" s="599"/>
      <c r="AH43" s="599"/>
      <c r="AI43" s="599"/>
      <c r="AJ43" s="599"/>
      <c r="AK43" s="599"/>
      <c r="AL43" s="599"/>
      <c r="AM43" s="599"/>
      <c r="AN43" s="599"/>
      <c r="AO43" s="599"/>
      <c r="AP43" s="599"/>
      <c r="AQ43" s="599"/>
      <c r="AR43" s="599"/>
      <c r="AS43" s="599"/>
      <c r="AT43" s="599"/>
      <c r="AU43" s="599"/>
      <c r="AV43" s="599"/>
      <c r="AW43" s="599"/>
      <c r="AX43" s="599"/>
      <c r="AY43" s="599"/>
      <c r="AZ43" s="599"/>
      <c r="BA43" s="599"/>
      <c r="BB43" s="599"/>
      <c r="BC43" s="599"/>
      <c r="BD43" s="599"/>
      <c r="BE43" s="599"/>
      <c r="BF43" s="599"/>
      <c r="BG43" s="599"/>
      <c r="BH43" s="599"/>
      <c r="BI43" s="599"/>
      <c r="BJ43" s="599"/>
      <c r="BK43" s="599"/>
      <c r="BL43" s="599"/>
      <c r="BM43" s="600"/>
      <c r="BN43" s="190"/>
      <c r="BO43" s="190"/>
      <c r="BP43" s="190"/>
      <c r="BQ43" s="190"/>
      <c r="BR43" s="190"/>
      <c r="BS43" s="190"/>
      <c r="BT43" s="190"/>
      <c r="BU43" s="190"/>
      <c r="BV43" s="187"/>
    </row>
    <row r="44" spans="2:74" ht="5" customHeight="1" thickBot="1" x14ac:dyDescent="0.6">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3"/>
    </row>
    <row r="45" spans="2:74" ht="5" customHeight="1" thickBot="1" x14ac:dyDescent="0.6"/>
    <row r="46" spans="2:74" ht="5" customHeight="1" x14ac:dyDescent="0.55000000000000004">
      <c r="B46" s="182"/>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4"/>
    </row>
    <row r="47" spans="2:74" x14ac:dyDescent="0.55000000000000004">
      <c r="B47" s="185"/>
      <c r="C47" s="186" t="s">
        <v>478</v>
      </c>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7"/>
    </row>
    <row r="48" spans="2:74" ht="5" customHeight="1" x14ac:dyDescent="0.55000000000000004">
      <c r="B48" s="185"/>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7"/>
    </row>
    <row r="49" spans="2:74" ht="18.5" customHeight="1" x14ac:dyDescent="0.55000000000000004">
      <c r="B49" s="185"/>
      <c r="C49" s="619" t="s">
        <v>471</v>
      </c>
      <c r="D49" s="619"/>
      <c r="E49" s="619"/>
      <c r="F49" s="619"/>
      <c r="G49" s="619"/>
      <c r="H49" s="619"/>
      <c r="I49" s="619"/>
      <c r="J49" s="189" t="s">
        <v>450</v>
      </c>
      <c r="K49" s="609"/>
      <c r="L49" s="609"/>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09"/>
      <c r="AO49" s="609"/>
      <c r="AP49" s="609"/>
      <c r="AQ49" s="609"/>
      <c r="AR49" s="609"/>
      <c r="AS49" s="609"/>
      <c r="AT49" s="609"/>
      <c r="AU49" s="609"/>
      <c r="AV49" s="609"/>
      <c r="AW49" s="609"/>
      <c r="AX49" s="609"/>
      <c r="AY49" s="609"/>
      <c r="AZ49" s="609"/>
      <c r="BA49" s="609"/>
      <c r="BB49" s="609"/>
      <c r="BC49" s="609"/>
      <c r="BD49" s="609"/>
      <c r="BE49" s="609"/>
      <c r="BF49" s="609"/>
      <c r="BG49" s="609"/>
      <c r="BH49" s="609"/>
      <c r="BI49" s="609"/>
      <c r="BJ49" s="609"/>
      <c r="BK49" s="609"/>
      <c r="BL49" s="609"/>
      <c r="BM49" s="609"/>
      <c r="BN49" s="609"/>
      <c r="BO49" s="609"/>
      <c r="BP49" s="609"/>
      <c r="BQ49" s="609"/>
      <c r="BR49" s="609"/>
      <c r="BS49" s="609"/>
      <c r="BT49" s="609"/>
      <c r="BU49" s="609"/>
      <c r="BV49" s="187" t="s">
        <v>451</v>
      </c>
    </row>
    <row r="50" spans="2:74" ht="5" customHeight="1" x14ac:dyDescent="0.55000000000000004">
      <c r="B50" s="185"/>
      <c r="C50" s="186"/>
      <c r="D50" s="186"/>
      <c r="E50" s="186"/>
      <c r="F50" s="186"/>
      <c r="G50" s="186"/>
      <c r="H50" s="186"/>
      <c r="I50" s="186"/>
      <c r="J50" s="189"/>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6"/>
      <c r="BH50" s="186"/>
      <c r="BI50" s="186"/>
      <c r="BJ50" s="186"/>
      <c r="BK50" s="186"/>
      <c r="BL50" s="186"/>
      <c r="BM50" s="186"/>
      <c r="BN50" s="186"/>
      <c r="BO50" s="186"/>
      <c r="BP50" s="186"/>
      <c r="BQ50" s="186"/>
      <c r="BR50" s="186"/>
      <c r="BS50" s="186"/>
      <c r="BT50" s="186"/>
      <c r="BU50" s="186"/>
      <c r="BV50" s="187"/>
    </row>
    <row r="51" spans="2:74" ht="18.5" customHeight="1" x14ac:dyDescent="0.55000000000000004">
      <c r="B51" s="185"/>
      <c r="C51" s="620" t="s">
        <v>477</v>
      </c>
      <c r="D51" s="620"/>
      <c r="E51" s="620"/>
      <c r="F51" s="620"/>
      <c r="G51" s="620"/>
      <c r="H51" s="620"/>
      <c r="I51" s="620"/>
      <c r="J51" s="189" t="s">
        <v>450</v>
      </c>
      <c r="K51" s="609"/>
      <c r="L51" s="609"/>
      <c r="M51" s="609"/>
      <c r="N51" s="609"/>
      <c r="O51" s="609"/>
      <c r="P51" s="609"/>
      <c r="Q51" s="609"/>
      <c r="R51" s="609"/>
      <c r="S51" s="609"/>
      <c r="T51" s="609"/>
      <c r="U51" s="609"/>
      <c r="V51" s="609"/>
      <c r="W51" s="609"/>
      <c r="X51" s="609"/>
      <c r="Y51" s="609"/>
      <c r="Z51" s="609"/>
      <c r="AA51" s="609"/>
      <c r="AB51" s="609"/>
      <c r="AC51" s="609"/>
      <c r="AD51" s="609"/>
      <c r="AE51" s="609"/>
      <c r="AF51" s="609"/>
      <c r="AG51" s="609"/>
      <c r="AH51" s="609"/>
      <c r="AI51" s="609"/>
      <c r="AJ51" s="609"/>
      <c r="AK51" s="609"/>
      <c r="AL51" s="609"/>
      <c r="AM51" s="609"/>
      <c r="AN51" s="609"/>
      <c r="AO51" s="609"/>
      <c r="AP51" s="609"/>
      <c r="AQ51" s="609"/>
      <c r="AR51" s="609"/>
      <c r="AS51" s="609"/>
      <c r="AT51" s="609"/>
      <c r="AU51" s="609"/>
      <c r="AV51" s="609"/>
      <c r="AW51" s="609"/>
      <c r="AX51" s="609"/>
      <c r="AY51" s="609"/>
      <c r="AZ51" s="609"/>
      <c r="BA51" s="609"/>
      <c r="BB51" s="609"/>
      <c r="BC51" s="609"/>
      <c r="BD51" s="609"/>
      <c r="BE51" s="609"/>
      <c r="BF51" s="609"/>
      <c r="BG51" s="609"/>
      <c r="BH51" s="609"/>
      <c r="BI51" s="609"/>
      <c r="BJ51" s="609"/>
      <c r="BK51" s="609"/>
      <c r="BL51" s="609"/>
      <c r="BM51" s="609"/>
      <c r="BN51" s="609"/>
      <c r="BO51" s="609"/>
      <c r="BP51" s="609"/>
      <c r="BQ51" s="609"/>
      <c r="BR51" s="609"/>
      <c r="BS51" s="609"/>
      <c r="BT51" s="609"/>
      <c r="BU51" s="609"/>
      <c r="BV51" s="187" t="s">
        <v>451</v>
      </c>
    </row>
    <row r="52" spans="2:74" x14ac:dyDescent="0.55000000000000004">
      <c r="B52" s="185"/>
      <c r="C52" s="186" t="s">
        <v>472</v>
      </c>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6"/>
      <c r="BH52" s="186"/>
      <c r="BI52" s="186"/>
      <c r="BJ52" s="186"/>
      <c r="BK52" s="186"/>
      <c r="BL52" s="186"/>
      <c r="BM52" s="186"/>
      <c r="BN52" s="186"/>
      <c r="BO52" s="186"/>
      <c r="BP52" s="186"/>
      <c r="BQ52" s="186"/>
      <c r="BR52" s="186"/>
      <c r="BS52" s="186"/>
      <c r="BT52" s="186"/>
      <c r="BU52" s="186"/>
      <c r="BV52" s="187"/>
    </row>
    <row r="53" spans="2:74" ht="5" customHeight="1" x14ac:dyDescent="0.55000000000000004">
      <c r="B53" s="185"/>
      <c r="C53" s="186"/>
      <c r="D53" s="186"/>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6"/>
      <c r="BC53" s="186"/>
      <c r="BD53" s="186"/>
      <c r="BE53" s="186"/>
      <c r="BF53" s="186"/>
      <c r="BG53" s="186"/>
      <c r="BH53" s="186"/>
      <c r="BI53" s="186"/>
      <c r="BJ53" s="186"/>
      <c r="BK53" s="186"/>
      <c r="BL53" s="186"/>
      <c r="BM53" s="186"/>
      <c r="BN53" s="186"/>
      <c r="BO53" s="186"/>
      <c r="BP53" s="186"/>
      <c r="BQ53" s="186"/>
      <c r="BR53" s="186"/>
      <c r="BS53" s="186"/>
      <c r="BT53" s="186"/>
      <c r="BU53" s="186"/>
      <c r="BV53" s="187"/>
    </row>
    <row r="54" spans="2:74" ht="18.5" customHeight="1" x14ac:dyDescent="0.55000000000000004">
      <c r="B54" s="185"/>
      <c r="C54" s="619" t="s">
        <v>473</v>
      </c>
      <c r="D54" s="619"/>
      <c r="E54" s="619"/>
      <c r="F54" s="619"/>
      <c r="G54" s="619"/>
      <c r="H54" s="619"/>
      <c r="I54" s="619"/>
      <c r="J54" s="186"/>
      <c r="K54" s="610" t="s">
        <v>468</v>
      </c>
      <c r="L54" s="610"/>
      <c r="M54" s="610"/>
      <c r="N54" s="186" t="s">
        <v>455</v>
      </c>
      <c r="O54" s="610" t="s">
        <v>11</v>
      </c>
      <c r="P54" s="610"/>
      <c r="Q54" s="610"/>
      <c r="R54" s="94"/>
      <c r="S54" s="186" t="s">
        <v>12</v>
      </c>
      <c r="T54" s="94"/>
      <c r="U54" s="186" t="s">
        <v>66</v>
      </c>
      <c r="V54" s="94"/>
      <c r="W54" s="186" t="s">
        <v>13</v>
      </c>
      <c r="X54" s="186"/>
      <c r="Y54" s="610" t="s">
        <v>469</v>
      </c>
      <c r="Z54" s="610"/>
      <c r="AA54" s="610"/>
      <c r="AB54" s="186" t="s">
        <v>455</v>
      </c>
      <c r="AC54" s="610" t="s">
        <v>11</v>
      </c>
      <c r="AD54" s="610"/>
      <c r="AE54" s="610"/>
      <c r="AF54" s="94"/>
      <c r="AG54" s="186" t="s">
        <v>12</v>
      </c>
      <c r="AH54" s="94"/>
      <c r="AI54" s="186" t="s">
        <v>66</v>
      </c>
      <c r="AJ54" s="94"/>
      <c r="AK54" s="186" t="s">
        <v>13</v>
      </c>
      <c r="AL54" s="186"/>
      <c r="AM54" s="186"/>
      <c r="AN54" s="186"/>
      <c r="AO54" s="186"/>
      <c r="AP54" s="186"/>
      <c r="AQ54" s="186"/>
      <c r="AR54" s="186"/>
      <c r="AS54" s="186"/>
      <c r="AT54" s="186"/>
      <c r="AU54" s="186"/>
      <c r="AV54" s="186"/>
      <c r="AW54" s="186"/>
      <c r="AX54" s="186"/>
      <c r="AY54" s="186"/>
      <c r="AZ54" s="186"/>
      <c r="BA54" s="186"/>
      <c r="BB54" s="186"/>
      <c r="BC54" s="186"/>
      <c r="BD54" s="186"/>
      <c r="BE54" s="186"/>
      <c r="BF54" s="186"/>
      <c r="BG54" s="186"/>
      <c r="BH54" s="186"/>
      <c r="BI54" s="186"/>
      <c r="BJ54" s="186"/>
      <c r="BK54" s="186"/>
      <c r="BL54" s="186"/>
      <c r="BM54" s="186"/>
      <c r="BN54" s="186"/>
      <c r="BO54" s="186"/>
      <c r="BP54" s="186"/>
      <c r="BQ54" s="186"/>
      <c r="BR54" s="186"/>
      <c r="BS54" s="186"/>
      <c r="BT54" s="186"/>
      <c r="BU54" s="186"/>
      <c r="BV54" s="187"/>
    </row>
    <row r="55" spans="2:74" ht="5" customHeight="1" x14ac:dyDescent="0.55000000000000004">
      <c r="B55" s="185"/>
      <c r="C55" s="186"/>
      <c r="D55" s="186"/>
      <c r="E55" s="186"/>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c r="BN55" s="186"/>
      <c r="BO55" s="186"/>
      <c r="BP55" s="186"/>
      <c r="BQ55" s="186"/>
      <c r="BR55" s="186"/>
      <c r="BS55" s="186"/>
      <c r="BT55" s="186"/>
      <c r="BU55" s="186"/>
      <c r="BV55" s="187"/>
    </row>
    <row r="56" spans="2:74" ht="18.5" customHeight="1" x14ac:dyDescent="0.55000000000000004">
      <c r="B56" s="185"/>
      <c r="C56" s="601" t="s">
        <v>387</v>
      </c>
      <c r="D56" s="601"/>
      <c r="E56" s="601"/>
      <c r="F56" s="601"/>
      <c r="G56" s="601"/>
      <c r="H56" s="601" t="s">
        <v>67</v>
      </c>
      <c r="I56" s="601"/>
      <c r="J56" s="601"/>
      <c r="K56" s="601"/>
      <c r="L56" s="601"/>
      <c r="M56" s="602" t="s">
        <v>686</v>
      </c>
      <c r="N56" s="603"/>
      <c r="O56" s="603"/>
      <c r="P56" s="603"/>
      <c r="Q56" s="603"/>
      <c r="R56" s="603"/>
      <c r="S56" s="603"/>
      <c r="T56" s="603"/>
      <c r="U56" s="603"/>
      <c r="V56" s="603"/>
      <c r="W56" s="603"/>
      <c r="X56" s="603"/>
      <c r="Y56" s="603"/>
      <c r="Z56" s="603"/>
      <c r="AA56" s="603"/>
      <c r="AB56" s="603"/>
      <c r="AC56" s="603"/>
      <c r="AD56" s="603"/>
      <c r="AE56" s="603"/>
      <c r="AF56" s="603"/>
      <c r="AG56" s="603"/>
      <c r="AH56" s="603"/>
      <c r="AI56" s="603"/>
      <c r="AJ56" s="603"/>
      <c r="AK56" s="603"/>
      <c r="AL56" s="603"/>
      <c r="AM56" s="603"/>
      <c r="AN56" s="603"/>
      <c r="AO56" s="603"/>
      <c r="AP56" s="603"/>
      <c r="AQ56" s="603"/>
      <c r="AR56" s="603"/>
      <c r="AS56" s="603"/>
      <c r="AT56" s="603"/>
      <c r="AU56" s="603"/>
      <c r="AV56" s="603"/>
      <c r="AW56" s="603"/>
      <c r="AX56" s="603"/>
      <c r="AY56" s="603"/>
      <c r="AZ56" s="603"/>
      <c r="BA56" s="603"/>
      <c r="BB56" s="603"/>
      <c r="BC56" s="603"/>
      <c r="BD56" s="603"/>
      <c r="BE56" s="603"/>
      <c r="BF56" s="603"/>
      <c r="BG56" s="603"/>
      <c r="BH56" s="603"/>
      <c r="BI56" s="603"/>
      <c r="BJ56" s="603"/>
      <c r="BK56" s="603"/>
      <c r="BL56" s="603"/>
      <c r="BM56" s="604"/>
      <c r="BN56" s="190"/>
      <c r="BO56" s="190" t="s">
        <v>480</v>
      </c>
      <c r="BP56" s="190"/>
      <c r="BR56" s="190"/>
      <c r="BS56" s="190"/>
      <c r="BT56" s="190"/>
      <c r="BU56" s="190"/>
      <c r="BV56" s="187"/>
    </row>
    <row r="57" spans="2:74" ht="18.5" customHeight="1" x14ac:dyDescent="0.55000000000000004">
      <c r="B57" s="185"/>
      <c r="C57" s="614"/>
      <c r="D57" s="614"/>
      <c r="E57" s="614"/>
      <c r="F57" s="614"/>
      <c r="G57" s="614"/>
      <c r="H57" s="597"/>
      <c r="I57" s="597"/>
      <c r="J57" s="597"/>
      <c r="K57" s="597"/>
      <c r="L57" s="597"/>
      <c r="M57" s="598"/>
      <c r="N57" s="599"/>
      <c r="O57" s="599"/>
      <c r="P57" s="599"/>
      <c r="Q57" s="599"/>
      <c r="R57" s="599"/>
      <c r="S57" s="599"/>
      <c r="T57" s="599"/>
      <c r="U57" s="599"/>
      <c r="V57" s="599"/>
      <c r="W57" s="599"/>
      <c r="X57" s="599"/>
      <c r="Y57" s="599"/>
      <c r="Z57" s="599"/>
      <c r="AA57" s="599"/>
      <c r="AB57" s="599"/>
      <c r="AC57" s="599"/>
      <c r="AD57" s="599"/>
      <c r="AE57" s="599"/>
      <c r="AF57" s="599"/>
      <c r="AG57" s="599"/>
      <c r="AH57" s="599"/>
      <c r="AI57" s="599"/>
      <c r="AJ57" s="599"/>
      <c r="AK57" s="599"/>
      <c r="AL57" s="599"/>
      <c r="AM57" s="599"/>
      <c r="AN57" s="599"/>
      <c r="AO57" s="599"/>
      <c r="AP57" s="599"/>
      <c r="AQ57" s="599"/>
      <c r="AR57" s="599"/>
      <c r="AS57" s="599"/>
      <c r="AT57" s="599"/>
      <c r="AU57" s="599"/>
      <c r="AV57" s="599"/>
      <c r="AW57" s="599"/>
      <c r="AX57" s="599"/>
      <c r="AY57" s="599"/>
      <c r="AZ57" s="599"/>
      <c r="BA57" s="599"/>
      <c r="BB57" s="599"/>
      <c r="BC57" s="599"/>
      <c r="BD57" s="599"/>
      <c r="BE57" s="599"/>
      <c r="BF57" s="599"/>
      <c r="BG57" s="599"/>
      <c r="BH57" s="599"/>
      <c r="BI57" s="599"/>
      <c r="BJ57" s="599"/>
      <c r="BK57" s="599"/>
      <c r="BL57" s="599"/>
      <c r="BM57" s="600"/>
      <c r="BN57" s="190"/>
      <c r="BO57" s="613">
        <f>SUM(H57:L61)</f>
        <v>0</v>
      </c>
      <c r="BP57" s="613"/>
      <c r="BQ57" s="613"/>
      <c r="BR57" s="613"/>
      <c r="BS57" s="613"/>
      <c r="BT57" s="613"/>
      <c r="BU57" s="611" t="s">
        <v>5</v>
      </c>
      <c r="BV57" s="612"/>
    </row>
    <row r="58" spans="2:74" ht="18.5" customHeight="1" x14ac:dyDescent="0.55000000000000004">
      <c r="B58" s="185"/>
      <c r="C58" s="614"/>
      <c r="D58" s="614"/>
      <c r="E58" s="614"/>
      <c r="F58" s="614"/>
      <c r="G58" s="614"/>
      <c r="H58" s="597"/>
      <c r="I58" s="597"/>
      <c r="J58" s="597"/>
      <c r="K58" s="597"/>
      <c r="L58" s="597"/>
      <c r="M58" s="598"/>
      <c r="N58" s="599"/>
      <c r="O58" s="599"/>
      <c r="P58" s="599"/>
      <c r="Q58" s="599"/>
      <c r="R58" s="599"/>
      <c r="S58" s="599"/>
      <c r="T58" s="599"/>
      <c r="U58" s="599"/>
      <c r="V58" s="599"/>
      <c r="W58" s="599"/>
      <c r="X58" s="599"/>
      <c r="Y58" s="599"/>
      <c r="Z58" s="599"/>
      <c r="AA58" s="599"/>
      <c r="AB58" s="599"/>
      <c r="AC58" s="599"/>
      <c r="AD58" s="599"/>
      <c r="AE58" s="599"/>
      <c r="AF58" s="599"/>
      <c r="AG58" s="599"/>
      <c r="AH58" s="599"/>
      <c r="AI58" s="599"/>
      <c r="AJ58" s="599"/>
      <c r="AK58" s="599"/>
      <c r="AL58" s="599"/>
      <c r="AM58" s="599"/>
      <c r="AN58" s="599"/>
      <c r="AO58" s="599"/>
      <c r="AP58" s="599"/>
      <c r="AQ58" s="599"/>
      <c r="AR58" s="599"/>
      <c r="AS58" s="599"/>
      <c r="AT58" s="599"/>
      <c r="AU58" s="599"/>
      <c r="AV58" s="599"/>
      <c r="AW58" s="599"/>
      <c r="AX58" s="599"/>
      <c r="AY58" s="599"/>
      <c r="AZ58" s="599"/>
      <c r="BA58" s="599"/>
      <c r="BB58" s="599"/>
      <c r="BC58" s="599"/>
      <c r="BD58" s="599"/>
      <c r="BE58" s="599"/>
      <c r="BF58" s="599"/>
      <c r="BG58" s="599"/>
      <c r="BH58" s="599"/>
      <c r="BI58" s="599"/>
      <c r="BJ58" s="599"/>
      <c r="BK58" s="599"/>
      <c r="BL58" s="599"/>
      <c r="BM58" s="600"/>
      <c r="BN58" s="190"/>
      <c r="BO58" s="190"/>
      <c r="BP58" s="190"/>
      <c r="BQ58" s="190"/>
      <c r="BR58" s="190"/>
      <c r="BS58" s="190"/>
      <c r="BT58" s="190"/>
      <c r="BU58" s="190"/>
      <c r="BV58" s="187"/>
    </row>
    <row r="59" spans="2:74" ht="18.5" customHeight="1" x14ac:dyDescent="0.55000000000000004">
      <c r="B59" s="185"/>
      <c r="C59" s="614"/>
      <c r="D59" s="614"/>
      <c r="E59" s="614"/>
      <c r="F59" s="614"/>
      <c r="G59" s="614"/>
      <c r="H59" s="597"/>
      <c r="I59" s="597"/>
      <c r="J59" s="597"/>
      <c r="K59" s="597"/>
      <c r="L59" s="597"/>
      <c r="M59" s="598"/>
      <c r="N59" s="599"/>
      <c r="O59" s="599"/>
      <c r="P59" s="599"/>
      <c r="Q59" s="599"/>
      <c r="R59" s="599"/>
      <c r="S59" s="599"/>
      <c r="T59" s="599"/>
      <c r="U59" s="599"/>
      <c r="V59" s="599"/>
      <c r="W59" s="599"/>
      <c r="X59" s="599"/>
      <c r="Y59" s="599"/>
      <c r="Z59" s="599"/>
      <c r="AA59" s="599"/>
      <c r="AB59" s="599"/>
      <c r="AC59" s="599"/>
      <c r="AD59" s="599"/>
      <c r="AE59" s="599"/>
      <c r="AF59" s="599"/>
      <c r="AG59" s="599"/>
      <c r="AH59" s="599"/>
      <c r="AI59" s="599"/>
      <c r="AJ59" s="599"/>
      <c r="AK59" s="599"/>
      <c r="AL59" s="599"/>
      <c r="AM59" s="599"/>
      <c r="AN59" s="599"/>
      <c r="AO59" s="599"/>
      <c r="AP59" s="599"/>
      <c r="AQ59" s="599"/>
      <c r="AR59" s="599"/>
      <c r="AS59" s="599"/>
      <c r="AT59" s="599"/>
      <c r="AU59" s="599"/>
      <c r="AV59" s="599"/>
      <c r="AW59" s="599"/>
      <c r="AX59" s="599"/>
      <c r="AY59" s="599"/>
      <c r="AZ59" s="599"/>
      <c r="BA59" s="599"/>
      <c r="BB59" s="599"/>
      <c r="BC59" s="599"/>
      <c r="BD59" s="599"/>
      <c r="BE59" s="599"/>
      <c r="BF59" s="599"/>
      <c r="BG59" s="599"/>
      <c r="BH59" s="599"/>
      <c r="BI59" s="599"/>
      <c r="BJ59" s="599"/>
      <c r="BK59" s="599"/>
      <c r="BL59" s="599"/>
      <c r="BM59" s="600"/>
      <c r="BN59" s="190"/>
      <c r="BO59" s="190"/>
      <c r="BP59" s="190"/>
      <c r="BQ59" s="190"/>
      <c r="BR59" s="190"/>
      <c r="BS59" s="190"/>
      <c r="BT59" s="190"/>
      <c r="BU59" s="190"/>
      <c r="BV59" s="187"/>
    </row>
    <row r="60" spans="2:74" ht="18.5" customHeight="1" x14ac:dyDescent="0.55000000000000004">
      <c r="B60" s="185"/>
      <c r="C60" s="614"/>
      <c r="D60" s="614"/>
      <c r="E60" s="614"/>
      <c r="F60" s="614"/>
      <c r="G60" s="614"/>
      <c r="H60" s="597"/>
      <c r="I60" s="597"/>
      <c r="J60" s="597"/>
      <c r="K60" s="597"/>
      <c r="L60" s="597"/>
      <c r="M60" s="598"/>
      <c r="N60" s="599"/>
      <c r="O60" s="599"/>
      <c r="P60" s="599"/>
      <c r="Q60" s="599"/>
      <c r="R60" s="599"/>
      <c r="S60" s="599"/>
      <c r="T60" s="599"/>
      <c r="U60" s="599"/>
      <c r="V60" s="599"/>
      <c r="W60" s="599"/>
      <c r="X60" s="599"/>
      <c r="Y60" s="599"/>
      <c r="Z60" s="599"/>
      <c r="AA60" s="599"/>
      <c r="AB60" s="599"/>
      <c r="AC60" s="599"/>
      <c r="AD60" s="599"/>
      <c r="AE60" s="599"/>
      <c r="AF60" s="599"/>
      <c r="AG60" s="599"/>
      <c r="AH60" s="599"/>
      <c r="AI60" s="599"/>
      <c r="AJ60" s="599"/>
      <c r="AK60" s="599"/>
      <c r="AL60" s="599"/>
      <c r="AM60" s="599"/>
      <c r="AN60" s="599"/>
      <c r="AO60" s="599"/>
      <c r="AP60" s="599"/>
      <c r="AQ60" s="599"/>
      <c r="AR60" s="599"/>
      <c r="AS60" s="599"/>
      <c r="AT60" s="599"/>
      <c r="AU60" s="599"/>
      <c r="AV60" s="599"/>
      <c r="AW60" s="599"/>
      <c r="AX60" s="599"/>
      <c r="AY60" s="599"/>
      <c r="AZ60" s="599"/>
      <c r="BA60" s="599"/>
      <c r="BB60" s="599"/>
      <c r="BC60" s="599"/>
      <c r="BD60" s="599"/>
      <c r="BE60" s="599"/>
      <c r="BF60" s="599"/>
      <c r="BG60" s="599"/>
      <c r="BH60" s="599"/>
      <c r="BI60" s="599"/>
      <c r="BJ60" s="599"/>
      <c r="BK60" s="599"/>
      <c r="BL60" s="599"/>
      <c r="BM60" s="600"/>
      <c r="BN60" s="190"/>
      <c r="BO60" s="190"/>
      <c r="BP60" s="190"/>
      <c r="BQ60" s="190"/>
      <c r="BR60" s="190"/>
      <c r="BS60" s="190"/>
      <c r="BT60" s="190"/>
      <c r="BU60" s="190"/>
      <c r="BV60" s="187"/>
    </row>
    <row r="61" spans="2:74" ht="18.5" customHeight="1" x14ac:dyDescent="0.55000000000000004">
      <c r="B61" s="185"/>
      <c r="C61" s="614"/>
      <c r="D61" s="614"/>
      <c r="E61" s="614"/>
      <c r="F61" s="614"/>
      <c r="G61" s="614"/>
      <c r="H61" s="597"/>
      <c r="I61" s="597"/>
      <c r="J61" s="597"/>
      <c r="K61" s="597"/>
      <c r="L61" s="597"/>
      <c r="M61" s="598"/>
      <c r="N61" s="599"/>
      <c r="O61" s="599"/>
      <c r="P61" s="599"/>
      <c r="Q61" s="599"/>
      <c r="R61" s="599"/>
      <c r="S61" s="599"/>
      <c r="T61" s="599"/>
      <c r="U61" s="599"/>
      <c r="V61" s="599"/>
      <c r="W61" s="599"/>
      <c r="X61" s="599"/>
      <c r="Y61" s="599"/>
      <c r="Z61" s="599"/>
      <c r="AA61" s="599"/>
      <c r="AB61" s="599"/>
      <c r="AC61" s="599"/>
      <c r="AD61" s="599"/>
      <c r="AE61" s="599"/>
      <c r="AF61" s="599"/>
      <c r="AG61" s="599"/>
      <c r="AH61" s="599"/>
      <c r="AI61" s="599"/>
      <c r="AJ61" s="599"/>
      <c r="AK61" s="599"/>
      <c r="AL61" s="599"/>
      <c r="AM61" s="599"/>
      <c r="AN61" s="599"/>
      <c r="AO61" s="599"/>
      <c r="AP61" s="599"/>
      <c r="AQ61" s="599"/>
      <c r="AR61" s="599"/>
      <c r="AS61" s="599"/>
      <c r="AT61" s="599"/>
      <c r="AU61" s="599"/>
      <c r="AV61" s="599"/>
      <c r="AW61" s="599"/>
      <c r="AX61" s="599"/>
      <c r="AY61" s="599"/>
      <c r="AZ61" s="599"/>
      <c r="BA61" s="599"/>
      <c r="BB61" s="599"/>
      <c r="BC61" s="599"/>
      <c r="BD61" s="599"/>
      <c r="BE61" s="599"/>
      <c r="BF61" s="599"/>
      <c r="BG61" s="599"/>
      <c r="BH61" s="599"/>
      <c r="BI61" s="599"/>
      <c r="BJ61" s="599"/>
      <c r="BK61" s="599"/>
      <c r="BL61" s="599"/>
      <c r="BM61" s="600"/>
      <c r="BN61" s="190"/>
      <c r="BO61" s="190"/>
      <c r="BP61" s="190"/>
      <c r="BQ61" s="190"/>
      <c r="BR61" s="190"/>
      <c r="BS61" s="190"/>
      <c r="BT61" s="190"/>
      <c r="BU61" s="190"/>
      <c r="BV61" s="187"/>
    </row>
    <row r="62" spans="2:74" ht="5" customHeight="1" thickBot="1" x14ac:dyDescent="0.6">
      <c r="B62" s="191"/>
      <c r="C62" s="192"/>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2"/>
      <c r="BF62" s="192"/>
      <c r="BG62" s="192"/>
      <c r="BH62" s="192"/>
      <c r="BI62" s="192"/>
      <c r="BJ62" s="192"/>
      <c r="BK62" s="192"/>
      <c r="BL62" s="192"/>
      <c r="BM62" s="192"/>
      <c r="BN62" s="192"/>
      <c r="BO62" s="192"/>
      <c r="BP62" s="192"/>
      <c r="BQ62" s="192"/>
      <c r="BR62" s="192"/>
      <c r="BS62" s="192"/>
      <c r="BT62" s="192"/>
      <c r="BU62" s="192"/>
      <c r="BV62" s="193"/>
    </row>
  </sheetData>
  <sheetProtection algorithmName="SHA-512" hashValue="R1RtugOeuja6G+B31rpQ7arBw1la0Aks62VRhZxGjmfL2Ky/EcR8EndEuTflD2pwgG2RXHzciQerST1YOPVkwg==" saltValue="LWBto59agXC+KDrXNAoisg==" spinCount="100000" sheet="1" selectLockedCells="1"/>
  <mergeCells count="106">
    <mergeCell ref="B2:J2"/>
    <mergeCell ref="C38:G38"/>
    <mergeCell ref="C24:G24"/>
    <mergeCell ref="C25:G25"/>
    <mergeCell ref="C20:G20"/>
    <mergeCell ref="C21:G21"/>
    <mergeCell ref="AU2:BA2"/>
    <mergeCell ref="C31:I31"/>
    <mergeCell ref="K31:BU31"/>
    <mergeCell ref="C33:I33"/>
    <mergeCell ref="K33:BU33"/>
    <mergeCell ref="C36:I36"/>
    <mergeCell ref="K36:M36"/>
    <mergeCell ref="O36:Q36"/>
    <mergeCell ref="Y36:AA36"/>
    <mergeCell ref="AC36:AE36"/>
    <mergeCell ref="BB2:BV2"/>
    <mergeCell ref="C18:I18"/>
    <mergeCell ref="C15:I15"/>
    <mergeCell ref="C13:I13"/>
    <mergeCell ref="C22:G22"/>
    <mergeCell ref="C23:G23"/>
    <mergeCell ref="H25:L25"/>
    <mergeCell ref="M24:BM24"/>
    <mergeCell ref="BU57:BV57"/>
    <mergeCell ref="C58:G58"/>
    <mergeCell ref="C59:G59"/>
    <mergeCell ref="C57:G57"/>
    <mergeCell ref="BO57:BT57"/>
    <mergeCell ref="C60:G60"/>
    <mergeCell ref="C42:G42"/>
    <mergeCell ref="C39:G39"/>
    <mergeCell ref="BO39:BT39"/>
    <mergeCell ref="BU39:BV39"/>
    <mergeCell ref="C40:G40"/>
    <mergeCell ref="C41:G41"/>
    <mergeCell ref="C56:G56"/>
    <mergeCell ref="C43:G43"/>
    <mergeCell ref="C49:I49"/>
    <mergeCell ref="K49:BU49"/>
    <mergeCell ref="C51:I51"/>
    <mergeCell ref="K51:BU51"/>
    <mergeCell ref="C54:I54"/>
    <mergeCell ref="K54:M54"/>
    <mergeCell ref="O54:Q54"/>
    <mergeCell ref="Y54:AA54"/>
    <mergeCell ref="AC54:AE54"/>
    <mergeCell ref="M40:BM40"/>
    <mergeCell ref="M25:BM25"/>
    <mergeCell ref="C61:G61"/>
    <mergeCell ref="AU3:BA3"/>
    <mergeCell ref="AU4:BA4"/>
    <mergeCell ref="AU5:BA5"/>
    <mergeCell ref="AU6:BA6"/>
    <mergeCell ref="AU7:BA7"/>
    <mergeCell ref="BB3:BV3"/>
    <mergeCell ref="BB4:BV4"/>
    <mergeCell ref="BB5:BV5"/>
    <mergeCell ref="BB6:BV6"/>
    <mergeCell ref="H58:L58"/>
    <mergeCell ref="M58:BM58"/>
    <mergeCell ref="H59:L59"/>
    <mergeCell ref="M59:BM59"/>
    <mergeCell ref="H60:L60"/>
    <mergeCell ref="M60:BM60"/>
    <mergeCell ref="H61:L61"/>
    <mergeCell ref="M61:BM61"/>
    <mergeCell ref="H38:L38"/>
    <mergeCell ref="M38:BM38"/>
    <mergeCell ref="H39:L39"/>
    <mergeCell ref="M39:BM39"/>
    <mergeCell ref="H40:L40"/>
    <mergeCell ref="BZ23:CA23"/>
    <mergeCell ref="BZ24:CA24"/>
    <mergeCell ref="BY18:BZ19"/>
    <mergeCell ref="BB7:BC7"/>
    <mergeCell ref="BD7:BE7"/>
    <mergeCell ref="BM7:BN7"/>
    <mergeCell ref="BO7:BP7"/>
    <mergeCell ref="K13:BU13"/>
    <mergeCell ref="K15:BU15"/>
    <mergeCell ref="K18:M18"/>
    <mergeCell ref="O18:Q18"/>
    <mergeCell ref="Y18:AA18"/>
    <mergeCell ref="AC18:AE18"/>
    <mergeCell ref="BU21:BV21"/>
    <mergeCell ref="BO21:BT21"/>
    <mergeCell ref="H20:L20"/>
    <mergeCell ref="H21:L21"/>
    <mergeCell ref="H22:L22"/>
    <mergeCell ref="H23:L23"/>
    <mergeCell ref="H24:L24"/>
    <mergeCell ref="M20:BM20"/>
    <mergeCell ref="M21:BM21"/>
    <mergeCell ref="M22:BM22"/>
    <mergeCell ref="M23:BM23"/>
    <mergeCell ref="H41:L41"/>
    <mergeCell ref="M41:BM41"/>
    <mergeCell ref="H42:L42"/>
    <mergeCell ref="M42:BM42"/>
    <mergeCell ref="H57:L57"/>
    <mergeCell ref="M57:BM57"/>
    <mergeCell ref="H43:L43"/>
    <mergeCell ref="M43:BM43"/>
    <mergeCell ref="H56:L56"/>
    <mergeCell ref="M56:BM56"/>
  </mergeCells>
  <phoneticPr fontId="2"/>
  <conditionalFormatting sqref="A1:BW63">
    <cfRule type="expression" dxfId="7" priority="1">
      <formula>研修体制=""</formula>
    </cfRule>
  </conditionalFormatting>
  <hyperlinks>
    <hyperlink ref="BX2" location="目次!A1" display="目次に戻る" xr:uid="{C193D34A-DC41-44EB-8C1D-D8E4A63D204A}"/>
  </hyperlinks>
  <pageMargins left="0.7" right="0.7" top="0.75" bottom="0.75" header="0.3" footer="0.3"/>
  <pageSetup paperSize="9" scale="56"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B1B9880-5531-497D-B513-1AC49C32577A}">
          <x14:formula1>
            <xm:f>【非表示】設定!$B$20:$B$25</xm:f>
          </x14:formula1>
          <xm:sqref>C39:G43 C21:G25 C57:G61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D32A-5F9E-41E1-840E-E01F915C1E1F}">
  <sheetPr codeName="Sheet5">
    <tabColor rgb="FF0070C0"/>
    <pageSetUpPr fitToPage="1"/>
  </sheetPr>
  <dimension ref="B1:BW123"/>
  <sheetViews>
    <sheetView showGridLines="0" view="pageBreakPreview" topLeftCell="A20" zoomScaleNormal="69" zoomScaleSheetLayoutView="100" workbookViewId="0">
      <selection activeCell="K14" sqref="K14:BU14"/>
    </sheetView>
  </sheetViews>
  <sheetFormatPr defaultColWidth="8.6640625" defaultRowHeight="15" x14ac:dyDescent="0.55000000000000004"/>
  <cols>
    <col min="1" max="1" width="2.58203125" style="173" customWidth="1"/>
    <col min="2" max="2" width="2.58203125" style="175" customWidth="1"/>
    <col min="3" max="19" width="2.58203125" style="173" customWidth="1"/>
    <col min="20" max="20" width="3.6640625" style="173" bestFit="1" customWidth="1"/>
    <col min="21" max="21" width="2.58203125" style="173" customWidth="1"/>
    <col min="22" max="22" width="3.6640625" style="175" bestFit="1" customWidth="1"/>
    <col min="23" max="33" width="2.58203125" style="173" customWidth="1"/>
    <col min="34" max="34" width="3.6640625" style="173" bestFit="1" customWidth="1"/>
    <col min="35" max="35" width="2.58203125" style="173" customWidth="1"/>
    <col min="36" max="36" width="3.6640625" style="173" bestFit="1" customWidth="1"/>
    <col min="37" max="59" width="2.58203125" style="173" customWidth="1"/>
    <col min="60" max="60" width="3.6640625" style="173" bestFit="1" customWidth="1"/>
    <col min="61" max="61" width="2.58203125" style="173" customWidth="1"/>
    <col min="62" max="62" width="3.6640625" style="173" bestFit="1" customWidth="1"/>
    <col min="63" max="70" width="2.58203125" style="173" customWidth="1"/>
    <col min="71" max="71" width="3.6640625" style="173" bestFit="1" customWidth="1"/>
    <col min="72" max="72" width="2.58203125" style="173" customWidth="1"/>
    <col min="73" max="73" width="3.6640625" style="173" bestFit="1" customWidth="1"/>
    <col min="74" max="74" width="2.58203125" style="173" customWidth="1"/>
    <col min="75" max="75" width="69.6640625" style="173" customWidth="1"/>
    <col min="76" max="16384" width="8.6640625" style="173"/>
  </cols>
  <sheetData>
    <row r="1" spans="2:75" ht="18.5" thickBot="1" x14ac:dyDescent="0.6">
      <c r="B1" s="174"/>
    </row>
    <row r="2" spans="2:75" ht="18.5" customHeight="1" thickBot="1" x14ac:dyDescent="0.6">
      <c r="B2" s="621" t="s">
        <v>444</v>
      </c>
      <c r="C2" s="622"/>
      <c r="D2" s="622"/>
      <c r="E2" s="622"/>
      <c r="F2" s="622"/>
      <c r="G2" s="622"/>
      <c r="H2" s="622"/>
      <c r="I2" s="622"/>
      <c r="J2" s="623"/>
      <c r="BW2" s="345" t="s">
        <v>730</v>
      </c>
    </row>
    <row r="3" spans="2:75" ht="16.5" customHeight="1" thickBot="1" x14ac:dyDescent="0.6">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U3" s="641" t="s">
        <v>349</v>
      </c>
      <c r="AV3" s="641"/>
      <c r="AW3" s="641"/>
      <c r="AX3" s="641"/>
      <c r="AY3" s="641"/>
      <c r="AZ3" s="641"/>
      <c r="BA3" s="641"/>
      <c r="BB3" s="624" t="str">
        <f>基本情報入力シート!J32</f>
        <v>ヘルパーステーション　◇◇ケアサービス</v>
      </c>
      <c r="BC3" s="624"/>
      <c r="BD3" s="624"/>
      <c r="BE3" s="624"/>
      <c r="BF3" s="624"/>
      <c r="BG3" s="624"/>
      <c r="BH3" s="624"/>
      <c r="BI3" s="624"/>
      <c r="BJ3" s="624"/>
      <c r="BK3" s="624"/>
      <c r="BL3" s="624"/>
      <c r="BM3" s="624"/>
      <c r="BN3" s="624"/>
      <c r="BO3" s="624"/>
      <c r="BP3" s="624"/>
      <c r="BQ3" s="624"/>
      <c r="BR3" s="624"/>
      <c r="BS3" s="624"/>
      <c r="BT3" s="624"/>
      <c r="BU3" s="624"/>
      <c r="BV3" s="624"/>
    </row>
    <row r="4" spans="2:75" ht="17" customHeight="1" thickTop="1" thickBot="1" x14ac:dyDescent="0.6">
      <c r="B4" s="181" t="s">
        <v>465</v>
      </c>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U4" s="640" t="s">
        <v>388</v>
      </c>
      <c r="AV4" s="640"/>
      <c r="AW4" s="640"/>
      <c r="AX4" s="640"/>
      <c r="AY4" s="640"/>
      <c r="AZ4" s="640"/>
      <c r="BA4" s="640"/>
      <c r="BB4" s="638">
        <f>ROUNDDOWN(MIN(BB5,300000),-3)</f>
        <v>71000</v>
      </c>
      <c r="BC4" s="638"/>
      <c r="BD4" s="638"/>
      <c r="BE4" s="638"/>
      <c r="BF4" s="638"/>
      <c r="BG4" s="638"/>
      <c r="BH4" s="638"/>
      <c r="BI4" s="638"/>
      <c r="BJ4" s="638"/>
      <c r="BK4" s="638"/>
      <c r="BL4" s="638"/>
      <c r="BM4" s="638"/>
      <c r="BN4" s="638"/>
      <c r="BO4" s="638"/>
      <c r="BP4" s="638"/>
      <c r="BQ4" s="638"/>
      <c r="BR4" s="638"/>
      <c r="BS4" s="638"/>
      <c r="BT4" s="638"/>
      <c r="BU4" s="638"/>
      <c r="BV4" s="638"/>
      <c r="BW4" s="179" t="s">
        <v>682</v>
      </c>
    </row>
    <row r="5" spans="2:75" ht="18.5" customHeight="1" thickTop="1" thickBot="1" x14ac:dyDescent="0.6">
      <c r="B5" s="642" t="str">
        <f>IF(基本情報入力シート!J44="該当","〇","")</f>
        <v>〇</v>
      </c>
      <c r="C5" s="643"/>
      <c r="D5" s="630" t="s">
        <v>466</v>
      </c>
      <c r="E5" s="631"/>
      <c r="F5" s="631"/>
      <c r="G5" s="631"/>
      <c r="H5" s="631"/>
      <c r="I5" s="631"/>
      <c r="J5" s="631"/>
      <c r="K5" s="631"/>
      <c r="L5" s="631"/>
      <c r="M5" s="631"/>
      <c r="N5" s="631"/>
      <c r="O5" s="631"/>
      <c r="P5" s="632"/>
      <c r="AU5" s="640" t="s">
        <v>1</v>
      </c>
      <c r="AV5" s="640"/>
      <c r="AW5" s="640"/>
      <c r="AX5" s="640"/>
      <c r="AY5" s="640"/>
      <c r="AZ5" s="640"/>
      <c r="BA5" s="640"/>
      <c r="BB5" s="638">
        <f>SUM(BO21,BO38,BO55)</f>
        <v>71000</v>
      </c>
      <c r="BC5" s="638"/>
      <c r="BD5" s="638"/>
      <c r="BE5" s="638"/>
      <c r="BF5" s="638"/>
      <c r="BG5" s="638"/>
      <c r="BH5" s="638"/>
      <c r="BI5" s="638"/>
      <c r="BJ5" s="638"/>
      <c r="BK5" s="638"/>
      <c r="BL5" s="638"/>
      <c r="BM5" s="638"/>
      <c r="BN5" s="638"/>
      <c r="BO5" s="638"/>
      <c r="BP5" s="638"/>
      <c r="BQ5" s="638"/>
      <c r="BR5" s="638"/>
      <c r="BS5" s="638"/>
      <c r="BT5" s="638"/>
      <c r="BU5" s="638"/>
      <c r="BV5" s="638"/>
    </row>
    <row r="6" spans="2:75" ht="17" customHeight="1" thickTop="1" thickBot="1" x14ac:dyDescent="0.6">
      <c r="B6" s="628"/>
      <c r="C6" s="629"/>
      <c r="D6" s="633"/>
      <c r="E6" s="634"/>
      <c r="F6" s="634"/>
      <c r="G6" s="634"/>
      <c r="H6" s="634"/>
      <c r="I6" s="634"/>
      <c r="J6" s="634"/>
      <c r="K6" s="634"/>
      <c r="L6" s="634"/>
      <c r="M6" s="634"/>
      <c r="N6" s="634"/>
      <c r="O6" s="634"/>
      <c r="P6" s="635"/>
      <c r="AU6" s="640" t="s">
        <v>390</v>
      </c>
      <c r="AV6" s="640"/>
      <c r="AW6" s="640"/>
      <c r="AX6" s="640"/>
      <c r="AY6" s="640"/>
      <c r="AZ6" s="640"/>
      <c r="BA6" s="640"/>
      <c r="BB6" s="638">
        <f>MIN(ROUNDDOWN((BB5-BB7),-3),BB4)</f>
        <v>71000</v>
      </c>
      <c r="BC6" s="638"/>
      <c r="BD6" s="638"/>
      <c r="BE6" s="638"/>
      <c r="BF6" s="638"/>
      <c r="BG6" s="638"/>
      <c r="BH6" s="638"/>
      <c r="BI6" s="638"/>
      <c r="BJ6" s="638"/>
      <c r="BK6" s="638"/>
      <c r="BL6" s="638"/>
      <c r="BM6" s="638"/>
      <c r="BN6" s="638"/>
      <c r="BO6" s="638"/>
      <c r="BP6" s="638"/>
      <c r="BQ6" s="638"/>
      <c r="BR6" s="638"/>
      <c r="BS6" s="638"/>
      <c r="BT6" s="638"/>
      <c r="BU6" s="638"/>
      <c r="BV6" s="638"/>
      <c r="BW6" s="179" t="s">
        <v>682</v>
      </c>
    </row>
    <row r="7" spans="2:75" ht="18" customHeight="1" thickTop="1" thickBot="1" x14ac:dyDescent="0.4">
      <c r="B7" s="626" t="str">
        <f>IF(基本情報入力シート!Z44="該当","〇","")</f>
        <v/>
      </c>
      <c r="C7" s="627"/>
      <c r="D7" s="630" t="s">
        <v>467</v>
      </c>
      <c r="E7" s="631"/>
      <c r="F7" s="631"/>
      <c r="G7" s="631"/>
      <c r="H7" s="631"/>
      <c r="I7" s="631"/>
      <c r="J7" s="631"/>
      <c r="K7" s="631"/>
      <c r="L7" s="631"/>
      <c r="M7" s="631"/>
      <c r="N7" s="631"/>
      <c r="O7" s="631"/>
      <c r="P7" s="632"/>
      <c r="AQ7" s="204"/>
      <c r="AR7" s="205"/>
      <c r="AS7" s="205"/>
      <c r="AT7" s="205"/>
      <c r="AU7" s="640" t="s">
        <v>389</v>
      </c>
      <c r="AV7" s="640"/>
      <c r="AW7" s="640"/>
      <c r="AX7" s="640"/>
      <c r="AY7" s="640"/>
      <c r="AZ7" s="640"/>
      <c r="BA7" s="640"/>
      <c r="BB7" s="639"/>
      <c r="BC7" s="639"/>
      <c r="BD7" s="639"/>
      <c r="BE7" s="639"/>
      <c r="BF7" s="639"/>
      <c r="BG7" s="639"/>
      <c r="BH7" s="639"/>
      <c r="BI7" s="639"/>
      <c r="BJ7" s="639"/>
      <c r="BK7" s="639"/>
      <c r="BL7" s="639"/>
      <c r="BM7" s="639"/>
      <c r="BN7" s="639"/>
      <c r="BO7" s="639"/>
      <c r="BP7" s="639"/>
      <c r="BQ7" s="639"/>
      <c r="BR7" s="639"/>
      <c r="BS7" s="639"/>
      <c r="BT7" s="639"/>
      <c r="BU7" s="639"/>
      <c r="BV7" s="639"/>
      <c r="BW7" s="78" t="s">
        <v>408</v>
      </c>
    </row>
    <row r="8" spans="2:75" ht="18.5" customHeight="1" thickTop="1" thickBot="1" x14ac:dyDescent="0.6">
      <c r="B8" s="628"/>
      <c r="C8" s="629"/>
      <c r="D8" s="633"/>
      <c r="E8" s="634"/>
      <c r="F8" s="634"/>
      <c r="G8" s="634"/>
      <c r="H8" s="634"/>
      <c r="I8" s="634"/>
      <c r="J8" s="634"/>
      <c r="K8" s="634"/>
      <c r="L8" s="634"/>
      <c r="M8" s="634"/>
      <c r="N8" s="634"/>
      <c r="O8" s="634"/>
      <c r="P8" s="635"/>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640" t="s">
        <v>386</v>
      </c>
      <c r="AV8" s="640"/>
      <c r="AW8" s="640"/>
      <c r="AX8" s="640"/>
      <c r="AY8" s="640"/>
      <c r="AZ8" s="640"/>
      <c r="BA8" s="640"/>
      <c r="BB8" s="636" t="s">
        <v>468</v>
      </c>
      <c r="BC8" s="636"/>
      <c r="BD8" s="636" t="s">
        <v>11</v>
      </c>
      <c r="BE8" s="636"/>
      <c r="BF8" s="177">
        <v>8</v>
      </c>
      <c r="BG8" s="202" t="s">
        <v>12</v>
      </c>
      <c r="BH8" s="75">
        <v>11</v>
      </c>
      <c r="BI8" s="202" t="s">
        <v>66</v>
      </c>
      <c r="BJ8" s="75">
        <v>20</v>
      </c>
      <c r="BK8" s="202" t="s">
        <v>13</v>
      </c>
      <c r="BL8" s="203"/>
      <c r="BM8" s="637" t="s">
        <v>469</v>
      </c>
      <c r="BN8" s="637"/>
      <c r="BO8" s="636" t="s">
        <v>11</v>
      </c>
      <c r="BP8" s="636"/>
      <c r="BQ8" s="75">
        <v>8</v>
      </c>
      <c r="BR8" s="202" t="s">
        <v>12</v>
      </c>
      <c r="BS8" s="75">
        <v>11</v>
      </c>
      <c r="BT8" s="202" t="s">
        <v>66</v>
      </c>
      <c r="BU8" s="75">
        <v>22</v>
      </c>
      <c r="BV8" s="202" t="s">
        <v>13</v>
      </c>
      <c r="BW8" s="179" t="s">
        <v>613</v>
      </c>
    </row>
    <row r="9" spans="2:75" ht="5" customHeight="1" x14ac:dyDescent="0.55000000000000004">
      <c r="B9" s="176"/>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c r="BV9" s="180"/>
      <c r="BW9" s="180"/>
    </row>
    <row r="10" spans="2:75" ht="18.5" customHeight="1" thickBot="1" x14ac:dyDescent="0.6">
      <c r="B10" s="206" t="s">
        <v>643</v>
      </c>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c r="BP10" s="180"/>
      <c r="BQ10" s="180"/>
      <c r="BR10" s="180"/>
      <c r="BS10" s="180"/>
      <c r="BT10" s="180"/>
      <c r="BU10" s="180"/>
      <c r="BV10" s="180"/>
    </row>
    <row r="11" spans="2:75" ht="5" customHeight="1" x14ac:dyDescent="0.55000000000000004">
      <c r="B11" s="182"/>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4"/>
    </row>
    <row r="12" spans="2:75" ht="18.5" customHeight="1" x14ac:dyDescent="0.55000000000000004">
      <c r="B12" s="185"/>
      <c r="C12" s="186" t="s">
        <v>457</v>
      </c>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186"/>
      <c r="AM12" s="186"/>
      <c r="AN12" s="186"/>
      <c r="AO12" s="186"/>
      <c r="AP12" s="186"/>
      <c r="AQ12" s="186"/>
      <c r="AR12" s="186"/>
      <c r="AS12" s="186"/>
      <c r="AT12" s="186"/>
      <c r="AU12" s="186"/>
      <c r="AV12" s="186"/>
      <c r="AW12" s="186"/>
      <c r="AX12" s="186"/>
      <c r="AY12" s="186"/>
      <c r="AZ12" s="186"/>
      <c r="BA12" s="186"/>
      <c r="BB12" s="186"/>
      <c r="BC12" s="186"/>
      <c r="BD12" s="186"/>
      <c r="BE12" s="186"/>
      <c r="BF12" s="186"/>
      <c r="BG12" s="186"/>
      <c r="BH12" s="186"/>
      <c r="BI12" s="186"/>
      <c r="BJ12" s="186"/>
      <c r="BK12" s="186"/>
      <c r="BL12" s="186"/>
      <c r="BM12" s="186"/>
      <c r="BN12" s="186"/>
      <c r="BO12" s="186"/>
      <c r="BP12" s="186"/>
      <c r="BQ12" s="186"/>
      <c r="BR12" s="186"/>
      <c r="BS12" s="186"/>
      <c r="BT12" s="186"/>
      <c r="BU12" s="186"/>
      <c r="BV12" s="187"/>
    </row>
    <row r="13" spans="2:75" ht="5" customHeight="1" x14ac:dyDescent="0.55000000000000004">
      <c r="B13" s="185"/>
      <c r="C13" s="186"/>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6"/>
      <c r="AK13" s="186"/>
      <c r="AL13" s="186"/>
      <c r="AM13" s="186"/>
      <c r="AN13" s="186"/>
      <c r="AO13" s="186"/>
      <c r="AP13" s="186"/>
      <c r="AQ13" s="186"/>
      <c r="AR13" s="186"/>
      <c r="AS13" s="186"/>
      <c r="AT13" s="186"/>
      <c r="AU13" s="186"/>
      <c r="AV13" s="186"/>
      <c r="AW13" s="186"/>
      <c r="AX13" s="186"/>
      <c r="AY13" s="186"/>
      <c r="AZ13" s="186"/>
      <c r="BA13" s="186"/>
      <c r="BB13" s="186"/>
      <c r="BC13" s="186"/>
      <c r="BD13" s="186"/>
      <c r="BE13" s="186"/>
      <c r="BF13" s="186"/>
      <c r="BG13" s="186"/>
      <c r="BH13" s="186"/>
      <c r="BI13" s="186"/>
      <c r="BJ13" s="186"/>
      <c r="BK13" s="186"/>
      <c r="BL13" s="186"/>
      <c r="BM13" s="186"/>
      <c r="BN13" s="186"/>
      <c r="BO13" s="186"/>
      <c r="BP13" s="186"/>
      <c r="BQ13" s="186"/>
      <c r="BR13" s="186"/>
      <c r="BS13" s="186"/>
      <c r="BT13" s="186"/>
      <c r="BU13" s="186"/>
      <c r="BV13" s="187"/>
    </row>
    <row r="14" spans="2:75" ht="18.5" customHeight="1" x14ac:dyDescent="0.55000000000000004">
      <c r="B14" s="185"/>
      <c r="C14" s="619" t="s">
        <v>481</v>
      </c>
      <c r="D14" s="619"/>
      <c r="E14" s="619"/>
      <c r="F14" s="619"/>
      <c r="G14" s="619"/>
      <c r="H14" s="619"/>
      <c r="I14" s="619"/>
      <c r="J14" s="186" t="s">
        <v>450</v>
      </c>
      <c r="K14" s="609" t="s">
        <v>760</v>
      </c>
      <c r="L14" s="609"/>
      <c r="M14" s="609"/>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c r="AK14" s="609"/>
      <c r="AL14" s="609"/>
      <c r="AM14" s="609"/>
      <c r="AN14" s="609"/>
      <c r="AO14" s="609"/>
      <c r="AP14" s="609"/>
      <c r="AQ14" s="609"/>
      <c r="AR14" s="609"/>
      <c r="AS14" s="609"/>
      <c r="AT14" s="609"/>
      <c r="AU14" s="609"/>
      <c r="AV14" s="609"/>
      <c r="AW14" s="609"/>
      <c r="AX14" s="609"/>
      <c r="AY14" s="609"/>
      <c r="AZ14" s="609"/>
      <c r="BA14" s="609"/>
      <c r="BB14" s="609"/>
      <c r="BC14" s="609"/>
      <c r="BD14" s="609"/>
      <c r="BE14" s="609"/>
      <c r="BF14" s="609"/>
      <c r="BG14" s="609"/>
      <c r="BH14" s="609"/>
      <c r="BI14" s="609"/>
      <c r="BJ14" s="609"/>
      <c r="BK14" s="609"/>
      <c r="BL14" s="609"/>
      <c r="BM14" s="609"/>
      <c r="BN14" s="609"/>
      <c r="BO14" s="609"/>
      <c r="BP14" s="609"/>
      <c r="BQ14" s="609"/>
      <c r="BR14" s="609"/>
      <c r="BS14" s="609"/>
      <c r="BT14" s="609"/>
      <c r="BU14" s="609"/>
      <c r="BV14" s="187" t="s">
        <v>451</v>
      </c>
    </row>
    <row r="15" spans="2:75" ht="5" customHeight="1" x14ac:dyDescent="0.55000000000000004">
      <c r="B15" s="185"/>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6"/>
      <c r="BE15" s="186"/>
      <c r="BF15" s="186"/>
      <c r="BG15" s="186"/>
      <c r="BH15" s="186"/>
      <c r="BI15" s="186"/>
      <c r="BJ15" s="186"/>
      <c r="BK15" s="186"/>
      <c r="BL15" s="186"/>
      <c r="BM15" s="186"/>
      <c r="BN15" s="186"/>
      <c r="BO15" s="186"/>
      <c r="BP15" s="186"/>
      <c r="BQ15" s="186"/>
      <c r="BR15" s="186"/>
      <c r="BS15" s="186"/>
      <c r="BT15" s="186"/>
      <c r="BU15" s="186"/>
      <c r="BV15" s="187"/>
    </row>
    <row r="16" spans="2:75" ht="18.5" customHeight="1" x14ac:dyDescent="0.55000000000000004">
      <c r="B16" s="185"/>
      <c r="C16" s="620" t="s">
        <v>482</v>
      </c>
      <c r="D16" s="620"/>
      <c r="E16" s="620"/>
      <c r="F16" s="620"/>
      <c r="G16" s="620"/>
      <c r="H16" s="620"/>
      <c r="I16" s="620"/>
      <c r="J16" s="186" t="s">
        <v>450</v>
      </c>
      <c r="K16" s="609" t="s">
        <v>761</v>
      </c>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609"/>
      <c r="AK16" s="609"/>
      <c r="AL16" s="609"/>
      <c r="AM16" s="609"/>
      <c r="AN16" s="609"/>
      <c r="AO16" s="609"/>
      <c r="AP16" s="609"/>
      <c r="AQ16" s="609"/>
      <c r="AR16" s="609"/>
      <c r="AS16" s="609"/>
      <c r="AT16" s="609"/>
      <c r="AU16" s="609"/>
      <c r="AV16" s="609"/>
      <c r="AW16" s="609"/>
      <c r="AX16" s="609"/>
      <c r="AY16" s="609"/>
      <c r="AZ16" s="609"/>
      <c r="BA16" s="609"/>
      <c r="BB16" s="609"/>
      <c r="BC16" s="609"/>
      <c r="BD16" s="609"/>
      <c r="BE16" s="609"/>
      <c r="BF16" s="609"/>
      <c r="BG16" s="609"/>
      <c r="BH16" s="609"/>
      <c r="BI16" s="609"/>
      <c r="BJ16" s="609"/>
      <c r="BK16" s="609"/>
      <c r="BL16" s="609"/>
      <c r="BM16" s="609"/>
      <c r="BN16" s="609"/>
      <c r="BO16" s="609"/>
      <c r="BP16" s="609"/>
      <c r="BQ16" s="609"/>
      <c r="BR16" s="609"/>
      <c r="BS16" s="609"/>
      <c r="BT16" s="609"/>
      <c r="BU16" s="609"/>
      <c r="BV16" s="187" t="s">
        <v>451</v>
      </c>
    </row>
    <row r="17" spans="2:75" ht="5" customHeight="1" x14ac:dyDescent="0.55000000000000004">
      <c r="B17" s="185"/>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186"/>
      <c r="BI17" s="186"/>
      <c r="BJ17" s="186"/>
      <c r="BK17" s="186"/>
      <c r="BL17" s="186"/>
      <c r="BM17" s="186"/>
      <c r="BN17" s="186"/>
      <c r="BO17" s="186"/>
      <c r="BP17" s="186"/>
      <c r="BQ17" s="186"/>
      <c r="BR17" s="186"/>
      <c r="BS17" s="186"/>
      <c r="BT17" s="186"/>
      <c r="BU17" s="186"/>
      <c r="BV17" s="187"/>
    </row>
    <row r="18" spans="2:75" ht="18.5" customHeight="1" x14ac:dyDescent="0.55000000000000004">
      <c r="B18" s="185"/>
      <c r="C18" s="619" t="s">
        <v>473</v>
      </c>
      <c r="D18" s="619"/>
      <c r="E18" s="619"/>
      <c r="F18" s="619"/>
      <c r="G18" s="619"/>
      <c r="H18" s="619"/>
      <c r="I18" s="619"/>
      <c r="J18" s="186"/>
      <c r="K18" s="610" t="s">
        <v>468</v>
      </c>
      <c r="L18" s="610"/>
      <c r="M18" s="610"/>
      <c r="N18" s="186" t="s">
        <v>455</v>
      </c>
      <c r="O18" s="610" t="s">
        <v>11</v>
      </c>
      <c r="P18" s="610"/>
      <c r="Q18" s="610"/>
      <c r="R18" s="94">
        <v>8</v>
      </c>
      <c r="S18" s="186" t="s">
        <v>12</v>
      </c>
      <c r="T18" s="94">
        <v>11</v>
      </c>
      <c r="U18" s="186" t="s">
        <v>66</v>
      </c>
      <c r="V18" s="94">
        <v>20</v>
      </c>
      <c r="W18" s="186" t="s">
        <v>13</v>
      </c>
      <c r="X18" s="186"/>
      <c r="Y18" s="610" t="s">
        <v>469</v>
      </c>
      <c r="Z18" s="610"/>
      <c r="AA18" s="610"/>
      <c r="AB18" s="186" t="s">
        <v>455</v>
      </c>
      <c r="AC18" s="610" t="s">
        <v>11</v>
      </c>
      <c r="AD18" s="610"/>
      <c r="AE18" s="610"/>
      <c r="AF18" s="94">
        <v>8</v>
      </c>
      <c r="AG18" s="186" t="s">
        <v>12</v>
      </c>
      <c r="AH18" s="94">
        <v>11</v>
      </c>
      <c r="AI18" s="186" t="s">
        <v>66</v>
      </c>
      <c r="AJ18" s="94">
        <v>22</v>
      </c>
      <c r="AK18" s="186" t="s">
        <v>13</v>
      </c>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7" t="s">
        <v>451</v>
      </c>
    </row>
    <row r="19" spans="2:75" ht="5" customHeight="1" x14ac:dyDescent="0.55000000000000004">
      <c r="B19" s="185"/>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6"/>
      <c r="BA19" s="186"/>
      <c r="BB19" s="186"/>
      <c r="BC19" s="186"/>
      <c r="BD19" s="186"/>
      <c r="BE19" s="186"/>
      <c r="BF19" s="186"/>
      <c r="BG19" s="186"/>
      <c r="BH19" s="186"/>
      <c r="BI19" s="186"/>
      <c r="BJ19" s="186"/>
      <c r="BK19" s="186"/>
      <c r="BL19" s="186"/>
      <c r="BM19" s="186"/>
      <c r="BN19" s="186"/>
      <c r="BO19" s="186"/>
      <c r="BP19" s="186"/>
      <c r="BQ19" s="186"/>
      <c r="BR19" s="186"/>
      <c r="BS19" s="186"/>
      <c r="BT19" s="186"/>
      <c r="BU19" s="186"/>
      <c r="BV19" s="187"/>
    </row>
    <row r="20" spans="2:75" ht="18.5" customHeight="1" x14ac:dyDescent="0.55000000000000004">
      <c r="B20" s="185"/>
      <c r="C20" s="601" t="s">
        <v>387</v>
      </c>
      <c r="D20" s="601"/>
      <c r="E20" s="601"/>
      <c r="F20" s="601"/>
      <c r="G20" s="601"/>
      <c r="H20" s="601" t="s">
        <v>67</v>
      </c>
      <c r="I20" s="601"/>
      <c r="J20" s="601"/>
      <c r="K20" s="601"/>
      <c r="L20" s="601"/>
      <c r="M20" s="601"/>
      <c r="N20" s="602" t="s">
        <v>686</v>
      </c>
      <c r="O20" s="603"/>
      <c r="P20" s="603"/>
      <c r="Q20" s="603"/>
      <c r="R20" s="603"/>
      <c r="S20" s="603"/>
      <c r="T20" s="603"/>
      <c r="U20" s="603"/>
      <c r="V20" s="603"/>
      <c r="W20" s="603"/>
      <c r="X20" s="603"/>
      <c r="Y20" s="603"/>
      <c r="Z20" s="603"/>
      <c r="AA20" s="603"/>
      <c r="AB20" s="603"/>
      <c r="AC20" s="603"/>
      <c r="AD20" s="603"/>
      <c r="AE20" s="603"/>
      <c r="AF20" s="603"/>
      <c r="AG20" s="603"/>
      <c r="AH20" s="603"/>
      <c r="AI20" s="603"/>
      <c r="AJ20" s="603"/>
      <c r="AK20" s="603"/>
      <c r="AL20" s="603"/>
      <c r="AM20" s="603"/>
      <c r="AN20" s="603"/>
      <c r="AO20" s="603"/>
      <c r="AP20" s="603"/>
      <c r="AQ20" s="603"/>
      <c r="AR20" s="603"/>
      <c r="AS20" s="603"/>
      <c r="AT20" s="603"/>
      <c r="AU20" s="603"/>
      <c r="AV20" s="603"/>
      <c r="AW20" s="603"/>
      <c r="AX20" s="603"/>
      <c r="AY20" s="603"/>
      <c r="AZ20" s="603"/>
      <c r="BA20" s="603"/>
      <c r="BB20" s="603"/>
      <c r="BC20" s="603"/>
      <c r="BD20" s="603"/>
      <c r="BE20" s="603"/>
      <c r="BF20" s="603"/>
      <c r="BG20" s="603"/>
      <c r="BH20" s="603"/>
      <c r="BI20" s="603"/>
      <c r="BJ20" s="603"/>
      <c r="BK20" s="603"/>
      <c r="BL20" s="603"/>
      <c r="BM20" s="604"/>
      <c r="BN20" s="190"/>
      <c r="BO20" s="190" t="s">
        <v>459</v>
      </c>
      <c r="BP20" s="190"/>
      <c r="BR20" s="190"/>
      <c r="BS20" s="190"/>
      <c r="BT20" s="190"/>
      <c r="BU20" s="190"/>
      <c r="BV20" s="187"/>
    </row>
    <row r="21" spans="2:75" ht="18.5" customHeight="1" x14ac:dyDescent="0.55000000000000004">
      <c r="B21" s="185"/>
      <c r="C21" s="614" t="s">
        <v>604</v>
      </c>
      <c r="D21" s="614"/>
      <c r="E21" s="614"/>
      <c r="F21" s="614"/>
      <c r="G21" s="614"/>
      <c r="H21" s="597">
        <v>6000</v>
      </c>
      <c r="I21" s="597"/>
      <c r="J21" s="597"/>
      <c r="K21" s="597"/>
      <c r="L21" s="597"/>
      <c r="M21" s="597"/>
      <c r="N21" s="598" t="s">
        <v>762</v>
      </c>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599"/>
      <c r="BG21" s="599"/>
      <c r="BH21" s="599"/>
      <c r="BI21" s="599"/>
      <c r="BJ21" s="599"/>
      <c r="BK21" s="599"/>
      <c r="BL21" s="599"/>
      <c r="BM21" s="600"/>
      <c r="BN21" s="190"/>
      <c r="BO21" s="625">
        <f>SUM(H21:M25)</f>
        <v>71000</v>
      </c>
      <c r="BP21" s="625"/>
      <c r="BQ21" s="625"/>
      <c r="BR21" s="625"/>
      <c r="BS21" s="625"/>
      <c r="BT21" s="625"/>
      <c r="BU21" s="190" t="s">
        <v>5</v>
      </c>
      <c r="BV21" s="207"/>
    </row>
    <row r="22" spans="2:75" ht="18.5" customHeight="1" x14ac:dyDescent="0.55000000000000004">
      <c r="B22" s="185"/>
      <c r="C22" s="614" t="s">
        <v>442</v>
      </c>
      <c r="D22" s="614"/>
      <c r="E22" s="614"/>
      <c r="F22" s="614"/>
      <c r="G22" s="614"/>
      <c r="H22" s="597">
        <v>60000</v>
      </c>
      <c r="I22" s="597"/>
      <c r="J22" s="597"/>
      <c r="K22" s="597"/>
      <c r="L22" s="597"/>
      <c r="M22" s="597"/>
      <c r="N22" s="598" t="s">
        <v>763</v>
      </c>
      <c r="O22" s="599"/>
      <c r="P22" s="599"/>
      <c r="Q22" s="599"/>
      <c r="R22" s="599"/>
      <c r="S22" s="599"/>
      <c r="T22" s="599"/>
      <c r="U22" s="599"/>
      <c r="V22" s="599"/>
      <c r="W22" s="599"/>
      <c r="X22" s="599"/>
      <c r="Y22" s="599"/>
      <c r="Z22" s="599"/>
      <c r="AA22" s="599"/>
      <c r="AB22" s="599"/>
      <c r="AC22" s="599"/>
      <c r="AD22" s="599"/>
      <c r="AE22" s="599"/>
      <c r="AF22" s="599"/>
      <c r="AG22" s="599"/>
      <c r="AH22" s="599"/>
      <c r="AI22" s="599"/>
      <c r="AJ22" s="599"/>
      <c r="AK22" s="599"/>
      <c r="AL22" s="599"/>
      <c r="AM22" s="599"/>
      <c r="AN22" s="599"/>
      <c r="AO22" s="599"/>
      <c r="AP22" s="599"/>
      <c r="AQ22" s="599"/>
      <c r="AR22" s="599"/>
      <c r="AS22" s="599"/>
      <c r="AT22" s="599"/>
      <c r="AU22" s="599"/>
      <c r="AV22" s="599"/>
      <c r="AW22" s="599"/>
      <c r="AX22" s="599"/>
      <c r="AY22" s="599"/>
      <c r="AZ22" s="599"/>
      <c r="BA22" s="599"/>
      <c r="BB22" s="599"/>
      <c r="BC22" s="599"/>
      <c r="BD22" s="599"/>
      <c r="BE22" s="599"/>
      <c r="BF22" s="599"/>
      <c r="BG22" s="599"/>
      <c r="BH22" s="599"/>
      <c r="BI22" s="599"/>
      <c r="BJ22" s="599"/>
      <c r="BK22" s="599"/>
      <c r="BL22" s="599"/>
      <c r="BM22" s="600"/>
      <c r="BN22" s="190"/>
      <c r="BO22" s="190"/>
      <c r="BP22" s="190"/>
      <c r="BQ22" s="190"/>
      <c r="BR22" s="190"/>
      <c r="BS22" s="190"/>
      <c r="BT22" s="190"/>
      <c r="BU22" s="190"/>
      <c r="BV22" s="187"/>
    </row>
    <row r="23" spans="2:75" ht="18.5" customHeight="1" x14ac:dyDescent="0.55000000000000004">
      <c r="B23" s="185"/>
      <c r="C23" s="614" t="s">
        <v>642</v>
      </c>
      <c r="D23" s="614"/>
      <c r="E23" s="614"/>
      <c r="F23" s="614"/>
      <c r="G23" s="614"/>
      <c r="H23" s="597">
        <v>5000</v>
      </c>
      <c r="I23" s="597"/>
      <c r="J23" s="597"/>
      <c r="K23" s="597"/>
      <c r="L23" s="597"/>
      <c r="M23" s="597"/>
      <c r="N23" s="598" t="s">
        <v>764</v>
      </c>
      <c r="O23" s="599"/>
      <c r="P23" s="599"/>
      <c r="Q23" s="599"/>
      <c r="R23" s="599"/>
      <c r="S23" s="599"/>
      <c r="T23" s="599"/>
      <c r="U23" s="599"/>
      <c r="V23" s="599"/>
      <c r="W23" s="599"/>
      <c r="X23" s="599"/>
      <c r="Y23" s="599"/>
      <c r="Z23" s="599"/>
      <c r="AA23" s="599"/>
      <c r="AB23" s="599"/>
      <c r="AC23" s="599"/>
      <c r="AD23" s="599"/>
      <c r="AE23" s="599"/>
      <c r="AF23" s="599"/>
      <c r="AG23" s="599"/>
      <c r="AH23" s="599"/>
      <c r="AI23" s="599"/>
      <c r="AJ23" s="599"/>
      <c r="AK23" s="599"/>
      <c r="AL23" s="599"/>
      <c r="AM23" s="599"/>
      <c r="AN23" s="599"/>
      <c r="AO23" s="599"/>
      <c r="AP23" s="599"/>
      <c r="AQ23" s="599"/>
      <c r="AR23" s="599"/>
      <c r="AS23" s="599"/>
      <c r="AT23" s="599"/>
      <c r="AU23" s="599"/>
      <c r="AV23" s="599"/>
      <c r="AW23" s="599"/>
      <c r="AX23" s="599"/>
      <c r="AY23" s="599"/>
      <c r="AZ23" s="599"/>
      <c r="BA23" s="599"/>
      <c r="BB23" s="599"/>
      <c r="BC23" s="599"/>
      <c r="BD23" s="599"/>
      <c r="BE23" s="599"/>
      <c r="BF23" s="599"/>
      <c r="BG23" s="599"/>
      <c r="BH23" s="599"/>
      <c r="BI23" s="599"/>
      <c r="BJ23" s="599"/>
      <c r="BK23" s="599"/>
      <c r="BL23" s="599"/>
      <c r="BM23" s="600"/>
      <c r="BN23" s="190"/>
      <c r="BO23" s="190"/>
      <c r="BP23" s="190"/>
      <c r="BQ23" s="190"/>
      <c r="BR23" s="190"/>
      <c r="BS23" s="190"/>
      <c r="BT23" s="190"/>
      <c r="BU23" s="190"/>
      <c r="BV23" s="187"/>
    </row>
    <row r="24" spans="2:75" ht="18.5" customHeight="1" x14ac:dyDescent="0.55000000000000004">
      <c r="B24" s="185"/>
      <c r="C24" s="614"/>
      <c r="D24" s="614"/>
      <c r="E24" s="614"/>
      <c r="F24" s="614"/>
      <c r="G24" s="614"/>
      <c r="H24" s="597"/>
      <c r="I24" s="597"/>
      <c r="J24" s="597"/>
      <c r="K24" s="597"/>
      <c r="L24" s="597"/>
      <c r="M24" s="597"/>
      <c r="N24" s="598"/>
      <c r="O24" s="599"/>
      <c r="P24" s="599"/>
      <c r="Q24" s="599"/>
      <c r="R24" s="599"/>
      <c r="S24" s="599"/>
      <c r="T24" s="599"/>
      <c r="U24" s="599"/>
      <c r="V24" s="599"/>
      <c r="W24" s="599"/>
      <c r="X24" s="599"/>
      <c r="Y24" s="599"/>
      <c r="Z24" s="599"/>
      <c r="AA24" s="599"/>
      <c r="AB24" s="599"/>
      <c r="AC24" s="599"/>
      <c r="AD24" s="599"/>
      <c r="AE24" s="599"/>
      <c r="AF24" s="599"/>
      <c r="AG24" s="599"/>
      <c r="AH24" s="599"/>
      <c r="AI24" s="599"/>
      <c r="AJ24" s="599"/>
      <c r="AK24" s="599"/>
      <c r="AL24" s="599"/>
      <c r="AM24" s="599"/>
      <c r="AN24" s="599"/>
      <c r="AO24" s="599"/>
      <c r="AP24" s="599"/>
      <c r="AQ24" s="599"/>
      <c r="AR24" s="599"/>
      <c r="AS24" s="599"/>
      <c r="AT24" s="599"/>
      <c r="AU24" s="599"/>
      <c r="AV24" s="599"/>
      <c r="AW24" s="599"/>
      <c r="AX24" s="599"/>
      <c r="AY24" s="599"/>
      <c r="AZ24" s="599"/>
      <c r="BA24" s="599"/>
      <c r="BB24" s="599"/>
      <c r="BC24" s="599"/>
      <c r="BD24" s="599"/>
      <c r="BE24" s="599"/>
      <c r="BF24" s="599"/>
      <c r="BG24" s="599"/>
      <c r="BH24" s="599"/>
      <c r="BI24" s="599"/>
      <c r="BJ24" s="599"/>
      <c r="BK24" s="599"/>
      <c r="BL24" s="599"/>
      <c r="BM24" s="600"/>
      <c r="BN24" s="190"/>
      <c r="BO24" s="190"/>
      <c r="BP24" s="190"/>
      <c r="BQ24" s="190"/>
      <c r="BR24" s="190"/>
      <c r="BS24" s="190"/>
      <c r="BT24" s="190"/>
      <c r="BU24" s="190"/>
      <c r="BV24" s="187"/>
    </row>
    <row r="25" spans="2:75" ht="18.5" customHeight="1" x14ac:dyDescent="0.55000000000000004">
      <c r="B25" s="185"/>
      <c r="C25" s="614"/>
      <c r="D25" s="614"/>
      <c r="E25" s="614"/>
      <c r="F25" s="614"/>
      <c r="G25" s="614"/>
      <c r="H25" s="597"/>
      <c r="I25" s="597"/>
      <c r="J25" s="597"/>
      <c r="K25" s="597"/>
      <c r="L25" s="597"/>
      <c r="M25" s="597"/>
      <c r="N25" s="598"/>
      <c r="O25" s="599"/>
      <c r="P25" s="599"/>
      <c r="Q25" s="599"/>
      <c r="R25" s="599"/>
      <c r="S25" s="599"/>
      <c r="T25" s="599"/>
      <c r="U25" s="599"/>
      <c r="V25" s="599"/>
      <c r="W25" s="599"/>
      <c r="X25" s="599"/>
      <c r="Y25" s="599"/>
      <c r="Z25" s="599"/>
      <c r="AA25" s="599"/>
      <c r="AB25" s="599"/>
      <c r="AC25" s="599"/>
      <c r="AD25" s="599"/>
      <c r="AE25" s="599"/>
      <c r="AF25" s="599"/>
      <c r="AG25" s="599"/>
      <c r="AH25" s="599"/>
      <c r="AI25" s="599"/>
      <c r="AJ25" s="599"/>
      <c r="AK25" s="599"/>
      <c r="AL25" s="599"/>
      <c r="AM25" s="599"/>
      <c r="AN25" s="599"/>
      <c r="AO25" s="599"/>
      <c r="AP25" s="599"/>
      <c r="AQ25" s="599"/>
      <c r="AR25" s="599"/>
      <c r="AS25" s="599"/>
      <c r="AT25" s="599"/>
      <c r="AU25" s="599"/>
      <c r="AV25" s="599"/>
      <c r="AW25" s="599"/>
      <c r="AX25" s="599"/>
      <c r="AY25" s="599"/>
      <c r="AZ25" s="599"/>
      <c r="BA25" s="599"/>
      <c r="BB25" s="599"/>
      <c r="BC25" s="599"/>
      <c r="BD25" s="599"/>
      <c r="BE25" s="599"/>
      <c r="BF25" s="599"/>
      <c r="BG25" s="599"/>
      <c r="BH25" s="599"/>
      <c r="BI25" s="599"/>
      <c r="BJ25" s="599"/>
      <c r="BK25" s="599"/>
      <c r="BL25" s="599"/>
      <c r="BM25" s="600"/>
      <c r="BN25" s="190"/>
      <c r="BO25" s="190"/>
      <c r="BP25" s="190"/>
      <c r="BQ25" s="190"/>
      <c r="BR25" s="190"/>
      <c r="BS25" s="190"/>
      <c r="BT25" s="190"/>
      <c r="BU25" s="190"/>
      <c r="BV25" s="187"/>
    </row>
    <row r="26" spans="2:75" ht="5" customHeight="1" thickBot="1" x14ac:dyDescent="0.6">
      <c r="B26" s="191"/>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3"/>
    </row>
    <row r="27" spans="2:75" ht="5" customHeight="1" thickBot="1" x14ac:dyDescent="0.6">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row>
    <row r="28" spans="2:75" ht="5" customHeight="1" x14ac:dyDescent="0.55000000000000004">
      <c r="B28" s="182"/>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4"/>
    </row>
    <row r="29" spans="2:75" ht="18.5" customHeight="1" x14ac:dyDescent="0.55000000000000004">
      <c r="B29" s="185"/>
      <c r="C29" s="186" t="s">
        <v>461</v>
      </c>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7"/>
    </row>
    <row r="30" spans="2:75" ht="5" customHeight="1" x14ac:dyDescent="0.55000000000000004">
      <c r="B30" s="185"/>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7"/>
    </row>
    <row r="31" spans="2:75" ht="18.5" customHeight="1" x14ac:dyDescent="0.55000000000000004">
      <c r="B31" s="185"/>
      <c r="C31" s="619" t="s">
        <v>481</v>
      </c>
      <c r="D31" s="619"/>
      <c r="E31" s="619"/>
      <c r="F31" s="619"/>
      <c r="G31" s="619"/>
      <c r="H31" s="619"/>
      <c r="I31" s="619"/>
      <c r="J31" s="186" t="s">
        <v>450</v>
      </c>
      <c r="K31" s="609"/>
      <c r="L31" s="609"/>
      <c r="M31" s="609"/>
      <c r="N31" s="609"/>
      <c r="O31" s="609"/>
      <c r="P31" s="609"/>
      <c r="Q31" s="609"/>
      <c r="R31" s="609"/>
      <c r="S31" s="609"/>
      <c r="T31" s="609"/>
      <c r="U31" s="609"/>
      <c r="V31" s="609"/>
      <c r="W31" s="609"/>
      <c r="X31" s="609"/>
      <c r="Y31" s="609"/>
      <c r="Z31" s="609"/>
      <c r="AA31" s="609"/>
      <c r="AB31" s="609"/>
      <c r="AC31" s="609"/>
      <c r="AD31" s="609"/>
      <c r="AE31" s="609"/>
      <c r="AF31" s="609"/>
      <c r="AG31" s="609"/>
      <c r="AH31" s="609"/>
      <c r="AI31" s="609"/>
      <c r="AJ31" s="609"/>
      <c r="AK31" s="609"/>
      <c r="AL31" s="609"/>
      <c r="AM31" s="609"/>
      <c r="AN31" s="609"/>
      <c r="AO31" s="609"/>
      <c r="AP31" s="609"/>
      <c r="AQ31" s="609"/>
      <c r="AR31" s="609"/>
      <c r="AS31" s="609"/>
      <c r="AT31" s="609"/>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609"/>
      <c r="BS31" s="609"/>
      <c r="BT31" s="609"/>
      <c r="BU31" s="609"/>
      <c r="BV31" s="187" t="s">
        <v>451</v>
      </c>
      <c r="BW31" s="180"/>
    </row>
    <row r="32" spans="2:75" ht="5" customHeight="1" x14ac:dyDescent="0.55000000000000004">
      <c r="B32" s="185"/>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7"/>
    </row>
    <row r="33" spans="2:74" ht="18.5" customHeight="1" x14ac:dyDescent="0.55000000000000004">
      <c r="B33" s="185"/>
      <c r="C33" s="620" t="s">
        <v>482</v>
      </c>
      <c r="D33" s="620"/>
      <c r="E33" s="620"/>
      <c r="F33" s="620"/>
      <c r="G33" s="620"/>
      <c r="H33" s="620"/>
      <c r="I33" s="620"/>
      <c r="J33" s="186" t="s">
        <v>450</v>
      </c>
      <c r="K33" s="609"/>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187" t="s">
        <v>451</v>
      </c>
    </row>
    <row r="34" spans="2:74" ht="5" customHeight="1" x14ac:dyDescent="0.55000000000000004">
      <c r="B34" s="185"/>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86"/>
      <c r="BS34" s="186"/>
      <c r="BT34" s="186"/>
      <c r="BU34" s="186"/>
      <c r="BV34" s="187"/>
    </row>
    <row r="35" spans="2:74" ht="18.5" customHeight="1" x14ac:dyDescent="0.55000000000000004">
      <c r="B35" s="185"/>
      <c r="C35" s="619" t="s">
        <v>473</v>
      </c>
      <c r="D35" s="619"/>
      <c r="E35" s="619"/>
      <c r="F35" s="619"/>
      <c r="G35" s="619"/>
      <c r="H35" s="619"/>
      <c r="I35" s="619"/>
      <c r="J35" s="186"/>
      <c r="K35" s="610" t="s">
        <v>468</v>
      </c>
      <c r="L35" s="610"/>
      <c r="M35" s="610"/>
      <c r="N35" s="186" t="s">
        <v>455</v>
      </c>
      <c r="O35" s="610" t="s">
        <v>11</v>
      </c>
      <c r="P35" s="610"/>
      <c r="Q35" s="610"/>
      <c r="R35" s="94"/>
      <c r="S35" s="186" t="s">
        <v>12</v>
      </c>
      <c r="T35" s="94"/>
      <c r="U35" s="186" t="s">
        <v>66</v>
      </c>
      <c r="V35" s="94"/>
      <c r="W35" s="186" t="s">
        <v>13</v>
      </c>
      <c r="X35" s="186"/>
      <c r="Y35" s="610" t="s">
        <v>469</v>
      </c>
      <c r="Z35" s="610"/>
      <c r="AA35" s="610"/>
      <c r="AB35" s="186" t="s">
        <v>455</v>
      </c>
      <c r="AC35" s="610" t="s">
        <v>11</v>
      </c>
      <c r="AD35" s="610"/>
      <c r="AE35" s="610"/>
      <c r="AF35" s="94"/>
      <c r="AG35" s="186" t="s">
        <v>12</v>
      </c>
      <c r="AH35" s="94"/>
      <c r="AI35" s="186" t="s">
        <v>66</v>
      </c>
      <c r="AJ35" s="94"/>
      <c r="AK35" s="186" t="s">
        <v>13</v>
      </c>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7" t="s">
        <v>451</v>
      </c>
    </row>
    <row r="36" spans="2:74" ht="5" customHeight="1" x14ac:dyDescent="0.55000000000000004">
      <c r="B36" s="185"/>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c r="BU36" s="186"/>
      <c r="BV36" s="187"/>
    </row>
    <row r="37" spans="2:74" ht="18.5" customHeight="1" x14ac:dyDescent="0.55000000000000004">
      <c r="B37" s="185"/>
      <c r="C37" s="601" t="s">
        <v>387</v>
      </c>
      <c r="D37" s="601"/>
      <c r="E37" s="601"/>
      <c r="F37" s="601"/>
      <c r="G37" s="601"/>
      <c r="H37" s="601" t="s">
        <v>67</v>
      </c>
      <c r="I37" s="601"/>
      <c r="J37" s="601"/>
      <c r="K37" s="601"/>
      <c r="L37" s="601"/>
      <c r="M37" s="601"/>
      <c r="N37" s="602" t="s">
        <v>686</v>
      </c>
      <c r="O37" s="603"/>
      <c r="P37" s="603"/>
      <c r="Q37" s="603"/>
      <c r="R37" s="603"/>
      <c r="S37" s="603"/>
      <c r="T37" s="603"/>
      <c r="U37" s="603"/>
      <c r="V37" s="603"/>
      <c r="W37" s="603"/>
      <c r="X37" s="603"/>
      <c r="Y37" s="603"/>
      <c r="Z37" s="603"/>
      <c r="AA37" s="603"/>
      <c r="AB37" s="603"/>
      <c r="AC37" s="603"/>
      <c r="AD37" s="603"/>
      <c r="AE37" s="603"/>
      <c r="AF37" s="603"/>
      <c r="AG37" s="603"/>
      <c r="AH37" s="603"/>
      <c r="AI37" s="603"/>
      <c r="AJ37" s="603"/>
      <c r="AK37" s="603"/>
      <c r="AL37" s="603"/>
      <c r="AM37" s="603"/>
      <c r="AN37" s="603"/>
      <c r="AO37" s="603"/>
      <c r="AP37" s="603"/>
      <c r="AQ37" s="603"/>
      <c r="AR37" s="603"/>
      <c r="AS37" s="603"/>
      <c r="AT37" s="603"/>
      <c r="AU37" s="603"/>
      <c r="AV37" s="603"/>
      <c r="AW37" s="603"/>
      <c r="AX37" s="603"/>
      <c r="AY37" s="603"/>
      <c r="AZ37" s="603"/>
      <c r="BA37" s="603"/>
      <c r="BB37" s="603"/>
      <c r="BC37" s="603"/>
      <c r="BD37" s="603"/>
      <c r="BE37" s="603"/>
      <c r="BF37" s="603"/>
      <c r="BG37" s="603"/>
      <c r="BH37" s="603"/>
      <c r="BI37" s="603"/>
      <c r="BJ37" s="603"/>
      <c r="BK37" s="603"/>
      <c r="BL37" s="603"/>
      <c r="BM37" s="604"/>
      <c r="BN37" s="190"/>
      <c r="BO37" s="190" t="s">
        <v>479</v>
      </c>
      <c r="BP37" s="190"/>
      <c r="BR37" s="190"/>
      <c r="BS37" s="190"/>
      <c r="BT37" s="190"/>
      <c r="BU37" s="190"/>
      <c r="BV37" s="187"/>
    </row>
    <row r="38" spans="2:74" ht="18.5" customHeight="1" x14ac:dyDescent="0.55000000000000004">
      <c r="B38" s="185"/>
      <c r="C38" s="614"/>
      <c r="D38" s="614"/>
      <c r="E38" s="614"/>
      <c r="F38" s="614"/>
      <c r="G38" s="614"/>
      <c r="H38" s="597"/>
      <c r="I38" s="597"/>
      <c r="J38" s="597"/>
      <c r="K38" s="597"/>
      <c r="L38" s="597"/>
      <c r="M38" s="597"/>
      <c r="N38" s="598"/>
      <c r="O38" s="599"/>
      <c r="P38" s="599"/>
      <c r="Q38" s="599"/>
      <c r="R38" s="599"/>
      <c r="S38" s="599"/>
      <c r="T38" s="599"/>
      <c r="U38" s="599"/>
      <c r="V38" s="599"/>
      <c r="W38" s="599"/>
      <c r="X38" s="599"/>
      <c r="Y38" s="599"/>
      <c r="Z38" s="599"/>
      <c r="AA38" s="599"/>
      <c r="AB38" s="599"/>
      <c r="AC38" s="599"/>
      <c r="AD38" s="599"/>
      <c r="AE38" s="599"/>
      <c r="AF38" s="599"/>
      <c r="AG38" s="599"/>
      <c r="AH38" s="599"/>
      <c r="AI38" s="599"/>
      <c r="AJ38" s="599"/>
      <c r="AK38" s="599"/>
      <c r="AL38" s="599"/>
      <c r="AM38" s="599"/>
      <c r="AN38" s="599"/>
      <c r="AO38" s="599"/>
      <c r="AP38" s="599"/>
      <c r="AQ38" s="599"/>
      <c r="AR38" s="599"/>
      <c r="AS38" s="599"/>
      <c r="AT38" s="599"/>
      <c r="AU38" s="599"/>
      <c r="AV38" s="599"/>
      <c r="AW38" s="599"/>
      <c r="AX38" s="599"/>
      <c r="AY38" s="599"/>
      <c r="AZ38" s="599"/>
      <c r="BA38" s="599"/>
      <c r="BB38" s="599"/>
      <c r="BC38" s="599"/>
      <c r="BD38" s="599"/>
      <c r="BE38" s="599"/>
      <c r="BF38" s="599"/>
      <c r="BG38" s="599"/>
      <c r="BH38" s="599"/>
      <c r="BI38" s="599"/>
      <c r="BJ38" s="599"/>
      <c r="BK38" s="599"/>
      <c r="BL38" s="599"/>
      <c r="BM38" s="600"/>
      <c r="BN38" s="190"/>
      <c r="BO38" s="625">
        <f>SUM(H38:M42)</f>
        <v>0</v>
      </c>
      <c r="BP38" s="625"/>
      <c r="BQ38" s="625"/>
      <c r="BR38" s="625"/>
      <c r="BS38" s="625"/>
      <c r="BT38" s="625"/>
      <c r="BU38" s="190" t="s">
        <v>5</v>
      </c>
      <c r="BV38" s="207"/>
    </row>
    <row r="39" spans="2:74" ht="18.5" customHeight="1" x14ac:dyDescent="0.55000000000000004">
      <c r="B39" s="185"/>
      <c r="C39" s="614"/>
      <c r="D39" s="614"/>
      <c r="E39" s="614"/>
      <c r="F39" s="614"/>
      <c r="G39" s="614"/>
      <c r="H39" s="597"/>
      <c r="I39" s="597"/>
      <c r="J39" s="597"/>
      <c r="K39" s="597"/>
      <c r="L39" s="597"/>
      <c r="M39" s="597"/>
      <c r="N39" s="598"/>
      <c r="O39" s="599"/>
      <c r="P39" s="599"/>
      <c r="Q39" s="599"/>
      <c r="R39" s="599"/>
      <c r="S39" s="599"/>
      <c r="T39" s="599"/>
      <c r="U39" s="599"/>
      <c r="V39" s="599"/>
      <c r="W39" s="599"/>
      <c r="X39" s="599"/>
      <c r="Y39" s="599"/>
      <c r="Z39" s="599"/>
      <c r="AA39" s="599"/>
      <c r="AB39" s="599"/>
      <c r="AC39" s="599"/>
      <c r="AD39" s="599"/>
      <c r="AE39" s="599"/>
      <c r="AF39" s="599"/>
      <c r="AG39" s="599"/>
      <c r="AH39" s="599"/>
      <c r="AI39" s="599"/>
      <c r="AJ39" s="599"/>
      <c r="AK39" s="599"/>
      <c r="AL39" s="599"/>
      <c r="AM39" s="599"/>
      <c r="AN39" s="599"/>
      <c r="AO39" s="599"/>
      <c r="AP39" s="599"/>
      <c r="AQ39" s="599"/>
      <c r="AR39" s="599"/>
      <c r="AS39" s="599"/>
      <c r="AT39" s="599"/>
      <c r="AU39" s="599"/>
      <c r="AV39" s="599"/>
      <c r="AW39" s="599"/>
      <c r="AX39" s="599"/>
      <c r="AY39" s="599"/>
      <c r="AZ39" s="599"/>
      <c r="BA39" s="599"/>
      <c r="BB39" s="599"/>
      <c r="BC39" s="599"/>
      <c r="BD39" s="599"/>
      <c r="BE39" s="599"/>
      <c r="BF39" s="599"/>
      <c r="BG39" s="599"/>
      <c r="BH39" s="599"/>
      <c r="BI39" s="599"/>
      <c r="BJ39" s="599"/>
      <c r="BK39" s="599"/>
      <c r="BL39" s="599"/>
      <c r="BM39" s="600"/>
      <c r="BN39" s="190"/>
      <c r="BO39" s="190"/>
      <c r="BP39" s="190"/>
      <c r="BQ39" s="190"/>
      <c r="BR39" s="190"/>
      <c r="BS39" s="190"/>
      <c r="BT39" s="190"/>
      <c r="BU39" s="190"/>
      <c r="BV39" s="187"/>
    </row>
    <row r="40" spans="2:74" ht="18.5" customHeight="1" x14ac:dyDescent="0.55000000000000004">
      <c r="B40" s="185"/>
      <c r="C40" s="614"/>
      <c r="D40" s="614"/>
      <c r="E40" s="614"/>
      <c r="F40" s="614"/>
      <c r="G40" s="614"/>
      <c r="H40" s="597"/>
      <c r="I40" s="597"/>
      <c r="J40" s="597"/>
      <c r="K40" s="597"/>
      <c r="L40" s="597"/>
      <c r="M40" s="597"/>
      <c r="N40" s="598"/>
      <c r="O40" s="599"/>
      <c r="P40" s="599"/>
      <c r="Q40" s="599"/>
      <c r="R40" s="599"/>
      <c r="S40" s="599"/>
      <c r="T40" s="599"/>
      <c r="U40" s="599"/>
      <c r="V40" s="599"/>
      <c r="W40" s="599"/>
      <c r="X40" s="599"/>
      <c r="Y40" s="599"/>
      <c r="Z40" s="599"/>
      <c r="AA40" s="599"/>
      <c r="AB40" s="599"/>
      <c r="AC40" s="599"/>
      <c r="AD40" s="599"/>
      <c r="AE40" s="599"/>
      <c r="AF40" s="599"/>
      <c r="AG40" s="599"/>
      <c r="AH40" s="599"/>
      <c r="AI40" s="599"/>
      <c r="AJ40" s="599"/>
      <c r="AK40" s="599"/>
      <c r="AL40" s="599"/>
      <c r="AM40" s="599"/>
      <c r="AN40" s="599"/>
      <c r="AO40" s="599"/>
      <c r="AP40" s="599"/>
      <c r="AQ40" s="599"/>
      <c r="AR40" s="599"/>
      <c r="AS40" s="599"/>
      <c r="AT40" s="599"/>
      <c r="AU40" s="599"/>
      <c r="AV40" s="599"/>
      <c r="AW40" s="599"/>
      <c r="AX40" s="599"/>
      <c r="AY40" s="599"/>
      <c r="AZ40" s="599"/>
      <c r="BA40" s="599"/>
      <c r="BB40" s="599"/>
      <c r="BC40" s="599"/>
      <c r="BD40" s="599"/>
      <c r="BE40" s="599"/>
      <c r="BF40" s="599"/>
      <c r="BG40" s="599"/>
      <c r="BH40" s="599"/>
      <c r="BI40" s="599"/>
      <c r="BJ40" s="599"/>
      <c r="BK40" s="599"/>
      <c r="BL40" s="599"/>
      <c r="BM40" s="600"/>
      <c r="BN40" s="190"/>
      <c r="BO40" s="190"/>
      <c r="BP40" s="190"/>
      <c r="BQ40" s="190"/>
      <c r="BR40" s="190"/>
      <c r="BS40" s="190"/>
      <c r="BT40" s="190"/>
      <c r="BU40" s="190"/>
      <c r="BV40" s="187"/>
    </row>
    <row r="41" spans="2:74" ht="18.5" customHeight="1" x14ac:dyDescent="0.55000000000000004">
      <c r="B41" s="185"/>
      <c r="C41" s="614"/>
      <c r="D41" s="614"/>
      <c r="E41" s="614"/>
      <c r="F41" s="614"/>
      <c r="G41" s="614"/>
      <c r="H41" s="597"/>
      <c r="I41" s="597"/>
      <c r="J41" s="597"/>
      <c r="K41" s="597"/>
      <c r="L41" s="597"/>
      <c r="M41" s="597"/>
      <c r="N41" s="598"/>
      <c r="O41" s="599"/>
      <c r="P41" s="599"/>
      <c r="Q41" s="599"/>
      <c r="R41" s="599"/>
      <c r="S41" s="599"/>
      <c r="T41" s="599"/>
      <c r="U41" s="599"/>
      <c r="V41" s="599"/>
      <c r="W41" s="599"/>
      <c r="X41" s="599"/>
      <c r="Y41" s="599"/>
      <c r="Z41" s="599"/>
      <c r="AA41" s="599"/>
      <c r="AB41" s="599"/>
      <c r="AC41" s="599"/>
      <c r="AD41" s="599"/>
      <c r="AE41" s="599"/>
      <c r="AF41" s="599"/>
      <c r="AG41" s="599"/>
      <c r="AH41" s="599"/>
      <c r="AI41" s="599"/>
      <c r="AJ41" s="599"/>
      <c r="AK41" s="599"/>
      <c r="AL41" s="599"/>
      <c r="AM41" s="599"/>
      <c r="AN41" s="599"/>
      <c r="AO41" s="599"/>
      <c r="AP41" s="599"/>
      <c r="AQ41" s="599"/>
      <c r="AR41" s="599"/>
      <c r="AS41" s="599"/>
      <c r="AT41" s="599"/>
      <c r="AU41" s="599"/>
      <c r="AV41" s="599"/>
      <c r="AW41" s="599"/>
      <c r="AX41" s="599"/>
      <c r="AY41" s="599"/>
      <c r="AZ41" s="599"/>
      <c r="BA41" s="599"/>
      <c r="BB41" s="599"/>
      <c r="BC41" s="599"/>
      <c r="BD41" s="599"/>
      <c r="BE41" s="599"/>
      <c r="BF41" s="599"/>
      <c r="BG41" s="599"/>
      <c r="BH41" s="599"/>
      <c r="BI41" s="599"/>
      <c r="BJ41" s="599"/>
      <c r="BK41" s="599"/>
      <c r="BL41" s="599"/>
      <c r="BM41" s="600"/>
      <c r="BN41" s="190"/>
      <c r="BO41" s="190"/>
      <c r="BP41" s="190"/>
      <c r="BQ41" s="190"/>
      <c r="BR41" s="190"/>
      <c r="BS41" s="190"/>
      <c r="BT41" s="190"/>
      <c r="BU41" s="190"/>
      <c r="BV41" s="187"/>
    </row>
    <row r="42" spans="2:74" ht="18.5" customHeight="1" x14ac:dyDescent="0.55000000000000004">
      <c r="B42" s="185"/>
      <c r="C42" s="614"/>
      <c r="D42" s="614"/>
      <c r="E42" s="614"/>
      <c r="F42" s="614"/>
      <c r="G42" s="614"/>
      <c r="H42" s="597"/>
      <c r="I42" s="597"/>
      <c r="J42" s="597"/>
      <c r="K42" s="597"/>
      <c r="L42" s="597"/>
      <c r="M42" s="597"/>
      <c r="N42" s="598"/>
      <c r="O42" s="599"/>
      <c r="P42" s="599"/>
      <c r="Q42" s="599"/>
      <c r="R42" s="599"/>
      <c r="S42" s="599"/>
      <c r="T42" s="599"/>
      <c r="U42" s="599"/>
      <c r="V42" s="599"/>
      <c r="W42" s="599"/>
      <c r="X42" s="599"/>
      <c r="Y42" s="599"/>
      <c r="Z42" s="599"/>
      <c r="AA42" s="599"/>
      <c r="AB42" s="599"/>
      <c r="AC42" s="599"/>
      <c r="AD42" s="599"/>
      <c r="AE42" s="599"/>
      <c r="AF42" s="599"/>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c r="BG42" s="599"/>
      <c r="BH42" s="599"/>
      <c r="BI42" s="599"/>
      <c r="BJ42" s="599"/>
      <c r="BK42" s="599"/>
      <c r="BL42" s="599"/>
      <c r="BM42" s="600"/>
      <c r="BN42" s="190"/>
      <c r="BO42" s="190"/>
      <c r="BP42" s="190"/>
      <c r="BQ42" s="190"/>
      <c r="BR42" s="190"/>
      <c r="BS42" s="190"/>
      <c r="BT42" s="190"/>
      <c r="BU42" s="190"/>
      <c r="BV42" s="187"/>
    </row>
    <row r="43" spans="2:74" ht="5" customHeight="1" thickBot="1" x14ac:dyDescent="0.6">
      <c r="B43" s="191"/>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c r="BP43" s="192"/>
      <c r="BQ43" s="192"/>
      <c r="BR43" s="192"/>
      <c r="BS43" s="192"/>
      <c r="BT43" s="192"/>
      <c r="BU43" s="192"/>
      <c r="BV43" s="193"/>
    </row>
    <row r="44" spans="2:74" ht="5" customHeight="1" thickBot="1" x14ac:dyDescent="0.6">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80"/>
      <c r="BU44" s="180"/>
    </row>
    <row r="45" spans="2:74" ht="5" customHeight="1" x14ac:dyDescent="0.55000000000000004">
      <c r="B45" s="182"/>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4"/>
    </row>
    <row r="46" spans="2:74" ht="18" customHeight="1" x14ac:dyDescent="0.55000000000000004">
      <c r="B46" s="185"/>
      <c r="C46" s="186" t="s">
        <v>478</v>
      </c>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7"/>
    </row>
    <row r="47" spans="2:74" ht="5" customHeight="1" x14ac:dyDescent="0.55000000000000004">
      <c r="B47" s="185"/>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7"/>
    </row>
    <row r="48" spans="2:74" ht="18" customHeight="1" x14ac:dyDescent="0.55000000000000004">
      <c r="B48" s="185"/>
      <c r="C48" s="619" t="s">
        <v>481</v>
      </c>
      <c r="D48" s="619"/>
      <c r="E48" s="619"/>
      <c r="F48" s="619"/>
      <c r="G48" s="619"/>
      <c r="H48" s="619"/>
      <c r="I48" s="619"/>
      <c r="J48" s="186" t="s">
        <v>450</v>
      </c>
      <c r="K48" s="609"/>
      <c r="L48" s="609"/>
      <c r="M48" s="609"/>
      <c r="N48" s="609"/>
      <c r="O48" s="609"/>
      <c r="P48" s="609"/>
      <c r="Q48" s="609"/>
      <c r="R48" s="609"/>
      <c r="S48" s="609"/>
      <c r="T48" s="609"/>
      <c r="U48" s="609"/>
      <c r="V48" s="609"/>
      <c r="W48" s="609"/>
      <c r="X48" s="609"/>
      <c r="Y48" s="609"/>
      <c r="Z48" s="609"/>
      <c r="AA48" s="609"/>
      <c r="AB48" s="609"/>
      <c r="AC48" s="609"/>
      <c r="AD48" s="609"/>
      <c r="AE48" s="609"/>
      <c r="AF48" s="609"/>
      <c r="AG48" s="609"/>
      <c r="AH48" s="609"/>
      <c r="AI48" s="609"/>
      <c r="AJ48" s="609"/>
      <c r="AK48" s="609"/>
      <c r="AL48" s="609"/>
      <c r="AM48" s="609"/>
      <c r="AN48" s="609"/>
      <c r="AO48" s="609"/>
      <c r="AP48" s="609"/>
      <c r="AQ48" s="609"/>
      <c r="AR48" s="609"/>
      <c r="AS48" s="609"/>
      <c r="AT48" s="609"/>
      <c r="AU48" s="609"/>
      <c r="AV48" s="609"/>
      <c r="AW48" s="609"/>
      <c r="AX48" s="609"/>
      <c r="AY48" s="609"/>
      <c r="AZ48" s="609"/>
      <c r="BA48" s="609"/>
      <c r="BB48" s="609"/>
      <c r="BC48" s="609"/>
      <c r="BD48" s="609"/>
      <c r="BE48" s="609"/>
      <c r="BF48" s="609"/>
      <c r="BG48" s="609"/>
      <c r="BH48" s="609"/>
      <c r="BI48" s="609"/>
      <c r="BJ48" s="609"/>
      <c r="BK48" s="609"/>
      <c r="BL48" s="609"/>
      <c r="BM48" s="609"/>
      <c r="BN48" s="609"/>
      <c r="BO48" s="609"/>
      <c r="BP48" s="609"/>
      <c r="BQ48" s="609"/>
      <c r="BR48" s="609"/>
      <c r="BS48" s="609"/>
      <c r="BT48" s="609"/>
      <c r="BU48" s="609"/>
      <c r="BV48" s="187" t="s">
        <v>451</v>
      </c>
    </row>
    <row r="49" spans="2:74" ht="5" customHeight="1" x14ac:dyDescent="0.55000000000000004">
      <c r="B49" s="185"/>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c r="BK49" s="186"/>
      <c r="BL49" s="186"/>
      <c r="BM49" s="186"/>
      <c r="BN49" s="186"/>
      <c r="BO49" s="186"/>
      <c r="BP49" s="186"/>
      <c r="BQ49" s="186"/>
      <c r="BR49" s="186"/>
      <c r="BS49" s="186"/>
      <c r="BT49" s="186"/>
      <c r="BU49" s="186"/>
      <c r="BV49" s="187"/>
    </row>
    <row r="50" spans="2:74" ht="18" customHeight="1" x14ac:dyDescent="0.55000000000000004">
      <c r="B50" s="185"/>
      <c r="C50" s="620" t="s">
        <v>482</v>
      </c>
      <c r="D50" s="620"/>
      <c r="E50" s="620"/>
      <c r="F50" s="620"/>
      <c r="G50" s="620"/>
      <c r="H50" s="620"/>
      <c r="I50" s="620"/>
      <c r="J50" s="186" t="s">
        <v>450</v>
      </c>
      <c r="K50" s="609"/>
      <c r="L50" s="609"/>
      <c r="M50" s="609"/>
      <c r="N50" s="609"/>
      <c r="O50" s="609"/>
      <c r="P50" s="609"/>
      <c r="Q50" s="609"/>
      <c r="R50" s="609"/>
      <c r="S50" s="609"/>
      <c r="T50" s="609"/>
      <c r="U50" s="609"/>
      <c r="V50" s="609"/>
      <c r="W50" s="609"/>
      <c r="X50" s="609"/>
      <c r="Y50" s="609"/>
      <c r="Z50" s="609"/>
      <c r="AA50" s="609"/>
      <c r="AB50" s="609"/>
      <c r="AC50" s="609"/>
      <c r="AD50" s="609"/>
      <c r="AE50" s="609"/>
      <c r="AF50" s="609"/>
      <c r="AG50" s="609"/>
      <c r="AH50" s="609"/>
      <c r="AI50" s="609"/>
      <c r="AJ50" s="609"/>
      <c r="AK50" s="609"/>
      <c r="AL50" s="609"/>
      <c r="AM50" s="609"/>
      <c r="AN50" s="609"/>
      <c r="AO50" s="609"/>
      <c r="AP50" s="609"/>
      <c r="AQ50" s="609"/>
      <c r="AR50" s="609"/>
      <c r="AS50" s="609"/>
      <c r="AT50" s="609"/>
      <c r="AU50" s="609"/>
      <c r="AV50" s="609"/>
      <c r="AW50" s="609"/>
      <c r="AX50" s="609"/>
      <c r="AY50" s="609"/>
      <c r="AZ50" s="609"/>
      <c r="BA50" s="609"/>
      <c r="BB50" s="609"/>
      <c r="BC50" s="609"/>
      <c r="BD50" s="609"/>
      <c r="BE50" s="609"/>
      <c r="BF50" s="609"/>
      <c r="BG50" s="609"/>
      <c r="BH50" s="609"/>
      <c r="BI50" s="609"/>
      <c r="BJ50" s="609"/>
      <c r="BK50" s="609"/>
      <c r="BL50" s="609"/>
      <c r="BM50" s="609"/>
      <c r="BN50" s="609"/>
      <c r="BO50" s="609"/>
      <c r="BP50" s="609"/>
      <c r="BQ50" s="609"/>
      <c r="BR50" s="609"/>
      <c r="BS50" s="609"/>
      <c r="BT50" s="609"/>
      <c r="BU50" s="609"/>
      <c r="BV50" s="187" t="s">
        <v>451</v>
      </c>
    </row>
    <row r="51" spans="2:74" ht="5" customHeight="1" x14ac:dyDescent="0.55000000000000004">
      <c r="B51" s="185"/>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6"/>
      <c r="BH51" s="186"/>
      <c r="BI51" s="186"/>
      <c r="BJ51" s="186"/>
      <c r="BK51" s="186"/>
      <c r="BL51" s="186"/>
      <c r="BM51" s="186"/>
      <c r="BN51" s="186"/>
      <c r="BO51" s="186"/>
      <c r="BP51" s="186"/>
      <c r="BQ51" s="186"/>
      <c r="BR51" s="186"/>
      <c r="BS51" s="186"/>
      <c r="BT51" s="186"/>
      <c r="BU51" s="186"/>
      <c r="BV51" s="187"/>
    </row>
    <row r="52" spans="2:74" ht="18" customHeight="1" x14ac:dyDescent="0.55000000000000004">
      <c r="B52" s="185"/>
      <c r="C52" s="619" t="s">
        <v>473</v>
      </c>
      <c r="D52" s="619"/>
      <c r="E52" s="619"/>
      <c r="F52" s="619"/>
      <c r="G52" s="619"/>
      <c r="H52" s="619"/>
      <c r="I52" s="619"/>
      <c r="J52" s="186"/>
      <c r="K52" s="610" t="s">
        <v>468</v>
      </c>
      <c r="L52" s="610"/>
      <c r="M52" s="610"/>
      <c r="N52" s="186" t="s">
        <v>455</v>
      </c>
      <c r="O52" s="610" t="s">
        <v>11</v>
      </c>
      <c r="P52" s="610"/>
      <c r="Q52" s="610"/>
      <c r="R52" s="94"/>
      <c r="S52" s="186" t="s">
        <v>12</v>
      </c>
      <c r="T52" s="94"/>
      <c r="U52" s="186" t="s">
        <v>66</v>
      </c>
      <c r="V52" s="94"/>
      <c r="W52" s="186" t="s">
        <v>13</v>
      </c>
      <c r="X52" s="186"/>
      <c r="Y52" s="610" t="s">
        <v>469</v>
      </c>
      <c r="Z52" s="610"/>
      <c r="AA52" s="610"/>
      <c r="AB52" s="186" t="s">
        <v>455</v>
      </c>
      <c r="AC52" s="610" t="s">
        <v>11</v>
      </c>
      <c r="AD52" s="610"/>
      <c r="AE52" s="610"/>
      <c r="AF52" s="94"/>
      <c r="AG52" s="186" t="s">
        <v>12</v>
      </c>
      <c r="AH52" s="94"/>
      <c r="AI52" s="186" t="s">
        <v>66</v>
      </c>
      <c r="AJ52" s="94"/>
      <c r="AK52" s="186" t="s">
        <v>13</v>
      </c>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6"/>
      <c r="BH52" s="186"/>
      <c r="BI52" s="186"/>
      <c r="BJ52" s="186"/>
      <c r="BK52" s="186"/>
      <c r="BL52" s="186"/>
      <c r="BM52" s="186"/>
      <c r="BN52" s="186"/>
      <c r="BO52" s="186"/>
      <c r="BP52" s="186"/>
      <c r="BQ52" s="186"/>
      <c r="BR52" s="186"/>
      <c r="BS52" s="186"/>
      <c r="BT52" s="186"/>
      <c r="BU52" s="186"/>
      <c r="BV52" s="187" t="s">
        <v>451</v>
      </c>
    </row>
    <row r="53" spans="2:74" ht="5" customHeight="1" x14ac:dyDescent="0.55000000000000004">
      <c r="B53" s="185"/>
      <c r="C53" s="186"/>
      <c r="D53" s="186"/>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6"/>
      <c r="BC53" s="186"/>
      <c r="BD53" s="186"/>
      <c r="BE53" s="186"/>
      <c r="BF53" s="186"/>
      <c r="BG53" s="186"/>
      <c r="BH53" s="186"/>
      <c r="BI53" s="186"/>
      <c r="BJ53" s="186"/>
      <c r="BK53" s="186"/>
      <c r="BL53" s="186"/>
      <c r="BM53" s="186"/>
      <c r="BN53" s="186"/>
      <c r="BO53" s="186"/>
      <c r="BP53" s="186"/>
      <c r="BQ53" s="186"/>
      <c r="BR53" s="186"/>
      <c r="BS53" s="186"/>
      <c r="BT53" s="186"/>
      <c r="BU53" s="186"/>
      <c r="BV53" s="187"/>
    </row>
    <row r="54" spans="2:74" ht="18.5" customHeight="1" x14ac:dyDescent="0.55000000000000004">
      <c r="B54" s="185"/>
      <c r="C54" s="601" t="s">
        <v>387</v>
      </c>
      <c r="D54" s="601"/>
      <c r="E54" s="601"/>
      <c r="F54" s="601"/>
      <c r="G54" s="601"/>
      <c r="H54" s="601" t="s">
        <v>67</v>
      </c>
      <c r="I54" s="601"/>
      <c r="J54" s="601"/>
      <c r="K54" s="601"/>
      <c r="L54" s="601"/>
      <c r="M54" s="601"/>
      <c r="N54" s="602" t="s">
        <v>686</v>
      </c>
      <c r="O54" s="603"/>
      <c r="P54" s="603"/>
      <c r="Q54" s="603"/>
      <c r="R54" s="603"/>
      <c r="S54" s="603"/>
      <c r="T54" s="603"/>
      <c r="U54" s="603"/>
      <c r="V54" s="603"/>
      <c r="W54" s="603"/>
      <c r="X54" s="603"/>
      <c r="Y54" s="603"/>
      <c r="Z54" s="603"/>
      <c r="AA54" s="603"/>
      <c r="AB54" s="603"/>
      <c r="AC54" s="603"/>
      <c r="AD54" s="603"/>
      <c r="AE54" s="603"/>
      <c r="AF54" s="603"/>
      <c r="AG54" s="603"/>
      <c r="AH54" s="603"/>
      <c r="AI54" s="603"/>
      <c r="AJ54" s="603"/>
      <c r="AK54" s="603"/>
      <c r="AL54" s="603"/>
      <c r="AM54" s="603"/>
      <c r="AN54" s="603"/>
      <c r="AO54" s="603"/>
      <c r="AP54" s="603"/>
      <c r="AQ54" s="603"/>
      <c r="AR54" s="603"/>
      <c r="AS54" s="603"/>
      <c r="AT54" s="603"/>
      <c r="AU54" s="603"/>
      <c r="AV54" s="603"/>
      <c r="AW54" s="603"/>
      <c r="AX54" s="603"/>
      <c r="AY54" s="603"/>
      <c r="AZ54" s="603"/>
      <c r="BA54" s="603"/>
      <c r="BB54" s="603"/>
      <c r="BC54" s="603"/>
      <c r="BD54" s="603"/>
      <c r="BE54" s="603"/>
      <c r="BF54" s="603"/>
      <c r="BG54" s="603"/>
      <c r="BH54" s="603"/>
      <c r="BI54" s="603"/>
      <c r="BJ54" s="603"/>
      <c r="BK54" s="603"/>
      <c r="BL54" s="603"/>
      <c r="BM54" s="604"/>
      <c r="BN54" s="190"/>
      <c r="BO54" s="190" t="s">
        <v>480</v>
      </c>
      <c r="BP54" s="190"/>
      <c r="BR54" s="190"/>
      <c r="BS54" s="190"/>
      <c r="BT54" s="190"/>
      <c r="BU54" s="190"/>
      <c r="BV54" s="187"/>
    </row>
    <row r="55" spans="2:74" ht="18.5" customHeight="1" x14ac:dyDescent="0.55000000000000004">
      <c r="B55" s="185"/>
      <c r="C55" s="614"/>
      <c r="D55" s="614"/>
      <c r="E55" s="614"/>
      <c r="F55" s="614"/>
      <c r="G55" s="614"/>
      <c r="H55" s="597"/>
      <c r="I55" s="597"/>
      <c r="J55" s="597"/>
      <c r="K55" s="597"/>
      <c r="L55" s="597"/>
      <c r="M55" s="597"/>
      <c r="N55" s="598"/>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600"/>
      <c r="BN55" s="190"/>
      <c r="BO55" s="625">
        <f>SUM(H55:M59)</f>
        <v>0</v>
      </c>
      <c r="BP55" s="625"/>
      <c r="BQ55" s="625"/>
      <c r="BR55" s="625"/>
      <c r="BS55" s="625"/>
      <c r="BT55" s="625"/>
      <c r="BU55" s="190" t="s">
        <v>5</v>
      </c>
      <c r="BV55" s="207"/>
    </row>
    <row r="56" spans="2:74" ht="18.5" customHeight="1" x14ac:dyDescent="0.55000000000000004">
      <c r="B56" s="185"/>
      <c r="C56" s="614"/>
      <c r="D56" s="614"/>
      <c r="E56" s="614"/>
      <c r="F56" s="614"/>
      <c r="G56" s="614"/>
      <c r="H56" s="597"/>
      <c r="I56" s="597"/>
      <c r="J56" s="597"/>
      <c r="K56" s="597"/>
      <c r="L56" s="597"/>
      <c r="M56" s="597"/>
      <c r="N56" s="598"/>
      <c r="O56" s="599"/>
      <c r="P56" s="599"/>
      <c r="Q56" s="599"/>
      <c r="R56" s="599"/>
      <c r="S56" s="599"/>
      <c r="T56" s="599"/>
      <c r="U56" s="599"/>
      <c r="V56" s="599"/>
      <c r="W56" s="599"/>
      <c r="X56" s="599"/>
      <c r="Y56" s="599"/>
      <c r="Z56" s="599"/>
      <c r="AA56" s="599"/>
      <c r="AB56" s="599"/>
      <c r="AC56" s="599"/>
      <c r="AD56" s="599"/>
      <c r="AE56" s="599"/>
      <c r="AF56" s="599"/>
      <c r="AG56" s="599"/>
      <c r="AH56" s="599"/>
      <c r="AI56" s="599"/>
      <c r="AJ56" s="599"/>
      <c r="AK56" s="599"/>
      <c r="AL56" s="599"/>
      <c r="AM56" s="599"/>
      <c r="AN56" s="599"/>
      <c r="AO56" s="599"/>
      <c r="AP56" s="599"/>
      <c r="AQ56" s="599"/>
      <c r="AR56" s="599"/>
      <c r="AS56" s="599"/>
      <c r="AT56" s="599"/>
      <c r="AU56" s="599"/>
      <c r="AV56" s="599"/>
      <c r="AW56" s="599"/>
      <c r="AX56" s="599"/>
      <c r="AY56" s="599"/>
      <c r="AZ56" s="599"/>
      <c r="BA56" s="599"/>
      <c r="BB56" s="599"/>
      <c r="BC56" s="599"/>
      <c r="BD56" s="599"/>
      <c r="BE56" s="599"/>
      <c r="BF56" s="599"/>
      <c r="BG56" s="599"/>
      <c r="BH56" s="599"/>
      <c r="BI56" s="599"/>
      <c r="BJ56" s="599"/>
      <c r="BK56" s="599"/>
      <c r="BL56" s="599"/>
      <c r="BM56" s="600"/>
      <c r="BN56" s="190"/>
      <c r="BO56" s="190"/>
      <c r="BP56" s="190"/>
      <c r="BQ56" s="190"/>
      <c r="BR56" s="190"/>
      <c r="BS56" s="190"/>
      <c r="BT56" s="190"/>
      <c r="BU56" s="190"/>
      <c r="BV56" s="187"/>
    </row>
    <row r="57" spans="2:74" ht="18.5" customHeight="1" x14ac:dyDescent="0.55000000000000004">
      <c r="B57" s="185"/>
      <c r="C57" s="614"/>
      <c r="D57" s="614"/>
      <c r="E57" s="614"/>
      <c r="F57" s="614"/>
      <c r="G57" s="614"/>
      <c r="H57" s="597"/>
      <c r="I57" s="597"/>
      <c r="J57" s="597"/>
      <c r="K57" s="597"/>
      <c r="L57" s="597"/>
      <c r="M57" s="597"/>
      <c r="N57" s="598"/>
      <c r="O57" s="599"/>
      <c r="P57" s="599"/>
      <c r="Q57" s="599"/>
      <c r="R57" s="599"/>
      <c r="S57" s="599"/>
      <c r="T57" s="599"/>
      <c r="U57" s="599"/>
      <c r="V57" s="599"/>
      <c r="W57" s="599"/>
      <c r="X57" s="599"/>
      <c r="Y57" s="599"/>
      <c r="Z57" s="599"/>
      <c r="AA57" s="599"/>
      <c r="AB57" s="599"/>
      <c r="AC57" s="599"/>
      <c r="AD57" s="599"/>
      <c r="AE57" s="599"/>
      <c r="AF57" s="599"/>
      <c r="AG57" s="599"/>
      <c r="AH57" s="599"/>
      <c r="AI57" s="599"/>
      <c r="AJ57" s="599"/>
      <c r="AK57" s="599"/>
      <c r="AL57" s="599"/>
      <c r="AM57" s="599"/>
      <c r="AN57" s="599"/>
      <c r="AO57" s="599"/>
      <c r="AP57" s="599"/>
      <c r="AQ57" s="599"/>
      <c r="AR57" s="599"/>
      <c r="AS57" s="599"/>
      <c r="AT57" s="599"/>
      <c r="AU57" s="599"/>
      <c r="AV57" s="599"/>
      <c r="AW57" s="599"/>
      <c r="AX57" s="599"/>
      <c r="AY57" s="599"/>
      <c r="AZ57" s="599"/>
      <c r="BA57" s="599"/>
      <c r="BB57" s="599"/>
      <c r="BC57" s="599"/>
      <c r="BD57" s="599"/>
      <c r="BE57" s="599"/>
      <c r="BF57" s="599"/>
      <c r="BG57" s="599"/>
      <c r="BH57" s="599"/>
      <c r="BI57" s="599"/>
      <c r="BJ57" s="599"/>
      <c r="BK57" s="599"/>
      <c r="BL57" s="599"/>
      <c r="BM57" s="600"/>
      <c r="BN57" s="190"/>
      <c r="BO57" s="190"/>
      <c r="BP57" s="190"/>
      <c r="BQ57" s="190"/>
      <c r="BR57" s="190"/>
      <c r="BS57" s="190"/>
      <c r="BT57" s="190"/>
      <c r="BU57" s="190"/>
      <c r="BV57" s="187"/>
    </row>
    <row r="58" spans="2:74" ht="18.5" customHeight="1" x14ac:dyDescent="0.55000000000000004">
      <c r="B58" s="185"/>
      <c r="C58" s="614"/>
      <c r="D58" s="614"/>
      <c r="E58" s="614"/>
      <c r="F58" s="614"/>
      <c r="G58" s="614"/>
      <c r="H58" s="597"/>
      <c r="I58" s="597"/>
      <c r="J58" s="597"/>
      <c r="K58" s="597"/>
      <c r="L58" s="597"/>
      <c r="M58" s="597"/>
      <c r="N58" s="598"/>
      <c r="O58" s="599"/>
      <c r="P58" s="599"/>
      <c r="Q58" s="599"/>
      <c r="R58" s="599"/>
      <c r="S58" s="599"/>
      <c r="T58" s="599"/>
      <c r="U58" s="599"/>
      <c r="V58" s="599"/>
      <c r="W58" s="599"/>
      <c r="X58" s="599"/>
      <c r="Y58" s="599"/>
      <c r="Z58" s="599"/>
      <c r="AA58" s="599"/>
      <c r="AB58" s="599"/>
      <c r="AC58" s="599"/>
      <c r="AD58" s="599"/>
      <c r="AE58" s="599"/>
      <c r="AF58" s="599"/>
      <c r="AG58" s="599"/>
      <c r="AH58" s="599"/>
      <c r="AI58" s="599"/>
      <c r="AJ58" s="599"/>
      <c r="AK58" s="599"/>
      <c r="AL58" s="599"/>
      <c r="AM58" s="599"/>
      <c r="AN58" s="599"/>
      <c r="AO58" s="599"/>
      <c r="AP58" s="599"/>
      <c r="AQ58" s="599"/>
      <c r="AR58" s="599"/>
      <c r="AS58" s="599"/>
      <c r="AT58" s="599"/>
      <c r="AU58" s="599"/>
      <c r="AV58" s="599"/>
      <c r="AW58" s="599"/>
      <c r="AX58" s="599"/>
      <c r="AY58" s="599"/>
      <c r="AZ58" s="599"/>
      <c r="BA58" s="599"/>
      <c r="BB58" s="599"/>
      <c r="BC58" s="599"/>
      <c r="BD58" s="599"/>
      <c r="BE58" s="599"/>
      <c r="BF58" s="599"/>
      <c r="BG58" s="599"/>
      <c r="BH58" s="599"/>
      <c r="BI58" s="599"/>
      <c r="BJ58" s="599"/>
      <c r="BK58" s="599"/>
      <c r="BL58" s="599"/>
      <c r="BM58" s="600"/>
      <c r="BN58" s="190"/>
      <c r="BO58" s="190"/>
      <c r="BP58" s="190"/>
      <c r="BQ58" s="190"/>
      <c r="BR58" s="190"/>
      <c r="BS58" s="190"/>
      <c r="BT58" s="190"/>
      <c r="BU58" s="190"/>
      <c r="BV58" s="187"/>
    </row>
    <row r="59" spans="2:74" ht="18.5" customHeight="1" x14ac:dyDescent="0.55000000000000004">
      <c r="B59" s="185"/>
      <c r="C59" s="614"/>
      <c r="D59" s="614"/>
      <c r="E59" s="614"/>
      <c r="F59" s="614"/>
      <c r="G59" s="614"/>
      <c r="H59" s="597"/>
      <c r="I59" s="597"/>
      <c r="J59" s="597"/>
      <c r="K59" s="597"/>
      <c r="L59" s="597"/>
      <c r="M59" s="597"/>
      <c r="N59" s="598"/>
      <c r="O59" s="599"/>
      <c r="P59" s="599"/>
      <c r="Q59" s="599"/>
      <c r="R59" s="599"/>
      <c r="S59" s="599"/>
      <c r="T59" s="599"/>
      <c r="U59" s="599"/>
      <c r="V59" s="599"/>
      <c r="W59" s="599"/>
      <c r="X59" s="599"/>
      <c r="Y59" s="599"/>
      <c r="Z59" s="599"/>
      <c r="AA59" s="599"/>
      <c r="AB59" s="599"/>
      <c r="AC59" s="599"/>
      <c r="AD59" s="599"/>
      <c r="AE59" s="599"/>
      <c r="AF59" s="599"/>
      <c r="AG59" s="599"/>
      <c r="AH59" s="599"/>
      <c r="AI59" s="599"/>
      <c r="AJ59" s="599"/>
      <c r="AK59" s="599"/>
      <c r="AL59" s="599"/>
      <c r="AM59" s="599"/>
      <c r="AN59" s="599"/>
      <c r="AO59" s="599"/>
      <c r="AP59" s="599"/>
      <c r="AQ59" s="599"/>
      <c r="AR59" s="599"/>
      <c r="AS59" s="599"/>
      <c r="AT59" s="599"/>
      <c r="AU59" s="599"/>
      <c r="AV59" s="599"/>
      <c r="AW59" s="599"/>
      <c r="AX59" s="599"/>
      <c r="AY59" s="599"/>
      <c r="AZ59" s="599"/>
      <c r="BA59" s="599"/>
      <c r="BB59" s="599"/>
      <c r="BC59" s="599"/>
      <c r="BD59" s="599"/>
      <c r="BE59" s="599"/>
      <c r="BF59" s="599"/>
      <c r="BG59" s="599"/>
      <c r="BH59" s="599"/>
      <c r="BI59" s="599"/>
      <c r="BJ59" s="599"/>
      <c r="BK59" s="599"/>
      <c r="BL59" s="599"/>
      <c r="BM59" s="600"/>
      <c r="BN59" s="190"/>
      <c r="BO59" s="190"/>
      <c r="BP59" s="190"/>
      <c r="BQ59" s="190"/>
      <c r="BR59" s="190"/>
      <c r="BS59" s="190"/>
      <c r="BT59" s="190"/>
      <c r="BU59" s="190"/>
      <c r="BV59" s="187"/>
    </row>
    <row r="60" spans="2:74" ht="5" customHeight="1" thickBot="1" x14ac:dyDescent="0.6">
      <c r="B60" s="191"/>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2"/>
      <c r="BR60" s="192"/>
      <c r="BS60" s="192"/>
      <c r="BT60" s="192"/>
      <c r="BU60" s="192"/>
      <c r="BV60" s="193"/>
    </row>
    <row r="61" spans="2:74" x14ac:dyDescent="0.55000000000000004">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0"/>
      <c r="AY61" s="180"/>
      <c r="AZ61" s="180"/>
      <c r="BA61" s="180"/>
      <c r="BB61" s="180"/>
      <c r="BC61" s="180"/>
      <c r="BD61" s="180"/>
      <c r="BE61" s="180"/>
      <c r="BF61" s="180"/>
      <c r="BG61" s="180"/>
      <c r="BH61" s="180"/>
      <c r="BI61" s="180"/>
      <c r="BJ61" s="180"/>
      <c r="BK61" s="180"/>
      <c r="BL61" s="180"/>
      <c r="BM61" s="180"/>
      <c r="BN61" s="180"/>
      <c r="BO61" s="180"/>
      <c r="BP61" s="180"/>
      <c r="BQ61" s="180"/>
      <c r="BR61" s="180"/>
      <c r="BS61" s="180"/>
      <c r="BT61" s="180"/>
      <c r="BU61" s="180"/>
    </row>
    <row r="62" spans="2:74" x14ac:dyDescent="0.55000000000000004">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c r="AN62" s="180"/>
      <c r="AO62" s="180"/>
      <c r="AP62" s="180"/>
      <c r="AQ62" s="180"/>
      <c r="AR62" s="180"/>
      <c r="AS62" s="180"/>
      <c r="AT62" s="180"/>
      <c r="AU62" s="180"/>
      <c r="AV62" s="180"/>
      <c r="AW62" s="180"/>
      <c r="AX62" s="180"/>
      <c r="AY62" s="180"/>
      <c r="AZ62" s="180"/>
      <c r="BA62" s="180"/>
      <c r="BB62" s="180"/>
      <c r="BC62" s="180"/>
      <c r="BD62" s="180"/>
      <c r="BE62" s="180"/>
      <c r="BF62" s="180"/>
      <c r="BG62" s="180"/>
      <c r="BH62" s="180"/>
      <c r="BI62" s="180"/>
      <c r="BJ62" s="180"/>
      <c r="BK62" s="180"/>
      <c r="BL62" s="180"/>
      <c r="BM62" s="180"/>
      <c r="BN62" s="180"/>
      <c r="BO62" s="180"/>
      <c r="BP62" s="180"/>
      <c r="BQ62" s="180"/>
      <c r="BR62" s="180"/>
      <c r="BS62" s="180"/>
      <c r="BT62" s="180"/>
      <c r="BU62" s="180"/>
    </row>
    <row r="63" spans="2:74" x14ac:dyDescent="0.55000000000000004">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0"/>
      <c r="AN63" s="180"/>
      <c r="AO63" s="180"/>
      <c r="AP63" s="180"/>
      <c r="AQ63" s="180"/>
      <c r="AR63" s="180"/>
      <c r="AS63" s="180"/>
      <c r="AT63" s="180"/>
      <c r="AU63" s="180"/>
      <c r="AV63" s="180"/>
      <c r="AW63" s="180"/>
      <c r="AX63" s="180"/>
      <c r="AY63" s="180"/>
      <c r="AZ63" s="180"/>
      <c r="BA63" s="180"/>
      <c r="BB63" s="180"/>
      <c r="BC63" s="180"/>
      <c r="BD63" s="180"/>
      <c r="BE63" s="180"/>
      <c r="BF63" s="180"/>
      <c r="BG63" s="180"/>
      <c r="BH63" s="180"/>
      <c r="BI63" s="180"/>
      <c r="BJ63" s="180"/>
      <c r="BK63" s="180"/>
      <c r="BL63" s="180"/>
      <c r="BM63" s="180"/>
      <c r="BN63" s="180"/>
      <c r="BO63" s="180"/>
      <c r="BP63" s="180"/>
      <c r="BQ63" s="180"/>
      <c r="BR63" s="180"/>
      <c r="BS63" s="180"/>
      <c r="BT63" s="180"/>
      <c r="BU63" s="180"/>
    </row>
    <row r="64" spans="2:74" x14ac:dyDescent="0.55000000000000004">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c r="AL64" s="180"/>
      <c r="AM64" s="180"/>
      <c r="AN64" s="180"/>
      <c r="AO64" s="180"/>
      <c r="AP64" s="180"/>
      <c r="AQ64" s="180"/>
      <c r="AR64" s="180"/>
      <c r="AS64" s="180"/>
      <c r="AT64" s="180"/>
      <c r="AU64" s="180"/>
      <c r="AV64" s="180"/>
      <c r="AW64" s="180"/>
      <c r="AX64" s="180"/>
      <c r="AY64" s="180"/>
      <c r="AZ64" s="180"/>
      <c r="BA64" s="180"/>
      <c r="BB64" s="180"/>
      <c r="BC64" s="180"/>
      <c r="BD64" s="180"/>
      <c r="BE64" s="180"/>
      <c r="BF64" s="180"/>
      <c r="BG64" s="180"/>
      <c r="BH64" s="180"/>
      <c r="BI64" s="180"/>
      <c r="BJ64" s="180"/>
      <c r="BK64" s="180"/>
      <c r="BL64" s="180"/>
      <c r="BM64" s="180"/>
      <c r="BN64" s="180"/>
      <c r="BO64" s="180"/>
      <c r="BP64" s="180"/>
      <c r="BQ64" s="180"/>
      <c r="BR64" s="180"/>
      <c r="BS64" s="180"/>
      <c r="BT64" s="180"/>
      <c r="BU64" s="180"/>
    </row>
    <row r="65" spans="2:73" x14ac:dyDescent="0.55000000000000004">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c r="AL65" s="180"/>
      <c r="AM65" s="180"/>
      <c r="AN65" s="180"/>
      <c r="AO65" s="180"/>
      <c r="AP65" s="180"/>
      <c r="AQ65" s="180"/>
      <c r="AR65" s="180"/>
      <c r="AS65" s="180"/>
      <c r="AT65" s="180"/>
      <c r="AU65" s="180"/>
      <c r="AV65" s="180"/>
      <c r="AW65" s="180"/>
      <c r="AX65" s="180"/>
      <c r="AY65" s="180"/>
      <c r="AZ65" s="180"/>
      <c r="BA65" s="180"/>
      <c r="BB65" s="180"/>
      <c r="BC65" s="180"/>
      <c r="BD65" s="180"/>
      <c r="BE65" s="180"/>
      <c r="BF65" s="180"/>
      <c r="BG65" s="180"/>
      <c r="BH65" s="180"/>
      <c r="BI65" s="180"/>
      <c r="BJ65" s="180"/>
      <c r="BK65" s="180"/>
      <c r="BL65" s="180"/>
      <c r="BM65" s="180"/>
      <c r="BN65" s="180"/>
      <c r="BO65" s="180"/>
      <c r="BP65" s="180"/>
      <c r="BQ65" s="180"/>
      <c r="BR65" s="180"/>
      <c r="BS65" s="180"/>
      <c r="BT65" s="180"/>
      <c r="BU65" s="180"/>
    </row>
    <row r="66" spans="2:73" x14ac:dyDescent="0.55000000000000004">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0"/>
      <c r="BB66" s="180"/>
      <c r="BC66" s="180"/>
      <c r="BD66" s="180"/>
      <c r="BE66" s="180"/>
      <c r="BF66" s="180"/>
      <c r="BG66" s="180"/>
      <c r="BH66" s="180"/>
      <c r="BI66" s="180"/>
      <c r="BJ66" s="180"/>
      <c r="BK66" s="180"/>
      <c r="BL66" s="180"/>
      <c r="BM66" s="180"/>
      <c r="BN66" s="180"/>
      <c r="BO66" s="180"/>
      <c r="BP66" s="180"/>
      <c r="BQ66" s="180"/>
      <c r="BR66" s="180"/>
      <c r="BS66" s="180"/>
      <c r="BT66" s="180"/>
      <c r="BU66" s="180"/>
    </row>
    <row r="67" spans="2:73" x14ac:dyDescent="0.55000000000000004">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80"/>
      <c r="BH67" s="180"/>
      <c r="BI67" s="180"/>
      <c r="BJ67" s="180"/>
      <c r="BK67" s="180"/>
      <c r="BL67" s="180"/>
      <c r="BM67" s="180"/>
      <c r="BN67" s="180"/>
      <c r="BO67" s="180"/>
      <c r="BP67" s="180"/>
      <c r="BQ67" s="180"/>
      <c r="BR67" s="180"/>
      <c r="BS67" s="180"/>
      <c r="BT67" s="180"/>
      <c r="BU67" s="180"/>
    </row>
    <row r="68" spans="2:73" x14ac:dyDescent="0.55000000000000004">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0"/>
      <c r="BR68" s="180"/>
      <c r="BS68" s="180"/>
      <c r="BT68" s="180"/>
      <c r="BU68" s="180"/>
    </row>
    <row r="69" spans="2:73" x14ac:dyDescent="0.55000000000000004">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0"/>
      <c r="AE69" s="180"/>
      <c r="AF69" s="180"/>
      <c r="AG69" s="180"/>
      <c r="AH69" s="180"/>
      <c r="AI69" s="180"/>
      <c r="AJ69" s="180"/>
      <c r="AK69" s="180"/>
      <c r="AL69" s="180"/>
      <c r="AM69" s="180"/>
      <c r="AN69" s="180"/>
      <c r="AO69" s="180"/>
      <c r="AP69" s="180"/>
      <c r="AQ69" s="180"/>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c r="BS69" s="180"/>
      <c r="BT69" s="180"/>
      <c r="BU69" s="180"/>
    </row>
    <row r="70" spans="2:73" x14ac:dyDescent="0.55000000000000004">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c r="AF70" s="180"/>
      <c r="AG70" s="180"/>
      <c r="AH70" s="180"/>
      <c r="AI70" s="180"/>
      <c r="AJ70" s="180"/>
      <c r="AK70" s="180"/>
      <c r="AL70" s="180"/>
      <c r="AM70" s="180"/>
      <c r="AN70" s="180"/>
      <c r="AO70" s="180"/>
      <c r="AP70" s="180"/>
      <c r="AQ70" s="180"/>
      <c r="AR70" s="180"/>
      <c r="AS70" s="180"/>
      <c r="AT70" s="180"/>
      <c r="AU70" s="180"/>
      <c r="AV70" s="180"/>
      <c r="AW70" s="180"/>
      <c r="AX70" s="180"/>
      <c r="AY70" s="180"/>
      <c r="AZ70" s="180"/>
      <c r="BA70" s="180"/>
      <c r="BB70" s="180"/>
      <c r="BC70" s="180"/>
      <c r="BD70" s="180"/>
      <c r="BE70" s="180"/>
      <c r="BF70" s="180"/>
      <c r="BG70" s="180"/>
      <c r="BH70" s="180"/>
      <c r="BI70" s="180"/>
      <c r="BJ70" s="180"/>
      <c r="BK70" s="180"/>
      <c r="BL70" s="180"/>
      <c r="BM70" s="180"/>
      <c r="BN70" s="180"/>
      <c r="BO70" s="180"/>
      <c r="BP70" s="180"/>
      <c r="BQ70" s="180"/>
      <c r="BR70" s="180"/>
      <c r="BS70" s="180"/>
      <c r="BT70" s="180"/>
      <c r="BU70" s="180"/>
    </row>
    <row r="71" spans="2:73" x14ac:dyDescent="0.55000000000000004">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c r="Z71" s="180"/>
      <c r="AA71" s="180"/>
      <c r="AB71" s="180"/>
      <c r="AC71" s="180"/>
      <c r="AD71" s="180"/>
      <c r="AE71" s="180"/>
      <c r="AF71" s="180"/>
      <c r="AG71" s="180"/>
      <c r="AH71" s="180"/>
      <c r="AI71" s="180"/>
      <c r="AJ71" s="180"/>
      <c r="AK71" s="180"/>
      <c r="AL71" s="180"/>
      <c r="AM71" s="180"/>
      <c r="AN71" s="180"/>
      <c r="AO71" s="180"/>
      <c r="AP71" s="180"/>
      <c r="AQ71" s="180"/>
      <c r="AR71" s="180"/>
      <c r="AS71" s="180"/>
      <c r="AT71" s="180"/>
      <c r="AU71" s="180"/>
      <c r="AV71" s="180"/>
      <c r="AW71" s="180"/>
      <c r="AX71" s="180"/>
      <c r="AY71" s="180"/>
      <c r="AZ71" s="180"/>
      <c r="BA71" s="180"/>
      <c r="BB71" s="180"/>
      <c r="BC71" s="180"/>
      <c r="BD71" s="180"/>
      <c r="BE71" s="180"/>
      <c r="BF71" s="180"/>
      <c r="BG71" s="180"/>
      <c r="BH71" s="180"/>
      <c r="BI71" s="180"/>
      <c r="BJ71" s="180"/>
      <c r="BK71" s="180"/>
      <c r="BL71" s="180"/>
      <c r="BM71" s="180"/>
      <c r="BN71" s="180"/>
      <c r="BO71" s="180"/>
      <c r="BP71" s="180"/>
      <c r="BQ71" s="180"/>
      <c r="BR71" s="180"/>
      <c r="BS71" s="180"/>
      <c r="BT71" s="180"/>
      <c r="BU71" s="180"/>
    </row>
    <row r="72" spans="2:73" x14ac:dyDescent="0.55000000000000004">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c r="AA72" s="180"/>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row>
    <row r="73" spans="2:73" x14ac:dyDescent="0.55000000000000004">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80"/>
      <c r="AJ73" s="180"/>
      <c r="AK73" s="180"/>
      <c r="AL73" s="180"/>
      <c r="AM73" s="180"/>
      <c r="AN73" s="180"/>
      <c r="AO73" s="180"/>
      <c r="AP73" s="180"/>
      <c r="AQ73" s="180"/>
      <c r="AR73" s="180"/>
      <c r="AS73" s="180"/>
      <c r="AT73" s="180"/>
      <c r="AU73" s="180"/>
      <c r="AV73" s="180"/>
      <c r="AW73" s="180"/>
      <c r="AX73" s="180"/>
      <c r="AY73" s="180"/>
      <c r="AZ73" s="180"/>
      <c r="BA73" s="180"/>
      <c r="BB73" s="180"/>
      <c r="BC73" s="180"/>
      <c r="BD73" s="180"/>
      <c r="BE73" s="180"/>
      <c r="BF73" s="180"/>
      <c r="BG73" s="180"/>
      <c r="BH73" s="180"/>
      <c r="BI73" s="180"/>
      <c r="BJ73" s="180"/>
      <c r="BK73" s="180"/>
      <c r="BL73" s="180"/>
      <c r="BM73" s="180"/>
      <c r="BN73" s="180"/>
      <c r="BO73" s="180"/>
      <c r="BP73" s="180"/>
      <c r="BQ73" s="180"/>
      <c r="BR73" s="180"/>
      <c r="BS73" s="180"/>
      <c r="BT73" s="180"/>
      <c r="BU73" s="180"/>
    </row>
    <row r="74" spans="2:73" x14ac:dyDescent="0.55000000000000004">
      <c r="B74" s="180"/>
      <c r="C74" s="180"/>
      <c r="D74" s="180"/>
      <c r="E74" s="180"/>
      <c r="F74" s="180"/>
      <c r="G74" s="180"/>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80"/>
      <c r="AJ74" s="180"/>
      <c r="AK74" s="180"/>
      <c r="AL74" s="180"/>
      <c r="AM74" s="180"/>
      <c r="AN74" s="180"/>
      <c r="AO74" s="180"/>
      <c r="AP74" s="180"/>
      <c r="AQ74" s="180"/>
      <c r="AR74" s="180"/>
      <c r="AS74" s="180"/>
      <c r="AT74" s="180"/>
      <c r="AU74" s="180"/>
      <c r="AV74" s="180"/>
      <c r="AW74" s="180"/>
      <c r="AX74" s="180"/>
      <c r="AY74" s="180"/>
      <c r="AZ74" s="180"/>
      <c r="BA74" s="180"/>
      <c r="BB74" s="180"/>
      <c r="BC74" s="180"/>
      <c r="BD74" s="180"/>
      <c r="BE74" s="180"/>
      <c r="BF74" s="180"/>
      <c r="BG74" s="180"/>
      <c r="BH74" s="180"/>
      <c r="BI74" s="180"/>
      <c r="BJ74" s="180"/>
      <c r="BK74" s="180"/>
      <c r="BL74" s="180"/>
      <c r="BM74" s="180"/>
      <c r="BN74" s="180"/>
      <c r="BO74" s="180"/>
      <c r="BP74" s="180"/>
      <c r="BQ74" s="180"/>
      <c r="BR74" s="180"/>
      <c r="BS74" s="180"/>
      <c r="BT74" s="180"/>
      <c r="BU74" s="180"/>
    </row>
    <row r="75" spans="2:73" x14ac:dyDescent="0.55000000000000004">
      <c r="B75" s="180"/>
      <c r="C75" s="180"/>
      <c r="D75" s="180"/>
      <c r="E75" s="180"/>
      <c r="F75" s="180"/>
      <c r="G75" s="180"/>
      <c r="H75" s="180"/>
      <c r="I75" s="180"/>
      <c r="J75" s="180"/>
      <c r="K75" s="180"/>
      <c r="L75" s="180"/>
      <c r="M75" s="180"/>
      <c r="N75" s="180"/>
      <c r="O75" s="180"/>
      <c r="P75" s="180"/>
      <c r="Q75" s="180"/>
      <c r="R75" s="180"/>
      <c r="S75" s="180"/>
      <c r="T75" s="180"/>
      <c r="U75" s="180"/>
      <c r="V75" s="180"/>
      <c r="W75" s="180"/>
      <c r="X75" s="180"/>
      <c r="Y75" s="180"/>
      <c r="Z75" s="180"/>
      <c r="AA75" s="180"/>
      <c r="AB75" s="180"/>
      <c r="AC75" s="180"/>
      <c r="AD75" s="180"/>
      <c r="AE75" s="180"/>
      <c r="AF75" s="180"/>
      <c r="AG75" s="180"/>
      <c r="AH75" s="180"/>
      <c r="AI75" s="180"/>
      <c r="AJ75" s="180"/>
      <c r="AK75" s="180"/>
      <c r="AL75" s="180"/>
      <c r="AM75" s="180"/>
      <c r="AN75" s="180"/>
      <c r="AO75" s="180"/>
      <c r="AP75" s="180"/>
      <c r="AQ75" s="180"/>
      <c r="AR75" s="180"/>
      <c r="AS75" s="180"/>
      <c r="AT75" s="180"/>
      <c r="AU75" s="180"/>
      <c r="AV75" s="180"/>
      <c r="AW75" s="180"/>
      <c r="AX75" s="180"/>
      <c r="AY75" s="180"/>
      <c r="AZ75" s="180"/>
      <c r="BA75" s="180"/>
      <c r="BB75" s="180"/>
      <c r="BC75" s="180"/>
      <c r="BD75" s="180"/>
      <c r="BE75" s="180"/>
      <c r="BF75" s="180"/>
      <c r="BG75" s="180"/>
      <c r="BH75" s="180"/>
      <c r="BI75" s="180"/>
      <c r="BJ75" s="180"/>
      <c r="BK75" s="180"/>
      <c r="BL75" s="180"/>
      <c r="BM75" s="180"/>
      <c r="BN75" s="180"/>
      <c r="BO75" s="180"/>
      <c r="BP75" s="180"/>
      <c r="BQ75" s="180"/>
      <c r="BR75" s="180"/>
      <c r="BS75" s="180"/>
      <c r="BT75" s="180"/>
      <c r="BU75" s="180"/>
    </row>
    <row r="76" spans="2:73" x14ac:dyDescent="0.55000000000000004">
      <c r="B76" s="180"/>
      <c r="C76" s="180"/>
      <c r="D76" s="180"/>
      <c r="E76" s="180"/>
      <c r="F76" s="180"/>
      <c r="G76" s="180"/>
      <c r="H76" s="180"/>
      <c r="I76" s="180"/>
      <c r="J76" s="180"/>
      <c r="K76" s="180"/>
      <c r="L76" s="180"/>
      <c r="M76" s="180"/>
      <c r="N76" s="180"/>
      <c r="O76" s="180"/>
      <c r="P76" s="180"/>
      <c r="Q76" s="180"/>
      <c r="R76" s="180"/>
      <c r="S76" s="180"/>
      <c r="T76" s="180"/>
      <c r="U76" s="180"/>
      <c r="V76" s="180"/>
      <c r="W76" s="180"/>
      <c r="X76" s="180"/>
      <c r="Y76" s="180"/>
      <c r="Z76" s="180"/>
      <c r="AA76" s="180"/>
      <c r="AB76" s="180"/>
      <c r="AC76" s="180"/>
      <c r="AD76" s="180"/>
      <c r="AE76" s="180"/>
      <c r="AF76" s="180"/>
      <c r="AG76" s="180"/>
      <c r="AH76" s="180"/>
      <c r="AI76" s="180"/>
      <c r="AJ76" s="180"/>
      <c r="AK76" s="180"/>
      <c r="AL76" s="180"/>
      <c r="AM76" s="180"/>
      <c r="AN76" s="180"/>
      <c r="AO76" s="180"/>
      <c r="AP76" s="180"/>
      <c r="AQ76" s="180"/>
      <c r="AR76" s="180"/>
      <c r="AS76" s="180"/>
      <c r="AT76" s="180"/>
      <c r="AU76" s="180"/>
      <c r="AV76" s="180"/>
      <c r="AW76" s="180"/>
      <c r="AX76" s="180"/>
      <c r="AY76" s="180"/>
      <c r="AZ76" s="180"/>
      <c r="BA76" s="180"/>
      <c r="BB76" s="180"/>
      <c r="BC76" s="180"/>
      <c r="BD76" s="180"/>
      <c r="BE76" s="180"/>
      <c r="BF76" s="180"/>
      <c r="BG76" s="180"/>
      <c r="BH76" s="180"/>
      <c r="BI76" s="180"/>
      <c r="BJ76" s="180"/>
      <c r="BK76" s="180"/>
      <c r="BL76" s="180"/>
      <c r="BM76" s="180"/>
      <c r="BN76" s="180"/>
      <c r="BO76" s="180"/>
      <c r="BP76" s="180"/>
      <c r="BQ76" s="180"/>
      <c r="BR76" s="180"/>
      <c r="BS76" s="180"/>
      <c r="BT76" s="180"/>
      <c r="BU76" s="180"/>
    </row>
    <row r="77" spans="2:73" x14ac:dyDescent="0.55000000000000004">
      <c r="B77" s="180"/>
      <c r="C77" s="180"/>
      <c r="D77" s="180"/>
      <c r="E77" s="180"/>
      <c r="F77" s="180"/>
      <c r="G77" s="180"/>
      <c r="H77" s="180"/>
      <c r="I77" s="180"/>
      <c r="J77" s="180"/>
      <c r="K77" s="180"/>
      <c r="L77" s="180"/>
      <c r="M77" s="180"/>
      <c r="N77" s="180"/>
      <c r="O77" s="180"/>
      <c r="P77" s="180"/>
      <c r="Q77" s="180"/>
      <c r="R77" s="180"/>
      <c r="S77" s="180"/>
      <c r="T77" s="180"/>
      <c r="U77" s="180"/>
      <c r="V77" s="180"/>
      <c r="W77" s="180"/>
      <c r="X77" s="180"/>
      <c r="Y77" s="180"/>
      <c r="Z77" s="180"/>
      <c r="AA77" s="180"/>
      <c r="AB77" s="180"/>
      <c r="AC77" s="180"/>
      <c r="AD77" s="180"/>
      <c r="AE77" s="180"/>
      <c r="AF77" s="180"/>
      <c r="AG77" s="180"/>
      <c r="AH77" s="180"/>
      <c r="AI77" s="180"/>
      <c r="AJ77" s="180"/>
      <c r="AK77" s="180"/>
      <c r="AL77" s="180"/>
      <c r="AM77" s="180"/>
      <c r="AN77" s="180"/>
      <c r="AO77" s="180"/>
      <c r="AP77" s="180"/>
      <c r="AQ77" s="180"/>
      <c r="AR77" s="180"/>
      <c r="AS77" s="180"/>
      <c r="AT77" s="180"/>
      <c r="AU77" s="180"/>
      <c r="AV77" s="180"/>
      <c r="AW77" s="180"/>
      <c r="AX77" s="180"/>
      <c r="AY77" s="180"/>
      <c r="AZ77" s="180"/>
      <c r="BA77" s="180"/>
      <c r="BB77" s="180"/>
      <c r="BC77" s="180"/>
      <c r="BD77" s="180"/>
      <c r="BE77" s="180"/>
      <c r="BF77" s="180"/>
      <c r="BG77" s="180"/>
      <c r="BH77" s="180"/>
      <c r="BI77" s="180"/>
      <c r="BJ77" s="180"/>
      <c r="BK77" s="180"/>
      <c r="BL77" s="180"/>
      <c r="BM77" s="180"/>
      <c r="BN77" s="180"/>
      <c r="BO77" s="180"/>
      <c r="BP77" s="180"/>
      <c r="BQ77" s="180"/>
      <c r="BR77" s="180"/>
      <c r="BS77" s="180"/>
      <c r="BT77" s="180"/>
      <c r="BU77" s="180"/>
    </row>
    <row r="78" spans="2:73" x14ac:dyDescent="0.55000000000000004">
      <c r="B78" s="180"/>
      <c r="C78" s="180"/>
      <c r="D78" s="180"/>
      <c r="E78" s="180"/>
      <c r="F78" s="180"/>
      <c r="G78" s="180"/>
      <c r="H78" s="180"/>
      <c r="I78" s="180"/>
      <c r="J78" s="180"/>
      <c r="K78" s="180"/>
      <c r="L78" s="180"/>
      <c r="M78" s="180"/>
      <c r="N78" s="180"/>
      <c r="O78" s="180"/>
      <c r="P78" s="180"/>
      <c r="Q78" s="180"/>
      <c r="R78" s="180"/>
      <c r="S78" s="180"/>
      <c r="T78" s="180"/>
      <c r="U78" s="180"/>
      <c r="V78" s="180"/>
      <c r="W78" s="180"/>
      <c r="X78" s="180"/>
      <c r="Y78" s="180"/>
      <c r="Z78" s="180"/>
      <c r="AA78" s="180"/>
      <c r="AB78" s="180"/>
      <c r="AC78" s="180"/>
      <c r="AD78" s="180"/>
      <c r="AE78" s="180"/>
      <c r="AF78" s="180"/>
      <c r="AG78" s="180"/>
      <c r="AH78" s="180"/>
      <c r="AI78" s="180"/>
      <c r="AJ78" s="180"/>
      <c r="AK78" s="180"/>
      <c r="AL78" s="180"/>
      <c r="AM78" s="180"/>
      <c r="AN78" s="180"/>
      <c r="AO78" s="180"/>
      <c r="AP78" s="180"/>
      <c r="AQ78" s="180"/>
      <c r="AR78" s="180"/>
      <c r="AS78" s="180"/>
      <c r="AT78" s="180"/>
      <c r="AU78" s="180"/>
      <c r="AV78" s="180"/>
      <c r="AW78" s="180"/>
      <c r="AX78" s="180"/>
      <c r="AY78" s="180"/>
      <c r="AZ78" s="180"/>
      <c r="BA78" s="180"/>
      <c r="BB78" s="180"/>
      <c r="BC78" s="180"/>
      <c r="BD78" s="180"/>
      <c r="BE78" s="180"/>
      <c r="BF78" s="180"/>
      <c r="BG78" s="180"/>
      <c r="BH78" s="180"/>
      <c r="BI78" s="180"/>
      <c r="BJ78" s="180"/>
      <c r="BK78" s="180"/>
      <c r="BL78" s="180"/>
      <c r="BM78" s="180"/>
      <c r="BN78" s="180"/>
      <c r="BO78" s="180"/>
      <c r="BP78" s="180"/>
      <c r="BQ78" s="180"/>
      <c r="BR78" s="180"/>
      <c r="BS78" s="180"/>
      <c r="BT78" s="180"/>
      <c r="BU78" s="180"/>
    </row>
    <row r="79" spans="2:73" x14ac:dyDescent="0.55000000000000004">
      <c r="B79" s="180"/>
      <c r="C79" s="180"/>
      <c r="D79" s="180"/>
      <c r="E79" s="180"/>
      <c r="F79" s="180"/>
      <c r="G79" s="180"/>
      <c r="H79" s="180"/>
      <c r="I79" s="180"/>
      <c r="J79" s="180"/>
      <c r="K79" s="180"/>
      <c r="L79" s="180"/>
      <c r="M79" s="180"/>
      <c r="N79" s="180"/>
      <c r="O79" s="180"/>
      <c r="P79" s="180"/>
      <c r="Q79" s="180"/>
      <c r="R79" s="180"/>
      <c r="S79" s="180"/>
      <c r="T79" s="180"/>
      <c r="U79" s="180"/>
      <c r="V79" s="180"/>
      <c r="W79" s="180"/>
      <c r="X79" s="180"/>
      <c r="Y79" s="180"/>
      <c r="Z79" s="180"/>
      <c r="AA79" s="180"/>
      <c r="AB79" s="180"/>
      <c r="AC79" s="180"/>
      <c r="AD79" s="180"/>
      <c r="AE79" s="180"/>
      <c r="AF79" s="180"/>
      <c r="AG79" s="180"/>
      <c r="AH79" s="180"/>
      <c r="AI79" s="180"/>
      <c r="AJ79" s="180"/>
      <c r="AK79" s="180"/>
      <c r="AL79" s="180"/>
      <c r="AM79" s="180"/>
      <c r="AN79" s="180"/>
      <c r="AO79" s="180"/>
      <c r="AP79" s="180"/>
      <c r="AQ79" s="180"/>
      <c r="AR79" s="180"/>
      <c r="AS79" s="180"/>
      <c r="AT79" s="180"/>
      <c r="AU79" s="180"/>
      <c r="AV79" s="180"/>
      <c r="AW79" s="180"/>
      <c r="AX79" s="180"/>
      <c r="AY79" s="180"/>
      <c r="AZ79" s="180"/>
      <c r="BA79" s="180"/>
      <c r="BB79" s="180"/>
      <c r="BC79" s="180"/>
      <c r="BD79" s="180"/>
      <c r="BE79" s="180"/>
      <c r="BF79" s="180"/>
      <c r="BG79" s="180"/>
      <c r="BH79" s="180"/>
      <c r="BI79" s="180"/>
      <c r="BJ79" s="180"/>
      <c r="BK79" s="180"/>
      <c r="BL79" s="180"/>
      <c r="BM79" s="180"/>
      <c r="BN79" s="180"/>
      <c r="BO79" s="180"/>
      <c r="BP79" s="180"/>
      <c r="BQ79" s="180"/>
      <c r="BR79" s="180"/>
      <c r="BS79" s="180"/>
      <c r="BT79" s="180"/>
      <c r="BU79" s="180"/>
    </row>
    <row r="80" spans="2:73" x14ac:dyDescent="0.55000000000000004">
      <c r="B80" s="180"/>
      <c r="C80" s="180"/>
      <c r="D80" s="180"/>
      <c r="E80" s="180"/>
      <c r="F80" s="180"/>
      <c r="G80" s="180"/>
      <c r="H80" s="180"/>
      <c r="I80" s="180"/>
      <c r="J80" s="180"/>
      <c r="K80" s="180"/>
      <c r="L80" s="180"/>
      <c r="M80" s="180"/>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c r="AK80" s="180"/>
      <c r="AL80" s="180"/>
      <c r="AM80" s="180"/>
      <c r="AN80" s="180"/>
      <c r="AO80" s="180"/>
      <c r="AP80" s="180"/>
      <c r="AQ80" s="180"/>
      <c r="AR80" s="180"/>
      <c r="AS80" s="180"/>
      <c r="AT80" s="180"/>
      <c r="AU80" s="180"/>
      <c r="AV80" s="180"/>
      <c r="AW80" s="180"/>
      <c r="AX80" s="180"/>
      <c r="AY80" s="180"/>
      <c r="AZ80" s="180"/>
      <c r="BA80" s="180"/>
      <c r="BB80" s="180"/>
      <c r="BC80" s="180"/>
      <c r="BD80" s="180"/>
      <c r="BE80" s="180"/>
      <c r="BF80" s="180"/>
      <c r="BG80" s="180"/>
      <c r="BH80" s="180"/>
      <c r="BI80" s="180"/>
      <c r="BJ80" s="180"/>
      <c r="BK80" s="180"/>
      <c r="BL80" s="180"/>
      <c r="BM80" s="180"/>
      <c r="BN80" s="180"/>
      <c r="BO80" s="180"/>
      <c r="BP80" s="180"/>
      <c r="BQ80" s="180"/>
      <c r="BR80" s="180"/>
      <c r="BS80" s="180"/>
      <c r="BT80" s="180"/>
      <c r="BU80" s="180"/>
    </row>
    <row r="81" spans="2:73" x14ac:dyDescent="0.55000000000000004">
      <c r="B81" s="180"/>
      <c r="C81" s="180"/>
      <c r="D81" s="180"/>
      <c r="E81" s="180"/>
      <c r="F81" s="180"/>
      <c r="G81" s="180"/>
      <c r="H81" s="180"/>
      <c r="I81" s="180"/>
      <c r="J81" s="180"/>
      <c r="K81" s="180"/>
      <c r="L81" s="180"/>
      <c r="M81" s="180"/>
      <c r="N81" s="180"/>
      <c r="O81" s="180"/>
      <c r="P81" s="180"/>
      <c r="Q81" s="180"/>
      <c r="R81" s="180"/>
      <c r="S81" s="180"/>
      <c r="T81" s="180"/>
      <c r="U81" s="180"/>
      <c r="V81" s="180"/>
      <c r="W81" s="180"/>
      <c r="X81" s="180"/>
      <c r="Y81" s="180"/>
      <c r="Z81" s="180"/>
      <c r="AA81" s="180"/>
      <c r="AB81" s="180"/>
      <c r="AC81" s="180"/>
      <c r="AD81" s="180"/>
      <c r="AE81" s="180"/>
      <c r="AF81" s="180"/>
      <c r="AG81" s="180"/>
      <c r="AH81" s="180"/>
      <c r="AI81" s="180"/>
      <c r="AJ81" s="180"/>
      <c r="AK81" s="180"/>
      <c r="AL81" s="180"/>
      <c r="AM81" s="180"/>
      <c r="AN81" s="180"/>
      <c r="AO81" s="180"/>
      <c r="AP81" s="180"/>
      <c r="AQ81" s="180"/>
      <c r="AR81" s="180"/>
      <c r="AS81" s="180"/>
      <c r="AT81" s="180"/>
      <c r="AU81" s="180"/>
      <c r="AV81" s="180"/>
      <c r="AW81" s="180"/>
      <c r="AX81" s="180"/>
      <c r="AY81" s="180"/>
      <c r="AZ81" s="180"/>
      <c r="BA81" s="180"/>
      <c r="BB81" s="180"/>
      <c r="BC81" s="180"/>
      <c r="BD81" s="180"/>
      <c r="BE81" s="180"/>
      <c r="BF81" s="180"/>
      <c r="BG81" s="180"/>
      <c r="BH81" s="180"/>
      <c r="BI81" s="180"/>
      <c r="BJ81" s="180"/>
      <c r="BK81" s="180"/>
      <c r="BL81" s="180"/>
      <c r="BM81" s="180"/>
      <c r="BN81" s="180"/>
      <c r="BO81" s="180"/>
      <c r="BP81" s="180"/>
      <c r="BQ81" s="180"/>
      <c r="BR81" s="180"/>
      <c r="BS81" s="180"/>
      <c r="BT81" s="180"/>
      <c r="BU81" s="180"/>
    </row>
    <row r="82" spans="2:73" x14ac:dyDescent="0.55000000000000004">
      <c r="B82" s="180"/>
      <c r="C82" s="180"/>
      <c r="D82" s="180"/>
      <c r="E82" s="180"/>
      <c r="F82" s="180"/>
      <c r="G82" s="180"/>
      <c r="H82" s="180"/>
      <c r="I82" s="180"/>
      <c r="J82" s="180"/>
      <c r="K82" s="180"/>
      <c r="L82" s="180"/>
      <c r="M82" s="180"/>
      <c r="N82" s="180"/>
      <c r="O82" s="180"/>
      <c r="P82" s="180"/>
      <c r="Q82" s="180"/>
      <c r="R82" s="180"/>
      <c r="S82" s="180"/>
      <c r="T82" s="180"/>
      <c r="U82" s="180"/>
      <c r="V82" s="180"/>
      <c r="W82" s="180"/>
      <c r="X82" s="180"/>
      <c r="Y82" s="180"/>
      <c r="Z82" s="180"/>
      <c r="AA82" s="180"/>
      <c r="AB82" s="180"/>
      <c r="AC82" s="180"/>
      <c r="AD82" s="180"/>
      <c r="AE82" s="180"/>
      <c r="AF82" s="180"/>
      <c r="AG82" s="180"/>
      <c r="AH82" s="180"/>
      <c r="AI82" s="180"/>
      <c r="AJ82" s="180"/>
      <c r="AK82" s="180"/>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0"/>
      <c r="BK82" s="180"/>
      <c r="BL82" s="180"/>
      <c r="BM82" s="180"/>
      <c r="BN82" s="180"/>
      <c r="BO82" s="180"/>
      <c r="BP82" s="180"/>
      <c r="BQ82" s="180"/>
      <c r="BR82" s="180"/>
      <c r="BS82" s="180"/>
      <c r="BT82" s="180"/>
      <c r="BU82" s="180"/>
    </row>
    <row r="83" spans="2:73" x14ac:dyDescent="0.55000000000000004">
      <c r="B83" s="180"/>
      <c r="C83" s="180"/>
      <c r="D83" s="180"/>
      <c r="E83" s="180"/>
      <c r="F83" s="180"/>
      <c r="G83" s="180"/>
      <c r="H83" s="180"/>
      <c r="I83" s="180"/>
      <c r="J83" s="180"/>
      <c r="K83" s="180"/>
      <c r="L83" s="180"/>
      <c r="M83" s="180"/>
      <c r="N83" s="180"/>
      <c r="O83" s="180"/>
      <c r="P83" s="180"/>
      <c r="Q83" s="180"/>
      <c r="R83" s="180"/>
      <c r="S83" s="180"/>
      <c r="T83" s="180"/>
      <c r="U83" s="180"/>
      <c r="V83" s="180"/>
      <c r="W83" s="180"/>
      <c r="X83" s="180"/>
      <c r="Y83" s="180"/>
      <c r="Z83" s="180"/>
      <c r="AA83" s="180"/>
      <c r="AB83" s="180"/>
      <c r="AC83" s="180"/>
      <c r="AD83" s="180"/>
      <c r="AE83" s="180"/>
      <c r="AF83" s="180"/>
      <c r="AG83" s="180"/>
      <c r="AH83" s="180"/>
      <c r="AI83" s="180"/>
      <c r="AJ83" s="180"/>
      <c r="AK83" s="180"/>
      <c r="AL83" s="180"/>
      <c r="AM83" s="180"/>
      <c r="AN83" s="180"/>
      <c r="AO83" s="180"/>
      <c r="AP83" s="180"/>
      <c r="AQ83" s="180"/>
      <c r="AR83" s="180"/>
      <c r="AS83" s="180"/>
      <c r="AT83" s="180"/>
      <c r="AU83" s="180"/>
      <c r="AV83" s="180"/>
      <c r="AW83" s="180"/>
      <c r="AX83" s="180"/>
      <c r="AY83" s="180"/>
      <c r="AZ83" s="180"/>
      <c r="BA83" s="180"/>
      <c r="BB83" s="180"/>
      <c r="BC83" s="180"/>
      <c r="BD83" s="180"/>
      <c r="BE83" s="180"/>
      <c r="BF83" s="180"/>
      <c r="BG83" s="180"/>
      <c r="BH83" s="180"/>
      <c r="BI83" s="180"/>
      <c r="BJ83" s="180"/>
      <c r="BK83" s="180"/>
      <c r="BL83" s="180"/>
      <c r="BM83" s="180"/>
      <c r="BN83" s="180"/>
      <c r="BO83" s="180"/>
      <c r="BP83" s="180"/>
      <c r="BQ83" s="180"/>
      <c r="BR83" s="180"/>
      <c r="BS83" s="180"/>
      <c r="BT83" s="180"/>
      <c r="BU83" s="180"/>
    </row>
    <row r="84" spans="2:73" x14ac:dyDescent="0.55000000000000004">
      <c r="B84" s="180"/>
      <c r="C84" s="180"/>
      <c r="D84" s="180"/>
      <c r="E84" s="180"/>
      <c r="F84" s="180"/>
      <c r="G84" s="180"/>
      <c r="H84" s="180"/>
      <c r="I84" s="180"/>
      <c r="J84" s="180"/>
      <c r="K84" s="180"/>
      <c r="L84" s="180"/>
      <c r="M84" s="180"/>
      <c r="N84" s="180"/>
      <c r="O84" s="180"/>
      <c r="P84" s="180"/>
      <c r="Q84" s="180"/>
      <c r="R84" s="180"/>
      <c r="S84" s="180"/>
      <c r="T84" s="180"/>
      <c r="U84" s="180"/>
      <c r="V84" s="180"/>
      <c r="W84" s="180"/>
      <c r="X84" s="180"/>
      <c r="Y84" s="180"/>
      <c r="Z84" s="180"/>
      <c r="AA84" s="180"/>
      <c r="AB84" s="180"/>
      <c r="AC84" s="180"/>
      <c r="AD84" s="180"/>
      <c r="AE84" s="180"/>
      <c r="AF84" s="180"/>
      <c r="AG84" s="180"/>
      <c r="AH84" s="180"/>
      <c r="AI84" s="180"/>
      <c r="AJ84" s="180"/>
      <c r="AK84" s="180"/>
      <c r="AL84" s="180"/>
      <c r="AM84" s="180"/>
      <c r="AN84" s="180"/>
      <c r="AO84" s="180"/>
      <c r="AP84" s="180"/>
      <c r="AQ84" s="180"/>
      <c r="AR84" s="180"/>
      <c r="AS84" s="180"/>
      <c r="AT84" s="180"/>
      <c r="AU84" s="180"/>
      <c r="AV84" s="180"/>
      <c r="AW84" s="180"/>
      <c r="AX84" s="180"/>
      <c r="AY84" s="180"/>
      <c r="AZ84" s="180"/>
      <c r="BA84" s="180"/>
      <c r="BB84" s="180"/>
      <c r="BC84" s="180"/>
      <c r="BD84" s="180"/>
      <c r="BE84" s="180"/>
      <c r="BF84" s="180"/>
      <c r="BG84" s="180"/>
      <c r="BH84" s="180"/>
      <c r="BI84" s="180"/>
      <c r="BJ84" s="180"/>
      <c r="BK84" s="180"/>
      <c r="BL84" s="180"/>
      <c r="BM84" s="180"/>
      <c r="BN84" s="180"/>
      <c r="BO84" s="180"/>
      <c r="BP84" s="180"/>
      <c r="BQ84" s="180"/>
      <c r="BR84" s="180"/>
      <c r="BS84" s="180"/>
      <c r="BT84" s="180"/>
      <c r="BU84" s="180"/>
    </row>
    <row r="85" spans="2:73" x14ac:dyDescent="0.55000000000000004">
      <c r="B85" s="180"/>
      <c r="C85" s="180"/>
      <c r="D85" s="180"/>
      <c r="E85" s="180"/>
      <c r="F85" s="180"/>
      <c r="G85" s="180"/>
      <c r="H85" s="180"/>
      <c r="I85" s="180"/>
      <c r="J85" s="180"/>
      <c r="K85" s="180"/>
      <c r="L85" s="180"/>
      <c r="M85" s="180"/>
      <c r="N85" s="180"/>
      <c r="O85" s="180"/>
      <c r="P85" s="180"/>
      <c r="Q85" s="180"/>
      <c r="R85" s="180"/>
      <c r="S85" s="180"/>
      <c r="T85" s="180"/>
      <c r="U85" s="180"/>
      <c r="V85" s="180"/>
      <c r="W85" s="180"/>
      <c r="X85" s="180"/>
      <c r="Y85" s="180"/>
      <c r="Z85" s="180"/>
      <c r="AA85" s="180"/>
      <c r="AB85" s="180"/>
      <c r="AC85" s="180"/>
      <c r="AD85" s="180"/>
      <c r="AE85" s="180"/>
      <c r="AF85" s="180"/>
      <c r="AG85" s="180"/>
      <c r="AH85" s="180"/>
      <c r="AI85" s="180"/>
      <c r="AJ85" s="180"/>
      <c r="AK85" s="180"/>
      <c r="AL85" s="180"/>
      <c r="AM85" s="180"/>
      <c r="AN85" s="180"/>
      <c r="AO85" s="180"/>
      <c r="AP85" s="180"/>
      <c r="AQ85" s="180"/>
      <c r="AR85" s="180"/>
      <c r="AS85" s="180"/>
      <c r="AT85" s="180"/>
      <c r="AU85" s="180"/>
      <c r="AV85" s="180"/>
      <c r="AW85" s="180"/>
      <c r="AX85" s="180"/>
      <c r="AY85" s="180"/>
      <c r="AZ85" s="180"/>
      <c r="BA85" s="180"/>
      <c r="BB85" s="180"/>
      <c r="BC85" s="180"/>
      <c r="BD85" s="180"/>
      <c r="BE85" s="180"/>
      <c r="BF85" s="180"/>
      <c r="BG85" s="180"/>
      <c r="BH85" s="180"/>
      <c r="BI85" s="180"/>
      <c r="BJ85" s="180"/>
      <c r="BK85" s="180"/>
      <c r="BL85" s="180"/>
      <c r="BM85" s="180"/>
      <c r="BN85" s="180"/>
      <c r="BO85" s="180"/>
      <c r="BP85" s="180"/>
      <c r="BQ85" s="180"/>
      <c r="BR85" s="180"/>
      <c r="BS85" s="180"/>
      <c r="BT85" s="180"/>
      <c r="BU85" s="180"/>
    </row>
    <row r="86" spans="2:73" x14ac:dyDescent="0.55000000000000004">
      <c r="B86" s="180"/>
      <c r="C86" s="180"/>
      <c r="D86" s="180"/>
      <c r="E86" s="180"/>
      <c r="F86" s="180"/>
      <c r="G86" s="180"/>
      <c r="H86" s="180"/>
      <c r="I86" s="180"/>
      <c r="J86" s="180"/>
      <c r="K86" s="180"/>
      <c r="L86" s="180"/>
      <c r="M86" s="180"/>
      <c r="N86" s="180"/>
      <c r="O86" s="180"/>
      <c r="P86" s="180"/>
      <c r="Q86" s="180"/>
      <c r="R86" s="180"/>
      <c r="S86" s="180"/>
      <c r="T86" s="180"/>
      <c r="U86" s="180"/>
      <c r="V86" s="180"/>
      <c r="W86" s="180"/>
      <c r="X86" s="180"/>
      <c r="Y86" s="180"/>
      <c r="Z86" s="180"/>
      <c r="AA86" s="180"/>
      <c r="AB86" s="180"/>
      <c r="AC86" s="180"/>
      <c r="AD86" s="180"/>
      <c r="AE86" s="180"/>
      <c r="AF86" s="180"/>
      <c r="AG86" s="180"/>
      <c r="AH86" s="180"/>
      <c r="AI86" s="180"/>
      <c r="AJ86" s="180"/>
      <c r="AK86" s="180"/>
      <c r="AL86" s="180"/>
      <c r="AM86" s="180"/>
      <c r="AN86" s="180"/>
      <c r="AO86" s="180"/>
      <c r="AP86" s="180"/>
      <c r="AQ86" s="180"/>
      <c r="AR86" s="180"/>
      <c r="AS86" s="180"/>
      <c r="AT86" s="180"/>
      <c r="AU86" s="180"/>
      <c r="AV86" s="180"/>
      <c r="AW86" s="180"/>
      <c r="AX86" s="180"/>
      <c r="AY86" s="180"/>
      <c r="AZ86" s="180"/>
      <c r="BA86" s="180"/>
      <c r="BB86" s="180"/>
      <c r="BC86" s="180"/>
      <c r="BD86" s="180"/>
      <c r="BE86" s="180"/>
      <c r="BF86" s="180"/>
      <c r="BG86" s="180"/>
      <c r="BH86" s="180"/>
      <c r="BI86" s="180"/>
      <c r="BJ86" s="180"/>
      <c r="BK86" s="180"/>
      <c r="BL86" s="180"/>
      <c r="BM86" s="180"/>
      <c r="BN86" s="180"/>
      <c r="BO86" s="180"/>
      <c r="BP86" s="180"/>
      <c r="BQ86" s="180"/>
      <c r="BR86" s="180"/>
      <c r="BS86" s="180"/>
      <c r="BT86" s="180"/>
      <c r="BU86" s="180"/>
    </row>
    <row r="87" spans="2:73" x14ac:dyDescent="0.55000000000000004">
      <c r="B87" s="180"/>
      <c r="C87" s="180"/>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80"/>
      <c r="AH87" s="180"/>
      <c r="AI87" s="180"/>
      <c r="AJ87" s="180"/>
      <c r="AK87" s="180"/>
      <c r="AL87" s="180"/>
      <c r="AM87" s="180"/>
      <c r="AN87" s="180"/>
      <c r="AO87" s="180"/>
      <c r="AP87" s="180"/>
      <c r="AQ87" s="180"/>
      <c r="AR87" s="180"/>
      <c r="AS87" s="180"/>
      <c r="AT87" s="180"/>
      <c r="AU87" s="180"/>
      <c r="AV87" s="180"/>
      <c r="AW87" s="180"/>
      <c r="AX87" s="180"/>
      <c r="AY87" s="180"/>
      <c r="AZ87" s="180"/>
      <c r="BA87" s="180"/>
      <c r="BB87" s="180"/>
      <c r="BC87" s="180"/>
      <c r="BD87" s="180"/>
      <c r="BE87" s="180"/>
      <c r="BF87" s="180"/>
      <c r="BG87" s="180"/>
      <c r="BH87" s="180"/>
      <c r="BI87" s="180"/>
      <c r="BJ87" s="180"/>
      <c r="BK87" s="180"/>
      <c r="BL87" s="180"/>
      <c r="BM87" s="180"/>
      <c r="BN87" s="180"/>
      <c r="BO87" s="180"/>
      <c r="BP87" s="180"/>
      <c r="BQ87" s="180"/>
      <c r="BR87" s="180"/>
      <c r="BS87" s="180"/>
      <c r="BT87" s="180"/>
      <c r="BU87" s="180"/>
    </row>
    <row r="88" spans="2:73" x14ac:dyDescent="0.55000000000000004">
      <c r="B88" s="180"/>
      <c r="C88" s="180"/>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80"/>
      <c r="AH88" s="180"/>
      <c r="AI88" s="180"/>
      <c r="AJ88" s="180"/>
      <c r="AK88" s="180"/>
      <c r="AL88" s="180"/>
      <c r="AM88" s="180"/>
      <c r="AN88" s="180"/>
      <c r="AO88" s="180"/>
      <c r="AP88" s="180"/>
      <c r="AQ88" s="180"/>
      <c r="AR88" s="180"/>
      <c r="AS88" s="180"/>
      <c r="AT88" s="180"/>
      <c r="AU88" s="180"/>
      <c r="AV88" s="180"/>
      <c r="AW88" s="180"/>
      <c r="AX88" s="180"/>
      <c r="AY88" s="180"/>
      <c r="AZ88" s="180"/>
      <c r="BA88" s="180"/>
      <c r="BB88" s="180"/>
      <c r="BC88" s="180"/>
      <c r="BD88" s="180"/>
      <c r="BE88" s="180"/>
      <c r="BF88" s="180"/>
      <c r="BG88" s="180"/>
      <c r="BH88" s="180"/>
      <c r="BI88" s="180"/>
      <c r="BJ88" s="180"/>
      <c r="BK88" s="180"/>
      <c r="BL88" s="180"/>
      <c r="BM88" s="180"/>
      <c r="BN88" s="180"/>
      <c r="BO88" s="180"/>
      <c r="BP88" s="180"/>
      <c r="BQ88" s="180"/>
      <c r="BR88" s="180"/>
      <c r="BS88" s="180"/>
      <c r="BT88" s="180"/>
      <c r="BU88" s="180"/>
    </row>
    <row r="89" spans="2:73" x14ac:dyDescent="0.55000000000000004">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80"/>
      <c r="AH89" s="180"/>
      <c r="AI89" s="180"/>
      <c r="AJ89" s="180"/>
      <c r="AK89" s="180"/>
      <c r="AL89" s="180"/>
      <c r="AM89" s="180"/>
      <c r="AN89" s="180"/>
      <c r="AO89" s="180"/>
      <c r="AP89" s="180"/>
      <c r="AQ89" s="180"/>
      <c r="AR89" s="180"/>
      <c r="AS89" s="180"/>
      <c r="AT89" s="180"/>
      <c r="AU89" s="180"/>
      <c r="AV89" s="180"/>
      <c r="AW89" s="180"/>
      <c r="AX89" s="180"/>
      <c r="AY89" s="180"/>
      <c r="AZ89" s="180"/>
      <c r="BA89" s="180"/>
      <c r="BB89" s="180"/>
      <c r="BC89" s="180"/>
      <c r="BD89" s="180"/>
      <c r="BE89" s="180"/>
      <c r="BF89" s="180"/>
      <c r="BG89" s="180"/>
      <c r="BH89" s="180"/>
      <c r="BI89" s="180"/>
      <c r="BJ89" s="180"/>
      <c r="BK89" s="180"/>
      <c r="BL89" s="180"/>
      <c r="BM89" s="180"/>
      <c r="BN89" s="180"/>
      <c r="BO89" s="180"/>
      <c r="BP89" s="180"/>
      <c r="BQ89" s="180"/>
      <c r="BR89" s="180"/>
      <c r="BS89" s="180"/>
      <c r="BT89" s="180"/>
      <c r="BU89" s="180"/>
    </row>
    <row r="90" spans="2:73" x14ac:dyDescent="0.55000000000000004">
      <c r="B90" s="180"/>
      <c r="C90" s="180"/>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180"/>
      <c r="AX90" s="180"/>
      <c r="AY90" s="180"/>
      <c r="AZ90" s="180"/>
      <c r="BA90" s="180"/>
      <c r="BB90" s="180"/>
      <c r="BC90" s="180"/>
      <c r="BD90" s="180"/>
      <c r="BE90" s="180"/>
      <c r="BF90" s="180"/>
      <c r="BG90" s="180"/>
      <c r="BH90" s="180"/>
      <c r="BI90" s="180"/>
      <c r="BJ90" s="180"/>
      <c r="BK90" s="180"/>
      <c r="BL90" s="180"/>
      <c r="BM90" s="180"/>
      <c r="BN90" s="180"/>
      <c r="BO90" s="180"/>
      <c r="BP90" s="180"/>
      <c r="BQ90" s="180"/>
      <c r="BR90" s="180"/>
      <c r="BS90" s="180"/>
      <c r="BT90" s="180"/>
      <c r="BU90" s="180"/>
    </row>
    <row r="91" spans="2:73" x14ac:dyDescent="0.55000000000000004">
      <c r="B91" s="180"/>
      <c r="C91" s="180"/>
      <c r="D91" s="180"/>
      <c r="E91" s="180"/>
      <c r="F91" s="180"/>
      <c r="G91" s="180"/>
      <c r="H91" s="180"/>
      <c r="I91" s="180"/>
      <c r="J91" s="180"/>
      <c r="K91" s="180"/>
      <c r="L91" s="180"/>
      <c r="M91" s="180"/>
      <c r="N91" s="180"/>
      <c r="O91" s="180"/>
      <c r="P91" s="180"/>
      <c r="Q91" s="180"/>
      <c r="R91" s="180"/>
      <c r="S91" s="180"/>
      <c r="T91" s="180"/>
      <c r="U91" s="180"/>
      <c r="V91" s="180"/>
      <c r="W91" s="180"/>
      <c r="X91" s="180"/>
      <c r="Y91" s="180"/>
      <c r="Z91" s="180"/>
      <c r="AA91" s="180"/>
      <c r="AB91" s="180"/>
      <c r="AC91" s="180"/>
      <c r="AD91" s="180"/>
      <c r="AE91" s="180"/>
      <c r="AF91" s="180"/>
      <c r="AG91" s="180"/>
      <c r="AH91" s="180"/>
      <c r="AI91" s="180"/>
      <c r="AJ91" s="180"/>
      <c r="AK91" s="180"/>
      <c r="AL91" s="180"/>
      <c r="AM91" s="180"/>
      <c r="AN91" s="180"/>
      <c r="AO91" s="180"/>
      <c r="AP91" s="180"/>
      <c r="AQ91" s="180"/>
      <c r="AR91" s="180"/>
      <c r="AS91" s="180"/>
      <c r="AT91" s="180"/>
      <c r="AU91" s="180"/>
      <c r="AV91" s="180"/>
      <c r="AW91" s="180"/>
      <c r="AX91" s="180"/>
      <c r="AY91" s="180"/>
      <c r="AZ91" s="180"/>
      <c r="BA91" s="180"/>
      <c r="BB91" s="180"/>
      <c r="BC91" s="180"/>
      <c r="BD91" s="180"/>
      <c r="BE91" s="180"/>
      <c r="BF91" s="180"/>
      <c r="BG91" s="180"/>
      <c r="BH91" s="180"/>
      <c r="BI91" s="180"/>
      <c r="BJ91" s="180"/>
      <c r="BK91" s="180"/>
      <c r="BL91" s="180"/>
      <c r="BM91" s="180"/>
      <c r="BN91" s="180"/>
      <c r="BO91" s="180"/>
      <c r="BP91" s="180"/>
      <c r="BQ91" s="180"/>
      <c r="BR91" s="180"/>
      <c r="BS91" s="180"/>
      <c r="BT91" s="180"/>
      <c r="BU91" s="180"/>
    </row>
    <row r="92" spans="2:73" x14ac:dyDescent="0.55000000000000004">
      <c r="B92" s="180"/>
      <c r="C92" s="180"/>
      <c r="D92" s="180"/>
      <c r="E92" s="180"/>
      <c r="F92" s="180"/>
      <c r="G92" s="180"/>
      <c r="H92" s="180"/>
      <c r="I92" s="180"/>
      <c r="J92" s="180"/>
      <c r="K92" s="180"/>
      <c r="L92" s="180"/>
      <c r="M92" s="180"/>
      <c r="N92" s="180"/>
      <c r="O92" s="180"/>
      <c r="P92" s="180"/>
      <c r="Q92" s="180"/>
      <c r="R92" s="180"/>
      <c r="S92" s="180"/>
      <c r="T92" s="180"/>
      <c r="U92" s="180"/>
      <c r="V92" s="180"/>
      <c r="W92" s="180"/>
      <c r="X92" s="180"/>
      <c r="Y92" s="180"/>
      <c r="Z92" s="180"/>
      <c r="AA92" s="180"/>
      <c r="AB92" s="180"/>
      <c r="AC92" s="180"/>
      <c r="AD92" s="180"/>
      <c r="AE92" s="180"/>
      <c r="AF92" s="180"/>
      <c r="AG92" s="180"/>
      <c r="AH92" s="180"/>
      <c r="AI92" s="180"/>
      <c r="AJ92" s="180"/>
      <c r="AK92" s="180"/>
      <c r="AL92" s="180"/>
      <c r="AM92" s="180"/>
      <c r="AN92" s="180"/>
      <c r="AO92" s="180"/>
      <c r="AP92" s="180"/>
      <c r="AQ92" s="180"/>
      <c r="AR92" s="180"/>
      <c r="AS92" s="180"/>
      <c r="AT92" s="180"/>
      <c r="AU92" s="180"/>
      <c r="AV92" s="180"/>
      <c r="AW92" s="180"/>
      <c r="AX92" s="180"/>
      <c r="AY92" s="180"/>
      <c r="AZ92" s="180"/>
      <c r="BA92" s="180"/>
      <c r="BB92" s="180"/>
      <c r="BC92" s="180"/>
      <c r="BD92" s="180"/>
      <c r="BE92" s="180"/>
      <c r="BF92" s="180"/>
      <c r="BG92" s="180"/>
      <c r="BH92" s="180"/>
      <c r="BI92" s="180"/>
      <c r="BJ92" s="180"/>
      <c r="BK92" s="180"/>
      <c r="BL92" s="180"/>
      <c r="BM92" s="180"/>
      <c r="BN92" s="180"/>
      <c r="BO92" s="180"/>
      <c r="BP92" s="180"/>
      <c r="BQ92" s="180"/>
      <c r="BR92" s="180"/>
      <c r="BS92" s="180"/>
      <c r="BT92" s="180"/>
      <c r="BU92" s="180"/>
    </row>
    <row r="93" spans="2:73" x14ac:dyDescent="0.55000000000000004">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80"/>
      <c r="BU93" s="180"/>
    </row>
    <row r="94" spans="2:73" x14ac:dyDescent="0.55000000000000004">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0"/>
      <c r="BR94" s="180"/>
      <c r="BS94" s="180"/>
      <c r="BT94" s="180"/>
      <c r="BU94" s="180"/>
    </row>
    <row r="95" spans="2:73" x14ac:dyDescent="0.55000000000000004">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L95" s="180"/>
      <c r="BM95" s="180"/>
      <c r="BN95" s="180"/>
      <c r="BO95" s="180"/>
      <c r="BP95" s="180"/>
      <c r="BQ95" s="180"/>
      <c r="BR95" s="180"/>
      <c r="BS95" s="180"/>
      <c r="BT95" s="180"/>
      <c r="BU95" s="180"/>
    </row>
    <row r="96" spans="2:73" x14ac:dyDescent="0.55000000000000004">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0"/>
      <c r="BK96" s="180"/>
      <c r="BL96" s="180"/>
      <c r="BM96" s="180"/>
      <c r="BN96" s="180"/>
      <c r="BO96" s="180"/>
      <c r="BP96" s="180"/>
      <c r="BQ96" s="180"/>
      <c r="BR96" s="180"/>
      <c r="BS96" s="180"/>
      <c r="BT96" s="180"/>
      <c r="BU96" s="180"/>
    </row>
    <row r="97" spans="2:73" x14ac:dyDescent="0.55000000000000004">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0"/>
      <c r="BK97" s="180"/>
      <c r="BL97" s="180"/>
      <c r="BM97" s="180"/>
      <c r="BN97" s="180"/>
      <c r="BO97" s="180"/>
      <c r="BP97" s="180"/>
      <c r="BQ97" s="180"/>
      <c r="BR97" s="180"/>
      <c r="BS97" s="180"/>
      <c r="BT97" s="180"/>
      <c r="BU97" s="180"/>
    </row>
    <row r="98" spans="2:73" x14ac:dyDescent="0.55000000000000004">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80"/>
      <c r="BU98" s="180"/>
    </row>
    <row r="99" spans="2:73" x14ac:dyDescent="0.55000000000000004">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0"/>
      <c r="BR99" s="180"/>
      <c r="BS99" s="180"/>
      <c r="BT99" s="180"/>
      <c r="BU99" s="180"/>
    </row>
    <row r="100" spans="2:73" x14ac:dyDescent="0.55000000000000004">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80"/>
      <c r="BU100" s="180"/>
    </row>
    <row r="101" spans="2:73" x14ac:dyDescent="0.55000000000000004">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0"/>
      <c r="BG101" s="180"/>
      <c r="BH101" s="180"/>
      <c r="BI101" s="180"/>
      <c r="BJ101" s="180"/>
      <c r="BK101" s="180"/>
      <c r="BL101" s="180"/>
      <c r="BM101" s="180"/>
      <c r="BN101" s="180"/>
      <c r="BO101" s="180"/>
      <c r="BP101" s="180"/>
      <c r="BQ101" s="180"/>
      <c r="BR101" s="180"/>
      <c r="BS101" s="180"/>
      <c r="BT101" s="180"/>
      <c r="BU101" s="180"/>
    </row>
    <row r="102" spans="2:73" x14ac:dyDescent="0.55000000000000004">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row>
    <row r="103" spans="2:73" x14ac:dyDescent="0.55000000000000004">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c r="AJ103" s="180"/>
      <c r="AK103" s="180"/>
      <c r="AL103" s="180"/>
      <c r="AM103" s="180"/>
      <c r="AN103" s="180"/>
      <c r="AO103" s="180"/>
      <c r="AP103" s="180"/>
      <c r="AQ103" s="180"/>
      <c r="AR103" s="180"/>
      <c r="AS103" s="180"/>
      <c r="AT103" s="180"/>
      <c r="AU103" s="180"/>
      <c r="AV103" s="180"/>
      <c r="AW103" s="180"/>
      <c r="AX103" s="180"/>
      <c r="AY103" s="180"/>
      <c r="AZ103" s="180"/>
      <c r="BA103" s="180"/>
      <c r="BB103" s="180"/>
      <c r="BC103" s="180"/>
      <c r="BD103" s="180"/>
      <c r="BE103" s="180"/>
      <c r="BF103" s="180"/>
      <c r="BG103" s="180"/>
      <c r="BH103" s="180"/>
      <c r="BI103" s="180"/>
      <c r="BJ103" s="180"/>
      <c r="BK103" s="180"/>
      <c r="BL103" s="180"/>
      <c r="BM103" s="180"/>
      <c r="BN103" s="180"/>
      <c r="BO103" s="180"/>
      <c r="BP103" s="180"/>
      <c r="BQ103" s="180"/>
      <c r="BR103" s="180"/>
      <c r="BS103" s="180"/>
      <c r="BT103" s="180"/>
      <c r="BU103" s="180"/>
    </row>
    <row r="104" spans="2:73" x14ac:dyDescent="0.55000000000000004">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80"/>
      <c r="BG104" s="180"/>
      <c r="BH104" s="180"/>
      <c r="BI104" s="180"/>
      <c r="BJ104" s="180"/>
      <c r="BK104" s="180"/>
      <c r="BL104" s="180"/>
      <c r="BM104" s="180"/>
      <c r="BN104" s="180"/>
      <c r="BO104" s="180"/>
      <c r="BP104" s="180"/>
      <c r="BQ104" s="180"/>
      <c r="BR104" s="180"/>
      <c r="BS104" s="180"/>
      <c r="BT104" s="180"/>
      <c r="BU104" s="180"/>
    </row>
    <row r="105" spans="2:73" x14ac:dyDescent="0.55000000000000004">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80"/>
      <c r="BU105" s="180"/>
    </row>
    <row r="106" spans="2:73" x14ac:dyDescent="0.55000000000000004">
      <c r="B106" s="180"/>
      <c r="C106" s="180"/>
      <c r="D106" s="180"/>
      <c r="E106" s="180"/>
      <c r="F106" s="180"/>
      <c r="G106" s="180"/>
      <c r="H106" s="180"/>
      <c r="I106" s="180"/>
      <c r="J106" s="180"/>
      <c r="K106" s="180"/>
      <c r="L106" s="180"/>
      <c r="M106" s="180"/>
      <c r="N106" s="180"/>
      <c r="O106" s="180"/>
      <c r="P106" s="180"/>
      <c r="Q106" s="180"/>
      <c r="R106" s="180"/>
      <c r="S106" s="180"/>
      <c r="T106" s="180"/>
      <c r="U106" s="180"/>
      <c r="V106" s="180"/>
      <c r="W106" s="180"/>
      <c r="X106" s="180"/>
      <c r="Y106" s="180"/>
      <c r="Z106" s="180"/>
      <c r="AA106" s="180"/>
      <c r="AB106" s="180"/>
      <c r="AC106" s="180"/>
      <c r="AD106" s="180"/>
      <c r="AE106" s="180"/>
      <c r="AF106" s="180"/>
      <c r="AG106" s="180"/>
      <c r="AH106" s="180"/>
      <c r="AI106" s="180"/>
      <c r="AJ106" s="180"/>
      <c r="AK106" s="180"/>
      <c r="AL106" s="180"/>
      <c r="AM106" s="180"/>
      <c r="AN106" s="180"/>
      <c r="AO106" s="180"/>
      <c r="AP106" s="180"/>
      <c r="AQ106" s="180"/>
      <c r="AR106" s="180"/>
      <c r="AS106" s="180"/>
      <c r="AT106" s="180"/>
      <c r="AU106" s="180"/>
      <c r="AV106" s="180"/>
      <c r="AW106" s="180"/>
      <c r="AX106" s="180"/>
      <c r="AY106" s="180"/>
      <c r="AZ106" s="180"/>
      <c r="BA106" s="180"/>
      <c r="BB106" s="180"/>
      <c r="BC106" s="180"/>
      <c r="BD106" s="180"/>
      <c r="BE106" s="180"/>
      <c r="BF106" s="180"/>
      <c r="BG106" s="180"/>
      <c r="BH106" s="180"/>
      <c r="BI106" s="180"/>
      <c r="BJ106" s="180"/>
      <c r="BK106" s="180"/>
      <c r="BL106" s="180"/>
      <c r="BM106" s="180"/>
      <c r="BN106" s="180"/>
      <c r="BO106" s="180"/>
      <c r="BP106" s="180"/>
      <c r="BQ106" s="180"/>
      <c r="BR106" s="180"/>
      <c r="BS106" s="180"/>
      <c r="BT106" s="180"/>
      <c r="BU106" s="180"/>
    </row>
    <row r="107" spans="2:73" x14ac:dyDescent="0.55000000000000004">
      <c r="B107" s="180"/>
      <c r="C107" s="180"/>
      <c r="D107" s="180"/>
      <c r="E107" s="180"/>
      <c r="F107" s="180"/>
      <c r="G107" s="180"/>
      <c r="H107" s="180"/>
      <c r="I107" s="180"/>
      <c r="J107" s="180"/>
      <c r="K107" s="180"/>
      <c r="L107" s="180"/>
      <c r="M107" s="180"/>
      <c r="N107" s="180"/>
      <c r="O107" s="180"/>
      <c r="P107" s="180"/>
      <c r="Q107" s="180"/>
      <c r="R107" s="180"/>
      <c r="S107" s="180"/>
      <c r="T107" s="180"/>
      <c r="U107" s="180"/>
      <c r="V107" s="180"/>
      <c r="W107" s="180"/>
      <c r="X107" s="180"/>
      <c r="Y107" s="180"/>
      <c r="Z107" s="180"/>
      <c r="AA107" s="180"/>
      <c r="AB107" s="180"/>
      <c r="AC107" s="180"/>
      <c r="AD107" s="180"/>
      <c r="AE107" s="180"/>
      <c r="AF107" s="180"/>
      <c r="AG107" s="180"/>
      <c r="AH107" s="180"/>
      <c r="AI107" s="180"/>
      <c r="AJ107" s="180"/>
      <c r="AK107" s="180"/>
      <c r="AL107" s="180"/>
      <c r="AM107" s="180"/>
      <c r="AN107" s="180"/>
      <c r="AO107" s="180"/>
      <c r="AP107" s="180"/>
      <c r="AQ107" s="180"/>
      <c r="AR107" s="180"/>
      <c r="AS107" s="180"/>
      <c r="AT107" s="180"/>
      <c r="AU107" s="180"/>
      <c r="AV107" s="180"/>
      <c r="AW107" s="180"/>
      <c r="AX107" s="180"/>
      <c r="AY107" s="180"/>
      <c r="AZ107" s="180"/>
      <c r="BA107" s="180"/>
      <c r="BB107" s="180"/>
      <c r="BC107" s="180"/>
      <c r="BD107" s="180"/>
      <c r="BE107" s="180"/>
      <c r="BF107" s="180"/>
      <c r="BG107" s="180"/>
      <c r="BH107" s="180"/>
      <c r="BI107" s="180"/>
      <c r="BJ107" s="180"/>
      <c r="BK107" s="180"/>
      <c r="BL107" s="180"/>
      <c r="BM107" s="180"/>
      <c r="BN107" s="180"/>
      <c r="BO107" s="180"/>
      <c r="BP107" s="180"/>
      <c r="BQ107" s="180"/>
      <c r="BR107" s="180"/>
      <c r="BS107" s="180"/>
      <c r="BT107" s="180"/>
      <c r="BU107" s="180"/>
    </row>
    <row r="108" spans="2:73" x14ac:dyDescent="0.55000000000000004">
      <c r="B108" s="180"/>
      <c r="C108" s="180"/>
      <c r="D108" s="180"/>
      <c r="E108" s="180"/>
      <c r="F108" s="180"/>
      <c r="G108" s="180"/>
      <c r="H108" s="180"/>
      <c r="I108" s="180"/>
      <c r="J108" s="180"/>
      <c r="K108" s="180"/>
      <c r="L108" s="180"/>
      <c r="M108" s="180"/>
      <c r="N108" s="180"/>
      <c r="O108" s="180"/>
      <c r="P108" s="180"/>
      <c r="Q108" s="180"/>
      <c r="R108" s="180"/>
      <c r="S108" s="180"/>
      <c r="T108" s="180"/>
      <c r="U108" s="180"/>
      <c r="V108" s="180"/>
      <c r="W108" s="180"/>
      <c r="X108" s="180"/>
      <c r="Y108" s="180"/>
      <c r="Z108" s="180"/>
      <c r="AA108" s="180"/>
      <c r="AB108" s="180"/>
      <c r="AC108" s="180"/>
      <c r="AD108" s="180"/>
      <c r="AE108" s="180"/>
      <c r="AF108" s="180"/>
      <c r="AG108" s="180"/>
      <c r="AH108" s="180"/>
      <c r="AI108" s="180"/>
      <c r="AJ108" s="180"/>
      <c r="AK108" s="180"/>
      <c r="AL108" s="180"/>
      <c r="AM108" s="180"/>
      <c r="AN108" s="180"/>
      <c r="AO108" s="180"/>
      <c r="AP108" s="180"/>
      <c r="AQ108" s="180"/>
      <c r="AR108" s="180"/>
      <c r="AS108" s="180"/>
      <c r="AT108" s="180"/>
      <c r="AU108" s="180"/>
      <c r="AV108" s="180"/>
      <c r="AW108" s="180"/>
      <c r="AX108" s="180"/>
      <c r="AY108" s="180"/>
      <c r="AZ108" s="180"/>
      <c r="BA108" s="180"/>
      <c r="BB108" s="180"/>
      <c r="BC108" s="180"/>
      <c r="BD108" s="180"/>
      <c r="BE108" s="180"/>
      <c r="BF108" s="180"/>
      <c r="BG108" s="180"/>
      <c r="BH108" s="180"/>
      <c r="BI108" s="180"/>
      <c r="BJ108" s="180"/>
      <c r="BK108" s="180"/>
      <c r="BL108" s="180"/>
      <c r="BM108" s="180"/>
      <c r="BN108" s="180"/>
      <c r="BO108" s="180"/>
      <c r="BP108" s="180"/>
      <c r="BQ108" s="180"/>
      <c r="BR108" s="180"/>
      <c r="BS108" s="180"/>
      <c r="BT108" s="180"/>
      <c r="BU108" s="180"/>
    </row>
    <row r="109" spans="2:73" x14ac:dyDescent="0.55000000000000004">
      <c r="B109" s="180"/>
      <c r="C109" s="180"/>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c r="Z109" s="180"/>
      <c r="AA109" s="180"/>
      <c r="AB109" s="180"/>
      <c r="AC109" s="180"/>
      <c r="AD109" s="180"/>
      <c r="AE109" s="180"/>
      <c r="AF109" s="180"/>
      <c r="AG109" s="180"/>
      <c r="AH109" s="180"/>
      <c r="AI109" s="180"/>
      <c r="AJ109" s="180"/>
      <c r="AK109" s="180"/>
      <c r="AL109" s="180"/>
      <c r="AM109" s="180"/>
      <c r="AN109" s="180"/>
      <c r="AO109" s="180"/>
      <c r="AP109" s="180"/>
      <c r="AQ109" s="180"/>
      <c r="AR109" s="180"/>
      <c r="AS109" s="180"/>
      <c r="AT109" s="180"/>
      <c r="AU109" s="180"/>
      <c r="AV109" s="180"/>
      <c r="AW109" s="180"/>
      <c r="AX109" s="180"/>
      <c r="AY109" s="180"/>
      <c r="AZ109" s="180"/>
      <c r="BA109" s="180"/>
      <c r="BB109" s="180"/>
      <c r="BC109" s="180"/>
      <c r="BD109" s="180"/>
      <c r="BE109" s="180"/>
      <c r="BF109" s="180"/>
      <c r="BG109" s="180"/>
      <c r="BH109" s="180"/>
      <c r="BI109" s="180"/>
      <c r="BJ109" s="180"/>
      <c r="BK109" s="180"/>
      <c r="BL109" s="180"/>
      <c r="BM109" s="180"/>
      <c r="BN109" s="180"/>
      <c r="BO109" s="180"/>
      <c r="BP109" s="180"/>
      <c r="BQ109" s="180"/>
      <c r="BR109" s="180"/>
      <c r="BS109" s="180"/>
      <c r="BT109" s="180"/>
      <c r="BU109" s="180"/>
    </row>
    <row r="110" spans="2:73" x14ac:dyDescent="0.55000000000000004">
      <c r="B110" s="180"/>
      <c r="C110" s="180"/>
      <c r="D110" s="180"/>
      <c r="E110" s="180"/>
      <c r="F110" s="180"/>
      <c r="G110" s="180"/>
      <c r="H110" s="180"/>
      <c r="I110" s="180"/>
      <c r="J110" s="180"/>
      <c r="K110" s="180"/>
      <c r="L110" s="180"/>
      <c r="M110" s="180"/>
      <c r="N110" s="180"/>
      <c r="O110" s="180"/>
      <c r="P110" s="180"/>
      <c r="Q110" s="180"/>
      <c r="R110" s="180"/>
      <c r="S110" s="180"/>
      <c r="T110" s="180"/>
      <c r="U110" s="180"/>
      <c r="V110" s="180"/>
      <c r="W110" s="180"/>
      <c r="X110" s="180"/>
      <c r="Y110" s="180"/>
      <c r="Z110" s="180"/>
      <c r="AA110" s="180"/>
      <c r="AB110" s="180"/>
      <c r="AC110" s="180"/>
      <c r="AD110" s="180"/>
      <c r="AE110" s="180"/>
      <c r="AF110" s="180"/>
      <c r="AG110" s="180"/>
      <c r="AH110" s="180"/>
      <c r="AI110" s="180"/>
      <c r="AJ110" s="180"/>
      <c r="AK110" s="180"/>
      <c r="AL110" s="180"/>
      <c r="AM110" s="180"/>
      <c r="AN110" s="180"/>
      <c r="AO110" s="180"/>
      <c r="AP110" s="180"/>
      <c r="AQ110" s="180"/>
      <c r="AR110" s="180"/>
      <c r="AS110" s="180"/>
      <c r="AT110" s="180"/>
      <c r="AU110" s="180"/>
      <c r="AV110" s="180"/>
      <c r="AW110" s="180"/>
      <c r="AX110" s="180"/>
      <c r="AY110" s="180"/>
      <c r="AZ110" s="180"/>
      <c r="BA110" s="180"/>
      <c r="BB110" s="180"/>
      <c r="BC110" s="180"/>
      <c r="BD110" s="180"/>
      <c r="BE110" s="180"/>
      <c r="BF110" s="180"/>
      <c r="BG110" s="180"/>
      <c r="BH110" s="180"/>
      <c r="BI110" s="180"/>
      <c r="BJ110" s="180"/>
      <c r="BK110" s="180"/>
      <c r="BL110" s="180"/>
      <c r="BM110" s="180"/>
      <c r="BN110" s="180"/>
      <c r="BO110" s="180"/>
      <c r="BP110" s="180"/>
      <c r="BQ110" s="180"/>
      <c r="BR110" s="180"/>
      <c r="BS110" s="180"/>
      <c r="BT110" s="180"/>
      <c r="BU110" s="180"/>
    </row>
    <row r="111" spans="2:73" x14ac:dyDescent="0.55000000000000004">
      <c r="B111" s="180"/>
      <c r="C111" s="180"/>
      <c r="D111" s="180"/>
      <c r="E111" s="180"/>
      <c r="F111" s="180"/>
      <c r="G111" s="180"/>
      <c r="H111" s="180"/>
      <c r="I111" s="180"/>
      <c r="J111" s="180"/>
      <c r="K111" s="180"/>
      <c r="L111" s="180"/>
      <c r="M111" s="180"/>
      <c r="N111" s="180"/>
      <c r="O111" s="180"/>
      <c r="P111" s="180"/>
      <c r="Q111" s="180"/>
      <c r="R111" s="180"/>
      <c r="S111" s="180"/>
      <c r="T111" s="180"/>
      <c r="U111" s="180"/>
      <c r="V111" s="180"/>
      <c r="W111" s="180"/>
      <c r="X111" s="180"/>
      <c r="Y111" s="180"/>
      <c r="Z111" s="180"/>
      <c r="AA111" s="180"/>
      <c r="AB111" s="180"/>
      <c r="AC111" s="180"/>
      <c r="AD111" s="180"/>
      <c r="AE111" s="180"/>
      <c r="AF111" s="180"/>
      <c r="AG111" s="180"/>
      <c r="AH111" s="180"/>
      <c r="AI111" s="180"/>
      <c r="AJ111" s="180"/>
      <c r="AK111" s="180"/>
      <c r="AL111" s="180"/>
      <c r="AM111" s="180"/>
      <c r="AN111" s="180"/>
      <c r="AO111" s="180"/>
      <c r="AP111" s="180"/>
      <c r="AQ111" s="180"/>
      <c r="AR111" s="180"/>
      <c r="AS111" s="180"/>
      <c r="AT111" s="180"/>
      <c r="AU111" s="180"/>
      <c r="AV111" s="180"/>
      <c r="AW111" s="180"/>
      <c r="AX111" s="180"/>
      <c r="AY111" s="180"/>
      <c r="AZ111" s="180"/>
      <c r="BA111" s="180"/>
      <c r="BB111" s="180"/>
      <c r="BC111" s="180"/>
      <c r="BD111" s="180"/>
      <c r="BE111" s="180"/>
      <c r="BF111" s="180"/>
      <c r="BG111" s="180"/>
      <c r="BH111" s="180"/>
      <c r="BI111" s="180"/>
      <c r="BJ111" s="180"/>
      <c r="BK111" s="180"/>
      <c r="BL111" s="180"/>
      <c r="BM111" s="180"/>
      <c r="BN111" s="180"/>
      <c r="BO111" s="180"/>
      <c r="BP111" s="180"/>
      <c r="BQ111" s="180"/>
      <c r="BR111" s="180"/>
      <c r="BS111" s="180"/>
      <c r="BT111" s="180"/>
      <c r="BU111" s="180"/>
    </row>
    <row r="112" spans="2:73" x14ac:dyDescent="0.55000000000000004">
      <c r="B112" s="180"/>
      <c r="C112" s="180"/>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c r="Z112" s="180"/>
      <c r="AA112" s="180"/>
      <c r="AB112" s="180"/>
      <c r="AC112" s="180"/>
      <c r="AD112" s="180"/>
      <c r="AE112" s="180"/>
      <c r="AF112" s="180"/>
      <c r="AG112" s="180"/>
      <c r="AH112" s="180"/>
      <c r="AI112" s="180"/>
      <c r="AJ112" s="180"/>
      <c r="AK112" s="180"/>
      <c r="AL112" s="180"/>
      <c r="AM112" s="180"/>
      <c r="AN112" s="180"/>
      <c r="AO112" s="180"/>
      <c r="AP112" s="180"/>
      <c r="AQ112" s="180"/>
      <c r="AR112" s="180"/>
      <c r="AS112" s="180"/>
      <c r="AT112" s="180"/>
      <c r="AU112" s="180"/>
      <c r="AV112" s="180"/>
      <c r="AW112" s="180"/>
      <c r="AX112" s="180"/>
      <c r="AY112" s="180"/>
      <c r="AZ112" s="180"/>
      <c r="BA112" s="180"/>
      <c r="BB112" s="180"/>
      <c r="BC112" s="180"/>
      <c r="BD112" s="180"/>
      <c r="BE112" s="180"/>
      <c r="BF112" s="180"/>
      <c r="BG112" s="180"/>
      <c r="BH112" s="180"/>
      <c r="BI112" s="180"/>
      <c r="BJ112" s="180"/>
      <c r="BK112" s="180"/>
      <c r="BL112" s="180"/>
      <c r="BM112" s="180"/>
      <c r="BN112" s="180"/>
      <c r="BO112" s="180"/>
      <c r="BP112" s="180"/>
      <c r="BQ112" s="180"/>
      <c r="BR112" s="180"/>
      <c r="BS112" s="180"/>
      <c r="BT112" s="180"/>
      <c r="BU112" s="180"/>
    </row>
    <row r="113" spans="2:73" x14ac:dyDescent="0.55000000000000004">
      <c r="B113" s="180"/>
      <c r="C113" s="180"/>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c r="AA113" s="180"/>
      <c r="AB113" s="180"/>
      <c r="AC113" s="180"/>
      <c r="AD113" s="180"/>
      <c r="AE113" s="180"/>
      <c r="AF113" s="180"/>
      <c r="AG113" s="180"/>
      <c r="AH113" s="180"/>
      <c r="AI113" s="180"/>
      <c r="AJ113" s="180"/>
      <c r="AK113" s="180"/>
      <c r="AL113" s="180"/>
      <c r="AM113" s="180"/>
      <c r="AN113" s="180"/>
      <c r="AO113" s="180"/>
      <c r="AP113" s="180"/>
      <c r="AQ113" s="180"/>
      <c r="AR113" s="180"/>
      <c r="AS113" s="180"/>
      <c r="AT113" s="180"/>
      <c r="AU113" s="180"/>
      <c r="AV113" s="180"/>
      <c r="AW113" s="180"/>
      <c r="AX113" s="180"/>
      <c r="AY113" s="180"/>
      <c r="AZ113" s="180"/>
      <c r="BA113" s="180"/>
      <c r="BB113" s="180"/>
      <c r="BC113" s="180"/>
      <c r="BD113" s="180"/>
      <c r="BE113" s="180"/>
      <c r="BF113" s="180"/>
      <c r="BG113" s="180"/>
      <c r="BH113" s="180"/>
      <c r="BI113" s="180"/>
      <c r="BJ113" s="180"/>
      <c r="BK113" s="180"/>
      <c r="BL113" s="180"/>
      <c r="BM113" s="180"/>
      <c r="BN113" s="180"/>
      <c r="BO113" s="180"/>
      <c r="BP113" s="180"/>
      <c r="BQ113" s="180"/>
      <c r="BR113" s="180"/>
      <c r="BS113" s="180"/>
      <c r="BT113" s="180"/>
      <c r="BU113" s="180"/>
    </row>
    <row r="114" spans="2:73" x14ac:dyDescent="0.55000000000000004">
      <c r="B114" s="180"/>
      <c r="C114" s="180"/>
      <c r="D114" s="180"/>
      <c r="E114" s="180"/>
      <c r="F114" s="180"/>
      <c r="G114" s="180"/>
      <c r="H114" s="180"/>
      <c r="I114" s="180"/>
      <c r="J114" s="180"/>
      <c r="K114" s="180"/>
      <c r="L114" s="180"/>
      <c r="M114" s="180"/>
      <c r="N114" s="180"/>
      <c r="O114" s="180"/>
      <c r="P114" s="180"/>
      <c r="Q114" s="180"/>
      <c r="R114" s="180"/>
      <c r="S114" s="180"/>
      <c r="T114" s="180"/>
      <c r="U114" s="180"/>
      <c r="V114" s="180"/>
      <c r="W114" s="180"/>
      <c r="X114" s="180"/>
      <c r="Y114" s="180"/>
      <c r="Z114" s="180"/>
      <c r="AA114" s="180"/>
      <c r="AB114" s="180"/>
      <c r="AC114" s="180"/>
      <c r="AD114" s="180"/>
      <c r="AE114" s="180"/>
      <c r="AF114" s="180"/>
      <c r="AG114" s="180"/>
      <c r="AH114" s="180"/>
      <c r="AI114" s="180"/>
      <c r="AJ114" s="180"/>
      <c r="AK114" s="180"/>
      <c r="AL114" s="180"/>
      <c r="AM114" s="180"/>
      <c r="AN114" s="180"/>
      <c r="AO114" s="180"/>
      <c r="AP114" s="180"/>
      <c r="AQ114" s="180"/>
      <c r="AR114" s="180"/>
      <c r="AS114" s="180"/>
      <c r="AT114" s="180"/>
      <c r="AU114" s="180"/>
      <c r="AV114" s="180"/>
      <c r="AW114" s="180"/>
      <c r="AX114" s="180"/>
      <c r="AY114" s="180"/>
      <c r="AZ114" s="180"/>
      <c r="BA114" s="180"/>
      <c r="BB114" s="180"/>
      <c r="BC114" s="180"/>
      <c r="BD114" s="180"/>
      <c r="BE114" s="180"/>
      <c r="BF114" s="180"/>
      <c r="BG114" s="180"/>
      <c r="BH114" s="180"/>
      <c r="BI114" s="180"/>
      <c r="BJ114" s="180"/>
      <c r="BK114" s="180"/>
      <c r="BL114" s="180"/>
      <c r="BM114" s="180"/>
      <c r="BN114" s="180"/>
      <c r="BO114" s="180"/>
      <c r="BP114" s="180"/>
      <c r="BQ114" s="180"/>
      <c r="BR114" s="180"/>
      <c r="BS114" s="180"/>
      <c r="BT114" s="180"/>
      <c r="BU114" s="180"/>
    </row>
    <row r="115" spans="2:73" x14ac:dyDescent="0.55000000000000004">
      <c r="B115" s="180"/>
      <c r="C115" s="180"/>
      <c r="D115" s="180"/>
      <c r="E115" s="180"/>
      <c r="F115" s="180"/>
      <c r="G115" s="180"/>
      <c r="H115" s="180"/>
      <c r="I115" s="180"/>
      <c r="J115" s="180"/>
      <c r="K115" s="180"/>
      <c r="L115" s="180"/>
      <c r="M115" s="180"/>
      <c r="N115" s="180"/>
      <c r="O115" s="180"/>
      <c r="P115" s="180"/>
      <c r="Q115" s="180"/>
      <c r="R115" s="180"/>
      <c r="S115" s="180"/>
      <c r="T115" s="180"/>
      <c r="U115" s="180"/>
      <c r="V115" s="180"/>
      <c r="W115" s="180"/>
      <c r="X115" s="180"/>
      <c r="Y115" s="180"/>
      <c r="Z115" s="180"/>
      <c r="AA115" s="180"/>
      <c r="AB115" s="180"/>
      <c r="AC115" s="180"/>
      <c r="AD115" s="180"/>
      <c r="AE115" s="180"/>
      <c r="AF115" s="180"/>
      <c r="AG115" s="180"/>
      <c r="AH115" s="180"/>
      <c r="AI115" s="180"/>
      <c r="AJ115" s="180"/>
      <c r="AK115" s="180"/>
      <c r="AL115" s="180"/>
      <c r="AM115" s="180"/>
      <c r="AN115" s="180"/>
      <c r="AO115" s="180"/>
      <c r="AP115" s="180"/>
      <c r="AQ115" s="180"/>
      <c r="AR115" s="180"/>
      <c r="AS115" s="180"/>
      <c r="AT115" s="180"/>
      <c r="AU115" s="180"/>
      <c r="AV115" s="180"/>
      <c r="AW115" s="180"/>
      <c r="AX115" s="180"/>
      <c r="AY115" s="180"/>
      <c r="AZ115" s="180"/>
      <c r="BA115" s="180"/>
      <c r="BB115" s="180"/>
      <c r="BC115" s="180"/>
      <c r="BD115" s="180"/>
      <c r="BE115" s="180"/>
      <c r="BF115" s="180"/>
      <c r="BG115" s="180"/>
      <c r="BH115" s="180"/>
      <c r="BI115" s="180"/>
      <c r="BJ115" s="180"/>
      <c r="BK115" s="180"/>
      <c r="BL115" s="180"/>
      <c r="BM115" s="180"/>
      <c r="BN115" s="180"/>
      <c r="BO115" s="180"/>
      <c r="BP115" s="180"/>
      <c r="BQ115" s="180"/>
      <c r="BR115" s="180"/>
      <c r="BS115" s="180"/>
      <c r="BT115" s="180"/>
      <c r="BU115" s="180"/>
    </row>
    <row r="116" spans="2:73" x14ac:dyDescent="0.55000000000000004">
      <c r="B116" s="180"/>
      <c r="C116" s="180"/>
      <c r="D116" s="180"/>
      <c r="E116" s="180"/>
      <c r="F116" s="180"/>
      <c r="G116" s="180"/>
      <c r="H116" s="180"/>
      <c r="I116" s="180"/>
      <c r="J116" s="180"/>
      <c r="K116" s="180"/>
      <c r="L116" s="180"/>
      <c r="M116" s="180"/>
      <c r="N116" s="180"/>
      <c r="O116" s="180"/>
      <c r="P116" s="180"/>
      <c r="Q116" s="180"/>
      <c r="R116" s="180"/>
      <c r="S116" s="180"/>
      <c r="T116" s="180"/>
      <c r="U116" s="180"/>
      <c r="V116" s="180"/>
      <c r="W116" s="180"/>
      <c r="X116" s="180"/>
      <c r="Y116" s="180"/>
      <c r="Z116" s="180"/>
      <c r="AA116" s="180"/>
      <c r="AB116" s="180"/>
      <c r="AC116" s="180"/>
      <c r="AD116" s="180"/>
      <c r="AE116" s="180"/>
      <c r="AF116" s="180"/>
      <c r="AG116" s="180"/>
      <c r="AH116" s="180"/>
      <c r="AI116" s="180"/>
      <c r="AJ116" s="180"/>
      <c r="AK116" s="180"/>
      <c r="AL116" s="180"/>
      <c r="AM116" s="180"/>
      <c r="AN116" s="180"/>
      <c r="AO116" s="180"/>
      <c r="AP116" s="180"/>
      <c r="AQ116" s="180"/>
      <c r="AR116" s="180"/>
      <c r="AS116" s="180"/>
      <c r="AT116" s="180"/>
      <c r="AU116" s="180"/>
      <c r="AV116" s="180"/>
      <c r="AW116" s="180"/>
      <c r="AX116" s="180"/>
      <c r="AY116" s="180"/>
      <c r="AZ116" s="180"/>
      <c r="BA116" s="180"/>
      <c r="BB116" s="180"/>
      <c r="BC116" s="180"/>
      <c r="BD116" s="180"/>
      <c r="BE116" s="180"/>
      <c r="BF116" s="180"/>
      <c r="BG116" s="180"/>
      <c r="BH116" s="180"/>
      <c r="BI116" s="180"/>
      <c r="BJ116" s="180"/>
      <c r="BK116" s="180"/>
      <c r="BL116" s="180"/>
      <c r="BM116" s="180"/>
      <c r="BN116" s="180"/>
      <c r="BO116" s="180"/>
      <c r="BP116" s="180"/>
      <c r="BQ116" s="180"/>
      <c r="BR116" s="180"/>
      <c r="BS116" s="180"/>
      <c r="BT116" s="180"/>
      <c r="BU116" s="180"/>
    </row>
    <row r="117" spans="2:73" x14ac:dyDescent="0.55000000000000004">
      <c r="B117" s="180"/>
      <c r="C117" s="180"/>
      <c r="D117" s="180"/>
      <c r="E117" s="180"/>
      <c r="F117" s="180"/>
      <c r="G117" s="180"/>
      <c r="H117" s="180"/>
      <c r="I117" s="180"/>
      <c r="J117" s="180"/>
      <c r="K117" s="180"/>
      <c r="L117" s="180"/>
      <c r="M117" s="180"/>
      <c r="N117" s="180"/>
      <c r="O117" s="180"/>
      <c r="P117" s="180"/>
      <c r="Q117" s="180"/>
      <c r="R117" s="180"/>
      <c r="S117" s="180"/>
      <c r="T117" s="180"/>
      <c r="U117" s="180"/>
      <c r="V117" s="180"/>
      <c r="W117" s="180"/>
      <c r="X117" s="180"/>
      <c r="Y117" s="180"/>
      <c r="Z117" s="180"/>
      <c r="AA117" s="180"/>
      <c r="AB117" s="180"/>
      <c r="AC117" s="180"/>
      <c r="AD117" s="180"/>
      <c r="AE117" s="180"/>
      <c r="AF117" s="180"/>
      <c r="AG117" s="180"/>
      <c r="AH117" s="180"/>
      <c r="AI117" s="180"/>
      <c r="AJ117" s="180"/>
      <c r="AK117" s="180"/>
      <c r="AL117" s="180"/>
      <c r="AM117" s="180"/>
      <c r="AN117" s="180"/>
      <c r="AO117" s="180"/>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N117" s="180"/>
      <c r="BO117" s="180"/>
      <c r="BP117" s="180"/>
      <c r="BQ117" s="180"/>
      <c r="BR117" s="180"/>
      <c r="BS117" s="180"/>
      <c r="BT117" s="180"/>
      <c r="BU117" s="180"/>
    </row>
    <row r="118" spans="2:73" x14ac:dyDescent="0.55000000000000004">
      <c r="B118" s="180"/>
      <c r="C118" s="180"/>
      <c r="D118" s="180"/>
      <c r="E118" s="180"/>
      <c r="F118" s="180"/>
      <c r="G118" s="180"/>
      <c r="H118" s="180"/>
      <c r="I118" s="180"/>
      <c r="J118" s="180"/>
      <c r="K118" s="180"/>
      <c r="L118" s="180"/>
      <c r="M118" s="180"/>
      <c r="N118" s="180"/>
      <c r="O118" s="180"/>
      <c r="P118" s="180"/>
      <c r="Q118" s="180"/>
      <c r="R118" s="180"/>
      <c r="S118" s="180"/>
      <c r="T118" s="180"/>
      <c r="U118" s="180"/>
      <c r="V118" s="180"/>
      <c r="W118" s="180"/>
      <c r="X118" s="180"/>
      <c r="Y118" s="180"/>
      <c r="Z118" s="180"/>
      <c r="AA118" s="180"/>
      <c r="AB118" s="180"/>
      <c r="AC118" s="180"/>
      <c r="AD118" s="180"/>
      <c r="AE118" s="180"/>
      <c r="AF118" s="180"/>
      <c r="AG118" s="180"/>
      <c r="AH118" s="180"/>
      <c r="AI118" s="180"/>
      <c r="AJ118" s="180"/>
      <c r="AK118" s="180"/>
      <c r="AL118" s="180"/>
      <c r="AM118" s="180"/>
      <c r="AN118" s="180"/>
      <c r="AO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N118" s="180"/>
      <c r="BO118" s="180"/>
      <c r="BP118" s="180"/>
      <c r="BQ118" s="180"/>
      <c r="BR118" s="180"/>
      <c r="BS118" s="180"/>
      <c r="BT118" s="180"/>
      <c r="BU118" s="180"/>
    </row>
    <row r="119" spans="2:73" x14ac:dyDescent="0.55000000000000004">
      <c r="B119" s="180"/>
      <c r="C119" s="180"/>
      <c r="D119" s="180"/>
      <c r="E119" s="180"/>
      <c r="F119" s="180"/>
      <c r="G119" s="180"/>
      <c r="H119" s="180"/>
      <c r="I119" s="180"/>
      <c r="J119" s="180"/>
      <c r="K119" s="180"/>
      <c r="L119" s="180"/>
      <c r="M119" s="180"/>
      <c r="N119" s="180"/>
      <c r="O119" s="180"/>
      <c r="P119" s="180"/>
      <c r="Q119" s="180"/>
      <c r="R119" s="180"/>
      <c r="S119" s="180"/>
      <c r="T119" s="180"/>
      <c r="U119" s="180"/>
      <c r="V119" s="180"/>
      <c r="W119" s="180"/>
      <c r="X119" s="180"/>
      <c r="Y119" s="180"/>
      <c r="Z119" s="180"/>
      <c r="AA119" s="180"/>
      <c r="AB119" s="180"/>
      <c r="AC119" s="180"/>
      <c r="AD119" s="180"/>
      <c r="AE119" s="180"/>
      <c r="AF119" s="180"/>
      <c r="AG119" s="180"/>
      <c r="AH119" s="180"/>
      <c r="AI119" s="180"/>
      <c r="AJ119" s="180"/>
      <c r="AK119" s="180"/>
      <c r="AL119" s="180"/>
      <c r="AM119" s="180"/>
      <c r="AN119" s="180"/>
      <c r="AO119" s="180"/>
      <c r="AP119" s="180"/>
      <c r="AQ119" s="180"/>
      <c r="AR119" s="180"/>
      <c r="AS119" s="180"/>
      <c r="AT119" s="180"/>
      <c r="AU119" s="180"/>
      <c r="AV119" s="180"/>
      <c r="AW119" s="180"/>
      <c r="AX119" s="180"/>
      <c r="AY119" s="180"/>
      <c r="AZ119" s="180"/>
      <c r="BA119" s="180"/>
      <c r="BB119" s="180"/>
      <c r="BC119" s="180"/>
      <c r="BD119" s="180"/>
      <c r="BE119" s="180"/>
      <c r="BF119" s="180"/>
      <c r="BG119" s="180"/>
      <c r="BH119" s="180"/>
      <c r="BI119" s="180"/>
      <c r="BJ119" s="180"/>
      <c r="BK119" s="180"/>
      <c r="BL119" s="180"/>
      <c r="BM119" s="180"/>
      <c r="BN119" s="180"/>
      <c r="BO119" s="180"/>
      <c r="BP119" s="180"/>
      <c r="BQ119" s="180"/>
      <c r="BR119" s="180"/>
      <c r="BS119" s="180"/>
      <c r="BT119" s="180"/>
      <c r="BU119" s="180"/>
    </row>
    <row r="120" spans="2:73" x14ac:dyDescent="0.55000000000000004">
      <c r="B120" s="180"/>
      <c r="C120" s="180"/>
      <c r="D120" s="180"/>
      <c r="E120" s="180"/>
      <c r="F120" s="180"/>
      <c r="G120" s="180"/>
      <c r="H120" s="180"/>
      <c r="I120" s="180"/>
      <c r="J120" s="180"/>
      <c r="K120" s="180"/>
      <c r="L120" s="180"/>
      <c r="M120" s="180"/>
      <c r="N120" s="180"/>
      <c r="O120" s="180"/>
      <c r="P120" s="180"/>
      <c r="Q120" s="180"/>
      <c r="R120" s="180"/>
      <c r="S120" s="180"/>
      <c r="T120" s="180"/>
      <c r="U120" s="180"/>
      <c r="V120" s="180"/>
      <c r="W120" s="180"/>
      <c r="X120" s="180"/>
      <c r="Y120" s="180"/>
      <c r="Z120" s="180"/>
      <c r="AA120" s="180"/>
      <c r="AB120" s="180"/>
      <c r="AC120" s="180"/>
      <c r="AD120" s="180"/>
      <c r="AE120" s="180"/>
      <c r="AF120" s="180"/>
      <c r="AG120" s="180"/>
      <c r="AH120" s="180"/>
      <c r="AI120" s="180"/>
      <c r="AJ120" s="180"/>
      <c r="AK120" s="180"/>
      <c r="AL120" s="180"/>
      <c r="AM120" s="180"/>
      <c r="AN120" s="180"/>
      <c r="AO120" s="180"/>
      <c r="AP120" s="180"/>
      <c r="AQ120" s="180"/>
      <c r="AR120" s="180"/>
      <c r="AS120" s="180"/>
      <c r="AT120" s="180"/>
      <c r="AU120" s="180"/>
      <c r="AV120" s="180"/>
      <c r="AW120" s="180"/>
      <c r="AX120" s="180"/>
      <c r="AY120" s="180"/>
      <c r="AZ120" s="180"/>
      <c r="BA120" s="180"/>
      <c r="BB120" s="180"/>
      <c r="BC120" s="180"/>
      <c r="BD120" s="180"/>
      <c r="BE120" s="180"/>
      <c r="BF120" s="180"/>
      <c r="BG120" s="180"/>
      <c r="BH120" s="180"/>
      <c r="BI120" s="180"/>
      <c r="BJ120" s="180"/>
      <c r="BK120" s="180"/>
      <c r="BL120" s="180"/>
      <c r="BM120" s="180"/>
      <c r="BN120" s="180"/>
      <c r="BO120" s="180"/>
      <c r="BP120" s="180"/>
      <c r="BQ120" s="180"/>
      <c r="BR120" s="180"/>
      <c r="BS120" s="180"/>
      <c r="BT120" s="180"/>
      <c r="BU120" s="180"/>
    </row>
    <row r="121" spans="2:73" x14ac:dyDescent="0.55000000000000004">
      <c r="B121" s="180"/>
      <c r="C121" s="180"/>
      <c r="D121" s="180"/>
      <c r="E121" s="180"/>
      <c r="F121" s="180"/>
      <c r="G121" s="180"/>
      <c r="H121" s="180"/>
      <c r="I121" s="180"/>
      <c r="J121" s="180"/>
      <c r="K121" s="180"/>
      <c r="L121" s="180"/>
      <c r="M121" s="180"/>
      <c r="N121" s="180"/>
      <c r="O121" s="180"/>
      <c r="P121" s="180"/>
      <c r="Q121" s="180"/>
      <c r="R121" s="180"/>
      <c r="S121" s="180"/>
      <c r="T121" s="180"/>
      <c r="U121" s="180"/>
      <c r="V121" s="180"/>
      <c r="W121" s="180"/>
      <c r="X121" s="180"/>
      <c r="Y121" s="180"/>
      <c r="Z121" s="180"/>
      <c r="AA121" s="180"/>
      <c r="AB121" s="180"/>
      <c r="AC121" s="180"/>
      <c r="AD121" s="180"/>
      <c r="AE121" s="180"/>
      <c r="AF121" s="180"/>
      <c r="AG121" s="180"/>
      <c r="AH121" s="180"/>
      <c r="AI121" s="180"/>
      <c r="AJ121" s="180"/>
      <c r="AK121" s="180"/>
      <c r="AL121" s="180"/>
      <c r="AM121" s="180"/>
      <c r="AN121" s="180"/>
      <c r="AO121" s="180"/>
      <c r="AP121" s="180"/>
      <c r="AQ121" s="180"/>
      <c r="AR121" s="180"/>
      <c r="AS121" s="180"/>
      <c r="AT121" s="180"/>
      <c r="AU121" s="180"/>
      <c r="AV121" s="180"/>
      <c r="AW121" s="180"/>
      <c r="AX121" s="180"/>
      <c r="AY121" s="180"/>
      <c r="AZ121" s="180"/>
      <c r="BA121" s="180"/>
      <c r="BB121" s="180"/>
      <c r="BC121" s="180"/>
      <c r="BD121" s="180"/>
      <c r="BE121" s="180"/>
      <c r="BF121" s="180"/>
      <c r="BG121" s="180"/>
      <c r="BH121" s="180"/>
      <c r="BI121" s="180"/>
      <c r="BJ121" s="180"/>
      <c r="BK121" s="180"/>
      <c r="BL121" s="180"/>
      <c r="BM121" s="180"/>
      <c r="BN121" s="180"/>
      <c r="BO121" s="180"/>
      <c r="BP121" s="180"/>
      <c r="BQ121" s="180"/>
      <c r="BR121" s="180"/>
      <c r="BS121" s="180"/>
      <c r="BT121" s="180"/>
      <c r="BU121" s="180"/>
    </row>
    <row r="122" spans="2:73" x14ac:dyDescent="0.55000000000000004">
      <c r="B122" s="180"/>
      <c r="C122" s="180"/>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c r="AA122" s="180"/>
      <c r="AB122" s="180"/>
      <c r="AC122" s="180"/>
      <c r="AD122" s="180"/>
      <c r="AE122" s="180"/>
      <c r="AF122" s="180"/>
      <c r="AG122" s="180"/>
      <c r="AH122" s="180"/>
      <c r="AI122" s="180"/>
      <c r="AJ122" s="180"/>
      <c r="AK122" s="180"/>
      <c r="AL122" s="180"/>
      <c r="AM122" s="180"/>
      <c r="AN122" s="180"/>
      <c r="AO122" s="180"/>
      <c r="AP122" s="180"/>
      <c r="AQ122" s="180"/>
      <c r="AR122" s="180"/>
      <c r="AS122" s="180"/>
      <c r="AT122" s="180"/>
      <c r="AU122" s="180"/>
      <c r="AV122" s="180"/>
      <c r="AW122" s="180"/>
      <c r="AX122" s="180"/>
      <c r="AY122" s="180"/>
      <c r="AZ122" s="180"/>
      <c r="BA122" s="180"/>
      <c r="BB122" s="180"/>
      <c r="BC122" s="180"/>
      <c r="BD122" s="180"/>
      <c r="BE122" s="180"/>
      <c r="BF122" s="180"/>
      <c r="BG122" s="180"/>
      <c r="BH122" s="180"/>
      <c r="BI122" s="180"/>
      <c r="BJ122" s="180"/>
      <c r="BK122" s="180"/>
      <c r="BL122" s="180"/>
      <c r="BM122" s="180"/>
      <c r="BN122" s="180"/>
      <c r="BO122" s="180"/>
      <c r="BP122" s="180"/>
      <c r="BQ122" s="180"/>
      <c r="BR122" s="180"/>
      <c r="BS122" s="180"/>
      <c r="BT122" s="180"/>
      <c r="BU122" s="180"/>
    </row>
    <row r="123" spans="2:73" x14ac:dyDescent="0.55000000000000004">
      <c r="B123" s="180"/>
      <c r="C123" s="180"/>
      <c r="D123" s="180"/>
      <c r="E123" s="180"/>
      <c r="F123" s="180"/>
      <c r="G123" s="180"/>
      <c r="H123" s="180"/>
      <c r="I123" s="180"/>
      <c r="J123" s="180"/>
      <c r="K123" s="180"/>
      <c r="L123" s="180"/>
      <c r="M123" s="180"/>
      <c r="N123" s="180"/>
      <c r="O123" s="180"/>
      <c r="P123" s="180"/>
      <c r="Q123" s="180"/>
      <c r="R123" s="180"/>
      <c r="S123" s="180"/>
      <c r="T123" s="180"/>
      <c r="U123" s="180"/>
      <c r="V123" s="180"/>
      <c r="W123" s="180"/>
      <c r="X123" s="180"/>
      <c r="Y123" s="180"/>
      <c r="Z123" s="180"/>
      <c r="AA123" s="180"/>
      <c r="AB123" s="180"/>
      <c r="AC123" s="180"/>
      <c r="AD123" s="180"/>
      <c r="AE123" s="180"/>
      <c r="AF123" s="180"/>
      <c r="AG123" s="180"/>
      <c r="AH123" s="180"/>
      <c r="AI123" s="180"/>
      <c r="AJ123" s="180"/>
      <c r="AK123" s="180"/>
      <c r="AL123" s="180"/>
      <c r="AM123" s="180"/>
      <c r="AN123" s="180"/>
      <c r="AO123" s="180"/>
      <c r="AP123" s="180"/>
      <c r="AQ123" s="180"/>
      <c r="AR123" s="180"/>
      <c r="AS123" s="180"/>
      <c r="AT123" s="180"/>
      <c r="AU123" s="180"/>
      <c r="AV123" s="180"/>
      <c r="AW123" s="180"/>
      <c r="AX123" s="180"/>
      <c r="AY123" s="180"/>
      <c r="AZ123" s="180"/>
      <c r="BA123" s="180"/>
      <c r="BB123" s="180"/>
      <c r="BC123" s="180"/>
      <c r="BD123" s="180"/>
      <c r="BE123" s="180"/>
      <c r="BF123" s="180"/>
      <c r="BG123" s="180"/>
      <c r="BH123" s="180"/>
      <c r="BI123" s="180"/>
      <c r="BJ123" s="180"/>
      <c r="BK123" s="180"/>
      <c r="BL123" s="180"/>
      <c r="BM123" s="180"/>
      <c r="BN123" s="180"/>
      <c r="BO123" s="180"/>
      <c r="BP123" s="180"/>
      <c r="BQ123" s="180"/>
      <c r="BR123" s="180"/>
      <c r="BS123" s="180"/>
      <c r="BT123" s="180"/>
      <c r="BU123" s="180"/>
    </row>
  </sheetData>
  <sheetProtection algorithmName="SHA-512" hashValue="jDVcJvPBSHwNwotN6w29O4xjow3PwkQd0iyHe23oLb0epup1jIjRaFTYsR1klsxlHLAHsw6XQP925RZRQRBzgw==" saltValue="abiZQMVVVJ03FaTWJ5HHlg==" spinCount="100000" sheet="1" selectLockedCells="1"/>
  <mergeCells count="104">
    <mergeCell ref="BB3:BV3"/>
    <mergeCell ref="C20:G20"/>
    <mergeCell ref="BB4:BV4"/>
    <mergeCell ref="BB6:BV6"/>
    <mergeCell ref="BB7:BV7"/>
    <mergeCell ref="AU8:BA8"/>
    <mergeCell ref="H23:M23"/>
    <mergeCell ref="B2:J2"/>
    <mergeCell ref="C14:I14"/>
    <mergeCell ref="K14:BU14"/>
    <mergeCell ref="C16:I16"/>
    <mergeCell ref="K16:BU16"/>
    <mergeCell ref="C18:I18"/>
    <mergeCell ref="K18:M18"/>
    <mergeCell ref="O18:Q18"/>
    <mergeCell ref="Y18:AA18"/>
    <mergeCell ref="AC18:AE18"/>
    <mergeCell ref="AU3:BA3"/>
    <mergeCell ref="AU4:BA4"/>
    <mergeCell ref="AU5:BA5"/>
    <mergeCell ref="AU6:BA6"/>
    <mergeCell ref="AU7:BA7"/>
    <mergeCell ref="B5:C6"/>
    <mergeCell ref="N23:BM23"/>
    <mergeCell ref="B7:C8"/>
    <mergeCell ref="D5:P6"/>
    <mergeCell ref="D7:P8"/>
    <mergeCell ref="BD8:BE8"/>
    <mergeCell ref="BB8:BC8"/>
    <mergeCell ref="BM8:BN8"/>
    <mergeCell ref="C24:G24"/>
    <mergeCell ref="C25:G25"/>
    <mergeCell ref="BB5:BV5"/>
    <mergeCell ref="BO21:BT21"/>
    <mergeCell ref="BO8:BP8"/>
    <mergeCell ref="N20:BM20"/>
    <mergeCell ref="N21:BM21"/>
    <mergeCell ref="N22:BM22"/>
    <mergeCell ref="C21:G21"/>
    <mergeCell ref="C23:G23"/>
    <mergeCell ref="C22:G22"/>
    <mergeCell ref="H20:M20"/>
    <mergeCell ref="H21:M21"/>
    <mergeCell ref="H22:M22"/>
    <mergeCell ref="C31:I31"/>
    <mergeCell ref="K31:BU31"/>
    <mergeCell ref="C33:I33"/>
    <mergeCell ref="K33:BU33"/>
    <mergeCell ref="H24:M24"/>
    <mergeCell ref="H25:M25"/>
    <mergeCell ref="N24:BM24"/>
    <mergeCell ref="N25:BM25"/>
    <mergeCell ref="C58:G58"/>
    <mergeCell ref="C38:G38"/>
    <mergeCell ref="C42:G42"/>
    <mergeCell ref="C48:I48"/>
    <mergeCell ref="K48:BU48"/>
    <mergeCell ref="BO38:BT38"/>
    <mergeCell ref="C39:G39"/>
    <mergeCell ref="C40:G40"/>
    <mergeCell ref="C41:G41"/>
    <mergeCell ref="H38:M38"/>
    <mergeCell ref="H41:M41"/>
    <mergeCell ref="N41:BM41"/>
    <mergeCell ref="H42:M42"/>
    <mergeCell ref="N42:BM42"/>
    <mergeCell ref="N54:BM54"/>
    <mergeCell ref="H39:M39"/>
    <mergeCell ref="C59:G59"/>
    <mergeCell ref="H57:M57"/>
    <mergeCell ref="H58:M58"/>
    <mergeCell ref="N58:BM58"/>
    <mergeCell ref="H59:M59"/>
    <mergeCell ref="N59:BM59"/>
    <mergeCell ref="C56:G56"/>
    <mergeCell ref="C50:I50"/>
    <mergeCell ref="K50:BU50"/>
    <mergeCell ref="C52:I52"/>
    <mergeCell ref="K52:M52"/>
    <mergeCell ref="O52:Q52"/>
    <mergeCell ref="Y52:AA52"/>
    <mergeCell ref="AC52:AE52"/>
    <mergeCell ref="C54:G54"/>
    <mergeCell ref="C55:G55"/>
    <mergeCell ref="BO55:BT55"/>
    <mergeCell ref="H55:M55"/>
    <mergeCell ref="H56:M56"/>
    <mergeCell ref="N55:BM55"/>
    <mergeCell ref="N56:BM56"/>
    <mergeCell ref="N57:BM57"/>
    <mergeCell ref="C57:G57"/>
    <mergeCell ref="H54:M54"/>
    <mergeCell ref="N39:BM39"/>
    <mergeCell ref="H40:M40"/>
    <mergeCell ref="N40:BM40"/>
    <mergeCell ref="N38:BM38"/>
    <mergeCell ref="H37:M37"/>
    <mergeCell ref="N37:BM37"/>
    <mergeCell ref="C35:I35"/>
    <mergeCell ref="K35:M35"/>
    <mergeCell ref="O35:Q35"/>
    <mergeCell ref="Y35:AA35"/>
    <mergeCell ref="AC35:AE35"/>
    <mergeCell ref="C37:G37"/>
  </mergeCells>
  <phoneticPr fontId="2"/>
  <conditionalFormatting sqref="A1:BV61">
    <cfRule type="expression" dxfId="6" priority="1">
      <formula>採用活動=""</formula>
    </cfRule>
  </conditionalFormatting>
  <hyperlinks>
    <hyperlink ref="BW2" location="目次!A1" display="目次に戻る" xr:uid="{D0AFB464-2032-45A9-8C17-192FBEA38544}"/>
  </hyperlinks>
  <pageMargins left="0.7" right="0.7" top="0.75" bottom="0.75" header="0.3" footer="0.3"/>
  <pageSetup paperSize="9" scale="57"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FB817EC-9586-497C-8DAD-3E97A1B4C08F}">
          <x14:formula1>
            <xm:f>【非表示】設定!$H$10:$H$14</xm:f>
          </x14:formula1>
          <xm:sqref>C21:G25 C38:G42 C55:G59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86DB-BA2F-438D-979B-03BEC5DECC5F}">
  <sheetPr codeName="Sheet6">
    <tabColor rgb="FF0070C0"/>
    <pageSetUpPr fitToPage="1"/>
  </sheetPr>
  <dimension ref="B1:CC63"/>
  <sheetViews>
    <sheetView showGridLines="0" showZeros="0" view="pageBreakPreview" topLeftCell="A38" zoomScaleNormal="90" zoomScaleSheetLayoutView="100" zoomScalePageLayoutView="50" workbookViewId="0">
      <selection activeCell="AZ6" sqref="AZ6:BU6"/>
    </sheetView>
  </sheetViews>
  <sheetFormatPr defaultColWidth="8.1640625" defaultRowHeight="15" x14ac:dyDescent="0.35"/>
  <cols>
    <col min="1" max="15" width="2.58203125" style="208" customWidth="1"/>
    <col min="16" max="16" width="4.08203125" style="208" bestFit="1" customWidth="1"/>
    <col min="17" max="17" width="2.58203125" style="208" customWidth="1"/>
    <col min="18" max="18" width="4.08203125" style="208" bestFit="1" customWidth="1"/>
    <col min="19" max="26" width="2.58203125" style="208" customWidth="1"/>
    <col min="27" max="27" width="4.08203125" style="208" bestFit="1" customWidth="1"/>
    <col min="28" max="28" width="2.58203125" style="208" customWidth="1"/>
    <col min="29" max="29" width="4.08203125" style="208" bestFit="1" customWidth="1"/>
    <col min="30" max="55" width="2.58203125" style="208" customWidth="1"/>
    <col min="56" max="56" width="4.08203125" style="208" customWidth="1"/>
    <col min="57" max="58" width="2.58203125" style="208" customWidth="1"/>
    <col min="59" max="59" width="4.08203125" style="208" bestFit="1" customWidth="1"/>
    <col min="60" max="60" width="2.58203125" style="208" customWidth="1"/>
    <col min="61" max="61" width="4.08203125" style="208" bestFit="1" customWidth="1"/>
    <col min="62" max="69" width="2.58203125" style="208" customWidth="1"/>
    <col min="70" max="70" width="4.08203125" style="208" bestFit="1" customWidth="1"/>
    <col min="71" max="71" width="2.58203125" style="208" customWidth="1"/>
    <col min="72" max="72" width="4.08203125" style="208" bestFit="1" customWidth="1"/>
    <col min="73" max="73" width="2.58203125" style="208" customWidth="1"/>
    <col min="74" max="74" width="69.58203125" style="208" customWidth="1"/>
    <col min="75" max="79" width="2.58203125" style="208" customWidth="1"/>
    <col min="80" max="16384" width="8.1640625" style="208"/>
  </cols>
  <sheetData>
    <row r="1" spans="2:81" ht="18.5" customHeight="1" thickBot="1" x14ac:dyDescent="0.4">
      <c r="D1" s="209"/>
      <c r="E1" s="209"/>
      <c r="F1" s="209"/>
      <c r="G1" s="209"/>
      <c r="H1" s="209"/>
      <c r="I1" s="209"/>
      <c r="J1" s="209"/>
      <c r="K1" s="209"/>
      <c r="L1" s="209"/>
      <c r="M1" s="209"/>
      <c r="N1" s="209"/>
      <c r="O1" s="209"/>
      <c r="P1" s="209"/>
      <c r="Q1" s="209"/>
      <c r="R1" s="209"/>
    </row>
    <row r="2" spans="2:81" ht="18.5" customHeight="1" thickBot="1" x14ac:dyDescent="0.6">
      <c r="B2" s="665" t="s">
        <v>400</v>
      </c>
      <c r="C2" s="666"/>
      <c r="D2" s="666"/>
      <c r="E2" s="666"/>
      <c r="F2" s="666"/>
      <c r="G2" s="666"/>
      <c r="H2" s="666"/>
      <c r="I2" s="666"/>
      <c r="J2" s="666"/>
      <c r="K2" s="667"/>
      <c r="M2" s="209"/>
      <c r="N2" s="209"/>
      <c r="O2" s="209"/>
      <c r="P2" s="209"/>
      <c r="Q2" s="209"/>
      <c r="R2" s="209"/>
      <c r="Y2" s="210"/>
      <c r="Z2" s="211"/>
      <c r="AA2" s="211"/>
      <c r="AB2" s="211"/>
      <c r="AT2" s="698" t="s">
        <v>349</v>
      </c>
      <c r="AU2" s="698"/>
      <c r="AV2" s="698"/>
      <c r="AW2" s="698"/>
      <c r="AX2" s="698"/>
      <c r="AY2" s="698"/>
      <c r="AZ2" s="699" t="str">
        <f>基本情報入力シート!J32</f>
        <v>ヘルパーステーション　◇◇ケアサービス</v>
      </c>
      <c r="BA2" s="699"/>
      <c r="BB2" s="699"/>
      <c r="BC2" s="699"/>
      <c r="BD2" s="699"/>
      <c r="BE2" s="699"/>
      <c r="BF2" s="699"/>
      <c r="BG2" s="699"/>
      <c r="BH2" s="699"/>
      <c r="BI2" s="699"/>
      <c r="BJ2" s="699"/>
      <c r="BK2" s="699"/>
      <c r="BL2" s="699"/>
      <c r="BM2" s="699"/>
      <c r="BN2" s="699"/>
      <c r="BO2" s="699"/>
      <c r="BP2" s="699"/>
      <c r="BQ2" s="699"/>
      <c r="BR2" s="699"/>
      <c r="BS2" s="699"/>
      <c r="BT2" s="699"/>
      <c r="BU2" s="699"/>
      <c r="BV2" s="346" t="s">
        <v>730</v>
      </c>
    </row>
    <row r="3" spans="2:81" ht="18.5" customHeight="1" thickTop="1" thickBot="1" x14ac:dyDescent="0.4">
      <c r="B3" s="212" t="s">
        <v>407</v>
      </c>
      <c r="D3" s="213"/>
      <c r="E3" s="213"/>
      <c r="F3" s="213"/>
      <c r="G3" s="213"/>
      <c r="H3" s="213"/>
      <c r="I3" s="213"/>
      <c r="J3" s="213"/>
      <c r="K3" s="213"/>
      <c r="L3" s="213"/>
      <c r="M3" s="213"/>
      <c r="N3" s="213"/>
      <c r="O3" s="213"/>
      <c r="P3" s="213"/>
      <c r="Q3" s="213"/>
      <c r="R3" s="213"/>
      <c r="S3" s="213"/>
      <c r="T3" s="213"/>
      <c r="U3" s="213"/>
      <c r="V3" s="213"/>
      <c r="W3" s="213"/>
      <c r="X3" s="213"/>
      <c r="Y3" s="210"/>
      <c r="Z3" s="211"/>
      <c r="AA3" s="211"/>
      <c r="AB3" s="211"/>
      <c r="AT3" s="689" t="s">
        <v>388</v>
      </c>
      <c r="AU3" s="689"/>
      <c r="AV3" s="689"/>
      <c r="AW3" s="689"/>
      <c r="AX3" s="689"/>
      <c r="AY3" s="689"/>
      <c r="AZ3" s="700">
        <f>ROUNDDOWN(AZ4,-3)</f>
        <v>236000</v>
      </c>
      <c r="BA3" s="700"/>
      <c r="BB3" s="700"/>
      <c r="BC3" s="700"/>
      <c r="BD3" s="700"/>
      <c r="BE3" s="700"/>
      <c r="BF3" s="700"/>
      <c r="BG3" s="700"/>
      <c r="BH3" s="700"/>
      <c r="BI3" s="700"/>
      <c r="BJ3" s="700"/>
      <c r="BK3" s="700"/>
      <c r="BL3" s="700"/>
      <c r="BM3" s="700"/>
      <c r="BN3" s="700"/>
      <c r="BO3" s="700"/>
      <c r="BP3" s="700"/>
      <c r="BQ3" s="700"/>
      <c r="BR3" s="700"/>
      <c r="BS3" s="700"/>
      <c r="BT3" s="700"/>
      <c r="BU3" s="700"/>
      <c r="BV3" s="78" t="s">
        <v>682</v>
      </c>
    </row>
    <row r="4" spans="2:81" ht="18.5" customHeight="1" thickTop="1" thickBot="1" x14ac:dyDescent="0.4">
      <c r="B4" s="212" t="s">
        <v>409</v>
      </c>
      <c r="D4" s="213"/>
      <c r="E4" s="213"/>
      <c r="F4" s="213"/>
      <c r="G4" s="213"/>
      <c r="H4" s="213"/>
      <c r="I4" s="213"/>
      <c r="J4" s="213"/>
      <c r="K4" s="213"/>
      <c r="L4" s="213"/>
      <c r="M4" s="213"/>
      <c r="N4" s="213"/>
      <c r="O4" s="213"/>
      <c r="P4" s="213"/>
      <c r="Q4" s="213"/>
      <c r="R4" s="213"/>
      <c r="S4" s="213"/>
      <c r="T4" s="213"/>
      <c r="U4" s="213"/>
      <c r="V4" s="213"/>
      <c r="W4" s="213"/>
      <c r="X4" s="213"/>
      <c r="Y4" s="210"/>
      <c r="Z4" s="211"/>
      <c r="AA4" s="211"/>
      <c r="AB4" s="211"/>
      <c r="AT4" s="689" t="s">
        <v>1</v>
      </c>
      <c r="AU4" s="689"/>
      <c r="AV4" s="689"/>
      <c r="AW4" s="689"/>
      <c r="AX4" s="689"/>
      <c r="AY4" s="689"/>
      <c r="AZ4" s="701">
        <f>SUM(BN13,BN22,BN31,BN40,BN49,BN58)</f>
        <v>236000</v>
      </c>
      <c r="BA4" s="701"/>
      <c r="BB4" s="701"/>
      <c r="BC4" s="701"/>
      <c r="BD4" s="701"/>
      <c r="BE4" s="701"/>
      <c r="BF4" s="701"/>
      <c r="BG4" s="701"/>
      <c r="BH4" s="701"/>
      <c r="BI4" s="701"/>
      <c r="BJ4" s="701"/>
      <c r="BK4" s="701"/>
      <c r="BL4" s="701"/>
      <c r="BM4" s="701"/>
      <c r="BN4" s="701"/>
      <c r="BO4" s="701"/>
      <c r="BP4" s="701"/>
      <c r="BQ4" s="701"/>
      <c r="BR4" s="701"/>
      <c r="BS4" s="701"/>
      <c r="BT4" s="701"/>
      <c r="BU4" s="701"/>
    </row>
    <row r="5" spans="2:81" ht="18.5" customHeight="1" thickTop="1" thickBot="1" x14ac:dyDescent="0.4">
      <c r="B5" s="212" t="s">
        <v>422</v>
      </c>
      <c r="D5" s="212"/>
      <c r="E5" s="212"/>
      <c r="F5" s="212"/>
      <c r="G5" s="212"/>
      <c r="H5" s="212"/>
      <c r="I5" s="212"/>
      <c r="J5" s="212"/>
      <c r="K5" s="212"/>
      <c r="L5" s="212"/>
      <c r="M5" s="212"/>
      <c r="N5" s="212"/>
      <c r="O5" s="212"/>
      <c r="P5" s="212"/>
      <c r="Q5" s="212"/>
      <c r="R5" s="212"/>
      <c r="S5" s="212"/>
      <c r="T5" s="212"/>
      <c r="U5" s="212"/>
      <c r="V5" s="212"/>
      <c r="W5" s="212"/>
      <c r="X5" s="212"/>
      <c r="Y5" s="214"/>
      <c r="Z5" s="214"/>
      <c r="AA5" s="214"/>
      <c r="AB5" s="214"/>
      <c r="AC5" s="215"/>
      <c r="AD5" s="215"/>
      <c r="AE5" s="215"/>
      <c r="AF5" s="215"/>
      <c r="AG5" s="215"/>
      <c r="AH5" s="215"/>
      <c r="AI5" s="215"/>
      <c r="AJ5" s="215"/>
      <c r="AK5" s="215"/>
      <c r="AL5" s="215"/>
      <c r="AM5" s="215"/>
      <c r="AN5" s="215"/>
      <c r="AO5" s="215"/>
      <c r="AP5" s="215"/>
      <c r="AT5" s="689" t="s">
        <v>418</v>
      </c>
      <c r="AU5" s="689"/>
      <c r="AV5" s="689"/>
      <c r="AW5" s="689"/>
      <c r="AX5" s="689"/>
      <c r="AY5" s="689"/>
      <c r="AZ5" s="701">
        <f>MIN(ROUNDDOWN(AZ4-AZ6,-3),AZ3)</f>
        <v>236000</v>
      </c>
      <c r="BA5" s="701"/>
      <c r="BB5" s="701"/>
      <c r="BC5" s="701"/>
      <c r="BD5" s="701"/>
      <c r="BE5" s="701"/>
      <c r="BF5" s="701"/>
      <c r="BG5" s="701"/>
      <c r="BH5" s="701"/>
      <c r="BI5" s="701"/>
      <c r="BJ5" s="701"/>
      <c r="BK5" s="701"/>
      <c r="BL5" s="701"/>
      <c r="BM5" s="701"/>
      <c r="BN5" s="701"/>
      <c r="BO5" s="701"/>
      <c r="BP5" s="701"/>
      <c r="BQ5" s="701"/>
      <c r="BR5" s="701"/>
      <c r="BS5" s="701"/>
      <c r="BT5" s="701"/>
      <c r="BU5" s="701"/>
      <c r="BV5" s="78" t="s">
        <v>682</v>
      </c>
    </row>
    <row r="6" spans="2:81" ht="18.5" customHeight="1" thickTop="1" thickBot="1" x14ac:dyDescent="0.4">
      <c r="B6" s="212" t="s">
        <v>614</v>
      </c>
      <c r="D6" s="212"/>
      <c r="E6" s="212"/>
      <c r="F6" s="212"/>
      <c r="G6" s="212"/>
      <c r="H6" s="212"/>
      <c r="I6" s="212"/>
      <c r="J6" s="212"/>
      <c r="K6" s="212"/>
      <c r="L6" s="212"/>
      <c r="M6" s="212"/>
      <c r="N6" s="212"/>
      <c r="O6" s="212"/>
      <c r="P6" s="212"/>
      <c r="Q6" s="212"/>
      <c r="R6" s="212"/>
      <c r="S6" s="212"/>
      <c r="T6" s="212"/>
      <c r="U6" s="212"/>
      <c r="V6" s="212"/>
      <c r="W6" s="212"/>
      <c r="X6" s="212"/>
      <c r="Y6" s="214"/>
      <c r="Z6" s="214"/>
      <c r="AA6" s="214"/>
      <c r="AB6" s="214"/>
      <c r="AC6" s="215"/>
      <c r="AD6" s="215"/>
      <c r="AE6" s="215"/>
      <c r="AF6" s="215"/>
      <c r="AG6" s="215"/>
      <c r="AH6" s="215"/>
      <c r="AI6" s="215"/>
      <c r="AJ6" s="215"/>
      <c r="AK6" s="215"/>
      <c r="AL6" s="215"/>
      <c r="AM6" s="215"/>
      <c r="AN6" s="215"/>
      <c r="AO6" s="215"/>
      <c r="AP6" s="215"/>
      <c r="AT6" s="689" t="s">
        <v>389</v>
      </c>
      <c r="AU6" s="689"/>
      <c r="AV6" s="689"/>
      <c r="AW6" s="689"/>
      <c r="AX6" s="689"/>
      <c r="AY6" s="689"/>
      <c r="AZ6" s="702"/>
      <c r="BA6" s="702"/>
      <c r="BB6" s="702"/>
      <c r="BC6" s="702"/>
      <c r="BD6" s="702"/>
      <c r="BE6" s="702"/>
      <c r="BF6" s="702"/>
      <c r="BG6" s="702"/>
      <c r="BH6" s="702"/>
      <c r="BI6" s="702"/>
      <c r="BJ6" s="702"/>
      <c r="BK6" s="702"/>
      <c r="BL6" s="702"/>
      <c r="BM6" s="702"/>
      <c r="BN6" s="702"/>
      <c r="BO6" s="702"/>
      <c r="BP6" s="702"/>
      <c r="BQ6" s="702"/>
      <c r="BR6" s="702"/>
      <c r="BS6" s="702"/>
      <c r="BT6" s="702"/>
      <c r="BU6" s="702"/>
      <c r="BV6" s="78" t="s">
        <v>408</v>
      </c>
    </row>
    <row r="7" spans="2:81" ht="18.5" customHeight="1" thickTop="1" thickBot="1" x14ac:dyDescent="0.4">
      <c r="B7" s="212" t="s">
        <v>491</v>
      </c>
      <c r="D7" s="212"/>
      <c r="E7" s="212"/>
      <c r="F7" s="212"/>
      <c r="G7" s="212"/>
      <c r="H7" s="212"/>
      <c r="I7" s="212"/>
      <c r="J7" s="212"/>
      <c r="K7" s="212"/>
      <c r="L7" s="212"/>
      <c r="M7" s="212"/>
      <c r="N7" s="212"/>
      <c r="O7" s="212"/>
      <c r="P7" s="212"/>
      <c r="Q7" s="212"/>
      <c r="R7" s="212"/>
      <c r="S7" s="212"/>
      <c r="T7" s="212"/>
      <c r="U7" s="212"/>
      <c r="V7" s="212"/>
      <c r="W7" s="212"/>
      <c r="X7" s="212"/>
      <c r="Y7" s="214"/>
      <c r="Z7" s="214"/>
      <c r="AA7" s="214"/>
      <c r="AB7" s="214"/>
      <c r="AC7" s="215"/>
      <c r="AD7" s="215"/>
      <c r="AE7" s="215"/>
      <c r="AF7" s="215"/>
      <c r="AG7" s="215"/>
      <c r="AH7" s="215"/>
      <c r="AI7" s="215"/>
      <c r="AJ7" s="215"/>
      <c r="AK7" s="215"/>
      <c r="AL7" s="215"/>
      <c r="AM7" s="215"/>
      <c r="AN7" s="215"/>
      <c r="AO7" s="215"/>
      <c r="AP7" s="215"/>
      <c r="AT7" s="687" t="s">
        <v>386</v>
      </c>
      <c r="AU7" s="687"/>
      <c r="AV7" s="687"/>
      <c r="AW7" s="687"/>
      <c r="AX7" s="687"/>
      <c r="AY7" s="687"/>
      <c r="AZ7" s="201"/>
      <c r="BA7" s="177" t="s">
        <v>468</v>
      </c>
      <c r="BB7" s="177"/>
      <c r="BC7" s="607" t="s">
        <v>11</v>
      </c>
      <c r="BD7" s="607"/>
      <c r="BE7" s="216">
        <v>8</v>
      </c>
      <c r="BF7" s="216" t="s">
        <v>12</v>
      </c>
      <c r="BG7" s="243">
        <v>10</v>
      </c>
      <c r="BH7" s="216" t="s">
        <v>66</v>
      </c>
      <c r="BI7" s="243">
        <v>9</v>
      </c>
      <c r="BJ7" s="216" t="s">
        <v>13</v>
      </c>
      <c r="BK7" s="217"/>
      <c r="BL7" s="217" t="s">
        <v>469</v>
      </c>
      <c r="BM7" s="217"/>
      <c r="BN7" s="636" t="s">
        <v>11</v>
      </c>
      <c r="BO7" s="688"/>
      <c r="BP7" s="243">
        <v>8</v>
      </c>
      <c r="BQ7" s="216" t="s">
        <v>12</v>
      </c>
      <c r="BR7" s="243">
        <v>12</v>
      </c>
      <c r="BS7" s="216" t="s">
        <v>66</v>
      </c>
      <c r="BT7" s="243">
        <v>31</v>
      </c>
      <c r="BU7" s="216" t="s">
        <v>13</v>
      </c>
      <c r="BV7" s="179" t="s">
        <v>624</v>
      </c>
    </row>
    <row r="8" spans="2:81" ht="5" customHeight="1" thickTop="1" x14ac:dyDescent="0.35">
      <c r="C8" s="213"/>
      <c r="D8" s="213"/>
      <c r="E8" s="213"/>
      <c r="F8" s="213"/>
      <c r="G8" s="213"/>
      <c r="H8" s="213"/>
      <c r="I8" s="213"/>
      <c r="J8" s="213"/>
      <c r="K8" s="213"/>
      <c r="L8" s="213"/>
      <c r="M8" s="213"/>
      <c r="N8" s="213"/>
      <c r="O8" s="213"/>
      <c r="P8" s="213"/>
      <c r="Q8" s="213"/>
      <c r="R8" s="213"/>
      <c r="S8" s="213"/>
      <c r="T8" s="213"/>
      <c r="U8" s="213"/>
      <c r="V8" s="213"/>
      <c r="W8" s="213"/>
      <c r="X8" s="213"/>
      <c r="Y8" s="210"/>
      <c r="Z8" s="211"/>
      <c r="AA8" s="211"/>
      <c r="AB8" s="211"/>
    </row>
    <row r="9" spans="2:81" ht="18.5" customHeight="1" thickBot="1" x14ac:dyDescent="0.4">
      <c r="B9" s="218" t="s">
        <v>487</v>
      </c>
      <c r="D9" s="213"/>
      <c r="E9" s="213"/>
      <c r="F9" s="213"/>
      <c r="G9" s="213"/>
      <c r="H9" s="213"/>
      <c r="I9" s="213"/>
      <c r="J9" s="213"/>
      <c r="K9" s="213"/>
      <c r="L9" s="213"/>
      <c r="M9" s="213"/>
      <c r="N9" s="213"/>
      <c r="O9" s="213"/>
      <c r="P9" s="213"/>
      <c r="Q9" s="213"/>
      <c r="R9" s="213"/>
      <c r="S9" s="213"/>
      <c r="T9" s="213"/>
      <c r="U9" s="213"/>
      <c r="V9" s="213"/>
      <c r="W9" s="213"/>
      <c r="X9" s="213"/>
      <c r="Y9" s="210"/>
      <c r="Z9" s="211"/>
      <c r="AA9" s="211"/>
      <c r="AB9" s="211"/>
    </row>
    <row r="10" spans="2:81" ht="5" customHeight="1" x14ac:dyDescent="0.35">
      <c r="B10" s="647">
        <v>1</v>
      </c>
      <c r="C10" s="219"/>
      <c r="D10" s="220"/>
      <c r="E10" s="220"/>
      <c r="F10" s="220"/>
      <c r="G10" s="220"/>
      <c r="H10" s="220"/>
      <c r="I10" s="220"/>
      <c r="J10" s="220"/>
      <c r="K10" s="220"/>
      <c r="L10" s="220"/>
      <c r="M10" s="220"/>
      <c r="N10" s="220"/>
      <c r="O10" s="220"/>
      <c r="P10" s="220"/>
      <c r="Q10" s="220"/>
      <c r="R10" s="220"/>
      <c r="S10" s="220"/>
      <c r="T10" s="220"/>
      <c r="U10" s="220"/>
      <c r="V10" s="220"/>
      <c r="W10" s="220"/>
      <c r="X10" s="220"/>
      <c r="Y10" s="221"/>
      <c r="Z10" s="222"/>
      <c r="AA10" s="222"/>
      <c r="AB10" s="222"/>
      <c r="AC10" s="223"/>
      <c r="AD10" s="223"/>
      <c r="AE10" s="223"/>
      <c r="AF10" s="223"/>
      <c r="AG10" s="223"/>
      <c r="AH10" s="223"/>
      <c r="AI10" s="223"/>
      <c r="AJ10" s="223"/>
      <c r="AK10" s="223"/>
      <c r="AL10" s="223"/>
      <c r="AM10" s="223"/>
      <c r="AN10" s="223"/>
      <c r="AO10" s="223"/>
      <c r="AP10" s="223"/>
      <c r="AQ10" s="223"/>
      <c r="AR10" s="223"/>
      <c r="AS10" s="223"/>
      <c r="AT10" s="223"/>
      <c r="AU10" s="223"/>
      <c r="AV10" s="222"/>
      <c r="AW10" s="222"/>
      <c r="AX10" s="222"/>
      <c r="AY10" s="222"/>
      <c r="AZ10" s="223"/>
      <c r="BA10" s="224"/>
      <c r="BB10" s="224"/>
      <c r="BC10" s="223"/>
      <c r="BD10" s="224"/>
      <c r="BE10" s="224"/>
      <c r="BF10" s="224"/>
      <c r="BG10" s="224"/>
      <c r="BH10" s="223"/>
      <c r="BI10" s="224"/>
      <c r="BJ10" s="224"/>
      <c r="BK10" s="224"/>
      <c r="BL10" s="224"/>
      <c r="BM10" s="224"/>
      <c r="BN10" s="223"/>
      <c r="BO10" s="224"/>
      <c r="BP10" s="224"/>
      <c r="BQ10" s="224"/>
      <c r="BR10" s="224"/>
      <c r="BS10" s="224"/>
      <c r="BT10" s="224"/>
      <c r="BU10" s="225"/>
      <c r="BV10" s="226"/>
      <c r="BW10" s="226"/>
      <c r="BX10" s="226"/>
      <c r="BY10" s="226"/>
      <c r="BZ10" s="226"/>
      <c r="CA10" s="226"/>
      <c r="CB10" s="226"/>
      <c r="CC10" s="226"/>
    </row>
    <row r="11" spans="2:81" ht="18.5" customHeight="1" x14ac:dyDescent="0.35">
      <c r="B11" s="648"/>
      <c r="C11" s="650" t="s">
        <v>484</v>
      </c>
      <c r="D11" s="651"/>
      <c r="E11" s="651"/>
      <c r="F11" s="651"/>
      <c r="G11" s="212" t="s">
        <v>485</v>
      </c>
      <c r="H11" s="213"/>
      <c r="I11" s="213"/>
      <c r="J11" s="213"/>
      <c r="K11" s="213"/>
      <c r="L11" s="213"/>
      <c r="M11" s="213"/>
      <c r="N11" s="213"/>
      <c r="O11" s="213"/>
      <c r="P11" s="213"/>
      <c r="Q11" s="213"/>
      <c r="R11" s="213"/>
      <c r="S11" s="213" t="s">
        <v>450</v>
      </c>
      <c r="T11" s="652" t="s">
        <v>738</v>
      </c>
      <c r="U11" s="652"/>
      <c r="V11" s="652"/>
      <c r="W11" s="652"/>
      <c r="X11" s="652"/>
      <c r="Y11" s="652"/>
      <c r="Z11" s="211" t="s">
        <v>451</v>
      </c>
      <c r="AA11" s="211"/>
      <c r="AB11" s="212" t="s">
        <v>488</v>
      </c>
      <c r="AC11" s="228"/>
      <c r="AD11" s="228"/>
      <c r="AE11" s="228"/>
      <c r="AF11" s="212"/>
      <c r="AG11" s="213"/>
      <c r="AH11" s="213"/>
      <c r="AI11" s="213"/>
      <c r="AJ11" s="213"/>
      <c r="AK11" s="213"/>
      <c r="AL11" s="213"/>
      <c r="AM11" s="213" t="s">
        <v>450</v>
      </c>
      <c r="AN11" s="652" t="s">
        <v>765</v>
      </c>
      <c r="AO11" s="652"/>
      <c r="AP11" s="652"/>
      <c r="AQ11" s="652"/>
      <c r="AR11" s="652"/>
      <c r="AS11" s="652"/>
      <c r="AT11" s="211" t="s">
        <v>451</v>
      </c>
      <c r="AU11" s="653" t="s">
        <v>403</v>
      </c>
      <c r="AV11" s="653"/>
      <c r="AW11" s="653"/>
      <c r="AX11" s="653"/>
      <c r="AY11" s="653"/>
      <c r="AZ11" s="644" t="s">
        <v>398</v>
      </c>
      <c r="BA11" s="644"/>
      <c r="BB11" s="644"/>
      <c r="BC11" s="644" t="s">
        <v>404</v>
      </c>
      <c r="BD11" s="644"/>
      <c r="BE11" s="644"/>
      <c r="BF11" s="644"/>
      <c r="BG11" s="644" t="s">
        <v>399</v>
      </c>
      <c r="BH11" s="644"/>
      <c r="BI11" s="644"/>
      <c r="BJ11" s="644"/>
      <c r="BK11" s="644"/>
      <c r="BL11" s="644"/>
      <c r="BM11" s="644"/>
      <c r="BN11" s="644" t="s">
        <v>406</v>
      </c>
      <c r="BO11" s="644"/>
      <c r="BP11" s="644"/>
      <c r="BQ11" s="644"/>
      <c r="BR11" s="644"/>
      <c r="BS11" s="644"/>
      <c r="BT11" s="644"/>
      <c r="BU11" s="229"/>
      <c r="BV11" s="226"/>
      <c r="BW11" s="226"/>
      <c r="BX11" s="226"/>
      <c r="BY11" s="226"/>
      <c r="BZ11" s="226"/>
      <c r="CA11" s="226"/>
      <c r="CB11" s="226"/>
      <c r="CC11" s="226"/>
    </row>
    <row r="12" spans="2:81" ht="5" customHeight="1" x14ac:dyDescent="0.35">
      <c r="B12" s="648"/>
      <c r="C12" s="230"/>
      <c r="D12" s="231"/>
      <c r="E12" s="231"/>
      <c r="F12" s="231"/>
      <c r="G12" s="232"/>
      <c r="H12" s="233"/>
      <c r="I12" s="233"/>
      <c r="J12" s="233"/>
      <c r="K12" s="233"/>
      <c r="L12" s="233"/>
      <c r="M12" s="233"/>
      <c r="N12" s="233"/>
      <c r="O12" s="233"/>
      <c r="P12" s="233"/>
      <c r="Q12" s="233"/>
      <c r="R12" s="233"/>
      <c r="S12" s="233"/>
      <c r="T12" s="234"/>
      <c r="U12" s="234"/>
      <c r="V12" s="234"/>
      <c r="W12" s="234"/>
      <c r="X12" s="234"/>
      <c r="Y12" s="234"/>
      <c r="Z12" s="211"/>
      <c r="AA12" s="211"/>
      <c r="AB12" s="232"/>
      <c r="AC12" s="231"/>
      <c r="AD12" s="231"/>
      <c r="AE12" s="231"/>
      <c r="AF12" s="232"/>
      <c r="AG12" s="233"/>
      <c r="AH12" s="233"/>
      <c r="AI12" s="233"/>
      <c r="AJ12" s="233"/>
      <c r="AK12" s="233"/>
      <c r="AL12" s="233"/>
      <c r="AM12" s="233"/>
      <c r="AN12" s="233"/>
      <c r="AO12" s="233"/>
      <c r="AP12" s="233"/>
      <c r="AQ12" s="233"/>
      <c r="AR12" s="233"/>
      <c r="AS12" s="233"/>
      <c r="AT12" s="211"/>
      <c r="AU12" s="653"/>
      <c r="AV12" s="653"/>
      <c r="AW12" s="653"/>
      <c r="AX12" s="653"/>
      <c r="AY12" s="653"/>
      <c r="AZ12" s="644"/>
      <c r="BA12" s="644"/>
      <c r="BB12" s="644"/>
      <c r="BC12" s="644"/>
      <c r="BD12" s="644"/>
      <c r="BE12" s="644"/>
      <c r="BF12" s="644"/>
      <c r="BG12" s="644"/>
      <c r="BH12" s="644"/>
      <c r="BI12" s="644"/>
      <c r="BJ12" s="644"/>
      <c r="BK12" s="644"/>
      <c r="BL12" s="644"/>
      <c r="BM12" s="644"/>
      <c r="BN12" s="644"/>
      <c r="BO12" s="644"/>
      <c r="BP12" s="644"/>
      <c r="BQ12" s="644"/>
      <c r="BR12" s="644"/>
      <c r="BS12" s="644"/>
      <c r="BT12" s="644"/>
      <c r="BU12" s="229"/>
      <c r="BV12" s="226"/>
      <c r="BW12" s="226"/>
      <c r="BX12" s="226"/>
      <c r="BY12" s="226"/>
      <c r="BZ12" s="226"/>
      <c r="CA12" s="226"/>
      <c r="CB12" s="226"/>
      <c r="CC12" s="226"/>
    </row>
    <row r="13" spans="2:81" ht="5" customHeight="1" x14ac:dyDescent="0.35">
      <c r="B13" s="648"/>
      <c r="C13" s="230"/>
      <c r="D13" s="231"/>
      <c r="E13" s="231"/>
      <c r="F13" s="231"/>
      <c r="G13" s="232"/>
      <c r="H13" s="233"/>
      <c r="I13" s="233"/>
      <c r="J13" s="233"/>
      <c r="K13" s="233"/>
      <c r="L13" s="233"/>
      <c r="M13" s="233"/>
      <c r="N13" s="233"/>
      <c r="O13" s="233"/>
      <c r="P13" s="233"/>
      <c r="Q13" s="233"/>
      <c r="R13" s="233"/>
      <c r="S13" s="233"/>
      <c r="T13" s="232"/>
      <c r="U13" s="232"/>
      <c r="V13" s="232"/>
      <c r="W13" s="232"/>
      <c r="X13" s="232"/>
      <c r="Y13" s="232"/>
      <c r="Z13" s="211"/>
      <c r="AA13" s="211"/>
      <c r="AB13" s="232"/>
      <c r="AC13" s="231"/>
      <c r="AD13" s="231"/>
      <c r="AE13" s="231"/>
      <c r="AF13" s="232"/>
      <c r="AG13" s="233"/>
      <c r="AH13" s="233"/>
      <c r="AI13" s="233"/>
      <c r="AJ13" s="233"/>
      <c r="AK13" s="233"/>
      <c r="AL13" s="233"/>
      <c r="AM13" s="233"/>
      <c r="AN13" s="233"/>
      <c r="AO13" s="233"/>
      <c r="AP13" s="233"/>
      <c r="AQ13" s="210"/>
      <c r="AR13" s="210"/>
      <c r="AS13" s="210"/>
      <c r="AT13" s="211"/>
      <c r="AU13" s="644" t="s">
        <v>401</v>
      </c>
      <c r="AV13" s="644"/>
      <c r="AW13" s="644"/>
      <c r="AX13" s="644"/>
      <c r="AY13" s="644"/>
      <c r="AZ13" s="645">
        <f>IF(基本情報入力シート!J44="","",IF(基本情報入力シート!J44="該当",3500,2500))</f>
        <v>3500</v>
      </c>
      <c r="BA13" s="645"/>
      <c r="BB13" s="645"/>
      <c r="BC13" s="663">
        <v>12</v>
      </c>
      <c r="BD13" s="663"/>
      <c r="BE13" s="663"/>
      <c r="BF13" s="663"/>
      <c r="BG13" s="644" t="s">
        <v>405</v>
      </c>
      <c r="BH13" s="644"/>
      <c r="BI13" s="645">
        <f>AZ13*BC13</f>
        <v>42000</v>
      </c>
      <c r="BJ13" s="645"/>
      <c r="BK13" s="645"/>
      <c r="BL13" s="645"/>
      <c r="BM13" s="645"/>
      <c r="BN13" s="654">
        <f>SUM(BI13,BI15)</f>
        <v>92000</v>
      </c>
      <c r="BO13" s="690"/>
      <c r="BP13" s="690"/>
      <c r="BQ13" s="690"/>
      <c r="BR13" s="690"/>
      <c r="BS13" s="690"/>
      <c r="BT13" s="691"/>
      <c r="BU13" s="229"/>
      <c r="BV13" s="226"/>
      <c r="BW13" s="226"/>
      <c r="BX13" s="226"/>
      <c r="BY13" s="226"/>
      <c r="BZ13" s="226"/>
      <c r="CA13" s="226"/>
      <c r="CB13" s="226"/>
      <c r="CC13" s="226"/>
    </row>
    <row r="14" spans="2:81" ht="18.5" customHeight="1" x14ac:dyDescent="0.35">
      <c r="B14" s="648"/>
      <c r="C14" s="237" t="s">
        <v>489</v>
      </c>
      <c r="D14" s="213"/>
      <c r="E14" s="213"/>
      <c r="F14" s="213"/>
      <c r="G14" s="213"/>
      <c r="H14" s="213"/>
      <c r="I14" s="213"/>
      <c r="J14" s="213" t="s">
        <v>450</v>
      </c>
      <c r="K14" s="664" t="s">
        <v>766</v>
      </c>
      <c r="L14" s="664"/>
      <c r="M14" s="664"/>
      <c r="N14" s="664"/>
      <c r="O14" s="664"/>
      <c r="P14" s="664"/>
      <c r="Q14" s="664"/>
      <c r="R14" s="664"/>
      <c r="S14" s="664"/>
      <c r="T14" s="664"/>
      <c r="U14" s="664"/>
      <c r="V14" s="664"/>
      <c r="W14" s="664"/>
      <c r="X14" s="664"/>
      <c r="Y14" s="664"/>
      <c r="Z14" s="664"/>
      <c r="AA14" s="664"/>
      <c r="AB14" s="664"/>
      <c r="AC14" s="664"/>
      <c r="AD14" s="664"/>
      <c r="AE14" s="664"/>
      <c r="AF14" s="664"/>
      <c r="AG14" s="664"/>
      <c r="AH14" s="664"/>
      <c r="AI14" s="664"/>
      <c r="AJ14" s="664"/>
      <c r="AK14" s="664"/>
      <c r="AL14" s="664"/>
      <c r="AM14" s="664"/>
      <c r="AN14" s="664"/>
      <c r="AO14" s="664"/>
      <c r="AP14" s="664"/>
      <c r="AQ14" s="664"/>
      <c r="AR14" s="664"/>
      <c r="AS14" s="664"/>
      <c r="AT14" s="208" t="s">
        <v>451</v>
      </c>
      <c r="AU14" s="644"/>
      <c r="AV14" s="644"/>
      <c r="AW14" s="644"/>
      <c r="AX14" s="644"/>
      <c r="AY14" s="644"/>
      <c r="AZ14" s="645"/>
      <c r="BA14" s="645"/>
      <c r="BB14" s="645"/>
      <c r="BC14" s="663"/>
      <c r="BD14" s="663"/>
      <c r="BE14" s="663"/>
      <c r="BF14" s="663"/>
      <c r="BG14" s="644"/>
      <c r="BH14" s="644"/>
      <c r="BI14" s="645"/>
      <c r="BJ14" s="645"/>
      <c r="BK14" s="645"/>
      <c r="BL14" s="645"/>
      <c r="BM14" s="645"/>
      <c r="BN14" s="692"/>
      <c r="BO14" s="693"/>
      <c r="BP14" s="693"/>
      <c r="BQ14" s="693"/>
      <c r="BR14" s="693"/>
      <c r="BS14" s="693"/>
      <c r="BT14" s="694"/>
      <c r="BU14" s="229"/>
      <c r="BV14" s="226"/>
      <c r="BW14" s="226"/>
      <c r="BX14" s="226"/>
      <c r="BY14" s="226"/>
      <c r="BZ14" s="226"/>
      <c r="CA14" s="226"/>
      <c r="CB14" s="226"/>
      <c r="CC14" s="226"/>
    </row>
    <row r="15" spans="2:81" ht="5" customHeight="1" x14ac:dyDescent="0.35">
      <c r="B15" s="648"/>
      <c r="C15" s="230"/>
      <c r="D15" s="231"/>
      <c r="E15" s="231"/>
      <c r="F15" s="231"/>
      <c r="G15" s="232"/>
      <c r="H15" s="233"/>
      <c r="I15" s="233"/>
      <c r="J15" s="233"/>
      <c r="K15" s="233"/>
      <c r="L15" s="233"/>
      <c r="M15" s="233"/>
      <c r="N15" s="233"/>
      <c r="O15" s="233"/>
      <c r="P15" s="233"/>
      <c r="Q15" s="233"/>
      <c r="R15" s="233"/>
      <c r="S15" s="233"/>
      <c r="T15" s="232"/>
      <c r="U15" s="232"/>
      <c r="V15" s="232"/>
      <c r="W15" s="232"/>
      <c r="X15" s="232"/>
      <c r="Y15" s="232"/>
      <c r="Z15" s="211"/>
      <c r="AA15" s="211"/>
      <c r="AB15" s="235"/>
      <c r="AM15" s="236"/>
      <c r="AU15" s="644" t="s">
        <v>402</v>
      </c>
      <c r="AV15" s="644"/>
      <c r="AW15" s="644"/>
      <c r="AX15" s="644"/>
      <c r="AY15" s="644"/>
      <c r="AZ15" s="645">
        <f>IF(基本情報入力シート!J44="","",IF(基本情報入力シート!J44="該当",5000,4000))</f>
        <v>5000</v>
      </c>
      <c r="BA15" s="645"/>
      <c r="BB15" s="645"/>
      <c r="BC15" s="663">
        <v>10</v>
      </c>
      <c r="BD15" s="663"/>
      <c r="BE15" s="663"/>
      <c r="BF15" s="663"/>
      <c r="BG15" s="644" t="s">
        <v>405</v>
      </c>
      <c r="BH15" s="644"/>
      <c r="BI15" s="645">
        <f>AZ15*BC15</f>
        <v>50000</v>
      </c>
      <c r="BJ15" s="645"/>
      <c r="BK15" s="645"/>
      <c r="BL15" s="645"/>
      <c r="BM15" s="645"/>
      <c r="BN15" s="692"/>
      <c r="BO15" s="693"/>
      <c r="BP15" s="693"/>
      <c r="BQ15" s="693"/>
      <c r="BR15" s="693"/>
      <c r="BS15" s="693"/>
      <c r="BT15" s="694"/>
      <c r="BU15" s="229"/>
      <c r="BV15" s="226"/>
      <c r="BW15" s="226"/>
      <c r="BX15" s="226"/>
      <c r="BY15" s="226"/>
      <c r="BZ15" s="226"/>
      <c r="CA15" s="226"/>
      <c r="CB15" s="226"/>
      <c r="CC15" s="226"/>
    </row>
    <row r="16" spans="2:81" ht="18.5" customHeight="1" x14ac:dyDescent="0.35">
      <c r="B16" s="648"/>
      <c r="C16" s="238" t="s">
        <v>490</v>
      </c>
      <c r="J16" s="668" t="s">
        <v>468</v>
      </c>
      <c r="K16" s="668"/>
      <c r="L16" s="668" t="s">
        <v>11</v>
      </c>
      <c r="M16" s="668"/>
      <c r="N16" s="244">
        <v>8</v>
      </c>
      <c r="O16" s="226" t="s">
        <v>12</v>
      </c>
      <c r="P16" s="244">
        <v>11</v>
      </c>
      <c r="Q16" s="226" t="s">
        <v>66</v>
      </c>
      <c r="R16" s="244">
        <v>9</v>
      </c>
      <c r="S16" s="226" t="s">
        <v>13</v>
      </c>
      <c r="T16" s="226"/>
      <c r="U16" s="668" t="s">
        <v>469</v>
      </c>
      <c r="V16" s="668"/>
      <c r="W16" s="668" t="s">
        <v>11</v>
      </c>
      <c r="X16" s="668"/>
      <c r="Y16" s="244">
        <v>8</v>
      </c>
      <c r="Z16" s="226" t="s">
        <v>12</v>
      </c>
      <c r="AA16" s="244">
        <v>12</v>
      </c>
      <c r="AB16" s="226" t="s">
        <v>66</v>
      </c>
      <c r="AC16" s="244">
        <v>31</v>
      </c>
      <c r="AD16" s="226" t="s">
        <v>13</v>
      </c>
      <c r="AU16" s="644"/>
      <c r="AV16" s="644"/>
      <c r="AW16" s="644"/>
      <c r="AX16" s="644"/>
      <c r="AY16" s="644"/>
      <c r="AZ16" s="645"/>
      <c r="BA16" s="645"/>
      <c r="BB16" s="645"/>
      <c r="BC16" s="663"/>
      <c r="BD16" s="663"/>
      <c r="BE16" s="663"/>
      <c r="BF16" s="663"/>
      <c r="BG16" s="644"/>
      <c r="BH16" s="644"/>
      <c r="BI16" s="645"/>
      <c r="BJ16" s="645"/>
      <c r="BK16" s="645"/>
      <c r="BL16" s="645"/>
      <c r="BM16" s="645"/>
      <c r="BN16" s="695"/>
      <c r="BO16" s="696"/>
      <c r="BP16" s="696"/>
      <c r="BQ16" s="696"/>
      <c r="BR16" s="696"/>
      <c r="BS16" s="696"/>
      <c r="BT16" s="697"/>
      <c r="BU16" s="229"/>
      <c r="BV16" s="226"/>
      <c r="BW16" s="226"/>
      <c r="BX16" s="226"/>
      <c r="BY16" s="226"/>
      <c r="BZ16" s="226"/>
      <c r="CA16" s="226"/>
      <c r="CB16" s="226"/>
      <c r="CC16" s="226"/>
    </row>
    <row r="17" spans="2:81" ht="5" customHeight="1" thickBot="1" x14ac:dyDescent="0.4">
      <c r="B17" s="649"/>
      <c r="C17" s="240"/>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2"/>
      <c r="CC17" s="226"/>
    </row>
    <row r="18" spans="2:81" ht="5" customHeight="1" thickBot="1" x14ac:dyDescent="0.4">
      <c r="CC18" s="226"/>
    </row>
    <row r="19" spans="2:81" ht="5" customHeight="1" x14ac:dyDescent="0.35">
      <c r="B19" s="647">
        <v>2</v>
      </c>
      <c r="C19" s="219"/>
      <c r="D19" s="220"/>
      <c r="E19" s="220"/>
      <c r="F19" s="220"/>
      <c r="G19" s="220"/>
      <c r="H19" s="220"/>
      <c r="I19" s="220"/>
      <c r="J19" s="220"/>
      <c r="K19" s="220"/>
      <c r="L19" s="220"/>
      <c r="M19" s="220"/>
      <c r="N19" s="220"/>
      <c r="O19" s="220"/>
      <c r="P19" s="220"/>
      <c r="Q19" s="220"/>
      <c r="R19" s="220"/>
      <c r="S19" s="220"/>
      <c r="T19" s="220"/>
      <c r="U19" s="220"/>
      <c r="V19" s="220"/>
      <c r="W19" s="220"/>
      <c r="X19" s="220"/>
      <c r="Y19" s="221"/>
      <c r="Z19" s="222"/>
      <c r="AA19" s="222"/>
      <c r="AB19" s="222"/>
      <c r="AC19" s="223"/>
      <c r="AD19" s="223"/>
      <c r="AE19" s="223"/>
      <c r="AF19" s="223"/>
      <c r="AG19" s="223"/>
      <c r="AH19" s="223"/>
      <c r="AI19" s="223"/>
      <c r="AJ19" s="223"/>
      <c r="AK19" s="223"/>
      <c r="AL19" s="223"/>
      <c r="AM19" s="223"/>
      <c r="AN19" s="223"/>
      <c r="AO19" s="223"/>
      <c r="AP19" s="223"/>
      <c r="AQ19" s="223"/>
      <c r="AR19" s="223"/>
      <c r="AS19" s="223"/>
      <c r="AT19" s="223"/>
      <c r="AU19" s="223"/>
      <c r="AV19" s="222"/>
      <c r="AW19" s="222"/>
      <c r="AX19" s="222"/>
      <c r="AY19" s="222"/>
      <c r="AZ19" s="223"/>
      <c r="BA19" s="224"/>
      <c r="BB19" s="224"/>
      <c r="BC19" s="223"/>
      <c r="BD19" s="224"/>
      <c r="BE19" s="224"/>
      <c r="BF19" s="224"/>
      <c r="BG19" s="224"/>
      <c r="BH19" s="223"/>
      <c r="BI19" s="224"/>
      <c r="BJ19" s="224"/>
      <c r="BK19" s="224"/>
      <c r="BL19" s="224"/>
      <c r="BM19" s="224"/>
      <c r="BN19" s="223"/>
      <c r="BO19" s="224"/>
      <c r="BP19" s="224"/>
      <c r="BQ19" s="224"/>
      <c r="BR19" s="224"/>
      <c r="BS19" s="224"/>
      <c r="BT19" s="224"/>
      <c r="BU19" s="225"/>
      <c r="CC19" s="226"/>
    </row>
    <row r="20" spans="2:81" ht="18.5" customHeight="1" x14ac:dyDescent="0.35">
      <c r="B20" s="648"/>
      <c r="C20" s="650" t="s">
        <v>484</v>
      </c>
      <c r="D20" s="651"/>
      <c r="E20" s="651"/>
      <c r="F20" s="651"/>
      <c r="G20" s="212" t="s">
        <v>486</v>
      </c>
      <c r="H20" s="213"/>
      <c r="I20" s="213"/>
      <c r="J20" s="213"/>
      <c r="K20" s="213"/>
      <c r="L20" s="213"/>
      <c r="M20" s="213"/>
      <c r="N20" s="213"/>
      <c r="O20" s="213"/>
      <c r="P20" s="213"/>
      <c r="Q20" s="213"/>
      <c r="R20" s="213"/>
      <c r="S20" s="213" t="s">
        <v>450</v>
      </c>
      <c r="T20" s="652" t="s">
        <v>742</v>
      </c>
      <c r="U20" s="652"/>
      <c r="V20" s="652"/>
      <c r="W20" s="652"/>
      <c r="X20" s="652"/>
      <c r="Y20" s="652"/>
      <c r="Z20" s="211" t="s">
        <v>451</v>
      </c>
      <c r="AA20" s="211"/>
      <c r="AB20" s="235" t="s">
        <v>488</v>
      </c>
      <c r="AM20" s="236" t="s">
        <v>450</v>
      </c>
      <c r="AN20" s="669" t="s">
        <v>767</v>
      </c>
      <c r="AO20" s="669"/>
      <c r="AP20" s="669"/>
      <c r="AQ20" s="669"/>
      <c r="AR20" s="669"/>
      <c r="AS20" s="669"/>
      <c r="AT20" s="208" t="s">
        <v>451</v>
      </c>
      <c r="AU20" s="653" t="s">
        <v>403</v>
      </c>
      <c r="AV20" s="653"/>
      <c r="AW20" s="653"/>
      <c r="AX20" s="653"/>
      <c r="AY20" s="653"/>
      <c r="AZ20" s="644" t="s">
        <v>398</v>
      </c>
      <c r="BA20" s="644"/>
      <c r="BB20" s="644"/>
      <c r="BC20" s="644" t="s">
        <v>404</v>
      </c>
      <c r="BD20" s="644"/>
      <c r="BE20" s="644"/>
      <c r="BF20" s="644"/>
      <c r="BG20" s="644" t="s">
        <v>399</v>
      </c>
      <c r="BH20" s="644"/>
      <c r="BI20" s="644"/>
      <c r="BJ20" s="644"/>
      <c r="BK20" s="644"/>
      <c r="BL20" s="644"/>
      <c r="BM20" s="644"/>
      <c r="BN20" s="644" t="s">
        <v>406</v>
      </c>
      <c r="BO20" s="644"/>
      <c r="BP20" s="644"/>
      <c r="BQ20" s="644"/>
      <c r="BR20" s="644"/>
      <c r="BS20" s="644"/>
      <c r="BT20" s="644"/>
      <c r="BU20" s="229"/>
      <c r="CC20" s="226"/>
    </row>
    <row r="21" spans="2:81" ht="5" customHeight="1" x14ac:dyDescent="0.35">
      <c r="B21" s="648"/>
      <c r="C21" s="230"/>
      <c r="D21" s="231"/>
      <c r="E21" s="231"/>
      <c r="F21" s="231"/>
      <c r="G21" s="232"/>
      <c r="H21" s="233"/>
      <c r="I21" s="233"/>
      <c r="J21" s="233"/>
      <c r="K21" s="233"/>
      <c r="L21" s="233"/>
      <c r="M21" s="233"/>
      <c r="N21" s="233"/>
      <c r="O21" s="233"/>
      <c r="P21" s="233"/>
      <c r="Q21" s="233"/>
      <c r="R21" s="233"/>
      <c r="S21" s="233"/>
      <c r="T21" s="232"/>
      <c r="U21" s="232"/>
      <c r="V21" s="232"/>
      <c r="W21" s="232"/>
      <c r="X21" s="232"/>
      <c r="Y21" s="232"/>
      <c r="Z21" s="211"/>
      <c r="AA21" s="211"/>
      <c r="AB21" s="235"/>
      <c r="AM21" s="236"/>
      <c r="AN21" s="236"/>
      <c r="AO21" s="236"/>
      <c r="AP21" s="236"/>
      <c r="AQ21" s="236"/>
      <c r="AR21" s="236"/>
      <c r="AS21" s="236"/>
      <c r="AU21" s="653"/>
      <c r="AV21" s="653"/>
      <c r="AW21" s="653"/>
      <c r="AX21" s="653"/>
      <c r="AY21" s="653"/>
      <c r="AZ21" s="644"/>
      <c r="BA21" s="644"/>
      <c r="BB21" s="644"/>
      <c r="BC21" s="644"/>
      <c r="BD21" s="644"/>
      <c r="BE21" s="644"/>
      <c r="BF21" s="644"/>
      <c r="BG21" s="644"/>
      <c r="BH21" s="644"/>
      <c r="BI21" s="644"/>
      <c r="BJ21" s="644"/>
      <c r="BK21" s="644"/>
      <c r="BL21" s="644"/>
      <c r="BM21" s="644"/>
      <c r="BN21" s="644"/>
      <c r="BO21" s="644"/>
      <c r="BP21" s="644"/>
      <c r="BQ21" s="644"/>
      <c r="BR21" s="644"/>
      <c r="BS21" s="644"/>
      <c r="BT21" s="644"/>
      <c r="BU21" s="229"/>
      <c r="CC21" s="226"/>
    </row>
    <row r="22" spans="2:81" ht="5" customHeight="1" x14ac:dyDescent="0.35">
      <c r="B22" s="648"/>
      <c r="C22" s="227"/>
      <c r="D22" s="228"/>
      <c r="E22" s="228"/>
      <c r="F22" s="228"/>
      <c r="G22" s="232"/>
      <c r="H22" s="233"/>
      <c r="I22" s="233"/>
      <c r="J22" s="233"/>
      <c r="K22" s="233"/>
      <c r="L22" s="233"/>
      <c r="M22" s="233"/>
      <c r="N22" s="233"/>
      <c r="O22" s="233"/>
      <c r="P22" s="233"/>
      <c r="Q22" s="233"/>
      <c r="R22" s="233"/>
      <c r="S22" s="233"/>
      <c r="T22" s="232"/>
      <c r="U22" s="232"/>
      <c r="V22" s="232"/>
      <c r="W22" s="232"/>
      <c r="X22" s="232"/>
      <c r="Y22" s="232"/>
      <c r="Z22" s="211"/>
      <c r="AA22" s="211"/>
      <c r="AB22" s="232"/>
      <c r="AC22" s="231"/>
      <c r="AD22" s="231"/>
      <c r="AE22" s="231"/>
      <c r="AF22" s="232"/>
      <c r="AG22" s="233"/>
      <c r="AH22" s="233"/>
      <c r="AI22" s="233"/>
      <c r="AJ22" s="233"/>
      <c r="AK22" s="233"/>
      <c r="AL22" s="233"/>
      <c r="AM22" s="233"/>
      <c r="AN22" s="233"/>
      <c r="AO22" s="233"/>
      <c r="AP22" s="233"/>
      <c r="AQ22" s="210"/>
      <c r="AR22" s="210"/>
      <c r="AS22" s="210"/>
      <c r="AT22" s="211"/>
      <c r="AU22" s="644" t="s">
        <v>401</v>
      </c>
      <c r="AV22" s="644"/>
      <c r="AW22" s="644"/>
      <c r="AX22" s="644"/>
      <c r="AY22" s="644"/>
      <c r="AZ22" s="645">
        <f>IF(基本情報入力シート!J44="","",IF(基本情報入力シート!J44="該当",3500,2500))</f>
        <v>3500</v>
      </c>
      <c r="BA22" s="645"/>
      <c r="BB22" s="645"/>
      <c r="BC22" s="671">
        <v>4</v>
      </c>
      <c r="BD22" s="672"/>
      <c r="BE22" s="672"/>
      <c r="BF22" s="673"/>
      <c r="BG22" s="683" t="s">
        <v>405</v>
      </c>
      <c r="BH22" s="684"/>
      <c r="BI22" s="677">
        <f>AZ22*BC22</f>
        <v>14000</v>
      </c>
      <c r="BJ22" s="678"/>
      <c r="BK22" s="678"/>
      <c r="BL22" s="678"/>
      <c r="BM22" s="679"/>
      <c r="BN22" s="654">
        <f>SUM(BI22,BI24)</f>
        <v>144000</v>
      </c>
      <c r="BO22" s="655"/>
      <c r="BP22" s="655"/>
      <c r="BQ22" s="655"/>
      <c r="BR22" s="655"/>
      <c r="BS22" s="655"/>
      <c r="BT22" s="656"/>
      <c r="BU22" s="229"/>
    </row>
    <row r="23" spans="2:81" ht="18.5" customHeight="1" x14ac:dyDescent="0.35">
      <c r="B23" s="648"/>
      <c r="C23" s="237" t="s">
        <v>489</v>
      </c>
      <c r="D23" s="213"/>
      <c r="E23" s="213"/>
      <c r="F23" s="213"/>
      <c r="G23" s="213"/>
      <c r="H23" s="213"/>
      <c r="I23" s="213"/>
      <c r="J23" s="213" t="s">
        <v>450</v>
      </c>
      <c r="K23" s="664" t="s">
        <v>768</v>
      </c>
      <c r="L23" s="664"/>
      <c r="M23" s="664"/>
      <c r="N23" s="664"/>
      <c r="O23" s="664"/>
      <c r="P23" s="664"/>
      <c r="Q23" s="664"/>
      <c r="R23" s="664"/>
      <c r="S23" s="664"/>
      <c r="T23" s="664"/>
      <c r="U23" s="664"/>
      <c r="V23" s="664"/>
      <c r="W23" s="664"/>
      <c r="X23" s="664"/>
      <c r="Y23" s="664"/>
      <c r="Z23" s="664"/>
      <c r="AA23" s="664"/>
      <c r="AB23" s="664"/>
      <c r="AC23" s="664"/>
      <c r="AD23" s="664"/>
      <c r="AE23" s="664"/>
      <c r="AF23" s="664"/>
      <c r="AG23" s="664"/>
      <c r="AH23" s="664"/>
      <c r="AI23" s="664"/>
      <c r="AJ23" s="664"/>
      <c r="AK23" s="664"/>
      <c r="AL23" s="664"/>
      <c r="AM23" s="664"/>
      <c r="AN23" s="664"/>
      <c r="AO23" s="664"/>
      <c r="AP23" s="664"/>
      <c r="AQ23" s="664"/>
      <c r="AR23" s="664"/>
      <c r="AS23" s="664"/>
      <c r="AT23" s="208" t="s">
        <v>451</v>
      </c>
      <c r="AU23" s="644"/>
      <c r="AV23" s="644"/>
      <c r="AW23" s="644"/>
      <c r="AX23" s="644"/>
      <c r="AY23" s="644"/>
      <c r="AZ23" s="645"/>
      <c r="BA23" s="645"/>
      <c r="BB23" s="645"/>
      <c r="BC23" s="674"/>
      <c r="BD23" s="675"/>
      <c r="BE23" s="675"/>
      <c r="BF23" s="676"/>
      <c r="BG23" s="685"/>
      <c r="BH23" s="686"/>
      <c r="BI23" s="680"/>
      <c r="BJ23" s="681"/>
      <c r="BK23" s="681"/>
      <c r="BL23" s="681"/>
      <c r="BM23" s="682"/>
      <c r="BN23" s="657"/>
      <c r="BO23" s="658"/>
      <c r="BP23" s="658"/>
      <c r="BQ23" s="658"/>
      <c r="BR23" s="658"/>
      <c r="BS23" s="658"/>
      <c r="BT23" s="659"/>
      <c r="BU23" s="229"/>
    </row>
    <row r="24" spans="2:81" ht="5" customHeight="1" x14ac:dyDescent="0.35">
      <c r="B24" s="648"/>
      <c r="C24" s="230"/>
      <c r="D24" s="231"/>
      <c r="E24" s="231"/>
      <c r="F24" s="231"/>
      <c r="G24" s="232"/>
      <c r="H24" s="233"/>
      <c r="I24" s="233"/>
      <c r="J24" s="233"/>
      <c r="K24" s="233"/>
      <c r="L24" s="233"/>
      <c r="M24" s="233"/>
      <c r="N24" s="233"/>
      <c r="O24" s="233"/>
      <c r="P24" s="233"/>
      <c r="Q24" s="233"/>
      <c r="R24" s="233"/>
      <c r="S24" s="233"/>
      <c r="T24" s="232"/>
      <c r="U24" s="232"/>
      <c r="V24" s="232"/>
      <c r="W24" s="232"/>
      <c r="X24" s="232"/>
      <c r="Y24" s="232"/>
      <c r="Z24" s="211"/>
      <c r="AA24" s="211"/>
      <c r="AB24" s="235"/>
      <c r="AM24" s="236"/>
      <c r="AU24" s="644" t="s">
        <v>402</v>
      </c>
      <c r="AV24" s="644"/>
      <c r="AW24" s="644"/>
      <c r="AX24" s="644"/>
      <c r="AY24" s="644"/>
      <c r="AZ24" s="677">
        <f>IF(基本情報入力シート!J44="","",IF(基本情報入力シート!J44="該当",5000,4000))</f>
        <v>5000</v>
      </c>
      <c r="BA24" s="678"/>
      <c r="BB24" s="679"/>
      <c r="BC24" s="671">
        <v>26</v>
      </c>
      <c r="BD24" s="672"/>
      <c r="BE24" s="672"/>
      <c r="BF24" s="673"/>
      <c r="BG24" s="683" t="s">
        <v>405</v>
      </c>
      <c r="BH24" s="684"/>
      <c r="BI24" s="677">
        <f>AZ24*BC24</f>
        <v>130000</v>
      </c>
      <c r="BJ24" s="678"/>
      <c r="BK24" s="678"/>
      <c r="BL24" s="678"/>
      <c r="BM24" s="679"/>
      <c r="BN24" s="657"/>
      <c r="BO24" s="658"/>
      <c r="BP24" s="658"/>
      <c r="BQ24" s="658"/>
      <c r="BR24" s="658"/>
      <c r="BS24" s="658"/>
      <c r="BT24" s="659"/>
      <c r="BU24" s="229"/>
    </row>
    <row r="25" spans="2:81" ht="18.5" customHeight="1" x14ac:dyDescent="0.35">
      <c r="B25" s="648"/>
      <c r="C25" s="238" t="s">
        <v>490</v>
      </c>
      <c r="J25" s="646" t="s">
        <v>468</v>
      </c>
      <c r="K25" s="646"/>
      <c r="L25" s="646" t="s">
        <v>11</v>
      </c>
      <c r="M25" s="646"/>
      <c r="N25" s="245">
        <v>8</v>
      </c>
      <c r="O25" s="208" t="s">
        <v>12</v>
      </c>
      <c r="P25" s="245">
        <v>10</v>
      </c>
      <c r="Q25" s="208" t="s">
        <v>66</v>
      </c>
      <c r="R25" s="245">
        <v>9</v>
      </c>
      <c r="S25" s="208" t="s">
        <v>13</v>
      </c>
      <c r="U25" s="646" t="s">
        <v>469</v>
      </c>
      <c r="V25" s="646"/>
      <c r="W25" s="646" t="s">
        <v>11</v>
      </c>
      <c r="X25" s="646"/>
      <c r="Y25" s="245">
        <v>8</v>
      </c>
      <c r="Z25" s="208" t="s">
        <v>12</v>
      </c>
      <c r="AA25" s="245">
        <v>11</v>
      </c>
      <c r="AB25" s="208" t="s">
        <v>66</v>
      </c>
      <c r="AC25" s="245">
        <v>27</v>
      </c>
      <c r="AD25" s="208" t="s">
        <v>13</v>
      </c>
      <c r="AU25" s="644"/>
      <c r="AV25" s="644"/>
      <c r="AW25" s="644"/>
      <c r="AX25" s="644"/>
      <c r="AY25" s="644"/>
      <c r="AZ25" s="680"/>
      <c r="BA25" s="681"/>
      <c r="BB25" s="682"/>
      <c r="BC25" s="674"/>
      <c r="BD25" s="675"/>
      <c r="BE25" s="675"/>
      <c r="BF25" s="676"/>
      <c r="BG25" s="685"/>
      <c r="BH25" s="686"/>
      <c r="BI25" s="680"/>
      <c r="BJ25" s="681"/>
      <c r="BK25" s="681"/>
      <c r="BL25" s="681"/>
      <c r="BM25" s="682"/>
      <c r="BN25" s="660"/>
      <c r="BO25" s="661"/>
      <c r="BP25" s="661"/>
      <c r="BQ25" s="661"/>
      <c r="BR25" s="661"/>
      <c r="BS25" s="661"/>
      <c r="BT25" s="662"/>
      <c r="BU25" s="229"/>
    </row>
    <row r="26" spans="2:81" ht="5" customHeight="1" thickBot="1" x14ac:dyDescent="0.4">
      <c r="B26" s="649"/>
      <c r="C26" s="240"/>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2"/>
    </row>
    <row r="27" spans="2:81" ht="5" customHeight="1" thickBot="1" x14ac:dyDescent="0.4">
      <c r="D27" s="213"/>
      <c r="E27" s="213"/>
      <c r="F27" s="213"/>
      <c r="G27" s="213"/>
      <c r="H27" s="213"/>
      <c r="I27" s="213"/>
      <c r="J27" s="213"/>
      <c r="K27" s="213"/>
      <c r="L27" s="213"/>
      <c r="M27" s="213"/>
      <c r="N27" s="213"/>
      <c r="O27" s="213"/>
      <c r="P27" s="213"/>
      <c r="Q27" s="213"/>
      <c r="R27" s="213"/>
      <c r="S27" s="213"/>
      <c r="T27" s="213"/>
      <c r="U27" s="213"/>
      <c r="V27" s="213"/>
      <c r="W27" s="213"/>
      <c r="X27" s="213"/>
      <c r="Y27" s="213"/>
      <c r="Z27" s="211"/>
      <c r="AA27" s="211"/>
      <c r="AB27" s="211"/>
      <c r="AC27" s="211"/>
    </row>
    <row r="28" spans="2:81" ht="5" customHeight="1" x14ac:dyDescent="0.35">
      <c r="B28" s="647">
        <v>3</v>
      </c>
      <c r="C28" s="219"/>
      <c r="D28" s="220"/>
      <c r="E28" s="220"/>
      <c r="F28" s="220"/>
      <c r="G28" s="220"/>
      <c r="H28" s="220"/>
      <c r="I28" s="220"/>
      <c r="J28" s="220"/>
      <c r="K28" s="220"/>
      <c r="L28" s="220"/>
      <c r="M28" s="220"/>
      <c r="N28" s="220"/>
      <c r="O28" s="220"/>
      <c r="P28" s="220"/>
      <c r="Q28" s="220"/>
      <c r="R28" s="220"/>
      <c r="S28" s="220"/>
      <c r="T28" s="220"/>
      <c r="U28" s="220"/>
      <c r="V28" s="220"/>
      <c r="W28" s="220"/>
      <c r="X28" s="220"/>
      <c r="Y28" s="221"/>
      <c r="Z28" s="222"/>
      <c r="AA28" s="222"/>
      <c r="AB28" s="222"/>
      <c r="AC28" s="223"/>
      <c r="AD28" s="223"/>
      <c r="AE28" s="223"/>
      <c r="AF28" s="223"/>
      <c r="AG28" s="223"/>
      <c r="AH28" s="223"/>
      <c r="AI28" s="223"/>
      <c r="AJ28" s="223"/>
      <c r="AK28" s="223"/>
      <c r="AL28" s="223"/>
      <c r="AM28" s="223"/>
      <c r="AN28" s="223"/>
      <c r="AO28" s="223"/>
      <c r="AP28" s="223"/>
      <c r="AQ28" s="223"/>
      <c r="AR28" s="223"/>
      <c r="AS28" s="223"/>
      <c r="AT28" s="223"/>
      <c r="AU28" s="223"/>
      <c r="AV28" s="222"/>
      <c r="AW28" s="222"/>
      <c r="AX28" s="222"/>
      <c r="AY28" s="222"/>
      <c r="AZ28" s="223"/>
      <c r="BA28" s="224"/>
      <c r="BB28" s="224"/>
      <c r="BC28" s="223"/>
      <c r="BD28" s="224"/>
      <c r="BE28" s="224"/>
      <c r="BF28" s="224"/>
      <c r="BG28" s="224"/>
      <c r="BH28" s="223"/>
      <c r="BI28" s="224"/>
      <c r="BJ28" s="224"/>
      <c r="BK28" s="224"/>
      <c r="BL28" s="224"/>
      <c r="BM28" s="224"/>
      <c r="BN28" s="223"/>
      <c r="BO28" s="224"/>
      <c r="BP28" s="224"/>
      <c r="BQ28" s="224"/>
      <c r="BR28" s="224"/>
      <c r="BS28" s="224"/>
      <c r="BT28" s="224"/>
      <c r="BU28" s="225"/>
    </row>
    <row r="29" spans="2:81" ht="18.5" customHeight="1" x14ac:dyDescent="0.35">
      <c r="B29" s="648"/>
      <c r="C29" s="650" t="s">
        <v>484</v>
      </c>
      <c r="D29" s="651"/>
      <c r="E29" s="651"/>
      <c r="F29" s="651"/>
      <c r="G29" s="212" t="s">
        <v>485</v>
      </c>
      <c r="H29" s="213"/>
      <c r="I29" s="213"/>
      <c r="J29" s="213"/>
      <c r="K29" s="213"/>
      <c r="L29" s="213"/>
      <c r="M29" s="213"/>
      <c r="N29" s="213"/>
      <c r="O29" s="213"/>
      <c r="P29" s="213"/>
      <c r="Q29" s="213"/>
      <c r="R29" s="213"/>
      <c r="S29" s="213" t="s">
        <v>450</v>
      </c>
      <c r="T29" s="652"/>
      <c r="U29" s="652"/>
      <c r="V29" s="652"/>
      <c r="W29" s="652"/>
      <c r="X29" s="652"/>
      <c r="Y29" s="652"/>
      <c r="Z29" s="211" t="s">
        <v>451</v>
      </c>
      <c r="AA29" s="211"/>
      <c r="AB29" s="212" t="s">
        <v>488</v>
      </c>
      <c r="AC29" s="228"/>
      <c r="AD29" s="228"/>
      <c r="AE29" s="228"/>
      <c r="AF29" s="212"/>
      <c r="AG29" s="213"/>
      <c r="AH29" s="213"/>
      <c r="AI29" s="213"/>
      <c r="AJ29" s="213"/>
      <c r="AK29" s="213"/>
      <c r="AL29" s="213"/>
      <c r="AM29" s="213" t="s">
        <v>450</v>
      </c>
      <c r="AN29" s="652"/>
      <c r="AO29" s="652"/>
      <c r="AP29" s="652"/>
      <c r="AQ29" s="652"/>
      <c r="AR29" s="652"/>
      <c r="AS29" s="652"/>
      <c r="AT29" s="211" t="s">
        <v>451</v>
      </c>
      <c r="AU29" s="653" t="s">
        <v>403</v>
      </c>
      <c r="AV29" s="653"/>
      <c r="AW29" s="653"/>
      <c r="AX29" s="653"/>
      <c r="AY29" s="653"/>
      <c r="AZ29" s="644" t="s">
        <v>398</v>
      </c>
      <c r="BA29" s="644"/>
      <c r="BB29" s="644"/>
      <c r="BC29" s="644" t="s">
        <v>404</v>
      </c>
      <c r="BD29" s="644"/>
      <c r="BE29" s="644"/>
      <c r="BF29" s="644"/>
      <c r="BG29" s="644" t="s">
        <v>399</v>
      </c>
      <c r="BH29" s="644"/>
      <c r="BI29" s="644"/>
      <c r="BJ29" s="644"/>
      <c r="BK29" s="644"/>
      <c r="BL29" s="644"/>
      <c r="BM29" s="644"/>
      <c r="BN29" s="644" t="s">
        <v>406</v>
      </c>
      <c r="BO29" s="644"/>
      <c r="BP29" s="644"/>
      <c r="BQ29" s="644"/>
      <c r="BR29" s="644"/>
      <c r="BS29" s="644"/>
      <c r="BT29" s="644"/>
      <c r="BU29" s="229"/>
    </row>
    <row r="30" spans="2:81" ht="5" customHeight="1" x14ac:dyDescent="0.35">
      <c r="B30" s="648"/>
      <c r="C30" s="230"/>
      <c r="D30" s="231"/>
      <c r="E30" s="231"/>
      <c r="F30" s="231"/>
      <c r="G30" s="232"/>
      <c r="H30" s="233"/>
      <c r="I30" s="233"/>
      <c r="J30" s="233"/>
      <c r="K30" s="233"/>
      <c r="L30" s="233"/>
      <c r="M30" s="233"/>
      <c r="N30" s="233"/>
      <c r="O30" s="233"/>
      <c r="P30" s="233"/>
      <c r="Q30" s="233"/>
      <c r="R30" s="233"/>
      <c r="S30" s="233"/>
      <c r="T30" s="234"/>
      <c r="U30" s="234"/>
      <c r="V30" s="234"/>
      <c r="W30" s="234"/>
      <c r="X30" s="234"/>
      <c r="Y30" s="234"/>
      <c r="Z30" s="211"/>
      <c r="AA30" s="211"/>
      <c r="AB30" s="232"/>
      <c r="AC30" s="231"/>
      <c r="AD30" s="231"/>
      <c r="AE30" s="231"/>
      <c r="AF30" s="232"/>
      <c r="AG30" s="233"/>
      <c r="AH30" s="233"/>
      <c r="AI30" s="233"/>
      <c r="AJ30" s="233"/>
      <c r="AK30" s="233"/>
      <c r="AL30" s="233"/>
      <c r="AM30" s="233"/>
      <c r="AN30" s="233"/>
      <c r="AO30" s="233"/>
      <c r="AP30" s="233"/>
      <c r="AQ30" s="233"/>
      <c r="AR30" s="233"/>
      <c r="AS30" s="233"/>
      <c r="AT30" s="211"/>
      <c r="AU30" s="653"/>
      <c r="AV30" s="653"/>
      <c r="AW30" s="653"/>
      <c r="AX30" s="653"/>
      <c r="AY30" s="653"/>
      <c r="AZ30" s="644"/>
      <c r="BA30" s="644"/>
      <c r="BB30" s="644"/>
      <c r="BC30" s="644"/>
      <c r="BD30" s="644"/>
      <c r="BE30" s="644"/>
      <c r="BF30" s="644"/>
      <c r="BG30" s="644"/>
      <c r="BH30" s="644"/>
      <c r="BI30" s="644"/>
      <c r="BJ30" s="644"/>
      <c r="BK30" s="644"/>
      <c r="BL30" s="644"/>
      <c r="BM30" s="644"/>
      <c r="BN30" s="644"/>
      <c r="BO30" s="644"/>
      <c r="BP30" s="644"/>
      <c r="BQ30" s="644"/>
      <c r="BR30" s="644"/>
      <c r="BS30" s="644"/>
      <c r="BT30" s="644"/>
      <c r="BU30" s="229"/>
    </row>
    <row r="31" spans="2:81" ht="5" customHeight="1" x14ac:dyDescent="0.35">
      <c r="B31" s="648"/>
      <c r="C31" s="230"/>
      <c r="D31" s="231"/>
      <c r="E31" s="231"/>
      <c r="F31" s="231"/>
      <c r="G31" s="232"/>
      <c r="H31" s="233"/>
      <c r="I31" s="233"/>
      <c r="J31" s="233"/>
      <c r="K31" s="233"/>
      <c r="L31" s="233"/>
      <c r="M31" s="233"/>
      <c r="N31" s="233"/>
      <c r="O31" s="233"/>
      <c r="P31" s="233"/>
      <c r="Q31" s="233"/>
      <c r="R31" s="233"/>
      <c r="S31" s="233"/>
      <c r="T31" s="232"/>
      <c r="U31" s="232"/>
      <c r="V31" s="232"/>
      <c r="W31" s="232"/>
      <c r="X31" s="232"/>
      <c r="Y31" s="232"/>
      <c r="Z31" s="211"/>
      <c r="AA31" s="211"/>
      <c r="AB31" s="232"/>
      <c r="AC31" s="231"/>
      <c r="AD31" s="231"/>
      <c r="AE31" s="231"/>
      <c r="AF31" s="232"/>
      <c r="AG31" s="233"/>
      <c r="AH31" s="233"/>
      <c r="AI31" s="233"/>
      <c r="AJ31" s="233"/>
      <c r="AK31" s="233"/>
      <c r="AL31" s="233"/>
      <c r="AM31" s="233"/>
      <c r="AN31" s="233"/>
      <c r="AO31" s="233"/>
      <c r="AP31" s="233"/>
      <c r="AQ31" s="210"/>
      <c r="AR31" s="210"/>
      <c r="AS31" s="210"/>
      <c r="AT31" s="211"/>
      <c r="AU31" s="644" t="s">
        <v>401</v>
      </c>
      <c r="AV31" s="644"/>
      <c r="AW31" s="644"/>
      <c r="AX31" s="644"/>
      <c r="AY31" s="644"/>
      <c r="AZ31" s="645">
        <f>IF(基本情報入力シート!J44="","",IF(基本情報入力シート!J44="該当",3500,2500))</f>
        <v>3500</v>
      </c>
      <c r="BA31" s="645"/>
      <c r="BB31" s="645"/>
      <c r="BC31" s="663"/>
      <c r="BD31" s="663"/>
      <c r="BE31" s="663"/>
      <c r="BF31" s="663"/>
      <c r="BG31" s="644" t="s">
        <v>405</v>
      </c>
      <c r="BH31" s="644"/>
      <c r="BI31" s="670">
        <f>AZ31*BC31</f>
        <v>0</v>
      </c>
      <c r="BJ31" s="670"/>
      <c r="BK31" s="670"/>
      <c r="BL31" s="670"/>
      <c r="BM31" s="670"/>
      <c r="BN31" s="654">
        <f>SUM(BI31,BI33)</f>
        <v>0</v>
      </c>
      <c r="BO31" s="655"/>
      <c r="BP31" s="655"/>
      <c r="BQ31" s="655"/>
      <c r="BR31" s="655"/>
      <c r="BS31" s="655"/>
      <c r="BT31" s="656"/>
      <c r="BU31" s="229"/>
    </row>
    <row r="32" spans="2:81" ht="18.5" customHeight="1" x14ac:dyDescent="0.35">
      <c r="B32" s="648"/>
      <c r="C32" s="237" t="s">
        <v>489</v>
      </c>
      <c r="D32" s="213"/>
      <c r="E32" s="213"/>
      <c r="F32" s="213"/>
      <c r="G32" s="213"/>
      <c r="H32" s="213"/>
      <c r="I32" s="213"/>
      <c r="J32" s="213" t="s">
        <v>450</v>
      </c>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208" t="s">
        <v>451</v>
      </c>
      <c r="AU32" s="644"/>
      <c r="AV32" s="644"/>
      <c r="AW32" s="644"/>
      <c r="AX32" s="644"/>
      <c r="AY32" s="644"/>
      <c r="AZ32" s="645"/>
      <c r="BA32" s="645"/>
      <c r="BB32" s="645"/>
      <c r="BC32" s="663"/>
      <c r="BD32" s="663"/>
      <c r="BE32" s="663"/>
      <c r="BF32" s="663"/>
      <c r="BG32" s="644"/>
      <c r="BH32" s="644"/>
      <c r="BI32" s="670"/>
      <c r="BJ32" s="670"/>
      <c r="BK32" s="670"/>
      <c r="BL32" s="670"/>
      <c r="BM32" s="670"/>
      <c r="BN32" s="657"/>
      <c r="BO32" s="658"/>
      <c r="BP32" s="658"/>
      <c r="BQ32" s="658"/>
      <c r="BR32" s="658"/>
      <c r="BS32" s="658"/>
      <c r="BT32" s="659"/>
      <c r="BU32" s="229"/>
    </row>
    <row r="33" spans="2:73" ht="5" customHeight="1" x14ac:dyDescent="0.35">
      <c r="B33" s="648"/>
      <c r="C33" s="230"/>
      <c r="D33" s="231"/>
      <c r="E33" s="231"/>
      <c r="F33" s="231"/>
      <c r="G33" s="232"/>
      <c r="H33" s="233"/>
      <c r="I33" s="233"/>
      <c r="J33" s="233"/>
      <c r="K33" s="233"/>
      <c r="L33" s="233"/>
      <c r="M33" s="233"/>
      <c r="N33" s="233"/>
      <c r="O33" s="233"/>
      <c r="P33" s="233"/>
      <c r="Q33" s="233"/>
      <c r="R33" s="233"/>
      <c r="S33" s="233"/>
      <c r="T33" s="232"/>
      <c r="U33" s="232"/>
      <c r="V33" s="232"/>
      <c r="W33" s="232"/>
      <c r="X33" s="232"/>
      <c r="Y33" s="232"/>
      <c r="Z33" s="211"/>
      <c r="AA33" s="211"/>
      <c r="AB33" s="235"/>
      <c r="AM33" s="236"/>
      <c r="AU33" s="644" t="s">
        <v>402</v>
      </c>
      <c r="AV33" s="644"/>
      <c r="AW33" s="644"/>
      <c r="AX33" s="644"/>
      <c r="AY33" s="644"/>
      <c r="AZ33" s="645">
        <f>IF(基本情報入力シート!J44="","",IF(基本情報入力シート!J44="該当",5000,4000))</f>
        <v>5000</v>
      </c>
      <c r="BA33" s="645"/>
      <c r="BB33" s="645"/>
      <c r="BC33" s="663"/>
      <c r="BD33" s="663"/>
      <c r="BE33" s="663"/>
      <c r="BF33" s="663"/>
      <c r="BG33" s="644" t="s">
        <v>405</v>
      </c>
      <c r="BH33" s="644"/>
      <c r="BI33" s="670">
        <f>AZ33*BC33</f>
        <v>0</v>
      </c>
      <c r="BJ33" s="670"/>
      <c r="BK33" s="670"/>
      <c r="BL33" s="670"/>
      <c r="BM33" s="670"/>
      <c r="BN33" s="657"/>
      <c r="BO33" s="658"/>
      <c r="BP33" s="658"/>
      <c r="BQ33" s="658"/>
      <c r="BR33" s="658"/>
      <c r="BS33" s="658"/>
      <c r="BT33" s="659"/>
      <c r="BU33" s="229"/>
    </row>
    <row r="34" spans="2:73" ht="18.5" customHeight="1" x14ac:dyDescent="0.35">
      <c r="B34" s="648"/>
      <c r="C34" s="238" t="s">
        <v>490</v>
      </c>
      <c r="J34" s="646" t="s">
        <v>468</v>
      </c>
      <c r="K34" s="646"/>
      <c r="L34" s="646" t="s">
        <v>11</v>
      </c>
      <c r="M34" s="646"/>
      <c r="N34" s="245"/>
      <c r="O34" s="208" t="s">
        <v>12</v>
      </c>
      <c r="P34" s="245"/>
      <c r="Q34" s="208" t="s">
        <v>66</v>
      </c>
      <c r="R34" s="245"/>
      <c r="S34" s="208" t="s">
        <v>13</v>
      </c>
      <c r="U34" s="646" t="s">
        <v>469</v>
      </c>
      <c r="V34" s="646"/>
      <c r="W34" s="646" t="s">
        <v>11</v>
      </c>
      <c r="X34" s="646"/>
      <c r="Y34" s="245"/>
      <c r="Z34" s="208" t="s">
        <v>12</v>
      </c>
      <c r="AA34" s="245"/>
      <c r="AB34" s="208" t="s">
        <v>66</v>
      </c>
      <c r="AC34" s="245"/>
      <c r="AD34" s="208" t="s">
        <v>13</v>
      </c>
      <c r="AU34" s="644"/>
      <c r="AV34" s="644"/>
      <c r="AW34" s="644"/>
      <c r="AX34" s="644"/>
      <c r="AY34" s="644"/>
      <c r="AZ34" s="645"/>
      <c r="BA34" s="645"/>
      <c r="BB34" s="645"/>
      <c r="BC34" s="663"/>
      <c r="BD34" s="663"/>
      <c r="BE34" s="663"/>
      <c r="BF34" s="663"/>
      <c r="BG34" s="644"/>
      <c r="BH34" s="644"/>
      <c r="BI34" s="670"/>
      <c r="BJ34" s="670"/>
      <c r="BK34" s="670"/>
      <c r="BL34" s="670"/>
      <c r="BM34" s="670"/>
      <c r="BN34" s="660"/>
      <c r="BO34" s="661"/>
      <c r="BP34" s="661"/>
      <c r="BQ34" s="661"/>
      <c r="BR34" s="661"/>
      <c r="BS34" s="661"/>
      <c r="BT34" s="662"/>
      <c r="BU34" s="229"/>
    </row>
    <row r="35" spans="2:73" ht="5" customHeight="1" thickBot="1" x14ac:dyDescent="0.4">
      <c r="B35" s="649"/>
      <c r="C35" s="240"/>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2"/>
    </row>
    <row r="36" spans="2:73" ht="5" customHeight="1" thickBot="1" x14ac:dyDescent="0.4">
      <c r="D36" s="213"/>
      <c r="E36" s="213"/>
      <c r="F36" s="213"/>
      <c r="G36" s="213"/>
      <c r="H36" s="213"/>
      <c r="I36" s="213"/>
      <c r="J36" s="213"/>
      <c r="K36" s="213"/>
      <c r="L36" s="213"/>
      <c r="M36" s="213"/>
      <c r="N36" s="213"/>
      <c r="O36" s="213"/>
      <c r="P36" s="213"/>
      <c r="Q36" s="213"/>
      <c r="R36" s="213"/>
      <c r="S36" s="213"/>
      <c r="T36" s="213"/>
      <c r="U36" s="213"/>
      <c r="V36" s="213"/>
      <c r="W36" s="213"/>
      <c r="X36" s="213"/>
      <c r="Y36" s="213"/>
      <c r="Z36" s="211"/>
      <c r="AA36" s="211"/>
      <c r="AB36" s="211"/>
      <c r="AC36" s="211"/>
    </row>
    <row r="37" spans="2:73" ht="5" customHeight="1" x14ac:dyDescent="0.35">
      <c r="B37" s="647">
        <v>4</v>
      </c>
      <c r="C37" s="219"/>
      <c r="D37" s="220"/>
      <c r="E37" s="220"/>
      <c r="F37" s="220"/>
      <c r="G37" s="220"/>
      <c r="H37" s="220"/>
      <c r="I37" s="220"/>
      <c r="J37" s="220"/>
      <c r="K37" s="220"/>
      <c r="L37" s="220"/>
      <c r="M37" s="220"/>
      <c r="N37" s="220"/>
      <c r="O37" s="220"/>
      <c r="P37" s="220"/>
      <c r="Q37" s="220"/>
      <c r="R37" s="220"/>
      <c r="S37" s="220"/>
      <c r="T37" s="220"/>
      <c r="U37" s="220"/>
      <c r="V37" s="220"/>
      <c r="W37" s="220"/>
      <c r="X37" s="220"/>
      <c r="Y37" s="221"/>
      <c r="Z37" s="222"/>
      <c r="AA37" s="222"/>
      <c r="AB37" s="222"/>
      <c r="AC37" s="223"/>
      <c r="AD37" s="223"/>
      <c r="AE37" s="223"/>
      <c r="AF37" s="223"/>
      <c r="AG37" s="223"/>
      <c r="AH37" s="223"/>
      <c r="AI37" s="223"/>
      <c r="AJ37" s="223"/>
      <c r="AK37" s="223"/>
      <c r="AL37" s="223"/>
      <c r="AM37" s="223"/>
      <c r="AN37" s="223"/>
      <c r="AO37" s="223"/>
      <c r="AP37" s="223"/>
      <c r="AQ37" s="223"/>
      <c r="AR37" s="223"/>
      <c r="AS37" s="223"/>
      <c r="AT37" s="223"/>
      <c r="AU37" s="223"/>
      <c r="AV37" s="222"/>
      <c r="AW37" s="222"/>
      <c r="AX37" s="222"/>
      <c r="AY37" s="222"/>
      <c r="AZ37" s="223"/>
      <c r="BA37" s="224"/>
      <c r="BB37" s="224"/>
      <c r="BC37" s="223"/>
      <c r="BD37" s="224"/>
      <c r="BE37" s="224"/>
      <c r="BF37" s="224"/>
      <c r="BG37" s="224"/>
      <c r="BH37" s="223"/>
      <c r="BI37" s="224"/>
      <c r="BJ37" s="224"/>
      <c r="BK37" s="224"/>
      <c r="BL37" s="224"/>
      <c r="BM37" s="224"/>
      <c r="BN37" s="223"/>
      <c r="BO37" s="224"/>
      <c r="BP37" s="224"/>
      <c r="BQ37" s="224"/>
      <c r="BR37" s="224"/>
      <c r="BS37" s="224"/>
      <c r="BT37" s="224"/>
      <c r="BU37" s="225"/>
    </row>
    <row r="38" spans="2:73" ht="18.5" customHeight="1" x14ac:dyDescent="0.35">
      <c r="B38" s="648"/>
      <c r="C38" s="650" t="s">
        <v>484</v>
      </c>
      <c r="D38" s="651"/>
      <c r="E38" s="651"/>
      <c r="F38" s="651"/>
      <c r="G38" s="212" t="s">
        <v>485</v>
      </c>
      <c r="H38" s="213"/>
      <c r="I38" s="213"/>
      <c r="J38" s="213"/>
      <c r="K38" s="213"/>
      <c r="L38" s="213"/>
      <c r="M38" s="213"/>
      <c r="N38" s="213"/>
      <c r="O38" s="213"/>
      <c r="P38" s="213"/>
      <c r="Q38" s="213"/>
      <c r="R38" s="213"/>
      <c r="S38" s="213" t="s">
        <v>450</v>
      </c>
      <c r="T38" s="652"/>
      <c r="U38" s="652"/>
      <c r="V38" s="652"/>
      <c r="W38" s="652"/>
      <c r="X38" s="652"/>
      <c r="Y38" s="652"/>
      <c r="Z38" s="211" t="s">
        <v>451</v>
      </c>
      <c r="AA38" s="211"/>
      <c r="AB38" s="212" t="s">
        <v>488</v>
      </c>
      <c r="AC38" s="228"/>
      <c r="AD38" s="228"/>
      <c r="AE38" s="228"/>
      <c r="AF38" s="212"/>
      <c r="AG38" s="213"/>
      <c r="AH38" s="213"/>
      <c r="AI38" s="213"/>
      <c r="AJ38" s="213"/>
      <c r="AK38" s="213"/>
      <c r="AL38" s="213"/>
      <c r="AM38" s="213" t="s">
        <v>450</v>
      </c>
      <c r="AN38" s="652"/>
      <c r="AO38" s="652"/>
      <c r="AP38" s="652"/>
      <c r="AQ38" s="652"/>
      <c r="AR38" s="652"/>
      <c r="AS38" s="652"/>
      <c r="AT38" s="211" t="s">
        <v>451</v>
      </c>
      <c r="AU38" s="653" t="s">
        <v>403</v>
      </c>
      <c r="AV38" s="653"/>
      <c r="AW38" s="653"/>
      <c r="AX38" s="653"/>
      <c r="AY38" s="653"/>
      <c r="AZ38" s="644" t="s">
        <v>398</v>
      </c>
      <c r="BA38" s="644"/>
      <c r="BB38" s="644"/>
      <c r="BC38" s="644" t="s">
        <v>404</v>
      </c>
      <c r="BD38" s="644"/>
      <c r="BE38" s="644"/>
      <c r="BF38" s="644"/>
      <c r="BG38" s="644" t="s">
        <v>399</v>
      </c>
      <c r="BH38" s="644"/>
      <c r="BI38" s="644"/>
      <c r="BJ38" s="644"/>
      <c r="BK38" s="644"/>
      <c r="BL38" s="644"/>
      <c r="BM38" s="644"/>
      <c r="BN38" s="644" t="s">
        <v>406</v>
      </c>
      <c r="BO38" s="644"/>
      <c r="BP38" s="644"/>
      <c r="BQ38" s="644"/>
      <c r="BR38" s="644"/>
      <c r="BS38" s="644"/>
      <c r="BT38" s="644"/>
      <c r="BU38" s="229"/>
    </row>
    <row r="39" spans="2:73" ht="5" customHeight="1" x14ac:dyDescent="0.35">
      <c r="B39" s="648"/>
      <c r="C39" s="230"/>
      <c r="D39" s="231"/>
      <c r="E39" s="231"/>
      <c r="F39" s="231"/>
      <c r="G39" s="232"/>
      <c r="H39" s="233"/>
      <c r="I39" s="233"/>
      <c r="J39" s="233"/>
      <c r="K39" s="233"/>
      <c r="L39" s="233"/>
      <c r="M39" s="233"/>
      <c r="N39" s="233"/>
      <c r="O39" s="233"/>
      <c r="P39" s="233"/>
      <c r="Q39" s="233"/>
      <c r="R39" s="233"/>
      <c r="S39" s="233"/>
      <c r="T39" s="234"/>
      <c r="U39" s="234"/>
      <c r="V39" s="234"/>
      <c r="W39" s="234"/>
      <c r="X39" s="234"/>
      <c r="Y39" s="234"/>
      <c r="Z39" s="211"/>
      <c r="AA39" s="211"/>
      <c r="AB39" s="232"/>
      <c r="AC39" s="231"/>
      <c r="AD39" s="231"/>
      <c r="AE39" s="231"/>
      <c r="AF39" s="232"/>
      <c r="AG39" s="233"/>
      <c r="AH39" s="233"/>
      <c r="AI39" s="233"/>
      <c r="AJ39" s="233"/>
      <c r="AK39" s="233"/>
      <c r="AL39" s="233"/>
      <c r="AM39" s="233"/>
      <c r="AN39" s="233"/>
      <c r="AO39" s="233"/>
      <c r="AP39" s="233"/>
      <c r="AQ39" s="233"/>
      <c r="AR39" s="233"/>
      <c r="AS39" s="233"/>
      <c r="AT39" s="211"/>
      <c r="AU39" s="653"/>
      <c r="AV39" s="653"/>
      <c r="AW39" s="653"/>
      <c r="AX39" s="653"/>
      <c r="AY39" s="653"/>
      <c r="AZ39" s="644"/>
      <c r="BA39" s="644"/>
      <c r="BB39" s="644"/>
      <c r="BC39" s="644"/>
      <c r="BD39" s="644"/>
      <c r="BE39" s="644"/>
      <c r="BF39" s="644"/>
      <c r="BG39" s="644"/>
      <c r="BH39" s="644"/>
      <c r="BI39" s="644"/>
      <c r="BJ39" s="644"/>
      <c r="BK39" s="644"/>
      <c r="BL39" s="644"/>
      <c r="BM39" s="644"/>
      <c r="BN39" s="644"/>
      <c r="BO39" s="644"/>
      <c r="BP39" s="644"/>
      <c r="BQ39" s="644"/>
      <c r="BR39" s="644"/>
      <c r="BS39" s="644"/>
      <c r="BT39" s="644"/>
      <c r="BU39" s="229"/>
    </row>
    <row r="40" spans="2:73" ht="5" customHeight="1" x14ac:dyDescent="0.35">
      <c r="B40" s="648"/>
      <c r="C40" s="230"/>
      <c r="D40" s="231"/>
      <c r="E40" s="231"/>
      <c r="F40" s="231"/>
      <c r="G40" s="232"/>
      <c r="H40" s="233"/>
      <c r="I40" s="233"/>
      <c r="J40" s="233"/>
      <c r="K40" s="233"/>
      <c r="L40" s="233"/>
      <c r="M40" s="233"/>
      <c r="N40" s="233"/>
      <c r="O40" s="233"/>
      <c r="P40" s="233"/>
      <c r="Q40" s="233"/>
      <c r="R40" s="233"/>
      <c r="S40" s="233"/>
      <c r="T40" s="232"/>
      <c r="U40" s="232"/>
      <c r="V40" s="232"/>
      <c r="W40" s="232"/>
      <c r="X40" s="232"/>
      <c r="Y40" s="232"/>
      <c r="Z40" s="211"/>
      <c r="AA40" s="211"/>
      <c r="AB40" s="232"/>
      <c r="AC40" s="231"/>
      <c r="AD40" s="231"/>
      <c r="AE40" s="231"/>
      <c r="AF40" s="232"/>
      <c r="AG40" s="233"/>
      <c r="AH40" s="233"/>
      <c r="AI40" s="233"/>
      <c r="AJ40" s="233"/>
      <c r="AK40" s="233"/>
      <c r="AL40" s="233"/>
      <c r="AM40" s="233"/>
      <c r="AN40" s="233"/>
      <c r="AO40" s="233"/>
      <c r="AP40" s="233"/>
      <c r="AQ40" s="210"/>
      <c r="AR40" s="210"/>
      <c r="AS40" s="210"/>
      <c r="AT40" s="211"/>
      <c r="AU40" s="644" t="s">
        <v>401</v>
      </c>
      <c r="AV40" s="644"/>
      <c r="AW40" s="644"/>
      <c r="AX40" s="644"/>
      <c r="AY40" s="644"/>
      <c r="AZ40" s="645">
        <f>IF(基本情報入力シート!J44="","",IF(基本情報入力シート!J44="該当",3500,2500))</f>
        <v>3500</v>
      </c>
      <c r="BA40" s="645"/>
      <c r="BB40" s="645"/>
      <c r="BC40" s="663"/>
      <c r="BD40" s="663"/>
      <c r="BE40" s="663"/>
      <c r="BF40" s="663"/>
      <c r="BG40" s="644" t="s">
        <v>405</v>
      </c>
      <c r="BH40" s="644"/>
      <c r="BI40" s="645">
        <f>AZ40*BC40</f>
        <v>0</v>
      </c>
      <c r="BJ40" s="645"/>
      <c r="BK40" s="645"/>
      <c r="BL40" s="645"/>
      <c r="BM40" s="645"/>
      <c r="BN40" s="654">
        <f>SUM(BI40,BI42)</f>
        <v>0</v>
      </c>
      <c r="BO40" s="655"/>
      <c r="BP40" s="655"/>
      <c r="BQ40" s="655"/>
      <c r="BR40" s="655"/>
      <c r="BS40" s="655"/>
      <c r="BT40" s="656"/>
      <c r="BU40" s="229"/>
    </row>
    <row r="41" spans="2:73" ht="18.5" customHeight="1" x14ac:dyDescent="0.35">
      <c r="B41" s="648"/>
      <c r="C41" s="237" t="s">
        <v>489</v>
      </c>
      <c r="D41" s="213"/>
      <c r="E41" s="213"/>
      <c r="F41" s="213"/>
      <c r="G41" s="213"/>
      <c r="H41" s="213"/>
      <c r="I41" s="213"/>
      <c r="J41" s="213" t="s">
        <v>450</v>
      </c>
      <c r="K41" s="664"/>
      <c r="L41" s="664"/>
      <c r="M41" s="664"/>
      <c r="N41" s="664"/>
      <c r="O41" s="664"/>
      <c r="P41" s="664"/>
      <c r="Q41" s="664"/>
      <c r="R41" s="664"/>
      <c r="S41" s="664"/>
      <c r="T41" s="664"/>
      <c r="U41" s="664"/>
      <c r="V41" s="664"/>
      <c r="W41" s="664"/>
      <c r="X41" s="664"/>
      <c r="Y41" s="664"/>
      <c r="Z41" s="664"/>
      <c r="AA41" s="664"/>
      <c r="AB41" s="664"/>
      <c r="AC41" s="664"/>
      <c r="AD41" s="664"/>
      <c r="AE41" s="664"/>
      <c r="AF41" s="664"/>
      <c r="AG41" s="664"/>
      <c r="AH41" s="664"/>
      <c r="AI41" s="664"/>
      <c r="AJ41" s="664"/>
      <c r="AK41" s="664"/>
      <c r="AL41" s="664"/>
      <c r="AM41" s="664"/>
      <c r="AN41" s="664"/>
      <c r="AO41" s="664"/>
      <c r="AP41" s="664"/>
      <c r="AQ41" s="664"/>
      <c r="AR41" s="664"/>
      <c r="AS41" s="664"/>
      <c r="AT41" s="208" t="s">
        <v>451</v>
      </c>
      <c r="AU41" s="644"/>
      <c r="AV41" s="644"/>
      <c r="AW41" s="644"/>
      <c r="AX41" s="644"/>
      <c r="AY41" s="644"/>
      <c r="AZ41" s="645"/>
      <c r="BA41" s="645"/>
      <c r="BB41" s="645"/>
      <c r="BC41" s="663"/>
      <c r="BD41" s="663"/>
      <c r="BE41" s="663"/>
      <c r="BF41" s="663"/>
      <c r="BG41" s="644"/>
      <c r="BH41" s="644"/>
      <c r="BI41" s="645"/>
      <c r="BJ41" s="645"/>
      <c r="BK41" s="645"/>
      <c r="BL41" s="645"/>
      <c r="BM41" s="645"/>
      <c r="BN41" s="657"/>
      <c r="BO41" s="658"/>
      <c r="BP41" s="658"/>
      <c r="BQ41" s="658"/>
      <c r="BR41" s="658"/>
      <c r="BS41" s="658"/>
      <c r="BT41" s="659"/>
      <c r="BU41" s="229"/>
    </row>
    <row r="42" spans="2:73" ht="5" customHeight="1" x14ac:dyDescent="0.35">
      <c r="B42" s="648"/>
      <c r="C42" s="230"/>
      <c r="D42" s="231"/>
      <c r="E42" s="231"/>
      <c r="F42" s="231"/>
      <c r="G42" s="232"/>
      <c r="H42" s="233"/>
      <c r="I42" s="233"/>
      <c r="J42" s="233"/>
      <c r="K42" s="233"/>
      <c r="L42" s="233"/>
      <c r="M42" s="233"/>
      <c r="N42" s="233"/>
      <c r="O42" s="233"/>
      <c r="P42" s="233"/>
      <c r="Q42" s="233"/>
      <c r="R42" s="233"/>
      <c r="S42" s="233"/>
      <c r="T42" s="232"/>
      <c r="U42" s="232"/>
      <c r="V42" s="232"/>
      <c r="W42" s="232"/>
      <c r="X42" s="232"/>
      <c r="Y42" s="232"/>
      <c r="Z42" s="211"/>
      <c r="AA42" s="211"/>
      <c r="AB42" s="235"/>
      <c r="AM42" s="236"/>
      <c r="AU42" s="644" t="s">
        <v>402</v>
      </c>
      <c r="AV42" s="644"/>
      <c r="AW42" s="644"/>
      <c r="AX42" s="644"/>
      <c r="AY42" s="644"/>
      <c r="AZ42" s="645">
        <f>IF(基本情報入力シート!J44="","",IF(基本情報入力シート!J44="該当",5000,4000))</f>
        <v>5000</v>
      </c>
      <c r="BA42" s="645"/>
      <c r="BB42" s="645"/>
      <c r="BC42" s="663"/>
      <c r="BD42" s="663"/>
      <c r="BE42" s="663"/>
      <c r="BF42" s="663"/>
      <c r="BG42" s="644" t="s">
        <v>405</v>
      </c>
      <c r="BH42" s="644"/>
      <c r="BI42" s="645">
        <f>AZ42*BC42</f>
        <v>0</v>
      </c>
      <c r="BJ42" s="645"/>
      <c r="BK42" s="645"/>
      <c r="BL42" s="645"/>
      <c r="BM42" s="645"/>
      <c r="BN42" s="657"/>
      <c r="BO42" s="658"/>
      <c r="BP42" s="658"/>
      <c r="BQ42" s="658"/>
      <c r="BR42" s="658"/>
      <c r="BS42" s="658"/>
      <c r="BT42" s="659"/>
      <c r="BU42" s="229"/>
    </row>
    <row r="43" spans="2:73" ht="18.5" customHeight="1" x14ac:dyDescent="0.35">
      <c r="B43" s="648"/>
      <c r="C43" s="238" t="s">
        <v>490</v>
      </c>
      <c r="J43" s="646" t="s">
        <v>468</v>
      </c>
      <c r="K43" s="646"/>
      <c r="L43" s="646" t="s">
        <v>11</v>
      </c>
      <c r="M43" s="646"/>
      <c r="N43" s="245"/>
      <c r="O43" s="208" t="s">
        <v>12</v>
      </c>
      <c r="P43" s="245"/>
      <c r="Q43" s="208" t="s">
        <v>66</v>
      </c>
      <c r="R43" s="245"/>
      <c r="S43" s="208" t="s">
        <v>13</v>
      </c>
      <c r="U43" s="646" t="s">
        <v>469</v>
      </c>
      <c r="V43" s="646"/>
      <c r="W43" s="646" t="s">
        <v>11</v>
      </c>
      <c r="X43" s="646"/>
      <c r="Y43" s="245"/>
      <c r="Z43" s="208" t="s">
        <v>12</v>
      </c>
      <c r="AA43" s="245"/>
      <c r="AB43" s="208" t="s">
        <v>66</v>
      </c>
      <c r="AC43" s="245"/>
      <c r="AD43" s="208" t="s">
        <v>13</v>
      </c>
      <c r="AU43" s="644"/>
      <c r="AV43" s="644"/>
      <c r="AW43" s="644"/>
      <c r="AX43" s="644"/>
      <c r="AY43" s="644"/>
      <c r="AZ43" s="645"/>
      <c r="BA43" s="645"/>
      <c r="BB43" s="645"/>
      <c r="BC43" s="663"/>
      <c r="BD43" s="663"/>
      <c r="BE43" s="663"/>
      <c r="BF43" s="663"/>
      <c r="BG43" s="644"/>
      <c r="BH43" s="644"/>
      <c r="BI43" s="645"/>
      <c r="BJ43" s="645"/>
      <c r="BK43" s="645"/>
      <c r="BL43" s="645"/>
      <c r="BM43" s="645"/>
      <c r="BN43" s="660"/>
      <c r="BO43" s="661"/>
      <c r="BP43" s="661"/>
      <c r="BQ43" s="661"/>
      <c r="BR43" s="661"/>
      <c r="BS43" s="661"/>
      <c r="BT43" s="662"/>
      <c r="BU43" s="229"/>
    </row>
    <row r="44" spans="2:73" ht="5" customHeight="1" thickBot="1" x14ac:dyDescent="0.4">
      <c r="B44" s="649"/>
      <c r="C44" s="240"/>
      <c r="D44" s="241"/>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2"/>
    </row>
    <row r="45" spans="2:73" ht="5" customHeight="1" thickBot="1" x14ac:dyDescent="0.4">
      <c r="D45" s="213"/>
      <c r="E45" s="213"/>
      <c r="F45" s="213"/>
      <c r="G45" s="213"/>
      <c r="H45" s="213"/>
      <c r="I45" s="213"/>
      <c r="J45" s="213"/>
      <c r="K45" s="213"/>
      <c r="L45" s="213"/>
      <c r="M45" s="213"/>
      <c r="N45" s="213"/>
      <c r="O45" s="213"/>
      <c r="P45" s="213"/>
      <c r="Q45" s="213"/>
      <c r="R45" s="213"/>
      <c r="S45" s="213"/>
      <c r="T45" s="213"/>
      <c r="U45" s="213"/>
      <c r="V45" s="213"/>
      <c r="W45" s="213"/>
      <c r="X45" s="213"/>
      <c r="Y45" s="213"/>
      <c r="Z45" s="211"/>
      <c r="AA45" s="211"/>
      <c r="AB45" s="211"/>
      <c r="AC45" s="211"/>
    </row>
    <row r="46" spans="2:73" ht="5" customHeight="1" x14ac:dyDescent="0.35">
      <c r="B46" s="647">
        <v>5</v>
      </c>
      <c r="C46" s="219"/>
      <c r="D46" s="220"/>
      <c r="E46" s="220"/>
      <c r="F46" s="220"/>
      <c r="G46" s="220"/>
      <c r="H46" s="220"/>
      <c r="I46" s="220"/>
      <c r="J46" s="220"/>
      <c r="K46" s="220"/>
      <c r="L46" s="220"/>
      <c r="M46" s="220"/>
      <c r="N46" s="220"/>
      <c r="O46" s="220"/>
      <c r="P46" s="220"/>
      <c r="Q46" s="220"/>
      <c r="R46" s="220"/>
      <c r="S46" s="220"/>
      <c r="T46" s="220"/>
      <c r="U46" s="220"/>
      <c r="V46" s="220"/>
      <c r="W46" s="220"/>
      <c r="X46" s="220"/>
      <c r="Y46" s="221"/>
      <c r="Z46" s="222"/>
      <c r="AA46" s="222"/>
      <c r="AB46" s="222"/>
      <c r="AC46" s="223"/>
      <c r="AD46" s="223"/>
      <c r="AE46" s="223"/>
      <c r="AF46" s="223"/>
      <c r="AG46" s="223"/>
      <c r="AH46" s="223"/>
      <c r="AI46" s="223"/>
      <c r="AJ46" s="223"/>
      <c r="AK46" s="223"/>
      <c r="AL46" s="223"/>
      <c r="AM46" s="223"/>
      <c r="AN46" s="223"/>
      <c r="AO46" s="223"/>
      <c r="AP46" s="223"/>
      <c r="AQ46" s="223"/>
      <c r="AR46" s="223"/>
      <c r="AS46" s="223"/>
      <c r="AT46" s="223"/>
      <c r="AU46" s="223"/>
      <c r="AV46" s="222"/>
      <c r="AW46" s="222"/>
      <c r="AX46" s="222"/>
      <c r="AY46" s="222"/>
      <c r="AZ46" s="223"/>
      <c r="BA46" s="224"/>
      <c r="BB46" s="224"/>
      <c r="BC46" s="223"/>
      <c r="BD46" s="224"/>
      <c r="BE46" s="224"/>
      <c r="BF46" s="224"/>
      <c r="BG46" s="224"/>
      <c r="BH46" s="223"/>
      <c r="BI46" s="224"/>
      <c r="BJ46" s="224"/>
      <c r="BK46" s="224"/>
      <c r="BL46" s="224"/>
      <c r="BM46" s="224"/>
      <c r="BN46" s="223"/>
      <c r="BO46" s="224"/>
      <c r="BP46" s="224"/>
      <c r="BQ46" s="224"/>
      <c r="BR46" s="224"/>
      <c r="BS46" s="224"/>
      <c r="BT46" s="224"/>
      <c r="BU46" s="225"/>
    </row>
    <row r="47" spans="2:73" ht="18.5" customHeight="1" x14ac:dyDescent="0.35">
      <c r="B47" s="648"/>
      <c r="C47" s="650" t="s">
        <v>484</v>
      </c>
      <c r="D47" s="651"/>
      <c r="E47" s="651"/>
      <c r="F47" s="651"/>
      <c r="G47" s="212" t="s">
        <v>485</v>
      </c>
      <c r="H47" s="213"/>
      <c r="I47" s="213"/>
      <c r="J47" s="213"/>
      <c r="K47" s="213"/>
      <c r="L47" s="213"/>
      <c r="M47" s="213"/>
      <c r="N47" s="213"/>
      <c r="O47" s="213"/>
      <c r="P47" s="213"/>
      <c r="Q47" s="213"/>
      <c r="R47" s="213"/>
      <c r="S47" s="213" t="s">
        <v>450</v>
      </c>
      <c r="T47" s="652"/>
      <c r="U47" s="652"/>
      <c r="V47" s="652"/>
      <c r="W47" s="652"/>
      <c r="X47" s="652"/>
      <c r="Y47" s="652"/>
      <c r="Z47" s="211" t="s">
        <v>451</v>
      </c>
      <c r="AA47" s="211"/>
      <c r="AB47" s="212" t="s">
        <v>488</v>
      </c>
      <c r="AC47" s="228"/>
      <c r="AD47" s="228"/>
      <c r="AE47" s="228"/>
      <c r="AF47" s="212"/>
      <c r="AG47" s="213"/>
      <c r="AH47" s="213"/>
      <c r="AI47" s="213"/>
      <c r="AJ47" s="213"/>
      <c r="AK47" s="213"/>
      <c r="AL47" s="213"/>
      <c r="AM47" s="213" t="s">
        <v>450</v>
      </c>
      <c r="AN47" s="652"/>
      <c r="AO47" s="652"/>
      <c r="AP47" s="652"/>
      <c r="AQ47" s="652"/>
      <c r="AR47" s="652"/>
      <c r="AS47" s="652"/>
      <c r="AT47" s="211" t="s">
        <v>451</v>
      </c>
      <c r="AU47" s="653" t="s">
        <v>403</v>
      </c>
      <c r="AV47" s="653"/>
      <c r="AW47" s="653"/>
      <c r="AX47" s="653"/>
      <c r="AY47" s="653"/>
      <c r="AZ47" s="644" t="s">
        <v>398</v>
      </c>
      <c r="BA47" s="644"/>
      <c r="BB47" s="644"/>
      <c r="BC47" s="644" t="s">
        <v>404</v>
      </c>
      <c r="BD47" s="644"/>
      <c r="BE47" s="644"/>
      <c r="BF47" s="644"/>
      <c r="BG47" s="644" t="s">
        <v>399</v>
      </c>
      <c r="BH47" s="644"/>
      <c r="BI47" s="644"/>
      <c r="BJ47" s="644"/>
      <c r="BK47" s="644"/>
      <c r="BL47" s="644"/>
      <c r="BM47" s="644"/>
      <c r="BN47" s="644" t="s">
        <v>406</v>
      </c>
      <c r="BO47" s="644"/>
      <c r="BP47" s="644"/>
      <c r="BQ47" s="644"/>
      <c r="BR47" s="644"/>
      <c r="BS47" s="644"/>
      <c r="BT47" s="644"/>
      <c r="BU47" s="229"/>
    </row>
    <row r="48" spans="2:73" ht="5" customHeight="1" x14ac:dyDescent="0.35">
      <c r="B48" s="648"/>
      <c r="C48" s="230"/>
      <c r="D48" s="231"/>
      <c r="E48" s="231"/>
      <c r="F48" s="231"/>
      <c r="G48" s="232"/>
      <c r="H48" s="233"/>
      <c r="I48" s="233"/>
      <c r="J48" s="233"/>
      <c r="K48" s="233"/>
      <c r="L48" s="233"/>
      <c r="M48" s="233"/>
      <c r="N48" s="233"/>
      <c r="O48" s="233"/>
      <c r="P48" s="233"/>
      <c r="Q48" s="233"/>
      <c r="R48" s="233"/>
      <c r="S48" s="233"/>
      <c r="T48" s="234"/>
      <c r="U48" s="234"/>
      <c r="V48" s="234"/>
      <c r="W48" s="234"/>
      <c r="X48" s="234"/>
      <c r="Y48" s="234"/>
      <c r="Z48" s="211"/>
      <c r="AA48" s="211"/>
      <c r="AB48" s="232"/>
      <c r="AC48" s="231"/>
      <c r="AD48" s="231"/>
      <c r="AE48" s="231"/>
      <c r="AF48" s="232"/>
      <c r="AG48" s="233"/>
      <c r="AH48" s="233"/>
      <c r="AI48" s="233"/>
      <c r="AJ48" s="233"/>
      <c r="AK48" s="233"/>
      <c r="AL48" s="233"/>
      <c r="AM48" s="233"/>
      <c r="AN48" s="233"/>
      <c r="AO48" s="233"/>
      <c r="AP48" s="233"/>
      <c r="AQ48" s="233"/>
      <c r="AR48" s="233"/>
      <c r="AS48" s="233"/>
      <c r="AT48" s="211"/>
      <c r="AU48" s="653"/>
      <c r="AV48" s="653"/>
      <c r="AW48" s="653"/>
      <c r="AX48" s="653"/>
      <c r="AY48" s="653"/>
      <c r="AZ48" s="644"/>
      <c r="BA48" s="644"/>
      <c r="BB48" s="644"/>
      <c r="BC48" s="644"/>
      <c r="BD48" s="644"/>
      <c r="BE48" s="644"/>
      <c r="BF48" s="644"/>
      <c r="BG48" s="644"/>
      <c r="BH48" s="644"/>
      <c r="BI48" s="644"/>
      <c r="BJ48" s="644"/>
      <c r="BK48" s="644"/>
      <c r="BL48" s="644"/>
      <c r="BM48" s="644"/>
      <c r="BN48" s="644"/>
      <c r="BO48" s="644"/>
      <c r="BP48" s="644"/>
      <c r="BQ48" s="644"/>
      <c r="BR48" s="644"/>
      <c r="BS48" s="644"/>
      <c r="BT48" s="644"/>
      <c r="BU48" s="229"/>
    </row>
    <row r="49" spans="2:73" ht="5" customHeight="1" x14ac:dyDescent="0.35">
      <c r="B49" s="648"/>
      <c r="C49" s="230"/>
      <c r="D49" s="231"/>
      <c r="E49" s="231"/>
      <c r="F49" s="231"/>
      <c r="G49" s="232"/>
      <c r="H49" s="233"/>
      <c r="I49" s="233"/>
      <c r="J49" s="233"/>
      <c r="K49" s="233"/>
      <c r="L49" s="233"/>
      <c r="M49" s="233"/>
      <c r="N49" s="233"/>
      <c r="O49" s="233"/>
      <c r="P49" s="233"/>
      <c r="Q49" s="233"/>
      <c r="R49" s="233"/>
      <c r="S49" s="233"/>
      <c r="T49" s="232"/>
      <c r="U49" s="232"/>
      <c r="V49" s="232"/>
      <c r="W49" s="232"/>
      <c r="X49" s="232"/>
      <c r="Y49" s="232"/>
      <c r="Z49" s="211"/>
      <c r="AA49" s="211"/>
      <c r="AB49" s="232"/>
      <c r="AC49" s="231"/>
      <c r="AD49" s="231"/>
      <c r="AE49" s="231"/>
      <c r="AF49" s="232"/>
      <c r="AG49" s="233"/>
      <c r="AH49" s="233"/>
      <c r="AI49" s="233"/>
      <c r="AJ49" s="233"/>
      <c r="AK49" s="233"/>
      <c r="AL49" s="233"/>
      <c r="AM49" s="233"/>
      <c r="AN49" s="233"/>
      <c r="AO49" s="233"/>
      <c r="AP49" s="233"/>
      <c r="AQ49" s="210"/>
      <c r="AR49" s="210"/>
      <c r="AS49" s="210"/>
      <c r="AT49" s="211"/>
      <c r="AU49" s="644" t="s">
        <v>401</v>
      </c>
      <c r="AV49" s="644"/>
      <c r="AW49" s="644"/>
      <c r="AX49" s="644"/>
      <c r="AY49" s="644"/>
      <c r="AZ49" s="645">
        <f>IF(基本情報入力シート!J44="","",IF(基本情報入力シート!J44="該当",3500,2500))</f>
        <v>3500</v>
      </c>
      <c r="BA49" s="645"/>
      <c r="BB49" s="645"/>
      <c r="BC49" s="663"/>
      <c r="BD49" s="663"/>
      <c r="BE49" s="663"/>
      <c r="BF49" s="663"/>
      <c r="BG49" s="644" t="s">
        <v>405</v>
      </c>
      <c r="BH49" s="644"/>
      <c r="BI49" s="645">
        <f>AZ49*BC49</f>
        <v>0</v>
      </c>
      <c r="BJ49" s="645"/>
      <c r="BK49" s="645"/>
      <c r="BL49" s="645"/>
      <c r="BM49" s="645"/>
      <c r="BN49" s="654">
        <f>SUM(BI49,BI51)</f>
        <v>0</v>
      </c>
      <c r="BO49" s="655"/>
      <c r="BP49" s="655"/>
      <c r="BQ49" s="655"/>
      <c r="BR49" s="655"/>
      <c r="BS49" s="655"/>
      <c r="BT49" s="656"/>
      <c r="BU49" s="229"/>
    </row>
    <row r="50" spans="2:73" ht="18.5" customHeight="1" x14ac:dyDescent="0.35">
      <c r="B50" s="648"/>
      <c r="C50" s="237" t="s">
        <v>489</v>
      </c>
      <c r="D50" s="213"/>
      <c r="E50" s="213"/>
      <c r="F50" s="213"/>
      <c r="G50" s="213"/>
      <c r="H50" s="213"/>
      <c r="I50" s="213"/>
      <c r="J50" s="213" t="s">
        <v>450</v>
      </c>
      <c r="K50" s="664"/>
      <c r="L50" s="664"/>
      <c r="M50" s="664"/>
      <c r="N50" s="664"/>
      <c r="O50" s="664"/>
      <c r="P50" s="664"/>
      <c r="Q50" s="664"/>
      <c r="R50" s="664"/>
      <c r="S50" s="664"/>
      <c r="T50" s="664"/>
      <c r="U50" s="664"/>
      <c r="V50" s="664"/>
      <c r="W50" s="664"/>
      <c r="X50" s="664"/>
      <c r="Y50" s="664"/>
      <c r="Z50" s="664"/>
      <c r="AA50" s="664"/>
      <c r="AB50" s="664"/>
      <c r="AC50" s="664"/>
      <c r="AD50" s="664"/>
      <c r="AE50" s="664"/>
      <c r="AF50" s="664"/>
      <c r="AG50" s="664"/>
      <c r="AH50" s="664"/>
      <c r="AI50" s="664"/>
      <c r="AJ50" s="664"/>
      <c r="AK50" s="664"/>
      <c r="AL50" s="664"/>
      <c r="AM50" s="664"/>
      <c r="AN50" s="664"/>
      <c r="AO50" s="664"/>
      <c r="AP50" s="664"/>
      <c r="AQ50" s="664"/>
      <c r="AR50" s="664"/>
      <c r="AS50" s="664"/>
      <c r="AT50" s="208" t="s">
        <v>451</v>
      </c>
      <c r="AU50" s="644"/>
      <c r="AV50" s="644"/>
      <c r="AW50" s="644"/>
      <c r="AX50" s="644"/>
      <c r="AY50" s="644"/>
      <c r="AZ50" s="645"/>
      <c r="BA50" s="645"/>
      <c r="BB50" s="645"/>
      <c r="BC50" s="663"/>
      <c r="BD50" s="663"/>
      <c r="BE50" s="663"/>
      <c r="BF50" s="663"/>
      <c r="BG50" s="644"/>
      <c r="BH50" s="644"/>
      <c r="BI50" s="645"/>
      <c r="BJ50" s="645"/>
      <c r="BK50" s="645"/>
      <c r="BL50" s="645"/>
      <c r="BM50" s="645"/>
      <c r="BN50" s="657"/>
      <c r="BO50" s="658"/>
      <c r="BP50" s="658"/>
      <c r="BQ50" s="658"/>
      <c r="BR50" s="658"/>
      <c r="BS50" s="658"/>
      <c r="BT50" s="659"/>
      <c r="BU50" s="229"/>
    </row>
    <row r="51" spans="2:73" ht="5" customHeight="1" x14ac:dyDescent="0.35">
      <c r="B51" s="648"/>
      <c r="C51" s="230"/>
      <c r="D51" s="231"/>
      <c r="E51" s="231"/>
      <c r="F51" s="231"/>
      <c r="G51" s="232"/>
      <c r="H51" s="233"/>
      <c r="I51" s="233"/>
      <c r="J51" s="233"/>
      <c r="K51" s="233"/>
      <c r="L51" s="233"/>
      <c r="M51" s="233"/>
      <c r="N51" s="233"/>
      <c r="O51" s="233"/>
      <c r="P51" s="233"/>
      <c r="Q51" s="233"/>
      <c r="R51" s="233"/>
      <c r="S51" s="233"/>
      <c r="T51" s="232"/>
      <c r="U51" s="232"/>
      <c r="V51" s="232"/>
      <c r="W51" s="232"/>
      <c r="X51" s="232"/>
      <c r="Y51" s="232"/>
      <c r="Z51" s="211"/>
      <c r="AA51" s="211"/>
      <c r="AB51" s="235"/>
      <c r="AM51" s="236"/>
      <c r="AU51" s="644" t="s">
        <v>402</v>
      </c>
      <c r="AV51" s="644"/>
      <c r="AW51" s="644"/>
      <c r="AX51" s="644"/>
      <c r="AY51" s="644"/>
      <c r="AZ51" s="645">
        <f>IF(基本情報入力シート!J44="","",IF(基本情報入力シート!J44="該当",5000,4000))</f>
        <v>5000</v>
      </c>
      <c r="BA51" s="645"/>
      <c r="BB51" s="645"/>
      <c r="BC51" s="663"/>
      <c r="BD51" s="663"/>
      <c r="BE51" s="663"/>
      <c r="BF51" s="663"/>
      <c r="BG51" s="644" t="s">
        <v>405</v>
      </c>
      <c r="BH51" s="644"/>
      <c r="BI51" s="645">
        <f>AZ51*BC51</f>
        <v>0</v>
      </c>
      <c r="BJ51" s="645"/>
      <c r="BK51" s="645"/>
      <c r="BL51" s="645"/>
      <c r="BM51" s="645"/>
      <c r="BN51" s="657"/>
      <c r="BO51" s="658"/>
      <c r="BP51" s="658"/>
      <c r="BQ51" s="658"/>
      <c r="BR51" s="658"/>
      <c r="BS51" s="658"/>
      <c r="BT51" s="659"/>
      <c r="BU51" s="229"/>
    </row>
    <row r="52" spans="2:73" ht="18.5" customHeight="1" x14ac:dyDescent="0.35">
      <c r="B52" s="648"/>
      <c r="C52" s="238" t="s">
        <v>490</v>
      </c>
      <c r="J52" s="646" t="s">
        <v>468</v>
      </c>
      <c r="K52" s="646"/>
      <c r="L52" s="646" t="s">
        <v>11</v>
      </c>
      <c r="M52" s="646"/>
      <c r="N52" s="245"/>
      <c r="O52" s="208" t="s">
        <v>12</v>
      </c>
      <c r="P52" s="245"/>
      <c r="Q52" s="208" t="s">
        <v>66</v>
      </c>
      <c r="R52" s="245"/>
      <c r="S52" s="208" t="s">
        <v>13</v>
      </c>
      <c r="U52" s="646" t="s">
        <v>469</v>
      </c>
      <c r="V52" s="646"/>
      <c r="W52" s="646" t="s">
        <v>11</v>
      </c>
      <c r="X52" s="646"/>
      <c r="Y52" s="245"/>
      <c r="Z52" s="208" t="s">
        <v>12</v>
      </c>
      <c r="AA52" s="245"/>
      <c r="AB52" s="208" t="s">
        <v>66</v>
      </c>
      <c r="AC52" s="245"/>
      <c r="AD52" s="208" t="s">
        <v>13</v>
      </c>
      <c r="AU52" s="644"/>
      <c r="AV52" s="644"/>
      <c r="AW52" s="644"/>
      <c r="AX52" s="644"/>
      <c r="AY52" s="644"/>
      <c r="AZ52" s="645"/>
      <c r="BA52" s="645"/>
      <c r="BB52" s="645"/>
      <c r="BC52" s="663"/>
      <c r="BD52" s="663"/>
      <c r="BE52" s="663"/>
      <c r="BF52" s="663"/>
      <c r="BG52" s="644"/>
      <c r="BH52" s="644"/>
      <c r="BI52" s="645"/>
      <c r="BJ52" s="645"/>
      <c r="BK52" s="645"/>
      <c r="BL52" s="645"/>
      <c r="BM52" s="645"/>
      <c r="BN52" s="660"/>
      <c r="BO52" s="661"/>
      <c r="BP52" s="661"/>
      <c r="BQ52" s="661"/>
      <c r="BR52" s="661"/>
      <c r="BS52" s="661"/>
      <c r="BT52" s="662"/>
      <c r="BU52" s="229"/>
    </row>
    <row r="53" spans="2:73" ht="5" customHeight="1" thickBot="1" x14ac:dyDescent="0.4">
      <c r="B53" s="649"/>
      <c r="C53" s="240"/>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2"/>
    </row>
    <row r="54" spans="2:73" ht="5" customHeight="1" thickBot="1" x14ac:dyDescent="0.4">
      <c r="D54" s="213"/>
      <c r="E54" s="213"/>
      <c r="F54" s="213"/>
      <c r="G54" s="213"/>
      <c r="H54" s="213"/>
      <c r="I54" s="213"/>
      <c r="J54" s="213"/>
      <c r="K54" s="213"/>
      <c r="L54" s="213"/>
      <c r="M54" s="213"/>
      <c r="N54" s="213"/>
      <c r="O54" s="213"/>
      <c r="P54" s="213"/>
      <c r="Q54" s="213"/>
      <c r="R54" s="213"/>
      <c r="S54" s="213"/>
      <c r="T54" s="213"/>
      <c r="U54" s="213"/>
      <c r="V54" s="213"/>
      <c r="W54" s="213"/>
      <c r="X54" s="213"/>
      <c r="Y54" s="213"/>
      <c r="Z54" s="211"/>
      <c r="AA54" s="211"/>
      <c r="AB54" s="211"/>
      <c r="AC54" s="211"/>
    </row>
    <row r="55" spans="2:73" ht="5" customHeight="1" x14ac:dyDescent="0.35">
      <c r="B55" s="647">
        <v>6</v>
      </c>
      <c r="C55" s="219"/>
      <c r="D55" s="220"/>
      <c r="E55" s="220"/>
      <c r="F55" s="220"/>
      <c r="G55" s="220"/>
      <c r="H55" s="220"/>
      <c r="I55" s="220"/>
      <c r="J55" s="220"/>
      <c r="K55" s="220"/>
      <c r="L55" s="220"/>
      <c r="M55" s="220"/>
      <c r="N55" s="220"/>
      <c r="O55" s="220"/>
      <c r="P55" s="220"/>
      <c r="Q55" s="220"/>
      <c r="R55" s="220"/>
      <c r="S55" s="220"/>
      <c r="T55" s="220"/>
      <c r="U55" s="220"/>
      <c r="V55" s="220"/>
      <c r="W55" s="220"/>
      <c r="X55" s="220"/>
      <c r="Y55" s="221"/>
      <c r="Z55" s="222"/>
      <c r="AA55" s="222"/>
      <c r="AB55" s="222"/>
      <c r="AC55" s="223"/>
      <c r="AD55" s="223"/>
      <c r="AE55" s="223"/>
      <c r="AF55" s="223"/>
      <c r="AG55" s="223"/>
      <c r="AH55" s="223"/>
      <c r="AI55" s="223"/>
      <c r="AJ55" s="223"/>
      <c r="AK55" s="223"/>
      <c r="AL55" s="223"/>
      <c r="AM55" s="223"/>
      <c r="AN55" s="223"/>
      <c r="AO55" s="223"/>
      <c r="AP55" s="223"/>
      <c r="AQ55" s="223"/>
      <c r="AR55" s="223"/>
      <c r="AS55" s="223"/>
      <c r="AT55" s="223"/>
      <c r="AU55" s="223"/>
      <c r="AV55" s="222"/>
      <c r="AW55" s="222"/>
      <c r="AX55" s="222"/>
      <c r="AY55" s="222"/>
      <c r="AZ55" s="223"/>
      <c r="BA55" s="224"/>
      <c r="BB55" s="224"/>
      <c r="BC55" s="223"/>
      <c r="BD55" s="224"/>
      <c r="BE55" s="224"/>
      <c r="BF55" s="224"/>
      <c r="BG55" s="224"/>
      <c r="BH55" s="223"/>
      <c r="BI55" s="224"/>
      <c r="BJ55" s="224"/>
      <c r="BK55" s="224"/>
      <c r="BL55" s="224"/>
      <c r="BM55" s="224"/>
      <c r="BN55" s="223"/>
      <c r="BO55" s="224"/>
      <c r="BP55" s="224"/>
      <c r="BQ55" s="224"/>
      <c r="BR55" s="224"/>
      <c r="BS55" s="224"/>
      <c r="BT55" s="224"/>
      <c r="BU55" s="225"/>
    </row>
    <row r="56" spans="2:73" ht="18.5" customHeight="1" x14ac:dyDescent="0.35">
      <c r="B56" s="648"/>
      <c r="C56" s="650" t="s">
        <v>484</v>
      </c>
      <c r="D56" s="651"/>
      <c r="E56" s="651"/>
      <c r="F56" s="651"/>
      <c r="G56" s="212" t="s">
        <v>485</v>
      </c>
      <c r="H56" s="213"/>
      <c r="I56" s="213"/>
      <c r="J56" s="213"/>
      <c r="K56" s="213"/>
      <c r="L56" s="213"/>
      <c r="M56" s="213"/>
      <c r="N56" s="213"/>
      <c r="O56" s="213"/>
      <c r="P56" s="213"/>
      <c r="Q56" s="213"/>
      <c r="R56" s="213"/>
      <c r="S56" s="213" t="s">
        <v>450</v>
      </c>
      <c r="T56" s="652"/>
      <c r="U56" s="652"/>
      <c r="V56" s="652"/>
      <c r="W56" s="652"/>
      <c r="X56" s="652"/>
      <c r="Y56" s="652"/>
      <c r="Z56" s="211" t="s">
        <v>451</v>
      </c>
      <c r="AA56" s="211"/>
      <c r="AB56" s="212" t="s">
        <v>488</v>
      </c>
      <c r="AC56" s="228"/>
      <c r="AD56" s="228"/>
      <c r="AE56" s="228"/>
      <c r="AF56" s="212"/>
      <c r="AG56" s="213"/>
      <c r="AH56" s="213"/>
      <c r="AI56" s="213"/>
      <c r="AJ56" s="213"/>
      <c r="AK56" s="213"/>
      <c r="AL56" s="213"/>
      <c r="AM56" s="213" t="s">
        <v>450</v>
      </c>
      <c r="AN56" s="652"/>
      <c r="AO56" s="652"/>
      <c r="AP56" s="652"/>
      <c r="AQ56" s="652"/>
      <c r="AR56" s="652"/>
      <c r="AS56" s="652"/>
      <c r="AT56" s="211" t="s">
        <v>451</v>
      </c>
      <c r="AU56" s="653" t="s">
        <v>403</v>
      </c>
      <c r="AV56" s="653"/>
      <c r="AW56" s="653"/>
      <c r="AX56" s="653"/>
      <c r="AY56" s="653"/>
      <c r="AZ56" s="644" t="s">
        <v>398</v>
      </c>
      <c r="BA56" s="644"/>
      <c r="BB56" s="644"/>
      <c r="BC56" s="644" t="s">
        <v>404</v>
      </c>
      <c r="BD56" s="644"/>
      <c r="BE56" s="644"/>
      <c r="BF56" s="644"/>
      <c r="BG56" s="644" t="s">
        <v>399</v>
      </c>
      <c r="BH56" s="644"/>
      <c r="BI56" s="644"/>
      <c r="BJ56" s="644"/>
      <c r="BK56" s="644"/>
      <c r="BL56" s="644"/>
      <c r="BM56" s="644"/>
      <c r="BN56" s="644" t="s">
        <v>406</v>
      </c>
      <c r="BO56" s="644"/>
      <c r="BP56" s="644"/>
      <c r="BQ56" s="644"/>
      <c r="BR56" s="644"/>
      <c r="BS56" s="644"/>
      <c r="BT56" s="644"/>
      <c r="BU56" s="229"/>
    </row>
    <row r="57" spans="2:73" ht="5" customHeight="1" x14ac:dyDescent="0.35">
      <c r="B57" s="648"/>
      <c r="C57" s="230"/>
      <c r="D57" s="231"/>
      <c r="E57" s="231"/>
      <c r="F57" s="231"/>
      <c r="G57" s="232"/>
      <c r="H57" s="233"/>
      <c r="I57" s="233"/>
      <c r="J57" s="233"/>
      <c r="K57" s="233"/>
      <c r="L57" s="233"/>
      <c r="M57" s="233"/>
      <c r="N57" s="233"/>
      <c r="O57" s="233"/>
      <c r="P57" s="233"/>
      <c r="Q57" s="233"/>
      <c r="R57" s="233"/>
      <c r="S57" s="233"/>
      <c r="T57" s="234"/>
      <c r="U57" s="234"/>
      <c r="V57" s="234"/>
      <c r="W57" s="234"/>
      <c r="X57" s="234"/>
      <c r="Y57" s="234"/>
      <c r="Z57" s="211"/>
      <c r="AA57" s="211"/>
      <c r="AB57" s="232"/>
      <c r="AC57" s="231"/>
      <c r="AD57" s="231"/>
      <c r="AE57" s="231"/>
      <c r="AF57" s="232"/>
      <c r="AG57" s="233"/>
      <c r="AH57" s="233"/>
      <c r="AI57" s="233"/>
      <c r="AJ57" s="233"/>
      <c r="AK57" s="233"/>
      <c r="AL57" s="233"/>
      <c r="AM57" s="233"/>
      <c r="AN57" s="233"/>
      <c r="AO57" s="233"/>
      <c r="AP57" s="233"/>
      <c r="AQ57" s="233"/>
      <c r="AR57" s="233"/>
      <c r="AS57" s="233"/>
      <c r="AT57" s="211"/>
      <c r="AU57" s="653"/>
      <c r="AV57" s="653"/>
      <c r="AW57" s="653"/>
      <c r="AX57" s="653"/>
      <c r="AY57" s="653"/>
      <c r="AZ57" s="644"/>
      <c r="BA57" s="644"/>
      <c r="BB57" s="644"/>
      <c r="BC57" s="644"/>
      <c r="BD57" s="644"/>
      <c r="BE57" s="644"/>
      <c r="BF57" s="644"/>
      <c r="BG57" s="644"/>
      <c r="BH57" s="644"/>
      <c r="BI57" s="644"/>
      <c r="BJ57" s="644"/>
      <c r="BK57" s="644"/>
      <c r="BL57" s="644"/>
      <c r="BM57" s="644"/>
      <c r="BN57" s="644"/>
      <c r="BO57" s="644"/>
      <c r="BP57" s="644"/>
      <c r="BQ57" s="644"/>
      <c r="BR57" s="644"/>
      <c r="BS57" s="644"/>
      <c r="BT57" s="644"/>
      <c r="BU57" s="229"/>
    </row>
    <row r="58" spans="2:73" ht="5" customHeight="1" x14ac:dyDescent="0.35">
      <c r="B58" s="648"/>
      <c r="C58" s="230"/>
      <c r="D58" s="231"/>
      <c r="E58" s="231"/>
      <c r="F58" s="231"/>
      <c r="G58" s="232"/>
      <c r="H58" s="233"/>
      <c r="I58" s="233"/>
      <c r="J58" s="233"/>
      <c r="K58" s="233"/>
      <c r="L58" s="233"/>
      <c r="M58" s="233"/>
      <c r="N58" s="233"/>
      <c r="O58" s="233"/>
      <c r="P58" s="233"/>
      <c r="Q58" s="233"/>
      <c r="R58" s="233"/>
      <c r="S58" s="233"/>
      <c r="T58" s="232"/>
      <c r="U58" s="232"/>
      <c r="V58" s="232"/>
      <c r="W58" s="232"/>
      <c r="X58" s="232"/>
      <c r="Y58" s="232"/>
      <c r="Z58" s="211"/>
      <c r="AA58" s="211"/>
      <c r="AB58" s="232"/>
      <c r="AC58" s="231"/>
      <c r="AD58" s="231"/>
      <c r="AE58" s="231"/>
      <c r="AF58" s="232"/>
      <c r="AG58" s="233"/>
      <c r="AH58" s="233"/>
      <c r="AI58" s="233"/>
      <c r="AJ58" s="233"/>
      <c r="AK58" s="233"/>
      <c r="AL58" s="233"/>
      <c r="AM58" s="233"/>
      <c r="AN58" s="233"/>
      <c r="AO58" s="233"/>
      <c r="AP58" s="233"/>
      <c r="AQ58" s="210"/>
      <c r="AR58" s="210"/>
      <c r="AS58" s="210"/>
      <c r="AT58" s="211"/>
      <c r="AU58" s="644" t="s">
        <v>401</v>
      </c>
      <c r="AV58" s="644"/>
      <c r="AW58" s="644"/>
      <c r="AX58" s="644"/>
      <c r="AY58" s="644"/>
      <c r="AZ58" s="645">
        <f>IF(基本情報入力シート!J44="","",IF(基本情報入力シート!J44="該当",3500,2500))</f>
        <v>3500</v>
      </c>
      <c r="BA58" s="645"/>
      <c r="BB58" s="645"/>
      <c r="BC58" s="663"/>
      <c r="BD58" s="663"/>
      <c r="BE58" s="663"/>
      <c r="BF58" s="663"/>
      <c r="BG58" s="644" t="s">
        <v>405</v>
      </c>
      <c r="BH58" s="644"/>
      <c r="BI58" s="645">
        <f>AZ58*BC58</f>
        <v>0</v>
      </c>
      <c r="BJ58" s="645"/>
      <c r="BK58" s="645"/>
      <c r="BL58" s="645"/>
      <c r="BM58" s="645"/>
      <c r="BN58" s="654">
        <f>SUM(BI58,BI60)</f>
        <v>0</v>
      </c>
      <c r="BO58" s="655"/>
      <c r="BP58" s="655"/>
      <c r="BQ58" s="655"/>
      <c r="BR58" s="655"/>
      <c r="BS58" s="655"/>
      <c r="BT58" s="656"/>
      <c r="BU58" s="229"/>
    </row>
    <row r="59" spans="2:73" ht="18.5" customHeight="1" x14ac:dyDescent="0.35">
      <c r="B59" s="648"/>
      <c r="C59" s="237" t="s">
        <v>489</v>
      </c>
      <c r="D59" s="213"/>
      <c r="E59" s="213"/>
      <c r="F59" s="213"/>
      <c r="G59" s="213"/>
      <c r="H59" s="213"/>
      <c r="I59" s="213"/>
      <c r="J59" s="213" t="s">
        <v>450</v>
      </c>
      <c r="K59" s="664"/>
      <c r="L59" s="664"/>
      <c r="M59" s="664"/>
      <c r="N59" s="664"/>
      <c r="O59" s="664"/>
      <c r="P59" s="664"/>
      <c r="Q59" s="664"/>
      <c r="R59" s="664"/>
      <c r="S59" s="664"/>
      <c r="T59" s="664"/>
      <c r="U59" s="664"/>
      <c r="V59" s="664"/>
      <c r="W59" s="664"/>
      <c r="X59" s="664"/>
      <c r="Y59" s="664"/>
      <c r="Z59" s="664"/>
      <c r="AA59" s="664"/>
      <c r="AB59" s="664"/>
      <c r="AC59" s="664"/>
      <c r="AD59" s="664"/>
      <c r="AE59" s="664"/>
      <c r="AF59" s="664"/>
      <c r="AG59" s="664"/>
      <c r="AH59" s="664"/>
      <c r="AI59" s="664"/>
      <c r="AJ59" s="664"/>
      <c r="AK59" s="664"/>
      <c r="AL59" s="664"/>
      <c r="AM59" s="664"/>
      <c r="AN59" s="664"/>
      <c r="AO59" s="664"/>
      <c r="AP59" s="664"/>
      <c r="AQ59" s="664"/>
      <c r="AR59" s="664"/>
      <c r="AS59" s="664"/>
      <c r="AT59" s="208" t="s">
        <v>451</v>
      </c>
      <c r="AU59" s="644"/>
      <c r="AV59" s="644"/>
      <c r="AW59" s="644"/>
      <c r="AX59" s="644"/>
      <c r="AY59" s="644"/>
      <c r="AZ59" s="645"/>
      <c r="BA59" s="645"/>
      <c r="BB59" s="645"/>
      <c r="BC59" s="663"/>
      <c r="BD59" s="663"/>
      <c r="BE59" s="663"/>
      <c r="BF59" s="663"/>
      <c r="BG59" s="644"/>
      <c r="BH59" s="644"/>
      <c r="BI59" s="645"/>
      <c r="BJ59" s="645"/>
      <c r="BK59" s="645"/>
      <c r="BL59" s="645"/>
      <c r="BM59" s="645"/>
      <c r="BN59" s="657"/>
      <c r="BO59" s="658"/>
      <c r="BP59" s="658"/>
      <c r="BQ59" s="658"/>
      <c r="BR59" s="658"/>
      <c r="BS59" s="658"/>
      <c r="BT59" s="659"/>
      <c r="BU59" s="229"/>
    </row>
    <row r="60" spans="2:73" ht="5" customHeight="1" x14ac:dyDescent="0.35">
      <c r="B60" s="648"/>
      <c r="C60" s="230"/>
      <c r="D60" s="231"/>
      <c r="E60" s="231"/>
      <c r="F60" s="231"/>
      <c r="G60" s="232"/>
      <c r="H60" s="233"/>
      <c r="I60" s="233"/>
      <c r="J60" s="233"/>
      <c r="K60" s="233"/>
      <c r="L60" s="233"/>
      <c r="M60" s="233"/>
      <c r="N60" s="233"/>
      <c r="O60" s="233"/>
      <c r="P60" s="233"/>
      <c r="Q60" s="233"/>
      <c r="R60" s="233"/>
      <c r="S60" s="233"/>
      <c r="T60" s="232"/>
      <c r="U60" s="232"/>
      <c r="V60" s="232"/>
      <c r="W60" s="232"/>
      <c r="X60" s="232"/>
      <c r="Y60" s="232"/>
      <c r="Z60" s="211"/>
      <c r="AA60" s="211"/>
      <c r="AB60" s="235"/>
      <c r="AM60" s="236"/>
      <c r="AU60" s="644" t="s">
        <v>402</v>
      </c>
      <c r="AV60" s="644"/>
      <c r="AW60" s="644"/>
      <c r="AX60" s="644"/>
      <c r="AY60" s="644"/>
      <c r="AZ60" s="645">
        <f>IF(基本情報入力シート!J44="","",IF(基本情報入力シート!J44="該当",5000,4000))</f>
        <v>5000</v>
      </c>
      <c r="BA60" s="645"/>
      <c r="BB60" s="645"/>
      <c r="BC60" s="663"/>
      <c r="BD60" s="663"/>
      <c r="BE60" s="663"/>
      <c r="BF60" s="663"/>
      <c r="BG60" s="644" t="s">
        <v>405</v>
      </c>
      <c r="BH60" s="644"/>
      <c r="BI60" s="645">
        <f>AZ60*BC60</f>
        <v>0</v>
      </c>
      <c r="BJ60" s="645"/>
      <c r="BK60" s="645"/>
      <c r="BL60" s="645"/>
      <c r="BM60" s="645"/>
      <c r="BN60" s="657"/>
      <c r="BO60" s="658"/>
      <c r="BP60" s="658"/>
      <c r="BQ60" s="658"/>
      <c r="BR60" s="658"/>
      <c r="BS60" s="658"/>
      <c r="BT60" s="659"/>
      <c r="BU60" s="229"/>
    </row>
    <row r="61" spans="2:73" ht="18.5" customHeight="1" x14ac:dyDescent="0.35">
      <c r="B61" s="648"/>
      <c r="C61" s="238" t="s">
        <v>490</v>
      </c>
      <c r="J61" s="646" t="s">
        <v>468</v>
      </c>
      <c r="K61" s="646"/>
      <c r="L61" s="646" t="s">
        <v>11</v>
      </c>
      <c r="M61" s="646"/>
      <c r="N61" s="245"/>
      <c r="O61" s="208" t="s">
        <v>12</v>
      </c>
      <c r="P61" s="245"/>
      <c r="Q61" s="208" t="s">
        <v>66</v>
      </c>
      <c r="R61" s="245"/>
      <c r="S61" s="208" t="s">
        <v>13</v>
      </c>
      <c r="U61" s="646" t="s">
        <v>469</v>
      </c>
      <c r="V61" s="646"/>
      <c r="W61" s="646" t="s">
        <v>11</v>
      </c>
      <c r="X61" s="646"/>
      <c r="Y61" s="245"/>
      <c r="Z61" s="208" t="s">
        <v>12</v>
      </c>
      <c r="AA61" s="245"/>
      <c r="AB61" s="208" t="s">
        <v>66</v>
      </c>
      <c r="AC61" s="245"/>
      <c r="AD61" s="208" t="s">
        <v>13</v>
      </c>
      <c r="AU61" s="644"/>
      <c r="AV61" s="644"/>
      <c r="AW61" s="644"/>
      <c r="AX61" s="644"/>
      <c r="AY61" s="644"/>
      <c r="AZ61" s="645"/>
      <c r="BA61" s="645"/>
      <c r="BB61" s="645"/>
      <c r="BC61" s="663"/>
      <c r="BD61" s="663"/>
      <c r="BE61" s="663"/>
      <c r="BF61" s="663"/>
      <c r="BG61" s="644"/>
      <c r="BH61" s="644"/>
      <c r="BI61" s="645"/>
      <c r="BJ61" s="645"/>
      <c r="BK61" s="645"/>
      <c r="BL61" s="645"/>
      <c r="BM61" s="645"/>
      <c r="BN61" s="660"/>
      <c r="BO61" s="661"/>
      <c r="BP61" s="661"/>
      <c r="BQ61" s="661"/>
      <c r="BR61" s="661"/>
      <c r="BS61" s="661"/>
      <c r="BT61" s="662"/>
      <c r="BU61" s="229"/>
    </row>
    <row r="62" spans="2:73" ht="5" customHeight="1" thickBot="1" x14ac:dyDescent="0.4">
      <c r="B62" s="649"/>
      <c r="C62" s="240"/>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2"/>
    </row>
    <row r="63" spans="2:73" x14ac:dyDescent="0.35">
      <c r="D63" s="213"/>
      <c r="E63" s="213"/>
      <c r="F63" s="213"/>
      <c r="G63" s="213"/>
      <c r="H63" s="213"/>
      <c r="I63" s="213"/>
      <c r="J63" s="213"/>
      <c r="K63" s="213"/>
      <c r="L63" s="213"/>
      <c r="M63" s="213"/>
      <c r="N63" s="213"/>
      <c r="O63" s="213"/>
      <c r="P63" s="213"/>
      <c r="Q63" s="213"/>
      <c r="R63" s="213"/>
      <c r="S63" s="213"/>
      <c r="T63" s="213"/>
      <c r="U63" s="213"/>
      <c r="V63" s="213"/>
      <c r="W63" s="213"/>
      <c r="X63" s="213"/>
      <c r="Y63" s="213"/>
      <c r="Z63" s="211"/>
      <c r="AA63" s="211"/>
      <c r="AB63" s="211"/>
      <c r="AC63" s="211"/>
    </row>
  </sheetData>
  <sheetProtection algorithmName="SHA-512" hashValue="daGpXkwKsw4s8+roI/151Z09PfHjf0d5SisMrUWVP9dJz0znbq0z5+gRK61XRpuFSP0cn/n/oxG83fXX/leU8w==" saltValue="UdPiEoIbkCBe1i5uMWpG0w==" spinCount="100000" sheet="1" selectLockedCells="1"/>
  <mergeCells count="164">
    <mergeCell ref="AT5:AY5"/>
    <mergeCell ref="AT4:AY4"/>
    <mergeCell ref="AT3:AY3"/>
    <mergeCell ref="AT2:AY2"/>
    <mergeCell ref="AZ2:BU2"/>
    <mergeCell ref="AZ3:BU3"/>
    <mergeCell ref="AZ4:BU4"/>
    <mergeCell ref="AZ5:BU5"/>
    <mergeCell ref="AZ6:BU6"/>
    <mergeCell ref="AT7:AY7"/>
    <mergeCell ref="BC7:BD7"/>
    <mergeCell ref="BN7:BO7"/>
    <mergeCell ref="AT6:AY6"/>
    <mergeCell ref="BG22:BH23"/>
    <mergeCell ref="BN11:BT12"/>
    <mergeCell ref="BN13:BT16"/>
    <mergeCell ref="BI22:BM23"/>
    <mergeCell ref="AU11:AY12"/>
    <mergeCell ref="AZ11:BB12"/>
    <mergeCell ref="BC11:BF12"/>
    <mergeCell ref="BC13:BF14"/>
    <mergeCell ref="BC15:BF16"/>
    <mergeCell ref="BG11:BM12"/>
    <mergeCell ref="BG13:BH14"/>
    <mergeCell ref="BG15:BH16"/>
    <mergeCell ref="BI13:BM14"/>
    <mergeCell ref="BI15:BM16"/>
    <mergeCell ref="BG20:BM21"/>
    <mergeCell ref="BN20:BT21"/>
    <mergeCell ref="AU13:AY14"/>
    <mergeCell ref="AU15:AY16"/>
    <mergeCell ref="AZ13:BB14"/>
    <mergeCell ref="AZ15:BB16"/>
    <mergeCell ref="BG29:BM30"/>
    <mergeCell ref="BN29:BT30"/>
    <mergeCell ref="BG31:BH32"/>
    <mergeCell ref="BI31:BM32"/>
    <mergeCell ref="BN31:BT34"/>
    <mergeCell ref="BG33:BH34"/>
    <mergeCell ref="BI33:BM34"/>
    <mergeCell ref="AU20:AY21"/>
    <mergeCell ref="AU22:AY23"/>
    <mergeCell ref="AZ20:BB21"/>
    <mergeCell ref="AZ22:BB23"/>
    <mergeCell ref="BC20:BF21"/>
    <mergeCell ref="BC22:BF23"/>
    <mergeCell ref="AU24:AY25"/>
    <mergeCell ref="AZ24:BB25"/>
    <mergeCell ref="BC24:BF25"/>
    <mergeCell ref="BG24:BH25"/>
    <mergeCell ref="BI24:BM25"/>
    <mergeCell ref="AU29:AY30"/>
    <mergeCell ref="AZ29:BB30"/>
    <mergeCell ref="BC29:BF30"/>
    <mergeCell ref="AU31:AY32"/>
    <mergeCell ref="AZ31:BB32"/>
    <mergeCell ref="BC31:BF32"/>
    <mergeCell ref="B10:B17"/>
    <mergeCell ref="B19:B26"/>
    <mergeCell ref="B2:K2"/>
    <mergeCell ref="B28:B35"/>
    <mergeCell ref="C29:F29"/>
    <mergeCell ref="K23:AS23"/>
    <mergeCell ref="C11:F11"/>
    <mergeCell ref="AN11:AS11"/>
    <mergeCell ref="C20:F20"/>
    <mergeCell ref="T11:Y11"/>
    <mergeCell ref="L16:M16"/>
    <mergeCell ref="W16:X16"/>
    <mergeCell ref="U16:V16"/>
    <mergeCell ref="T20:Y20"/>
    <mergeCell ref="AN20:AS20"/>
    <mergeCell ref="AN29:AS29"/>
    <mergeCell ref="K14:AS14"/>
    <mergeCell ref="J16:K16"/>
    <mergeCell ref="J25:K25"/>
    <mergeCell ref="L25:M25"/>
    <mergeCell ref="U25:V25"/>
    <mergeCell ref="W25:X25"/>
    <mergeCell ref="K32:AS32"/>
    <mergeCell ref="AU33:AY34"/>
    <mergeCell ref="AZ33:BB34"/>
    <mergeCell ref="BC33:BF34"/>
    <mergeCell ref="J34:K34"/>
    <mergeCell ref="L34:M34"/>
    <mergeCell ref="U34:V34"/>
    <mergeCell ref="W34:X34"/>
    <mergeCell ref="T29:Y29"/>
    <mergeCell ref="B37:B44"/>
    <mergeCell ref="C38:F38"/>
    <mergeCell ref="AN38:AS38"/>
    <mergeCell ref="AU38:AY39"/>
    <mergeCell ref="AZ38:BB39"/>
    <mergeCell ref="BC38:BF39"/>
    <mergeCell ref="T38:Y38"/>
    <mergeCell ref="BG38:BM39"/>
    <mergeCell ref="BN38:BT39"/>
    <mergeCell ref="AU40:AY41"/>
    <mergeCell ref="AZ40:BB41"/>
    <mergeCell ref="BC40:BF41"/>
    <mergeCell ref="BG40:BH41"/>
    <mergeCell ref="BI40:BM41"/>
    <mergeCell ref="BN40:BT43"/>
    <mergeCell ref="K41:AS41"/>
    <mergeCell ref="AU42:AY43"/>
    <mergeCell ref="AZ42:BB43"/>
    <mergeCell ref="BC42:BF43"/>
    <mergeCell ref="BG42:BH43"/>
    <mergeCell ref="BI42:BM43"/>
    <mergeCell ref="J43:K43"/>
    <mergeCell ref="L43:M43"/>
    <mergeCell ref="U43:V43"/>
    <mergeCell ref="W43:X43"/>
    <mergeCell ref="BN49:BT52"/>
    <mergeCell ref="K50:AS50"/>
    <mergeCell ref="AU51:AY52"/>
    <mergeCell ref="AZ51:BB52"/>
    <mergeCell ref="BC51:BF52"/>
    <mergeCell ref="BG51:BH52"/>
    <mergeCell ref="BI51:BM52"/>
    <mergeCell ref="J52:K52"/>
    <mergeCell ref="L52:M52"/>
    <mergeCell ref="U52:V52"/>
    <mergeCell ref="W52:X52"/>
    <mergeCell ref="BN22:BT25"/>
    <mergeCell ref="B55:B62"/>
    <mergeCell ref="C56:F56"/>
    <mergeCell ref="AN56:AS56"/>
    <mergeCell ref="AU56:AY57"/>
    <mergeCell ref="AZ56:BB57"/>
    <mergeCell ref="BC56:BF57"/>
    <mergeCell ref="BG56:BM57"/>
    <mergeCell ref="BN56:BT57"/>
    <mergeCell ref="AU58:AY59"/>
    <mergeCell ref="AZ58:BB59"/>
    <mergeCell ref="BC58:BF59"/>
    <mergeCell ref="BG58:BH59"/>
    <mergeCell ref="BI58:BM59"/>
    <mergeCell ref="BN58:BT61"/>
    <mergeCell ref="K59:AS59"/>
    <mergeCell ref="AU60:AY61"/>
    <mergeCell ref="AZ60:BB61"/>
    <mergeCell ref="BC60:BF61"/>
    <mergeCell ref="BN47:BT48"/>
    <mergeCell ref="AU49:AY50"/>
    <mergeCell ref="AZ49:BB50"/>
    <mergeCell ref="BC49:BF50"/>
    <mergeCell ref="BG49:BH50"/>
    <mergeCell ref="BG60:BH61"/>
    <mergeCell ref="BI60:BM61"/>
    <mergeCell ref="J61:K61"/>
    <mergeCell ref="B46:B53"/>
    <mergeCell ref="C47:F47"/>
    <mergeCell ref="L61:M61"/>
    <mergeCell ref="U61:V61"/>
    <mergeCell ref="W61:X61"/>
    <mergeCell ref="T47:Y47"/>
    <mergeCell ref="T56:Y56"/>
    <mergeCell ref="BI49:BM50"/>
    <mergeCell ref="AN47:AS47"/>
    <mergeCell ref="AU47:AY48"/>
    <mergeCell ref="AZ47:BB48"/>
    <mergeCell ref="BC47:BF48"/>
    <mergeCell ref="BG47:BM48"/>
  </mergeCells>
  <phoneticPr fontId="2"/>
  <conditionalFormatting sqref="A1:BU63">
    <cfRule type="expression" dxfId="5" priority="1">
      <formula>同行支援=""</formula>
    </cfRule>
  </conditionalFormatting>
  <hyperlinks>
    <hyperlink ref="BV2" location="目次!A1" display="目次に戻る" xr:uid="{B2871CA5-D592-43B8-AC22-D6F697A0EEF7}"/>
  </hyperlinks>
  <printOptions horizontalCentered="1"/>
  <pageMargins left="0.3" right="0" top="0.69" bottom="0.4" header="0.51181102362204722" footer="0.28999999999999998"/>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2F9D9-5035-4895-8A97-C84B7A0AF21B}">
  <sheetPr codeName="Sheet7">
    <tabColor rgb="FF0070C0"/>
    <pageSetUpPr fitToPage="1"/>
  </sheetPr>
  <dimension ref="A1:CE60"/>
  <sheetViews>
    <sheetView showGridLines="0" view="pageBreakPreview" topLeftCell="A28" zoomScaleNormal="69" zoomScaleSheetLayoutView="100" workbookViewId="0">
      <selection activeCell="B11" sqref="B11:BY12"/>
    </sheetView>
  </sheetViews>
  <sheetFormatPr defaultColWidth="8.6640625" defaultRowHeight="15" x14ac:dyDescent="0.55000000000000004"/>
  <cols>
    <col min="1" max="1" width="2.58203125" style="173" customWidth="1"/>
    <col min="2" max="2" width="1.58203125" style="173" customWidth="1"/>
    <col min="3" max="3" width="2.58203125" style="175" customWidth="1"/>
    <col min="4" max="15" width="2.58203125" style="173" customWidth="1"/>
    <col min="16" max="16" width="4.1640625" style="173" bestFit="1" customWidth="1"/>
    <col min="17" max="17" width="2.58203125" style="173" customWidth="1"/>
    <col min="18" max="19" width="4.1640625" style="173" bestFit="1" customWidth="1"/>
    <col min="20" max="20" width="2.58203125" style="173" customWidth="1"/>
    <col min="21" max="21" width="4.1640625" style="173" bestFit="1" customWidth="1"/>
    <col min="22" max="28" width="2.58203125" style="173" customWidth="1"/>
    <col min="29" max="29" width="4.1640625" style="173" bestFit="1" customWidth="1"/>
    <col min="30" max="30" width="2.58203125" style="173" customWidth="1"/>
    <col min="31" max="31" width="4.1640625" style="173" bestFit="1" customWidth="1"/>
    <col min="32" max="32" width="2.58203125" style="173" customWidth="1"/>
    <col min="33" max="33" width="4.1640625" style="173" bestFit="1" customWidth="1"/>
    <col min="34" max="34" width="2.58203125" style="173" customWidth="1"/>
    <col min="35" max="35" width="4.1640625" style="173" bestFit="1" customWidth="1"/>
    <col min="36" max="62" width="2.58203125" style="173" customWidth="1"/>
    <col min="63" max="63" width="4.1640625" style="173" bestFit="1" customWidth="1"/>
    <col min="64" max="64" width="2.58203125" style="173" customWidth="1"/>
    <col min="65" max="65" width="4.1640625" style="173" bestFit="1" customWidth="1"/>
    <col min="66" max="73" width="2.58203125" style="173" customWidth="1"/>
    <col min="74" max="74" width="4.1640625" style="173" bestFit="1" customWidth="1"/>
    <col min="75" max="75" width="2.58203125" style="173" customWidth="1"/>
    <col min="76" max="76" width="4.1640625" style="173" bestFit="1" customWidth="1"/>
    <col min="77" max="78" width="2.58203125" style="173" customWidth="1"/>
    <col min="79" max="79" width="81.58203125" style="173" customWidth="1"/>
    <col min="80" max="82" width="8.6640625" style="173"/>
    <col min="83" max="83" width="22.4140625" style="173" customWidth="1"/>
    <col min="84" max="16384" width="8.6640625" style="173"/>
  </cols>
  <sheetData>
    <row r="1" spans="2:79" ht="18.5" thickBot="1" x14ac:dyDescent="0.6">
      <c r="C1" s="174"/>
    </row>
    <row r="2" spans="2:79" ht="18.5" customHeight="1" thickBot="1" x14ac:dyDescent="0.6">
      <c r="B2" s="621" t="s">
        <v>443</v>
      </c>
      <c r="C2" s="622"/>
      <c r="D2" s="622"/>
      <c r="E2" s="622"/>
      <c r="F2" s="622"/>
      <c r="G2" s="622"/>
      <c r="H2" s="622"/>
      <c r="I2" s="622"/>
      <c r="J2" s="622"/>
      <c r="K2" s="623"/>
      <c r="L2" s="246"/>
      <c r="M2" s="246"/>
      <c r="N2" s="246"/>
      <c r="O2" s="246"/>
      <c r="P2" s="246"/>
      <c r="Q2" s="246"/>
      <c r="R2" s="246"/>
      <c r="S2" s="246"/>
      <c r="T2" s="246"/>
      <c r="U2" s="246"/>
      <c r="V2" s="246"/>
      <c r="AV2" s="615" t="s">
        <v>349</v>
      </c>
      <c r="AW2" s="615"/>
      <c r="AX2" s="615"/>
      <c r="AY2" s="615"/>
      <c r="AZ2" s="615"/>
      <c r="BA2" s="615"/>
      <c r="BB2" s="615"/>
      <c r="BC2" s="615"/>
      <c r="BD2" s="722" t="str">
        <f>基本情報入力シート!J32</f>
        <v>ヘルパーステーション　◇◇ケアサービス</v>
      </c>
      <c r="BE2" s="722"/>
      <c r="BF2" s="722"/>
      <c r="BG2" s="722"/>
      <c r="BH2" s="722"/>
      <c r="BI2" s="722"/>
      <c r="BJ2" s="722"/>
      <c r="BK2" s="722"/>
      <c r="BL2" s="722"/>
      <c r="BM2" s="722"/>
      <c r="BN2" s="722"/>
      <c r="BO2" s="722"/>
      <c r="BP2" s="722"/>
      <c r="BQ2" s="722"/>
      <c r="BR2" s="722"/>
      <c r="BS2" s="722"/>
      <c r="BT2" s="722"/>
      <c r="BU2" s="722"/>
      <c r="BV2" s="722"/>
      <c r="BW2" s="722"/>
      <c r="BX2" s="722"/>
      <c r="BY2" s="722"/>
      <c r="CA2" s="345" t="s">
        <v>730</v>
      </c>
    </row>
    <row r="3" spans="2:79" ht="18.5" customHeight="1" thickTop="1" thickBot="1" x14ac:dyDescent="0.6">
      <c r="B3" s="723"/>
      <c r="C3" s="723"/>
      <c r="AV3" s="616" t="s">
        <v>388</v>
      </c>
      <c r="AW3" s="616"/>
      <c r="AX3" s="616"/>
      <c r="AY3" s="616"/>
      <c r="AZ3" s="616"/>
      <c r="BA3" s="616"/>
      <c r="BB3" s="616"/>
      <c r="BC3" s="616"/>
      <c r="BD3" s="710">
        <f>ROUNDDOWN(MIN(BD4,400000),-3)</f>
        <v>300000</v>
      </c>
      <c r="BE3" s="710"/>
      <c r="BF3" s="710"/>
      <c r="BG3" s="710"/>
      <c r="BH3" s="710"/>
      <c r="BI3" s="710"/>
      <c r="BJ3" s="710"/>
      <c r="BK3" s="710"/>
      <c r="BL3" s="710"/>
      <c r="BM3" s="710"/>
      <c r="BN3" s="710"/>
      <c r="BO3" s="710"/>
      <c r="BP3" s="710"/>
      <c r="BQ3" s="710"/>
      <c r="BR3" s="710"/>
      <c r="BS3" s="710"/>
      <c r="BT3" s="710"/>
      <c r="BU3" s="710"/>
      <c r="BV3" s="710"/>
      <c r="BW3" s="710"/>
      <c r="BX3" s="710"/>
      <c r="BY3" s="710"/>
      <c r="CA3" s="179" t="s">
        <v>682</v>
      </c>
    </row>
    <row r="4" spans="2:79" ht="18.5" customHeight="1" thickTop="1" thickBot="1" x14ac:dyDescent="0.6">
      <c r="B4" s="181" t="s">
        <v>449</v>
      </c>
      <c r="D4" s="181"/>
      <c r="E4" s="181"/>
      <c r="F4" s="181"/>
      <c r="G4" s="181"/>
      <c r="H4" s="181"/>
      <c r="I4" s="181"/>
      <c r="J4" s="181"/>
      <c r="K4" s="180"/>
      <c r="L4" s="180"/>
      <c r="M4" s="180"/>
      <c r="N4" s="180"/>
      <c r="O4" s="180"/>
      <c r="P4" s="180"/>
      <c r="Q4" s="180"/>
      <c r="R4" s="180"/>
      <c r="S4" s="180"/>
      <c r="T4" s="180"/>
      <c r="U4" s="180"/>
      <c r="V4" s="180"/>
      <c r="W4" s="180"/>
      <c r="X4" s="180"/>
      <c r="Y4" s="180"/>
      <c r="Z4" s="180"/>
      <c r="AA4" s="180"/>
      <c r="AB4" s="180"/>
      <c r="AC4" s="180"/>
      <c r="AD4" s="180"/>
      <c r="AE4" s="180"/>
      <c r="AV4" s="616" t="s">
        <v>1</v>
      </c>
      <c r="AW4" s="616"/>
      <c r="AX4" s="616"/>
      <c r="AY4" s="616"/>
      <c r="AZ4" s="616"/>
      <c r="BA4" s="616"/>
      <c r="BB4" s="616"/>
      <c r="BC4" s="616"/>
      <c r="BD4" s="710">
        <f>SUM(BR38,BR54)</f>
        <v>300000</v>
      </c>
      <c r="BE4" s="710"/>
      <c r="BF4" s="710"/>
      <c r="BG4" s="710"/>
      <c r="BH4" s="710"/>
      <c r="BI4" s="710"/>
      <c r="BJ4" s="710"/>
      <c r="BK4" s="710"/>
      <c r="BL4" s="710"/>
      <c r="BM4" s="710"/>
      <c r="BN4" s="710"/>
      <c r="BO4" s="710"/>
      <c r="BP4" s="710"/>
      <c r="BQ4" s="710"/>
      <c r="BR4" s="710"/>
      <c r="BS4" s="710"/>
      <c r="BT4" s="710"/>
      <c r="BU4" s="710"/>
      <c r="BV4" s="710"/>
      <c r="BW4" s="710"/>
      <c r="BX4" s="710"/>
      <c r="BY4" s="710"/>
    </row>
    <row r="5" spans="2:79" ht="18.5" customHeight="1" thickTop="1" thickBot="1" x14ac:dyDescent="0.6">
      <c r="B5" s="718" t="s">
        <v>769</v>
      </c>
      <c r="C5" s="719"/>
      <c r="D5" s="630" t="s">
        <v>445</v>
      </c>
      <c r="E5" s="631"/>
      <c r="F5" s="631"/>
      <c r="G5" s="631"/>
      <c r="H5" s="631"/>
      <c r="I5" s="631"/>
      <c r="J5" s="631"/>
      <c r="K5" s="631"/>
      <c r="L5" s="631"/>
      <c r="M5" s="631"/>
      <c r="N5" s="631"/>
      <c r="O5" s="631"/>
      <c r="P5" s="631"/>
      <c r="Q5" s="631"/>
      <c r="R5" s="631"/>
      <c r="S5" s="631"/>
      <c r="T5" s="631"/>
      <c r="U5" s="632"/>
      <c r="X5" s="180"/>
      <c r="Y5" s="180"/>
      <c r="Z5" s="180"/>
      <c r="AA5" s="180"/>
      <c r="AB5" s="180"/>
      <c r="AC5" s="180"/>
      <c r="AD5" s="180"/>
      <c r="AE5" s="180"/>
      <c r="AV5" s="616" t="s">
        <v>390</v>
      </c>
      <c r="AW5" s="616"/>
      <c r="AX5" s="616"/>
      <c r="AY5" s="616"/>
      <c r="AZ5" s="616"/>
      <c r="BA5" s="616"/>
      <c r="BB5" s="616"/>
      <c r="BC5" s="616"/>
      <c r="BD5" s="710">
        <f>MIN(ROUNDDOWN(BD4-BD6,-3),BD3)</f>
        <v>300000</v>
      </c>
      <c r="BE5" s="710"/>
      <c r="BF5" s="710"/>
      <c r="BG5" s="710"/>
      <c r="BH5" s="710"/>
      <c r="BI5" s="710"/>
      <c r="BJ5" s="710"/>
      <c r="BK5" s="710"/>
      <c r="BL5" s="710"/>
      <c r="BM5" s="710"/>
      <c r="BN5" s="710"/>
      <c r="BO5" s="710"/>
      <c r="BP5" s="710"/>
      <c r="BQ5" s="710"/>
      <c r="BR5" s="710"/>
      <c r="BS5" s="710"/>
      <c r="BT5" s="710"/>
      <c r="BU5" s="710"/>
      <c r="BV5" s="710"/>
      <c r="BW5" s="710"/>
      <c r="BX5" s="710"/>
      <c r="BY5" s="710"/>
      <c r="CA5" s="179" t="s">
        <v>683</v>
      </c>
    </row>
    <row r="6" spans="2:79" ht="18.5" customHeight="1" thickTop="1" thickBot="1" x14ac:dyDescent="0.4">
      <c r="B6" s="720"/>
      <c r="C6" s="721"/>
      <c r="D6" s="633"/>
      <c r="E6" s="634"/>
      <c r="F6" s="634"/>
      <c r="G6" s="634"/>
      <c r="H6" s="634"/>
      <c r="I6" s="634"/>
      <c r="J6" s="634"/>
      <c r="K6" s="634"/>
      <c r="L6" s="634"/>
      <c r="M6" s="634"/>
      <c r="N6" s="634"/>
      <c r="O6" s="634"/>
      <c r="P6" s="634"/>
      <c r="Q6" s="634"/>
      <c r="R6" s="634"/>
      <c r="S6" s="634"/>
      <c r="T6" s="634"/>
      <c r="U6" s="635"/>
      <c r="X6" s="180"/>
      <c r="Y6" s="180"/>
      <c r="Z6" s="180"/>
      <c r="AA6" s="180"/>
      <c r="AB6" s="180"/>
      <c r="AC6" s="180"/>
      <c r="AD6" s="180"/>
      <c r="AE6" s="180"/>
      <c r="AV6" s="616" t="s">
        <v>389</v>
      </c>
      <c r="AW6" s="616"/>
      <c r="AX6" s="616"/>
      <c r="AY6" s="616"/>
      <c r="AZ6" s="616"/>
      <c r="BA6" s="616"/>
      <c r="BB6" s="616"/>
      <c r="BC6" s="616"/>
      <c r="BD6" s="711"/>
      <c r="BE6" s="711"/>
      <c r="BF6" s="711"/>
      <c r="BG6" s="711"/>
      <c r="BH6" s="711"/>
      <c r="BI6" s="711"/>
      <c r="BJ6" s="711"/>
      <c r="BK6" s="711"/>
      <c r="BL6" s="711"/>
      <c r="BM6" s="711"/>
      <c r="BN6" s="711"/>
      <c r="BO6" s="711"/>
      <c r="BP6" s="711"/>
      <c r="BQ6" s="711"/>
      <c r="BR6" s="711"/>
      <c r="BS6" s="711"/>
      <c r="BT6" s="711"/>
      <c r="BU6" s="711"/>
      <c r="BV6" s="711"/>
      <c r="BW6" s="711"/>
      <c r="BX6" s="711"/>
      <c r="BY6" s="711"/>
      <c r="CA6" s="78" t="s">
        <v>408</v>
      </c>
    </row>
    <row r="7" spans="2:79" ht="18.5" customHeight="1" thickTop="1" thickBot="1" x14ac:dyDescent="0.6">
      <c r="B7" s="718"/>
      <c r="C7" s="719"/>
      <c r="D7" s="630" t="s">
        <v>446</v>
      </c>
      <c r="E7" s="631"/>
      <c r="F7" s="631"/>
      <c r="G7" s="631"/>
      <c r="H7" s="631"/>
      <c r="I7" s="631"/>
      <c r="J7" s="631"/>
      <c r="K7" s="631"/>
      <c r="L7" s="631"/>
      <c r="M7" s="631"/>
      <c r="N7" s="631"/>
      <c r="O7" s="631"/>
      <c r="P7" s="631"/>
      <c r="Q7" s="631"/>
      <c r="R7" s="631"/>
      <c r="S7" s="631"/>
      <c r="T7" s="631"/>
      <c r="U7" s="632"/>
      <c r="X7" s="180"/>
      <c r="Y7" s="180"/>
      <c r="Z7" s="180"/>
      <c r="AA7" s="180"/>
      <c r="AB7" s="180"/>
      <c r="AC7" s="180"/>
      <c r="AD7" s="180"/>
      <c r="AE7" s="180"/>
      <c r="AF7" s="180"/>
      <c r="AG7" s="180"/>
      <c r="AH7" s="180"/>
      <c r="AI7" s="180"/>
      <c r="AJ7" s="180"/>
      <c r="AK7" s="180"/>
      <c r="AL7" s="180"/>
      <c r="AM7" s="180"/>
      <c r="AN7" s="180"/>
      <c r="AO7" s="180"/>
      <c r="AP7" s="180"/>
      <c r="AV7" s="616" t="s">
        <v>386</v>
      </c>
      <c r="AW7" s="616"/>
      <c r="AX7" s="616"/>
      <c r="AY7" s="616"/>
      <c r="AZ7" s="616"/>
      <c r="BA7" s="616"/>
      <c r="BB7" s="616"/>
      <c r="BC7" s="616"/>
      <c r="BD7" s="637" t="s">
        <v>468</v>
      </c>
      <c r="BE7" s="637"/>
      <c r="BF7" s="637"/>
      <c r="BG7" s="636" t="s">
        <v>11</v>
      </c>
      <c r="BH7" s="636"/>
      <c r="BI7" s="202">
        <v>8</v>
      </c>
      <c r="BJ7" s="202" t="s">
        <v>12</v>
      </c>
      <c r="BK7" s="75">
        <v>10</v>
      </c>
      <c r="BL7" s="202" t="s">
        <v>66</v>
      </c>
      <c r="BM7" s="75">
        <v>15</v>
      </c>
      <c r="BN7" s="202" t="s">
        <v>13</v>
      </c>
      <c r="BO7" s="637" t="s">
        <v>469</v>
      </c>
      <c r="BP7" s="637"/>
      <c r="BQ7" s="637"/>
      <c r="BR7" s="636" t="s">
        <v>11</v>
      </c>
      <c r="BS7" s="636"/>
      <c r="BT7" s="75">
        <v>8</v>
      </c>
      <c r="BU7" s="202" t="s">
        <v>12</v>
      </c>
      <c r="BV7" s="75">
        <v>12</v>
      </c>
      <c r="BW7" s="202" t="s">
        <v>66</v>
      </c>
      <c r="BX7" s="75">
        <v>31</v>
      </c>
      <c r="BY7" s="202" t="s">
        <v>13</v>
      </c>
      <c r="CA7" s="179" t="s">
        <v>613</v>
      </c>
    </row>
    <row r="8" spans="2:79" ht="18.5" customHeight="1" thickTop="1" thickBot="1" x14ac:dyDescent="0.6">
      <c r="B8" s="720"/>
      <c r="C8" s="721"/>
      <c r="D8" s="633"/>
      <c r="E8" s="634"/>
      <c r="F8" s="634"/>
      <c r="G8" s="634"/>
      <c r="H8" s="634"/>
      <c r="I8" s="634"/>
      <c r="J8" s="634"/>
      <c r="K8" s="634"/>
      <c r="L8" s="634"/>
      <c r="M8" s="634"/>
      <c r="N8" s="634"/>
      <c r="O8" s="634"/>
      <c r="P8" s="634"/>
      <c r="Q8" s="634"/>
      <c r="R8" s="634"/>
      <c r="S8" s="634"/>
      <c r="T8" s="634"/>
      <c r="U8" s="635"/>
      <c r="X8" s="180"/>
      <c r="Y8" s="180"/>
      <c r="Z8" s="180"/>
      <c r="AA8" s="180"/>
      <c r="AB8" s="180"/>
      <c r="AC8" s="180"/>
      <c r="AD8" s="180"/>
      <c r="AE8" s="180"/>
      <c r="AF8" s="180"/>
      <c r="AG8" s="180"/>
      <c r="AH8" s="180"/>
      <c r="AI8" s="180"/>
      <c r="AJ8" s="180"/>
      <c r="AK8" s="180"/>
      <c r="AL8" s="180"/>
      <c r="AM8" s="180"/>
      <c r="AN8" s="180"/>
      <c r="AO8" s="180"/>
      <c r="AP8" s="180"/>
    </row>
    <row r="9" spans="2:79" ht="5" customHeight="1" x14ac:dyDescent="0.55000000000000004">
      <c r="C9" s="197"/>
      <c r="D9" s="197"/>
      <c r="E9" s="198"/>
      <c r="F9" s="198"/>
      <c r="G9" s="198"/>
      <c r="H9" s="198"/>
      <c r="I9" s="198"/>
      <c r="J9" s="198"/>
      <c r="K9" s="198"/>
      <c r="L9" s="198"/>
      <c r="M9" s="198"/>
      <c r="N9" s="198"/>
      <c r="O9" s="198"/>
      <c r="P9" s="198"/>
      <c r="Q9" s="198"/>
      <c r="R9" s="198"/>
      <c r="S9" s="198"/>
      <c r="T9" s="198"/>
      <c r="U9" s="198"/>
      <c r="V9" s="198"/>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row>
    <row r="10" spans="2:79" ht="18.5" customHeight="1" thickBot="1" x14ac:dyDescent="0.6">
      <c r="B10" s="247" t="s">
        <v>448</v>
      </c>
      <c r="D10" s="248"/>
      <c r="E10" s="199"/>
      <c r="F10" s="199"/>
      <c r="G10" s="199"/>
      <c r="H10" s="199"/>
      <c r="I10" s="199"/>
      <c r="J10" s="180" t="s">
        <v>458</v>
      </c>
      <c r="K10" s="198"/>
      <c r="L10" s="198"/>
      <c r="M10" s="198"/>
      <c r="N10" s="198"/>
      <c r="O10" s="198"/>
      <c r="P10" s="198"/>
      <c r="Q10" s="198"/>
      <c r="R10" s="198"/>
      <c r="S10" s="198"/>
      <c r="T10" s="198"/>
      <c r="U10" s="198"/>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180"/>
      <c r="BE10" s="180"/>
      <c r="BF10" s="180"/>
      <c r="BG10" s="180"/>
    </row>
    <row r="11" spans="2:79" ht="18.5" customHeight="1" x14ac:dyDescent="0.55000000000000004">
      <c r="B11" s="703" t="s">
        <v>770</v>
      </c>
      <c r="C11" s="704"/>
      <c r="D11" s="704"/>
      <c r="E11" s="704"/>
      <c r="F11" s="704"/>
      <c r="G11" s="704"/>
      <c r="H11" s="704"/>
      <c r="I11" s="704"/>
      <c r="J11" s="704"/>
      <c r="K11" s="704"/>
      <c r="L11" s="704"/>
      <c r="M11" s="704"/>
      <c r="N11" s="704"/>
      <c r="O11" s="704"/>
      <c r="P11" s="704"/>
      <c r="Q11" s="704"/>
      <c r="R11" s="704"/>
      <c r="S11" s="704"/>
      <c r="T11" s="704"/>
      <c r="U11" s="704"/>
      <c r="V11" s="704"/>
      <c r="W11" s="704"/>
      <c r="X11" s="704"/>
      <c r="Y11" s="704"/>
      <c r="Z11" s="704"/>
      <c r="AA11" s="704"/>
      <c r="AB11" s="704"/>
      <c r="AC11" s="704"/>
      <c r="AD11" s="704"/>
      <c r="AE11" s="704"/>
      <c r="AF11" s="704"/>
      <c r="AG11" s="704"/>
      <c r="AH11" s="704"/>
      <c r="AI11" s="704"/>
      <c r="AJ11" s="704"/>
      <c r="AK11" s="704"/>
      <c r="AL11" s="704"/>
      <c r="AM11" s="704"/>
      <c r="AN11" s="704"/>
      <c r="AO11" s="704"/>
      <c r="AP11" s="704"/>
      <c r="AQ11" s="704"/>
      <c r="AR11" s="704"/>
      <c r="AS11" s="704"/>
      <c r="AT11" s="704"/>
      <c r="AU11" s="704"/>
      <c r="AV11" s="704"/>
      <c r="AW11" s="704"/>
      <c r="AX11" s="704"/>
      <c r="AY11" s="704"/>
      <c r="AZ11" s="704"/>
      <c r="BA11" s="704"/>
      <c r="BB11" s="704"/>
      <c r="BC11" s="704"/>
      <c r="BD11" s="704"/>
      <c r="BE11" s="704"/>
      <c r="BF11" s="704"/>
      <c r="BG11" s="704"/>
      <c r="BH11" s="704"/>
      <c r="BI11" s="704"/>
      <c r="BJ11" s="704"/>
      <c r="BK11" s="704"/>
      <c r="BL11" s="704"/>
      <c r="BM11" s="704"/>
      <c r="BN11" s="704"/>
      <c r="BO11" s="704"/>
      <c r="BP11" s="704"/>
      <c r="BQ11" s="704"/>
      <c r="BR11" s="704"/>
      <c r="BS11" s="704"/>
      <c r="BT11" s="704"/>
      <c r="BU11" s="704"/>
      <c r="BV11" s="704"/>
      <c r="BW11" s="704"/>
      <c r="BX11" s="704"/>
      <c r="BY11" s="705"/>
    </row>
    <row r="12" spans="2:79" ht="18.5" customHeight="1" thickBot="1" x14ac:dyDescent="0.6">
      <c r="B12" s="706"/>
      <c r="C12" s="707"/>
      <c r="D12" s="707"/>
      <c r="E12" s="707"/>
      <c r="F12" s="707"/>
      <c r="G12" s="707"/>
      <c r="H12" s="707"/>
      <c r="I12" s="707"/>
      <c r="J12" s="707"/>
      <c r="K12" s="707"/>
      <c r="L12" s="707"/>
      <c r="M12" s="707"/>
      <c r="N12" s="707"/>
      <c r="O12" s="707"/>
      <c r="P12" s="707"/>
      <c r="Q12" s="707"/>
      <c r="R12" s="707"/>
      <c r="S12" s="707"/>
      <c r="T12" s="707"/>
      <c r="U12" s="707"/>
      <c r="V12" s="707"/>
      <c r="W12" s="707"/>
      <c r="X12" s="707"/>
      <c r="Y12" s="707"/>
      <c r="Z12" s="707"/>
      <c r="AA12" s="707"/>
      <c r="AB12" s="707"/>
      <c r="AC12" s="707"/>
      <c r="AD12" s="707"/>
      <c r="AE12" s="707"/>
      <c r="AF12" s="707"/>
      <c r="AG12" s="707"/>
      <c r="AH12" s="707"/>
      <c r="AI12" s="707"/>
      <c r="AJ12" s="707"/>
      <c r="AK12" s="707"/>
      <c r="AL12" s="707"/>
      <c r="AM12" s="707"/>
      <c r="AN12" s="707"/>
      <c r="AO12" s="707"/>
      <c r="AP12" s="707"/>
      <c r="AQ12" s="707"/>
      <c r="AR12" s="707"/>
      <c r="AS12" s="707"/>
      <c r="AT12" s="707"/>
      <c r="AU12" s="707"/>
      <c r="AV12" s="707"/>
      <c r="AW12" s="707"/>
      <c r="AX12" s="707"/>
      <c r="AY12" s="707"/>
      <c r="AZ12" s="707"/>
      <c r="BA12" s="707"/>
      <c r="BB12" s="707"/>
      <c r="BC12" s="707"/>
      <c r="BD12" s="707"/>
      <c r="BE12" s="707"/>
      <c r="BF12" s="707"/>
      <c r="BG12" s="707"/>
      <c r="BH12" s="707"/>
      <c r="BI12" s="707"/>
      <c r="BJ12" s="707"/>
      <c r="BK12" s="707"/>
      <c r="BL12" s="707"/>
      <c r="BM12" s="707"/>
      <c r="BN12" s="707"/>
      <c r="BO12" s="707"/>
      <c r="BP12" s="707"/>
      <c r="BQ12" s="707"/>
      <c r="BR12" s="707"/>
      <c r="BS12" s="707"/>
      <c r="BT12" s="707"/>
      <c r="BU12" s="707"/>
      <c r="BV12" s="707"/>
      <c r="BW12" s="707"/>
      <c r="BX12" s="707"/>
      <c r="BY12" s="708"/>
    </row>
    <row r="13" spans="2:79" ht="5" customHeight="1" x14ac:dyDescent="0.55000000000000004">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80"/>
      <c r="AG13" s="180"/>
      <c r="AH13" s="180"/>
      <c r="AI13" s="180"/>
      <c r="AJ13" s="180"/>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row>
    <row r="14" spans="2:79" ht="18.5" customHeight="1" thickBot="1" x14ac:dyDescent="0.6">
      <c r="B14" s="247" t="s">
        <v>462</v>
      </c>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row>
    <row r="15" spans="2:79" ht="5" customHeight="1" x14ac:dyDescent="0.55000000000000004">
      <c r="B15" s="182"/>
      <c r="C15" s="249"/>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3"/>
      <c r="BB15" s="183"/>
      <c r="BC15" s="183"/>
      <c r="BD15" s="183"/>
      <c r="BE15" s="183"/>
      <c r="BF15" s="183"/>
      <c r="BG15" s="183"/>
      <c r="BH15" s="183"/>
      <c r="BI15" s="251"/>
      <c r="BJ15" s="251"/>
      <c r="BK15" s="251"/>
      <c r="BL15" s="251"/>
      <c r="BM15" s="251"/>
      <c r="BN15" s="251"/>
      <c r="BO15" s="251"/>
      <c r="BP15" s="251"/>
      <c r="BQ15" s="251"/>
      <c r="BR15" s="251"/>
      <c r="BS15" s="251"/>
      <c r="BT15" s="251"/>
      <c r="BU15" s="251"/>
      <c r="BV15" s="251"/>
      <c r="BW15" s="251"/>
      <c r="BX15" s="251"/>
      <c r="BY15" s="252"/>
    </row>
    <row r="16" spans="2:79" ht="18.5" customHeight="1" x14ac:dyDescent="0.55000000000000004">
      <c r="B16" s="709" t="s">
        <v>463</v>
      </c>
      <c r="C16" s="619"/>
      <c r="D16" s="619"/>
      <c r="E16" s="619"/>
      <c r="F16" s="619"/>
      <c r="G16" s="619"/>
      <c r="H16" s="619"/>
      <c r="I16" s="619"/>
      <c r="J16" s="197" t="s">
        <v>450</v>
      </c>
      <c r="K16" s="609" t="s">
        <v>771</v>
      </c>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609"/>
      <c r="AK16" s="609"/>
      <c r="AL16" s="609"/>
      <c r="AM16" s="609"/>
      <c r="AN16" s="609"/>
      <c r="AO16" s="609"/>
      <c r="AP16" s="609"/>
      <c r="AQ16" s="609"/>
      <c r="AR16" s="609"/>
      <c r="AS16" s="609"/>
      <c r="AT16" s="609"/>
      <c r="AU16" s="609"/>
      <c r="AV16" s="609"/>
      <c r="AW16" s="609"/>
      <c r="AX16" s="609"/>
      <c r="AY16" s="609"/>
      <c r="AZ16" s="609"/>
      <c r="BA16" s="609"/>
      <c r="BB16" s="609"/>
      <c r="BC16" s="609"/>
      <c r="BD16" s="609"/>
      <c r="BE16" s="609"/>
      <c r="BF16" s="609"/>
      <c r="BG16" s="609"/>
      <c r="BH16" s="609"/>
      <c r="BI16" s="609"/>
      <c r="BJ16" s="609"/>
      <c r="BK16" s="609"/>
      <c r="BL16" s="609"/>
      <c r="BM16" s="609"/>
      <c r="BN16" s="609"/>
      <c r="BO16" s="609"/>
      <c r="BP16" s="609"/>
      <c r="BQ16" s="609"/>
      <c r="BR16" s="609"/>
      <c r="BS16" s="609"/>
      <c r="BT16" s="609"/>
      <c r="BU16" s="609"/>
      <c r="BV16" s="609"/>
      <c r="BW16" s="609"/>
      <c r="BX16" s="609"/>
      <c r="BY16" s="254" t="s">
        <v>451</v>
      </c>
    </row>
    <row r="17" spans="1:77" ht="5" customHeight="1" x14ac:dyDescent="0.55000000000000004">
      <c r="B17" s="253"/>
      <c r="C17" s="255"/>
      <c r="D17" s="256"/>
      <c r="E17" s="256"/>
      <c r="F17" s="256"/>
      <c r="G17" s="256"/>
      <c r="H17" s="256"/>
      <c r="I17" s="256"/>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86"/>
      <c r="AG17" s="186"/>
      <c r="AH17" s="186"/>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6"/>
      <c r="BE17" s="186"/>
      <c r="BF17" s="186"/>
      <c r="BG17" s="186"/>
      <c r="BH17" s="186"/>
      <c r="BI17" s="196"/>
      <c r="BJ17" s="196"/>
      <c r="BK17" s="196"/>
      <c r="BL17" s="196"/>
      <c r="BM17" s="196"/>
      <c r="BN17" s="196"/>
      <c r="BO17" s="196"/>
      <c r="BP17" s="196"/>
      <c r="BQ17" s="196"/>
      <c r="BR17" s="196"/>
      <c r="BS17" s="196"/>
      <c r="BT17" s="196"/>
      <c r="BU17" s="196"/>
      <c r="BV17" s="196"/>
      <c r="BW17" s="196"/>
      <c r="BX17" s="196"/>
      <c r="BY17" s="254"/>
    </row>
    <row r="18" spans="1:77" ht="18.5" customHeight="1" x14ac:dyDescent="0.55000000000000004">
      <c r="B18" s="709" t="s">
        <v>464</v>
      </c>
      <c r="C18" s="619"/>
      <c r="D18" s="619"/>
      <c r="E18" s="619"/>
      <c r="F18" s="619"/>
      <c r="G18" s="619"/>
      <c r="H18" s="619"/>
      <c r="I18" s="619"/>
      <c r="J18" s="197" t="s">
        <v>450</v>
      </c>
      <c r="K18" s="609" t="s">
        <v>772</v>
      </c>
      <c r="L18" s="609"/>
      <c r="M18" s="609"/>
      <c r="N18" s="609"/>
      <c r="O18" s="609"/>
      <c r="P18" s="609"/>
      <c r="Q18" s="609"/>
      <c r="R18" s="609"/>
      <c r="S18" s="609"/>
      <c r="T18" s="609"/>
      <c r="U18" s="609"/>
      <c r="V18" s="609"/>
      <c r="W18" s="609"/>
      <c r="X18" s="609"/>
      <c r="Y18" s="609"/>
      <c r="Z18" s="609"/>
      <c r="AA18" s="609"/>
      <c r="AB18" s="609"/>
      <c r="AC18" s="609"/>
      <c r="AD18" s="609"/>
      <c r="AE18" s="609"/>
      <c r="AF18" s="609"/>
      <c r="AG18" s="609"/>
      <c r="AH18" s="609"/>
      <c r="AI18" s="609"/>
      <c r="AJ18" s="609"/>
      <c r="AK18" s="609"/>
      <c r="AL18" s="609"/>
      <c r="AM18" s="609"/>
      <c r="AN18" s="609"/>
      <c r="AO18" s="609"/>
      <c r="AP18" s="609"/>
      <c r="AQ18" s="609"/>
      <c r="AR18" s="609"/>
      <c r="AS18" s="609"/>
      <c r="AT18" s="609"/>
      <c r="AU18" s="609"/>
      <c r="AV18" s="609"/>
      <c r="AW18" s="609"/>
      <c r="AX18" s="609"/>
      <c r="AY18" s="609"/>
      <c r="AZ18" s="609"/>
      <c r="BA18" s="609"/>
      <c r="BB18" s="609"/>
      <c r="BC18" s="609"/>
      <c r="BD18" s="609"/>
      <c r="BE18" s="609"/>
      <c r="BF18" s="609"/>
      <c r="BG18" s="609"/>
      <c r="BH18" s="609"/>
      <c r="BI18" s="609"/>
      <c r="BJ18" s="609"/>
      <c r="BK18" s="609"/>
      <c r="BL18" s="609"/>
      <c r="BM18" s="609"/>
      <c r="BN18" s="609"/>
      <c r="BO18" s="609"/>
      <c r="BP18" s="609"/>
      <c r="BQ18" s="609"/>
      <c r="BR18" s="609"/>
      <c r="BS18" s="609"/>
      <c r="BT18" s="609"/>
      <c r="BU18" s="609"/>
      <c r="BV18" s="609"/>
      <c r="BW18" s="609"/>
      <c r="BX18" s="609"/>
      <c r="BY18" s="254" t="s">
        <v>451</v>
      </c>
    </row>
    <row r="19" spans="1:77" ht="5" customHeight="1" thickBot="1" x14ac:dyDescent="0.6">
      <c r="B19" s="191"/>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192"/>
      <c r="BD19" s="192"/>
      <c r="BE19" s="192"/>
      <c r="BF19" s="192"/>
      <c r="BG19" s="192"/>
      <c r="BH19" s="192"/>
      <c r="BI19" s="258"/>
      <c r="BJ19" s="258"/>
      <c r="BK19" s="258"/>
      <c r="BL19" s="258"/>
      <c r="BM19" s="258"/>
      <c r="BN19" s="258"/>
      <c r="BO19" s="258"/>
      <c r="BP19" s="258"/>
      <c r="BQ19" s="258"/>
      <c r="BR19" s="258"/>
      <c r="BS19" s="258"/>
      <c r="BT19" s="258"/>
      <c r="BU19" s="258"/>
      <c r="BV19" s="258"/>
      <c r="BW19" s="258"/>
      <c r="BX19" s="258"/>
      <c r="BY19" s="259"/>
    </row>
    <row r="20" spans="1:77" ht="5" customHeight="1" x14ac:dyDescent="0.55000000000000004">
      <c r="B20" s="196"/>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86"/>
      <c r="AG20" s="186"/>
      <c r="AH20" s="186"/>
      <c r="AI20" s="186"/>
      <c r="AJ20" s="186"/>
      <c r="AK20" s="186"/>
      <c r="AL20" s="186"/>
      <c r="AM20" s="186"/>
      <c r="AN20" s="186"/>
      <c r="AO20" s="186"/>
      <c r="AP20" s="186"/>
      <c r="AQ20" s="186"/>
      <c r="AR20" s="186"/>
      <c r="AS20" s="186"/>
      <c r="AT20" s="186"/>
      <c r="AU20" s="186"/>
      <c r="AV20" s="186"/>
      <c r="AW20" s="186"/>
      <c r="AX20" s="186"/>
      <c r="AY20" s="186"/>
      <c r="AZ20" s="186"/>
      <c r="BA20" s="186"/>
      <c r="BB20" s="186"/>
      <c r="BC20" s="186"/>
      <c r="BD20" s="186"/>
      <c r="BE20" s="186"/>
      <c r="BF20" s="186"/>
      <c r="BG20" s="186"/>
      <c r="BH20" s="186"/>
      <c r="BI20" s="196"/>
      <c r="BJ20" s="196"/>
      <c r="BK20" s="196"/>
      <c r="BL20" s="196"/>
      <c r="BM20" s="196"/>
      <c r="BN20" s="196"/>
      <c r="BO20" s="196"/>
      <c r="BP20" s="196"/>
      <c r="BQ20" s="196"/>
      <c r="BR20" s="196"/>
      <c r="BS20" s="196"/>
      <c r="BT20" s="196"/>
      <c r="BU20" s="196"/>
      <c r="BV20" s="196"/>
      <c r="BW20" s="196"/>
      <c r="BX20" s="196"/>
      <c r="BY20" s="196"/>
    </row>
    <row r="21" spans="1:77" ht="18.5" customHeight="1" thickBot="1" x14ac:dyDescent="0.6">
      <c r="A21" s="196"/>
      <c r="B21" s="247" t="s">
        <v>474</v>
      </c>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row>
    <row r="22" spans="1:77" ht="5" customHeight="1" x14ac:dyDescent="0.55000000000000004">
      <c r="A22" s="196"/>
      <c r="B22" s="182"/>
      <c r="C22" s="249"/>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251"/>
      <c r="BJ22" s="251"/>
      <c r="BK22" s="251"/>
      <c r="BL22" s="251"/>
      <c r="BM22" s="251"/>
      <c r="BN22" s="251"/>
      <c r="BO22" s="251"/>
      <c r="BP22" s="251"/>
      <c r="BQ22" s="251"/>
      <c r="BR22" s="251"/>
      <c r="BS22" s="251"/>
      <c r="BT22" s="251"/>
      <c r="BU22" s="251"/>
      <c r="BV22" s="251"/>
      <c r="BW22" s="251"/>
      <c r="BX22" s="251"/>
      <c r="BY22" s="252"/>
    </row>
    <row r="23" spans="1:77" ht="18.5" customHeight="1" x14ac:dyDescent="0.55000000000000004">
      <c r="A23" s="196"/>
      <c r="B23" s="185"/>
      <c r="C23" s="713" t="s">
        <v>447</v>
      </c>
      <c r="D23" s="713"/>
      <c r="E23" s="713"/>
      <c r="F23" s="713"/>
      <c r="G23" s="713"/>
      <c r="H23" s="611" t="s">
        <v>468</v>
      </c>
      <c r="I23" s="611"/>
      <c r="J23" s="611"/>
      <c r="K23" s="197" t="s">
        <v>450</v>
      </c>
      <c r="L23" s="611" t="s">
        <v>11</v>
      </c>
      <c r="M23" s="611"/>
      <c r="N23" s="76"/>
      <c r="O23" s="197" t="s">
        <v>12</v>
      </c>
      <c r="P23" s="76"/>
      <c r="Q23" s="197" t="s">
        <v>66</v>
      </c>
      <c r="R23" s="76"/>
      <c r="S23" s="197" t="s">
        <v>13</v>
      </c>
      <c r="T23" s="197" t="s">
        <v>451</v>
      </c>
      <c r="U23" s="611" t="s">
        <v>469</v>
      </c>
      <c r="V23" s="611"/>
      <c r="W23" s="611"/>
      <c r="X23" s="197" t="s">
        <v>450</v>
      </c>
      <c r="Y23" s="611" t="s">
        <v>11</v>
      </c>
      <c r="Z23" s="611"/>
      <c r="AA23" s="76"/>
      <c r="AB23" s="197" t="s">
        <v>12</v>
      </c>
      <c r="AC23" s="76"/>
      <c r="AD23" s="197" t="s">
        <v>66</v>
      </c>
      <c r="AE23" s="76"/>
      <c r="AF23" s="197" t="s">
        <v>13</v>
      </c>
      <c r="AG23" s="186" t="s">
        <v>451</v>
      </c>
      <c r="AH23" s="186"/>
      <c r="AI23" s="186"/>
      <c r="AJ23" s="186"/>
      <c r="AK23" s="186"/>
      <c r="AL23" s="186"/>
      <c r="AM23" s="186"/>
      <c r="AN23" s="186"/>
      <c r="AO23" s="186"/>
      <c r="AP23" s="186"/>
      <c r="AQ23" s="186"/>
      <c r="AR23" s="186"/>
      <c r="AS23" s="186"/>
      <c r="AT23" s="186"/>
      <c r="AU23" s="186"/>
      <c r="AV23" s="186"/>
      <c r="AW23" s="186"/>
      <c r="AX23" s="186"/>
      <c r="AY23" s="186"/>
      <c r="AZ23" s="186"/>
      <c r="BA23" s="186"/>
      <c r="BB23" s="186"/>
      <c r="BC23" s="186"/>
      <c r="BD23" s="186"/>
      <c r="BE23" s="186"/>
      <c r="BF23" s="186"/>
      <c r="BG23" s="186"/>
      <c r="BH23" s="186"/>
      <c r="BI23" s="186"/>
      <c r="BJ23" s="196"/>
      <c r="BK23" s="196"/>
      <c r="BL23" s="196"/>
      <c r="BM23" s="196"/>
      <c r="BN23" s="196"/>
      <c r="BO23" s="196"/>
      <c r="BP23" s="196"/>
      <c r="BQ23" s="196"/>
      <c r="BR23" s="196"/>
      <c r="BS23" s="196"/>
      <c r="BT23" s="196"/>
      <c r="BU23" s="196"/>
      <c r="BV23" s="196"/>
      <c r="BW23" s="196"/>
      <c r="BX23" s="196"/>
      <c r="BY23" s="254"/>
    </row>
    <row r="24" spans="1:77" s="204" customFormat="1" ht="5" customHeight="1" x14ac:dyDescent="0.55000000000000004">
      <c r="A24" s="260"/>
      <c r="B24" s="261"/>
      <c r="C24" s="256"/>
      <c r="D24" s="256"/>
      <c r="E24" s="256"/>
      <c r="F24" s="256"/>
      <c r="G24" s="256"/>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c r="AE24" s="197"/>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260"/>
      <c r="BJ24" s="260"/>
      <c r="BK24" s="260"/>
      <c r="BL24" s="260"/>
      <c r="BM24" s="260"/>
      <c r="BN24" s="260"/>
      <c r="BO24" s="260"/>
      <c r="BP24" s="260"/>
      <c r="BQ24" s="260"/>
      <c r="BR24" s="260"/>
      <c r="BS24" s="260"/>
      <c r="BT24" s="260"/>
      <c r="BU24" s="260"/>
      <c r="BV24" s="260"/>
      <c r="BW24" s="260"/>
      <c r="BX24" s="260"/>
      <c r="BY24" s="262"/>
    </row>
    <row r="25" spans="1:77" ht="18.5" customHeight="1" x14ac:dyDescent="0.55000000000000004">
      <c r="A25" s="196"/>
      <c r="B25" s="185"/>
      <c r="C25" s="713" t="s">
        <v>452</v>
      </c>
      <c r="D25" s="713"/>
      <c r="E25" s="713"/>
      <c r="F25" s="713"/>
      <c r="G25" s="713"/>
      <c r="H25" s="190" t="s">
        <v>450</v>
      </c>
      <c r="I25" s="609"/>
      <c r="J25" s="609"/>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c r="AH25" s="609"/>
      <c r="AI25" s="609"/>
      <c r="AJ25" s="609"/>
      <c r="AK25" s="609"/>
      <c r="AL25" s="609"/>
      <c r="AM25" s="609"/>
      <c r="AN25" s="609"/>
      <c r="AO25" s="609"/>
      <c r="AP25" s="609"/>
      <c r="AQ25" s="609"/>
      <c r="AR25" s="609"/>
      <c r="AS25" s="609"/>
      <c r="AT25" s="609"/>
      <c r="AU25" s="609"/>
      <c r="AV25" s="609"/>
      <c r="AW25" s="609"/>
      <c r="AX25" s="609"/>
      <c r="AY25" s="609"/>
      <c r="AZ25" s="609"/>
      <c r="BA25" s="609"/>
      <c r="BB25" s="609"/>
      <c r="BC25" s="609"/>
      <c r="BD25" s="609"/>
      <c r="BE25" s="609"/>
      <c r="BF25" s="609"/>
      <c r="BG25" s="609"/>
      <c r="BH25" s="609"/>
      <c r="BI25" s="609"/>
      <c r="BJ25" s="609"/>
      <c r="BK25" s="609"/>
      <c r="BL25" s="609"/>
      <c r="BM25" s="609"/>
      <c r="BN25" s="609"/>
      <c r="BO25" s="609"/>
      <c r="BP25" s="609"/>
      <c r="BQ25" s="609"/>
      <c r="BR25" s="609"/>
      <c r="BS25" s="609"/>
      <c r="BT25" s="609"/>
      <c r="BU25" s="609"/>
      <c r="BV25" s="609"/>
      <c r="BW25" s="609"/>
      <c r="BX25" s="609"/>
      <c r="BY25" s="254" t="s">
        <v>451</v>
      </c>
    </row>
    <row r="26" spans="1:77" s="204" customFormat="1" ht="5" customHeight="1" thickBot="1" x14ac:dyDescent="0.6">
      <c r="A26" s="260"/>
      <c r="B26" s="263"/>
      <c r="C26" s="264"/>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7"/>
      <c r="AX26" s="257"/>
      <c r="AY26" s="257"/>
      <c r="AZ26" s="257"/>
      <c r="BA26" s="257"/>
      <c r="BB26" s="257"/>
      <c r="BC26" s="257"/>
      <c r="BD26" s="257"/>
      <c r="BE26" s="257"/>
      <c r="BF26" s="257"/>
      <c r="BG26" s="257"/>
      <c r="BH26" s="265"/>
      <c r="BI26" s="266"/>
      <c r="BJ26" s="266"/>
      <c r="BK26" s="266"/>
      <c r="BL26" s="266"/>
      <c r="BM26" s="266"/>
      <c r="BN26" s="266"/>
      <c r="BO26" s="266"/>
      <c r="BP26" s="266"/>
      <c r="BQ26" s="266"/>
      <c r="BR26" s="266"/>
      <c r="BS26" s="266"/>
      <c r="BT26" s="266"/>
      <c r="BU26" s="266"/>
      <c r="BV26" s="266"/>
      <c r="BW26" s="266"/>
      <c r="BX26" s="266"/>
      <c r="BY26" s="267"/>
    </row>
    <row r="27" spans="1:77" ht="5" customHeight="1" x14ac:dyDescent="0.55000000000000004">
      <c r="A27" s="196"/>
      <c r="C27" s="197"/>
      <c r="D27" s="268"/>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row>
    <row r="28" spans="1:77" ht="18.5" customHeight="1" thickBot="1" x14ac:dyDescent="0.6">
      <c r="A28" s="196"/>
      <c r="B28" s="181" t="s">
        <v>475</v>
      </c>
      <c r="D28" s="181"/>
      <c r="E28" s="181"/>
      <c r="F28" s="181"/>
      <c r="G28" s="181"/>
      <c r="H28" s="181"/>
      <c r="I28" s="181"/>
      <c r="J28" s="181"/>
      <c r="K28" s="181"/>
      <c r="L28" s="181"/>
      <c r="M28" s="181"/>
      <c r="N28" s="180" t="s">
        <v>456</v>
      </c>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row>
    <row r="29" spans="1:77" ht="5" customHeight="1" x14ac:dyDescent="0.55000000000000004">
      <c r="B29" s="182"/>
      <c r="C29" s="269"/>
      <c r="D29" s="269"/>
      <c r="E29" s="269"/>
      <c r="F29" s="269"/>
      <c r="G29" s="269"/>
      <c r="H29" s="269"/>
      <c r="I29" s="269"/>
      <c r="J29" s="269"/>
      <c r="K29" s="269"/>
      <c r="L29" s="269"/>
      <c r="M29" s="269"/>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251"/>
      <c r="BJ29" s="251"/>
      <c r="BK29" s="251"/>
      <c r="BL29" s="251"/>
      <c r="BM29" s="251"/>
      <c r="BN29" s="251"/>
      <c r="BO29" s="251"/>
      <c r="BP29" s="251"/>
      <c r="BQ29" s="251"/>
      <c r="BR29" s="251"/>
      <c r="BS29" s="251"/>
      <c r="BT29" s="251"/>
      <c r="BU29" s="251"/>
      <c r="BV29" s="251"/>
      <c r="BW29" s="251"/>
      <c r="BX29" s="251"/>
      <c r="BY29" s="252"/>
    </row>
    <row r="30" spans="1:77" ht="18.5" customHeight="1" x14ac:dyDescent="0.55000000000000004">
      <c r="B30" s="185"/>
      <c r="C30" s="712" t="s">
        <v>457</v>
      </c>
      <c r="D30" s="712"/>
      <c r="E30" s="712"/>
      <c r="F30" s="270"/>
      <c r="G30" s="270"/>
      <c r="H30" s="270"/>
      <c r="I30" s="270"/>
      <c r="J30" s="270"/>
      <c r="K30" s="270"/>
      <c r="L30" s="270"/>
      <c r="M30" s="270"/>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96"/>
      <c r="BJ30" s="196"/>
      <c r="BK30" s="196"/>
      <c r="BL30" s="196"/>
      <c r="BM30" s="196"/>
      <c r="BN30" s="196"/>
      <c r="BO30" s="196"/>
      <c r="BP30" s="196"/>
      <c r="BQ30" s="196"/>
      <c r="BR30" s="196"/>
      <c r="BS30" s="196"/>
      <c r="BT30" s="196"/>
      <c r="BU30" s="196"/>
      <c r="BV30" s="196"/>
      <c r="BW30" s="196"/>
      <c r="BX30" s="196"/>
      <c r="BY30" s="254"/>
    </row>
    <row r="31" spans="1:77" ht="18.5" customHeight="1" x14ac:dyDescent="0.55000000000000004">
      <c r="B31" s="185"/>
      <c r="C31" s="619" t="s">
        <v>453</v>
      </c>
      <c r="D31" s="619"/>
      <c r="E31" s="619"/>
      <c r="F31" s="619"/>
      <c r="G31" s="619"/>
      <c r="H31" s="619"/>
      <c r="I31" s="619"/>
      <c r="J31" s="186" t="s">
        <v>450</v>
      </c>
      <c r="K31" s="609" t="s">
        <v>773</v>
      </c>
      <c r="L31" s="609"/>
      <c r="M31" s="609"/>
      <c r="N31" s="609"/>
      <c r="O31" s="609"/>
      <c r="P31" s="609"/>
      <c r="Q31" s="609"/>
      <c r="R31" s="609"/>
      <c r="S31" s="609"/>
      <c r="T31" s="609"/>
      <c r="U31" s="609"/>
      <c r="V31" s="609"/>
      <c r="W31" s="609"/>
      <c r="X31" s="609"/>
      <c r="Y31" s="609"/>
      <c r="Z31" s="609"/>
      <c r="AA31" s="609"/>
      <c r="AB31" s="609"/>
      <c r="AC31" s="609"/>
      <c r="AD31" s="609"/>
      <c r="AE31" s="609"/>
      <c r="AF31" s="609"/>
      <c r="AG31" s="609"/>
      <c r="AH31" s="609"/>
      <c r="AI31" s="609"/>
      <c r="AJ31" s="609"/>
      <c r="AK31" s="609"/>
      <c r="AL31" s="609"/>
      <c r="AM31" s="609"/>
      <c r="AN31" s="609"/>
      <c r="AO31" s="609"/>
      <c r="AP31" s="609"/>
      <c r="AQ31" s="609"/>
      <c r="AR31" s="609"/>
      <c r="AS31" s="609"/>
      <c r="AT31" s="609"/>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609"/>
      <c r="BS31" s="609"/>
      <c r="BT31" s="609"/>
      <c r="BU31" s="609"/>
      <c r="BV31" s="609"/>
      <c r="BW31" s="609"/>
      <c r="BX31" s="609"/>
      <c r="BY31" s="254" t="s">
        <v>451</v>
      </c>
    </row>
    <row r="32" spans="1:77" s="204" customFormat="1" ht="5" customHeight="1" x14ac:dyDescent="0.55000000000000004">
      <c r="B32" s="261"/>
      <c r="C32" s="256"/>
      <c r="D32" s="256"/>
      <c r="E32" s="256"/>
      <c r="F32" s="256"/>
      <c r="G32" s="256"/>
      <c r="H32" s="256"/>
      <c r="I32" s="256"/>
      <c r="J32" s="190"/>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0"/>
      <c r="AS32" s="190"/>
      <c r="AT32" s="190"/>
      <c r="AU32" s="190"/>
      <c r="AV32" s="190"/>
      <c r="AW32" s="190"/>
      <c r="AX32" s="190"/>
      <c r="AY32" s="190"/>
      <c r="AZ32" s="190"/>
      <c r="BA32" s="190"/>
      <c r="BB32" s="190"/>
      <c r="BC32" s="190"/>
      <c r="BD32" s="190"/>
      <c r="BE32" s="190"/>
      <c r="BF32" s="190"/>
      <c r="BG32" s="190"/>
      <c r="BH32" s="190"/>
      <c r="BI32" s="260"/>
      <c r="BJ32" s="260"/>
      <c r="BK32" s="260"/>
      <c r="BL32" s="260"/>
      <c r="BM32" s="260"/>
      <c r="BN32" s="260"/>
      <c r="BO32" s="260"/>
      <c r="BP32" s="260"/>
      <c r="BQ32" s="260"/>
      <c r="BR32" s="260"/>
      <c r="BS32" s="260"/>
      <c r="BT32" s="260"/>
      <c r="BU32" s="260"/>
      <c r="BV32" s="260"/>
      <c r="BW32" s="260"/>
      <c r="BX32" s="260"/>
      <c r="BY32" s="262"/>
    </row>
    <row r="33" spans="2:83" ht="18.5" customHeight="1" x14ac:dyDescent="0.55000000000000004">
      <c r="B33" s="185"/>
      <c r="C33" s="619" t="s">
        <v>454</v>
      </c>
      <c r="D33" s="619"/>
      <c r="E33" s="619"/>
      <c r="F33" s="619"/>
      <c r="G33" s="619"/>
      <c r="H33" s="619"/>
      <c r="I33" s="619"/>
      <c r="J33" s="186" t="s">
        <v>450</v>
      </c>
      <c r="K33" s="609" t="s">
        <v>774</v>
      </c>
      <c r="L33" s="609"/>
      <c r="M33" s="609"/>
      <c r="N33" s="609"/>
      <c r="O33" s="609"/>
      <c r="P33" s="609"/>
      <c r="Q33" s="609"/>
      <c r="R33" s="609"/>
      <c r="S33" s="609"/>
      <c r="T33" s="609"/>
      <c r="U33" s="609"/>
      <c r="V33" s="609"/>
      <c r="W33" s="609"/>
      <c r="X33" s="609"/>
      <c r="Y33" s="609"/>
      <c r="Z33" s="609"/>
      <c r="AA33" s="609"/>
      <c r="AB33" s="609"/>
      <c r="AC33" s="609"/>
      <c r="AD33" s="609"/>
      <c r="AE33" s="609"/>
      <c r="AF33" s="609"/>
      <c r="AG33" s="609"/>
      <c r="AH33" s="609"/>
      <c r="AI33" s="609"/>
      <c r="AJ33" s="609"/>
      <c r="AK33" s="609"/>
      <c r="AL33" s="609"/>
      <c r="AM33" s="609"/>
      <c r="AN33" s="609"/>
      <c r="AO33" s="609"/>
      <c r="AP33" s="609"/>
      <c r="AQ33" s="609"/>
      <c r="AR33" s="609"/>
      <c r="AS33" s="609"/>
      <c r="AT33" s="609"/>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609"/>
      <c r="BS33" s="609"/>
      <c r="BT33" s="609"/>
      <c r="BU33" s="609"/>
      <c r="BV33" s="609"/>
      <c r="BW33" s="609"/>
      <c r="BX33" s="609"/>
      <c r="BY33" s="254" t="s">
        <v>451</v>
      </c>
    </row>
    <row r="34" spans="2:83" s="204" customFormat="1" ht="5" customHeight="1" x14ac:dyDescent="0.55000000000000004">
      <c r="B34" s="261"/>
      <c r="C34" s="256"/>
      <c r="D34" s="256"/>
      <c r="E34" s="256"/>
      <c r="F34" s="256"/>
      <c r="G34" s="256"/>
      <c r="H34" s="256"/>
      <c r="I34" s="256"/>
      <c r="J34" s="190"/>
      <c r="K34" s="197"/>
      <c r="L34" s="197"/>
      <c r="M34" s="197"/>
      <c r="N34" s="197"/>
      <c r="O34" s="197"/>
      <c r="P34" s="197"/>
      <c r="Q34" s="190"/>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260"/>
      <c r="BJ34" s="260"/>
      <c r="BK34" s="260"/>
      <c r="BL34" s="260"/>
      <c r="BM34" s="260"/>
      <c r="BN34" s="260"/>
      <c r="BO34" s="260"/>
      <c r="BP34" s="260"/>
      <c r="BQ34" s="260"/>
      <c r="BR34" s="260"/>
      <c r="BS34" s="260"/>
      <c r="BT34" s="260"/>
      <c r="BU34" s="260"/>
      <c r="BV34" s="260"/>
      <c r="BW34" s="260"/>
      <c r="BX34" s="260"/>
      <c r="BY34" s="262"/>
    </row>
    <row r="35" spans="2:83" ht="18.5" customHeight="1" x14ac:dyDescent="0.55000000000000004">
      <c r="B35" s="185"/>
      <c r="C35" s="619" t="s">
        <v>412</v>
      </c>
      <c r="D35" s="619"/>
      <c r="E35" s="619"/>
      <c r="F35" s="619"/>
      <c r="G35" s="619"/>
      <c r="H35" s="619"/>
      <c r="I35" s="619"/>
      <c r="J35" s="188"/>
      <c r="K35" s="610" t="s">
        <v>468</v>
      </c>
      <c r="L35" s="610"/>
      <c r="M35" s="610"/>
      <c r="N35" s="186" t="s">
        <v>455</v>
      </c>
      <c r="O35" s="610" t="s">
        <v>11</v>
      </c>
      <c r="P35" s="610"/>
      <c r="Q35" s="77">
        <v>8</v>
      </c>
      <c r="R35" s="186" t="s">
        <v>12</v>
      </c>
      <c r="S35" s="77">
        <v>10</v>
      </c>
      <c r="T35" s="186" t="s">
        <v>66</v>
      </c>
      <c r="U35" s="77">
        <v>15</v>
      </c>
      <c r="V35" s="186" t="s">
        <v>13</v>
      </c>
      <c r="W35" s="186"/>
      <c r="X35" s="610" t="s">
        <v>469</v>
      </c>
      <c r="Y35" s="610"/>
      <c r="Z35" s="610"/>
      <c r="AA35" s="186" t="s">
        <v>455</v>
      </c>
      <c r="AB35" s="610" t="s">
        <v>11</v>
      </c>
      <c r="AC35" s="610"/>
      <c r="AD35" s="610"/>
      <c r="AE35" s="77">
        <v>8</v>
      </c>
      <c r="AF35" s="186" t="s">
        <v>12</v>
      </c>
      <c r="AG35" s="77">
        <v>12</v>
      </c>
      <c r="AH35" s="186" t="s">
        <v>66</v>
      </c>
      <c r="AI35" s="77">
        <v>31</v>
      </c>
      <c r="AJ35" s="186" t="s">
        <v>13</v>
      </c>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96"/>
      <c r="BK35" s="196"/>
      <c r="BL35" s="196"/>
      <c r="BM35" s="196"/>
      <c r="BN35" s="196"/>
      <c r="BO35" s="196"/>
      <c r="BP35" s="196"/>
      <c r="BQ35" s="196"/>
      <c r="BR35" s="196"/>
      <c r="BS35" s="196"/>
      <c r="BT35" s="196"/>
      <c r="BU35" s="196"/>
      <c r="BV35" s="196"/>
      <c r="BW35" s="196"/>
      <c r="BX35" s="196"/>
      <c r="BY35" s="254"/>
      <c r="CD35" s="606"/>
      <c r="CE35" s="606"/>
    </row>
    <row r="36" spans="2:83" s="204" customFormat="1" ht="5" customHeight="1" x14ac:dyDescent="0.55000000000000004">
      <c r="B36" s="261"/>
      <c r="C36" s="256"/>
      <c r="D36" s="256"/>
      <c r="E36" s="256"/>
      <c r="F36" s="256"/>
      <c r="G36" s="256"/>
      <c r="H36" s="256"/>
      <c r="I36" s="256"/>
      <c r="J36" s="256"/>
      <c r="K36" s="197"/>
      <c r="L36" s="197"/>
      <c r="M36" s="197"/>
      <c r="N36" s="190"/>
      <c r="O36" s="197"/>
      <c r="P36" s="197"/>
      <c r="Q36" s="190"/>
      <c r="R36" s="190"/>
      <c r="S36" s="190"/>
      <c r="T36" s="190"/>
      <c r="U36" s="190"/>
      <c r="V36" s="190"/>
      <c r="W36" s="190"/>
      <c r="X36" s="197"/>
      <c r="Y36" s="197"/>
      <c r="Z36" s="197"/>
      <c r="AA36" s="190"/>
      <c r="AB36" s="197"/>
      <c r="AC36" s="197"/>
      <c r="AD36" s="197"/>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260"/>
      <c r="BK36" s="260"/>
      <c r="BL36" s="260"/>
      <c r="BM36" s="260"/>
      <c r="BN36" s="260"/>
      <c r="BO36" s="260"/>
      <c r="BP36" s="260"/>
      <c r="BQ36" s="260"/>
      <c r="BR36" s="260"/>
      <c r="BS36" s="260"/>
      <c r="BT36" s="260"/>
      <c r="BU36" s="260"/>
      <c r="BV36" s="260"/>
      <c r="BW36" s="260"/>
      <c r="BX36" s="260"/>
      <c r="BY36" s="262"/>
      <c r="CB36" s="173"/>
      <c r="CC36" s="173"/>
      <c r="CD36" s="606"/>
      <c r="CE36" s="606"/>
    </row>
    <row r="37" spans="2:83" ht="18.5" customHeight="1" x14ac:dyDescent="0.55000000000000004">
      <c r="B37" s="185"/>
      <c r="C37" s="601" t="s">
        <v>387</v>
      </c>
      <c r="D37" s="601"/>
      <c r="E37" s="601"/>
      <c r="F37" s="601"/>
      <c r="G37" s="601"/>
      <c r="H37" s="602" t="s">
        <v>67</v>
      </c>
      <c r="I37" s="603"/>
      <c r="J37" s="603"/>
      <c r="K37" s="603"/>
      <c r="L37" s="603"/>
      <c r="M37" s="604"/>
      <c r="N37" s="602" t="s">
        <v>686</v>
      </c>
      <c r="O37" s="603"/>
      <c r="P37" s="603"/>
      <c r="Q37" s="603"/>
      <c r="R37" s="603"/>
      <c r="S37" s="603"/>
      <c r="T37" s="603"/>
      <c r="U37" s="603"/>
      <c r="V37" s="603"/>
      <c r="W37" s="603"/>
      <c r="X37" s="603"/>
      <c r="Y37" s="603"/>
      <c r="Z37" s="603"/>
      <c r="AA37" s="603"/>
      <c r="AB37" s="603"/>
      <c r="AC37" s="603"/>
      <c r="AD37" s="603"/>
      <c r="AE37" s="603"/>
      <c r="AF37" s="603"/>
      <c r="AG37" s="603"/>
      <c r="AH37" s="603"/>
      <c r="AI37" s="603"/>
      <c r="AJ37" s="603"/>
      <c r="AK37" s="603"/>
      <c r="AL37" s="603"/>
      <c r="AM37" s="603"/>
      <c r="AN37" s="603"/>
      <c r="AO37" s="603"/>
      <c r="AP37" s="603"/>
      <c r="AQ37" s="603"/>
      <c r="AR37" s="603"/>
      <c r="AS37" s="603"/>
      <c r="AT37" s="603"/>
      <c r="AU37" s="603"/>
      <c r="AV37" s="603"/>
      <c r="AW37" s="603"/>
      <c r="AX37" s="603"/>
      <c r="AY37" s="603"/>
      <c r="AZ37" s="603"/>
      <c r="BA37" s="603"/>
      <c r="BB37" s="603"/>
      <c r="BC37" s="603"/>
      <c r="BD37" s="603"/>
      <c r="BE37" s="603"/>
      <c r="BF37" s="603"/>
      <c r="BG37" s="603"/>
      <c r="BH37" s="603"/>
      <c r="BI37" s="603"/>
      <c r="BJ37" s="603"/>
      <c r="BK37" s="603"/>
      <c r="BL37" s="603"/>
      <c r="BM37" s="603"/>
      <c r="BN37" s="603"/>
      <c r="BO37" s="603"/>
      <c r="BP37" s="604"/>
      <c r="BQ37" s="196"/>
      <c r="BR37" s="186" t="s">
        <v>459</v>
      </c>
      <c r="BS37" s="270"/>
      <c r="BT37" s="270"/>
      <c r="BU37" s="186"/>
      <c r="BV37" s="186"/>
      <c r="BW37" s="186"/>
      <c r="BX37" s="186"/>
      <c r="BY37" s="254"/>
      <c r="CD37" s="196"/>
      <c r="CE37" s="196"/>
    </row>
    <row r="38" spans="2:83" ht="18.5" customHeight="1" x14ac:dyDescent="0.55000000000000004">
      <c r="B38" s="185"/>
      <c r="C38" s="614" t="s">
        <v>615</v>
      </c>
      <c r="D38" s="614"/>
      <c r="E38" s="614"/>
      <c r="F38" s="614"/>
      <c r="G38" s="614"/>
      <c r="H38" s="715">
        <v>300000</v>
      </c>
      <c r="I38" s="716"/>
      <c r="J38" s="716"/>
      <c r="K38" s="716"/>
      <c r="L38" s="716"/>
      <c r="M38" s="717"/>
      <c r="N38" s="598" t="s">
        <v>775</v>
      </c>
      <c r="O38" s="599"/>
      <c r="P38" s="599"/>
      <c r="Q38" s="599"/>
      <c r="R38" s="599"/>
      <c r="S38" s="599"/>
      <c r="T38" s="599"/>
      <c r="U38" s="599"/>
      <c r="V38" s="599"/>
      <c r="W38" s="599"/>
      <c r="X38" s="599"/>
      <c r="Y38" s="599"/>
      <c r="Z38" s="599"/>
      <c r="AA38" s="599"/>
      <c r="AB38" s="599"/>
      <c r="AC38" s="599"/>
      <c r="AD38" s="599"/>
      <c r="AE38" s="599"/>
      <c r="AF38" s="599"/>
      <c r="AG38" s="599"/>
      <c r="AH38" s="599"/>
      <c r="AI38" s="599"/>
      <c r="AJ38" s="599"/>
      <c r="AK38" s="599"/>
      <c r="AL38" s="599"/>
      <c r="AM38" s="599"/>
      <c r="AN38" s="599"/>
      <c r="AO38" s="599"/>
      <c r="AP38" s="599"/>
      <c r="AQ38" s="599"/>
      <c r="AR38" s="599"/>
      <c r="AS38" s="599"/>
      <c r="AT38" s="599"/>
      <c r="AU38" s="599"/>
      <c r="AV38" s="599"/>
      <c r="AW38" s="599"/>
      <c r="AX38" s="599"/>
      <c r="AY38" s="599"/>
      <c r="AZ38" s="599"/>
      <c r="BA38" s="599"/>
      <c r="BB38" s="599"/>
      <c r="BC38" s="599"/>
      <c r="BD38" s="599"/>
      <c r="BE38" s="599"/>
      <c r="BF38" s="599"/>
      <c r="BG38" s="599"/>
      <c r="BH38" s="599"/>
      <c r="BI38" s="599"/>
      <c r="BJ38" s="599"/>
      <c r="BK38" s="599"/>
      <c r="BL38" s="599"/>
      <c r="BM38" s="599"/>
      <c r="BN38" s="599"/>
      <c r="BO38" s="599"/>
      <c r="BP38" s="600"/>
      <c r="BQ38" s="196"/>
      <c r="BR38" s="613">
        <f>SUM(H38:M42)</f>
        <v>300000</v>
      </c>
      <c r="BS38" s="613"/>
      <c r="BT38" s="613"/>
      <c r="BU38" s="613"/>
      <c r="BV38" s="613"/>
      <c r="BW38" s="613"/>
      <c r="BX38" s="714" t="s">
        <v>5</v>
      </c>
      <c r="BY38" s="714"/>
      <c r="CD38" s="196"/>
      <c r="CE38" s="196"/>
    </row>
    <row r="39" spans="2:83" ht="18.5" customHeight="1" x14ac:dyDescent="0.55000000000000004">
      <c r="B39" s="185"/>
      <c r="C39" s="614"/>
      <c r="D39" s="614"/>
      <c r="E39" s="614"/>
      <c r="F39" s="614"/>
      <c r="G39" s="614"/>
      <c r="H39" s="715"/>
      <c r="I39" s="716"/>
      <c r="J39" s="716"/>
      <c r="K39" s="716"/>
      <c r="L39" s="716"/>
      <c r="M39" s="717"/>
      <c r="N39" s="598"/>
      <c r="O39" s="599"/>
      <c r="P39" s="599"/>
      <c r="Q39" s="599"/>
      <c r="R39" s="599"/>
      <c r="S39" s="599"/>
      <c r="T39" s="599"/>
      <c r="U39" s="599"/>
      <c r="V39" s="599"/>
      <c r="W39" s="599"/>
      <c r="X39" s="599"/>
      <c r="Y39" s="599"/>
      <c r="Z39" s="599"/>
      <c r="AA39" s="599"/>
      <c r="AB39" s="599"/>
      <c r="AC39" s="599"/>
      <c r="AD39" s="599"/>
      <c r="AE39" s="599"/>
      <c r="AF39" s="599"/>
      <c r="AG39" s="599"/>
      <c r="AH39" s="599"/>
      <c r="AI39" s="599"/>
      <c r="AJ39" s="599"/>
      <c r="AK39" s="599"/>
      <c r="AL39" s="599"/>
      <c r="AM39" s="599"/>
      <c r="AN39" s="599"/>
      <c r="AO39" s="599"/>
      <c r="AP39" s="599"/>
      <c r="AQ39" s="599"/>
      <c r="AR39" s="599"/>
      <c r="AS39" s="599"/>
      <c r="AT39" s="599"/>
      <c r="AU39" s="599"/>
      <c r="AV39" s="599"/>
      <c r="AW39" s="599"/>
      <c r="AX39" s="599"/>
      <c r="AY39" s="599"/>
      <c r="AZ39" s="599"/>
      <c r="BA39" s="599"/>
      <c r="BB39" s="599"/>
      <c r="BC39" s="599"/>
      <c r="BD39" s="599"/>
      <c r="BE39" s="599"/>
      <c r="BF39" s="599"/>
      <c r="BG39" s="599"/>
      <c r="BH39" s="599"/>
      <c r="BI39" s="599"/>
      <c r="BJ39" s="599"/>
      <c r="BK39" s="599"/>
      <c r="BL39" s="599"/>
      <c r="BM39" s="599"/>
      <c r="BN39" s="599"/>
      <c r="BO39" s="599"/>
      <c r="BP39" s="600"/>
      <c r="BQ39" s="196"/>
      <c r="BR39" s="196"/>
      <c r="BS39" s="196"/>
      <c r="BT39" s="196"/>
      <c r="BU39" s="196"/>
      <c r="BV39" s="196"/>
      <c r="BW39" s="196"/>
      <c r="BX39" s="196"/>
      <c r="BY39" s="254"/>
      <c r="CD39" s="196"/>
      <c r="CE39" s="196"/>
    </row>
    <row r="40" spans="2:83" ht="18.5" customHeight="1" x14ac:dyDescent="0.55000000000000004">
      <c r="B40" s="185"/>
      <c r="C40" s="614"/>
      <c r="D40" s="614"/>
      <c r="E40" s="614"/>
      <c r="F40" s="614"/>
      <c r="G40" s="614"/>
      <c r="H40" s="715"/>
      <c r="I40" s="716"/>
      <c r="J40" s="716"/>
      <c r="K40" s="716"/>
      <c r="L40" s="716"/>
      <c r="M40" s="717"/>
      <c r="N40" s="598"/>
      <c r="O40" s="599"/>
      <c r="P40" s="599"/>
      <c r="Q40" s="599"/>
      <c r="R40" s="599"/>
      <c r="S40" s="599"/>
      <c r="T40" s="599"/>
      <c r="U40" s="599"/>
      <c r="V40" s="599"/>
      <c r="W40" s="599"/>
      <c r="X40" s="599"/>
      <c r="Y40" s="599"/>
      <c r="Z40" s="599"/>
      <c r="AA40" s="599"/>
      <c r="AB40" s="599"/>
      <c r="AC40" s="599"/>
      <c r="AD40" s="599"/>
      <c r="AE40" s="599"/>
      <c r="AF40" s="599"/>
      <c r="AG40" s="599"/>
      <c r="AH40" s="599"/>
      <c r="AI40" s="599"/>
      <c r="AJ40" s="599"/>
      <c r="AK40" s="599"/>
      <c r="AL40" s="599"/>
      <c r="AM40" s="599"/>
      <c r="AN40" s="599"/>
      <c r="AO40" s="599"/>
      <c r="AP40" s="599"/>
      <c r="AQ40" s="599"/>
      <c r="AR40" s="599"/>
      <c r="AS40" s="599"/>
      <c r="AT40" s="599"/>
      <c r="AU40" s="599"/>
      <c r="AV40" s="599"/>
      <c r="AW40" s="599"/>
      <c r="AX40" s="599"/>
      <c r="AY40" s="599"/>
      <c r="AZ40" s="599"/>
      <c r="BA40" s="599"/>
      <c r="BB40" s="599"/>
      <c r="BC40" s="599"/>
      <c r="BD40" s="599"/>
      <c r="BE40" s="599"/>
      <c r="BF40" s="599"/>
      <c r="BG40" s="599"/>
      <c r="BH40" s="599"/>
      <c r="BI40" s="599"/>
      <c r="BJ40" s="599"/>
      <c r="BK40" s="599"/>
      <c r="BL40" s="599"/>
      <c r="BM40" s="599"/>
      <c r="BN40" s="599"/>
      <c r="BO40" s="599"/>
      <c r="BP40" s="600"/>
      <c r="BQ40" s="196"/>
      <c r="BR40" s="196"/>
      <c r="BS40" s="196"/>
      <c r="BT40" s="196"/>
      <c r="BU40" s="196"/>
      <c r="BV40" s="196"/>
      <c r="BW40" s="196"/>
      <c r="BX40" s="196"/>
      <c r="BY40" s="254"/>
    </row>
    <row r="41" spans="2:83" ht="18.5" customHeight="1" x14ac:dyDescent="0.55000000000000004">
      <c r="B41" s="185"/>
      <c r="C41" s="614"/>
      <c r="D41" s="614"/>
      <c r="E41" s="614"/>
      <c r="F41" s="614"/>
      <c r="G41" s="614"/>
      <c r="H41" s="715"/>
      <c r="I41" s="716"/>
      <c r="J41" s="716"/>
      <c r="K41" s="716"/>
      <c r="L41" s="716"/>
      <c r="M41" s="717"/>
      <c r="N41" s="598"/>
      <c r="O41" s="599"/>
      <c r="P41" s="599"/>
      <c r="Q41" s="599"/>
      <c r="R41" s="599"/>
      <c r="S41" s="599"/>
      <c r="T41" s="599"/>
      <c r="U41" s="599"/>
      <c r="V41" s="599"/>
      <c r="W41" s="599"/>
      <c r="X41" s="599"/>
      <c r="Y41" s="599"/>
      <c r="Z41" s="599"/>
      <c r="AA41" s="599"/>
      <c r="AB41" s="599"/>
      <c r="AC41" s="599"/>
      <c r="AD41" s="599"/>
      <c r="AE41" s="599"/>
      <c r="AF41" s="599"/>
      <c r="AG41" s="599"/>
      <c r="AH41" s="599"/>
      <c r="AI41" s="599"/>
      <c r="AJ41" s="599"/>
      <c r="AK41" s="599"/>
      <c r="AL41" s="599"/>
      <c r="AM41" s="599"/>
      <c r="AN41" s="599"/>
      <c r="AO41" s="599"/>
      <c r="AP41" s="599"/>
      <c r="AQ41" s="599"/>
      <c r="AR41" s="599"/>
      <c r="AS41" s="599"/>
      <c r="AT41" s="599"/>
      <c r="AU41" s="599"/>
      <c r="AV41" s="599"/>
      <c r="AW41" s="599"/>
      <c r="AX41" s="599"/>
      <c r="AY41" s="599"/>
      <c r="AZ41" s="599"/>
      <c r="BA41" s="599"/>
      <c r="BB41" s="599"/>
      <c r="BC41" s="599"/>
      <c r="BD41" s="599"/>
      <c r="BE41" s="599"/>
      <c r="BF41" s="599"/>
      <c r="BG41" s="599"/>
      <c r="BH41" s="599"/>
      <c r="BI41" s="599"/>
      <c r="BJ41" s="599"/>
      <c r="BK41" s="599"/>
      <c r="BL41" s="599"/>
      <c r="BM41" s="599"/>
      <c r="BN41" s="599"/>
      <c r="BO41" s="599"/>
      <c r="BP41" s="600"/>
      <c r="BQ41" s="196"/>
      <c r="BR41" s="196"/>
      <c r="BS41" s="196"/>
      <c r="BT41" s="196"/>
      <c r="BU41" s="196"/>
      <c r="BV41" s="196"/>
      <c r="BW41" s="196"/>
      <c r="BX41" s="196"/>
      <c r="BY41" s="254"/>
    </row>
    <row r="42" spans="2:83" ht="18.5" customHeight="1" x14ac:dyDescent="0.55000000000000004">
      <c r="B42" s="185"/>
      <c r="C42" s="614"/>
      <c r="D42" s="614"/>
      <c r="E42" s="614"/>
      <c r="F42" s="614"/>
      <c r="G42" s="614"/>
      <c r="H42" s="715"/>
      <c r="I42" s="716"/>
      <c r="J42" s="716"/>
      <c r="K42" s="716"/>
      <c r="L42" s="716"/>
      <c r="M42" s="717"/>
      <c r="N42" s="598"/>
      <c r="O42" s="599"/>
      <c r="P42" s="599"/>
      <c r="Q42" s="599"/>
      <c r="R42" s="599"/>
      <c r="S42" s="599"/>
      <c r="T42" s="599"/>
      <c r="U42" s="599"/>
      <c r="V42" s="599"/>
      <c r="W42" s="599"/>
      <c r="X42" s="599"/>
      <c r="Y42" s="599"/>
      <c r="Z42" s="599"/>
      <c r="AA42" s="599"/>
      <c r="AB42" s="599"/>
      <c r="AC42" s="599"/>
      <c r="AD42" s="599"/>
      <c r="AE42" s="599"/>
      <c r="AF42" s="599"/>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c r="BG42" s="599"/>
      <c r="BH42" s="599"/>
      <c r="BI42" s="599"/>
      <c r="BJ42" s="599"/>
      <c r="BK42" s="599"/>
      <c r="BL42" s="599"/>
      <c r="BM42" s="599"/>
      <c r="BN42" s="599"/>
      <c r="BO42" s="599"/>
      <c r="BP42" s="600"/>
      <c r="BQ42" s="196"/>
      <c r="BR42" s="196"/>
      <c r="BS42" s="196"/>
      <c r="BT42" s="196"/>
      <c r="BU42" s="196"/>
      <c r="BV42" s="196"/>
      <c r="BW42" s="196"/>
      <c r="BX42" s="196"/>
      <c r="BY42" s="254"/>
    </row>
    <row r="43" spans="2:83" ht="5" customHeight="1" thickBot="1" x14ac:dyDescent="0.6">
      <c r="B43" s="191"/>
      <c r="C43" s="271"/>
      <c r="D43" s="271"/>
      <c r="E43" s="271"/>
      <c r="F43" s="271"/>
      <c r="G43" s="271"/>
      <c r="H43" s="271"/>
      <c r="I43" s="271"/>
      <c r="J43" s="271"/>
      <c r="K43" s="271"/>
      <c r="L43" s="271"/>
      <c r="M43" s="271"/>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258"/>
      <c r="BJ43" s="258"/>
      <c r="BK43" s="258"/>
      <c r="BL43" s="258"/>
      <c r="BM43" s="258"/>
      <c r="BN43" s="258"/>
      <c r="BO43" s="258"/>
      <c r="BP43" s="258"/>
      <c r="BQ43" s="258"/>
      <c r="BR43" s="258"/>
      <c r="BS43" s="258"/>
      <c r="BT43" s="258"/>
      <c r="BU43" s="258"/>
      <c r="BV43" s="258"/>
      <c r="BW43" s="258"/>
      <c r="BX43" s="258"/>
      <c r="BY43" s="259"/>
    </row>
    <row r="44" spans="2:83" ht="10" customHeight="1" thickBot="1" x14ac:dyDescent="0.6">
      <c r="C44" s="181"/>
      <c r="D44" s="181"/>
      <c r="E44" s="181"/>
      <c r="F44" s="181"/>
      <c r="G44" s="181"/>
      <c r="H44" s="181"/>
      <c r="I44" s="181"/>
      <c r="J44" s="181"/>
      <c r="K44" s="181"/>
      <c r="L44" s="181"/>
      <c r="M44" s="181"/>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row>
    <row r="45" spans="2:83" ht="5" customHeight="1" x14ac:dyDescent="0.55000000000000004">
      <c r="B45" s="182"/>
      <c r="C45" s="269"/>
      <c r="D45" s="269"/>
      <c r="E45" s="269"/>
      <c r="F45" s="269"/>
      <c r="G45" s="269"/>
      <c r="H45" s="269"/>
      <c r="I45" s="269"/>
      <c r="J45" s="269"/>
      <c r="K45" s="269"/>
      <c r="L45" s="269"/>
      <c r="M45" s="269"/>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251"/>
      <c r="BJ45" s="251"/>
      <c r="BK45" s="251"/>
      <c r="BL45" s="251"/>
      <c r="BM45" s="251"/>
      <c r="BN45" s="251"/>
      <c r="BO45" s="251"/>
      <c r="BP45" s="251"/>
      <c r="BQ45" s="251"/>
      <c r="BR45" s="251"/>
      <c r="BS45" s="251"/>
      <c r="BT45" s="251"/>
      <c r="BU45" s="251"/>
      <c r="BV45" s="251"/>
      <c r="BW45" s="251"/>
      <c r="BX45" s="251"/>
      <c r="BY45" s="252"/>
    </row>
    <row r="46" spans="2:83" ht="18.5" customHeight="1" x14ac:dyDescent="0.55000000000000004">
      <c r="B46" s="185"/>
      <c r="C46" s="712" t="s">
        <v>461</v>
      </c>
      <c r="D46" s="712"/>
      <c r="E46" s="712"/>
      <c r="F46" s="270"/>
      <c r="G46" s="270"/>
      <c r="H46" s="270"/>
      <c r="I46" s="270"/>
      <c r="J46" s="270"/>
      <c r="K46" s="270"/>
      <c r="L46" s="270"/>
      <c r="M46" s="270"/>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96"/>
      <c r="BJ46" s="196"/>
      <c r="BK46" s="196"/>
      <c r="BL46" s="196"/>
      <c r="BM46" s="196"/>
      <c r="BN46" s="196"/>
      <c r="BO46" s="196"/>
      <c r="BP46" s="196"/>
      <c r="BQ46" s="196"/>
      <c r="BR46" s="196"/>
      <c r="BS46" s="196"/>
      <c r="BT46" s="196"/>
      <c r="BU46" s="196"/>
      <c r="BV46" s="196"/>
      <c r="BW46" s="196"/>
      <c r="BX46" s="196"/>
      <c r="BY46" s="254"/>
    </row>
    <row r="47" spans="2:83" ht="18.5" customHeight="1" x14ac:dyDescent="0.55000000000000004">
      <c r="B47" s="185"/>
      <c r="C47" s="619" t="s">
        <v>453</v>
      </c>
      <c r="D47" s="619"/>
      <c r="E47" s="619"/>
      <c r="F47" s="619"/>
      <c r="G47" s="619"/>
      <c r="H47" s="619"/>
      <c r="I47" s="619"/>
      <c r="J47" s="186" t="s">
        <v>450</v>
      </c>
      <c r="K47" s="609"/>
      <c r="L47" s="609"/>
      <c r="M47" s="609"/>
      <c r="N47" s="609"/>
      <c r="O47" s="609"/>
      <c r="P47" s="609"/>
      <c r="Q47" s="609"/>
      <c r="R47" s="609"/>
      <c r="S47" s="609"/>
      <c r="T47" s="609"/>
      <c r="U47" s="609"/>
      <c r="V47" s="609"/>
      <c r="W47" s="609"/>
      <c r="X47" s="609"/>
      <c r="Y47" s="609"/>
      <c r="Z47" s="609"/>
      <c r="AA47" s="609"/>
      <c r="AB47" s="609"/>
      <c r="AC47" s="609"/>
      <c r="AD47" s="609"/>
      <c r="AE47" s="609"/>
      <c r="AF47" s="609"/>
      <c r="AG47" s="609"/>
      <c r="AH47" s="609"/>
      <c r="AI47" s="609"/>
      <c r="AJ47" s="609"/>
      <c r="AK47" s="609"/>
      <c r="AL47" s="609"/>
      <c r="AM47" s="609"/>
      <c r="AN47" s="609"/>
      <c r="AO47" s="609"/>
      <c r="AP47" s="609"/>
      <c r="AQ47" s="609"/>
      <c r="AR47" s="609"/>
      <c r="AS47" s="609"/>
      <c r="AT47" s="609"/>
      <c r="AU47" s="609"/>
      <c r="AV47" s="609"/>
      <c r="AW47" s="609"/>
      <c r="AX47" s="609"/>
      <c r="AY47" s="609"/>
      <c r="AZ47" s="609"/>
      <c r="BA47" s="609"/>
      <c r="BB47" s="609"/>
      <c r="BC47" s="609"/>
      <c r="BD47" s="609"/>
      <c r="BE47" s="609"/>
      <c r="BF47" s="609"/>
      <c r="BG47" s="609"/>
      <c r="BH47" s="609"/>
      <c r="BI47" s="609"/>
      <c r="BJ47" s="609"/>
      <c r="BK47" s="609"/>
      <c r="BL47" s="609"/>
      <c r="BM47" s="609"/>
      <c r="BN47" s="609"/>
      <c r="BO47" s="609"/>
      <c r="BP47" s="609"/>
      <c r="BQ47" s="609"/>
      <c r="BR47" s="609"/>
      <c r="BS47" s="609"/>
      <c r="BT47" s="609"/>
      <c r="BU47" s="609"/>
      <c r="BV47" s="609"/>
      <c r="BW47" s="609"/>
      <c r="BX47" s="609"/>
      <c r="BY47" s="254" t="s">
        <v>451</v>
      </c>
    </row>
    <row r="48" spans="2:83" s="204" customFormat="1" ht="5" customHeight="1" x14ac:dyDescent="0.55000000000000004">
      <c r="B48" s="261"/>
      <c r="C48" s="256"/>
      <c r="D48" s="256"/>
      <c r="E48" s="256"/>
      <c r="F48" s="256"/>
      <c r="G48" s="256"/>
      <c r="H48" s="256"/>
      <c r="I48" s="256"/>
      <c r="J48" s="190"/>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0"/>
      <c r="AS48" s="190"/>
      <c r="AT48" s="190"/>
      <c r="AU48" s="190"/>
      <c r="AV48" s="190"/>
      <c r="AW48" s="190"/>
      <c r="AX48" s="190"/>
      <c r="AY48" s="190"/>
      <c r="AZ48" s="190"/>
      <c r="BA48" s="190"/>
      <c r="BB48" s="190"/>
      <c r="BC48" s="190"/>
      <c r="BD48" s="190"/>
      <c r="BE48" s="190"/>
      <c r="BF48" s="190"/>
      <c r="BG48" s="190"/>
      <c r="BH48" s="190"/>
      <c r="BI48" s="260"/>
      <c r="BJ48" s="260"/>
      <c r="BK48" s="260"/>
      <c r="BL48" s="260"/>
      <c r="BM48" s="260"/>
      <c r="BN48" s="260"/>
      <c r="BO48" s="260"/>
      <c r="BP48" s="260"/>
      <c r="BQ48" s="260"/>
      <c r="BR48" s="260"/>
      <c r="BS48" s="260"/>
      <c r="BT48" s="260"/>
      <c r="BU48" s="260"/>
      <c r="BV48" s="260"/>
      <c r="BW48" s="260"/>
      <c r="BX48" s="260"/>
      <c r="BY48" s="262"/>
    </row>
    <row r="49" spans="2:77" ht="18.5" customHeight="1" x14ac:dyDescent="0.55000000000000004">
      <c r="B49" s="185"/>
      <c r="C49" s="619" t="s">
        <v>454</v>
      </c>
      <c r="D49" s="619"/>
      <c r="E49" s="619"/>
      <c r="F49" s="619"/>
      <c r="G49" s="619"/>
      <c r="H49" s="619"/>
      <c r="I49" s="619"/>
      <c r="J49" s="186" t="s">
        <v>450</v>
      </c>
      <c r="K49" s="609"/>
      <c r="L49" s="609"/>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09"/>
      <c r="AO49" s="609"/>
      <c r="AP49" s="609"/>
      <c r="AQ49" s="609"/>
      <c r="AR49" s="609"/>
      <c r="AS49" s="609"/>
      <c r="AT49" s="609"/>
      <c r="AU49" s="609"/>
      <c r="AV49" s="609"/>
      <c r="AW49" s="609"/>
      <c r="AX49" s="609"/>
      <c r="AY49" s="609"/>
      <c r="AZ49" s="609"/>
      <c r="BA49" s="609"/>
      <c r="BB49" s="609"/>
      <c r="BC49" s="609"/>
      <c r="BD49" s="609"/>
      <c r="BE49" s="609"/>
      <c r="BF49" s="609"/>
      <c r="BG49" s="609"/>
      <c r="BH49" s="609"/>
      <c r="BI49" s="609"/>
      <c r="BJ49" s="609"/>
      <c r="BK49" s="609"/>
      <c r="BL49" s="609"/>
      <c r="BM49" s="609"/>
      <c r="BN49" s="609"/>
      <c r="BO49" s="609"/>
      <c r="BP49" s="609"/>
      <c r="BQ49" s="609"/>
      <c r="BR49" s="609"/>
      <c r="BS49" s="609"/>
      <c r="BT49" s="609"/>
      <c r="BU49" s="609"/>
      <c r="BV49" s="609"/>
      <c r="BW49" s="609"/>
      <c r="BX49" s="609"/>
      <c r="BY49" s="254" t="s">
        <v>451</v>
      </c>
    </row>
    <row r="50" spans="2:77" s="204" customFormat="1" ht="5" customHeight="1" x14ac:dyDescent="0.55000000000000004">
      <c r="B50" s="261"/>
      <c r="C50" s="256"/>
      <c r="D50" s="256"/>
      <c r="E50" s="256"/>
      <c r="F50" s="256"/>
      <c r="G50" s="256"/>
      <c r="H50" s="256"/>
      <c r="I50" s="256"/>
      <c r="J50" s="190"/>
      <c r="K50" s="197"/>
      <c r="L50" s="197"/>
      <c r="M50" s="197"/>
      <c r="N50" s="197"/>
      <c r="O50" s="197"/>
      <c r="P50" s="197"/>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260"/>
      <c r="BJ50" s="260"/>
      <c r="BK50" s="260"/>
      <c r="BL50" s="260"/>
      <c r="BM50" s="260"/>
      <c r="BN50" s="260"/>
      <c r="BO50" s="260"/>
      <c r="BP50" s="260"/>
      <c r="BQ50" s="260"/>
      <c r="BR50" s="260"/>
      <c r="BS50" s="260"/>
      <c r="BT50" s="260"/>
      <c r="BU50" s="260"/>
      <c r="BV50" s="260"/>
      <c r="BW50" s="260"/>
      <c r="BX50" s="260"/>
      <c r="BY50" s="262"/>
    </row>
    <row r="51" spans="2:77" ht="18.5" customHeight="1" x14ac:dyDescent="0.55000000000000004">
      <c r="B51" s="185"/>
      <c r="C51" s="619" t="s">
        <v>412</v>
      </c>
      <c r="D51" s="619"/>
      <c r="E51" s="619"/>
      <c r="F51" s="619"/>
      <c r="G51" s="619"/>
      <c r="H51" s="619"/>
      <c r="I51" s="619"/>
      <c r="J51" s="188"/>
      <c r="K51" s="610" t="s">
        <v>468</v>
      </c>
      <c r="L51" s="610"/>
      <c r="M51" s="610"/>
      <c r="N51" s="186" t="s">
        <v>455</v>
      </c>
      <c r="O51" s="610" t="s">
        <v>11</v>
      </c>
      <c r="P51" s="610"/>
      <c r="Q51" s="77"/>
      <c r="R51" s="186" t="s">
        <v>12</v>
      </c>
      <c r="S51" s="77"/>
      <c r="T51" s="186" t="s">
        <v>66</v>
      </c>
      <c r="U51" s="77"/>
      <c r="V51" s="186" t="s">
        <v>13</v>
      </c>
      <c r="W51" s="186"/>
      <c r="X51" s="610" t="s">
        <v>469</v>
      </c>
      <c r="Y51" s="610"/>
      <c r="Z51" s="610"/>
      <c r="AA51" s="186" t="s">
        <v>455</v>
      </c>
      <c r="AB51" s="610" t="s">
        <v>11</v>
      </c>
      <c r="AC51" s="610"/>
      <c r="AD51" s="610"/>
      <c r="AE51" s="77"/>
      <c r="AF51" s="186" t="s">
        <v>12</v>
      </c>
      <c r="AG51" s="77"/>
      <c r="AH51" s="186" t="s">
        <v>66</v>
      </c>
      <c r="AI51" s="77"/>
      <c r="AJ51" s="186" t="s">
        <v>13</v>
      </c>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6"/>
      <c r="BH51" s="186"/>
      <c r="BI51" s="186"/>
      <c r="BJ51" s="196"/>
      <c r="BK51" s="196"/>
      <c r="BL51" s="196"/>
      <c r="BM51" s="196"/>
      <c r="BN51" s="196"/>
      <c r="BO51" s="196"/>
      <c r="BP51" s="196"/>
      <c r="BQ51" s="196"/>
      <c r="BR51" s="196"/>
      <c r="BS51" s="196"/>
      <c r="BT51" s="196"/>
      <c r="BU51" s="196"/>
      <c r="BV51" s="196"/>
      <c r="BW51" s="196"/>
      <c r="BX51" s="196"/>
      <c r="BY51" s="254"/>
    </row>
    <row r="52" spans="2:77" ht="5" customHeight="1" x14ac:dyDescent="0.55000000000000004">
      <c r="B52" s="261"/>
      <c r="C52" s="256"/>
      <c r="D52" s="256"/>
      <c r="E52" s="256"/>
      <c r="F52" s="256"/>
      <c r="G52" s="256"/>
      <c r="H52" s="256"/>
      <c r="I52" s="256"/>
      <c r="J52" s="256"/>
      <c r="K52" s="197"/>
      <c r="L52" s="197"/>
      <c r="M52" s="197"/>
      <c r="N52" s="190"/>
      <c r="O52" s="197"/>
      <c r="P52" s="197"/>
      <c r="Q52" s="190"/>
      <c r="R52" s="190"/>
      <c r="S52" s="190"/>
      <c r="T52" s="190"/>
      <c r="U52" s="190"/>
      <c r="V52" s="190"/>
      <c r="W52" s="190"/>
      <c r="X52" s="197"/>
      <c r="Y52" s="197"/>
      <c r="Z52" s="197"/>
      <c r="AA52" s="190"/>
      <c r="AB52" s="197"/>
      <c r="AC52" s="197"/>
      <c r="AD52" s="197"/>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260"/>
      <c r="BK52" s="260"/>
      <c r="BL52" s="260"/>
      <c r="BM52" s="260"/>
      <c r="BN52" s="260"/>
      <c r="BO52" s="260"/>
      <c r="BP52" s="260"/>
      <c r="BQ52" s="260"/>
      <c r="BR52" s="260"/>
      <c r="BS52" s="260"/>
      <c r="BT52" s="260"/>
      <c r="BU52" s="260"/>
      <c r="BV52" s="260"/>
      <c r="BW52" s="260"/>
      <c r="BX52" s="260"/>
      <c r="BY52" s="262"/>
    </row>
    <row r="53" spans="2:77" ht="18.5" customHeight="1" x14ac:dyDescent="0.55000000000000004">
      <c r="B53" s="185"/>
      <c r="C53" s="601" t="s">
        <v>387</v>
      </c>
      <c r="D53" s="601"/>
      <c r="E53" s="601"/>
      <c r="F53" s="601"/>
      <c r="G53" s="601"/>
      <c r="H53" s="602" t="s">
        <v>67</v>
      </c>
      <c r="I53" s="603"/>
      <c r="J53" s="603"/>
      <c r="K53" s="603"/>
      <c r="L53" s="603"/>
      <c r="M53" s="604"/>
      <c r="N53" s="602" t="s">
        <v>686</v>
      </c>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O53" s="603"/>
      <c r="AP53" s="603"/>
      <c r="AQ53" s="603"/>
      <c r="AR53" s="603"/>
      <c r="AS53" s="603"/>
      <c r="AT53" s="603"/>
      <c r="AU53" s="603"/>
      <c r="AV53" s="603"/>
      <c r="AW53" s="603"/>
      <c r="AX53" s="603"/>
      <c r="AY53" s="603"/>
      <c r="AZ53" s="603"/>
      <c r="BA53" s="603"/>
      <c r="BB53" s="603"/>
      <c r="BC53" s="603"/>
      <c r="BD53" s="603"/>
      <c r="BE53" s="603"/>
      <c r="BF53" s="603"/>
      <c r="BG53" s="603"/>
      <c r="BH53" s="603"/>
      <c r="BI53" s="603"/>
      <c r="BJ53" s="603"/>
      <c r="BK53" s="603"/>
      <c r="BL53" s="603"/>
      <c r="BM53" s="603"/>
      <c r="BN53" s="603"/>
      <c r="BO53" s="603"/>
      <c r="BP53" s="604"/>
      <c r="BQ53" s="196"/>
      <c r="BR53" s="186" t="s">
        <v>460</v>
      </c>
      <c r="BS53" s="270"/>
      <c r="BT53" s="270"/>
      <c r="BU53" s="186"/>
      <c r="BV53" s="186"/>
      <c r="BW53" s="186"/>
      <c r="BX53" s="186"/>
      <c r="BY53" s="254"/>
    </row>
    <row r="54" spans="2:77" ht="18.5" customHeight="1" x14ac:dyDescent="0.55000000000000004">
      <c r="B54" s="185"/>
      <c r="C54" s="614"/>
      <c r="D54" s="614"/>
      <c r="E54" s="614"/>
      <c r="F54" s="614"/>
      <c r="G54" s="614"/>
      <c r="H54" s="715"/>
      <c r="I54" s="716"/>
      <c r="J54" s="716"/>
      <c r="K54" s="716"/>
      <c r="L54" s="716"/>
      <c r="M54" s="717"/>
      <c r="N54" s="598"/>
      <c r="O54" s="599"/>
      <c r="P54" s="599"/>
      <c r="Q54" s="599"/>
      <c r="R54" s="599"/>
      <c r="S54" s="599"/>
      <c r="T54" s="599"/>
      <c r="U54" s="599"/>
      <c r="V54" s="599"/>
      <c r="W54" s="599"/>
      <c r="X54" s="599"/>
      <c r="Y54" s="599"/>
      <c r="Z54" s="599"/>
      <c r="AA54" s="599"/>
      <c r="AB54" s="599"/>
      <c r="AC54" s="599"/>
      <c r="AD54" s="599"/>
      <c r="AE54" s="599"/>
      <c r="AF54" s="599"/>
      <c r="AG54" s="599"/>
      <c r="AH54" s="599"/>
      <c r="AI54" s="599"/>
      <c r="AJ54" s="599"/>
      <c r="AK54" s="599"/>
      <c r="AL54" s="599"/>
      <c r="AM54" s="599"/>
      <c r="AN54" s="599"/>
      <c r="AO54" s="599"/>
      <c r="AP54" s="599"/>
      <c r="AQ54" s="599"/>
      <c r="AR54" s="599"/>
      <c r="AS54" s="599"/>
      <c r="AT54" s="599"/>
      <c r="AU54" s="599"/>
      <c r="AV54" s="599"/>
      <c r="AW54" s="599"/>
      <c r="AX54" s="599"/>
      <c r="AY54" s="599"/>
      <c r="AZ54" s="599"/>
      <c r="BA54" s="599"/>
      <c r="BB54" s="599"/>
      <c r="BC54" s="599"/>
      <c r="BD54" s="599"/>
      <c r="BE54" s="599"/>
      <c r="BF54" s="599"/>
      <c r="BG54" s="599"/>
      <c r="BH54" s="599"/>
      <c r="BI54" s="599"/>
      <c r="BJ54" s="599"/>
      <c r="BK54" s="599"/>
      <c r="BL54" s="599"/>
      <c r="BM54" s="599"/>
      <c r="BN54" s="599"/>
      <c r="BO54" s="599"/>
      <c r="BP54" s="600"/>
      <c r="BQ54" s="196"/>
      <c r="BR54" s="613">
        <f>SUM(H54:M58)</f>
        <v>0</v>
      </c>
      <c r="BS54" s="613"/>
      <c r="BT54" s="613"/>
      <c r="BU54" s="613"/>
      <c r="BV54" s="613"/>
      <c r="BW54" s="613"/>
      <c r="BX54" s="714" t="s">
        <v>5</v>
      </c>
      <c r="BY54" s="714"/>
    </row>
    <row r="55" spans="2:77" ht="18.5" customHeight="1" x14ac:dyDescent="0.55000000000000004">
      <c r="B55" s="185"/>
      <c r="C55" s="614"/>
      <c r="D55" s="614"/>
      <c r="E55" s="614"/>
      <c r="F55" s="614"/>
      <c r="G55" s="614"/>
      <c r="H55" s="715"/>
      <c r="I55" s="716"/>
      <c r="J55" s="716"/>
      <c r="K55" s="716"/>
      <c r="L55" s="716"/>
      <c r="M55" s="717"/>
      <c r="N55" s="598"/>
      <c r="O55" s="599"/>
      <c r="P55" s="599"/>
      <c r="Q55" s="599"/>
      <c r="R55" s="599"/>
      <c r="S55" s="599"/>
      <c r="T55" s="599"/>
      <c r="U55" s="599"/>
      <c r="V55" s="599"/>
      <c r="W55" s="599"/>
      <c r="X55" s="599"/>
      <c r="Y55" s="599"/>
      <c r="Z55" s="599"/>
      <c r="AA55" s="599"/>
      <c r="AB55" s="599"/>
      <c r="AC55" s="599"/>
      <c r="AD55" s="599"/>
      <c r="AE55" s="599"/>
      <c r="AF55" s="599"/>
      <c r="AG55" s="599"/>
      <c r="AH55" s="599"/>
      <c r="AI55" s="599"/>
      <c r="AJ55" s="599"/>
      <c r="AK55" s="599"/>
      <c r="AL55" s="599"/>
      <c r="AM55" s="599"/>
      <c r="AN55" s="599"/>
      <c r="AO55" s="599"/>
      <c r="AP55" s="599"/>
      <c r="AQ55" s="599"/>
      <c r="AR55" s="599"/>
      <c r="AS55" s="599"/>
      <c r="AT55" s="599"/>
      <c r="AU55" s="599"/>
      <c r="AV55" s="599"/>
      <c r="AW55" s="599"/>
      <c r="AX55" s="599"/>
      <c r="AY55" s="599"/>
      <c r="AZ55" s="599"/>
      <c r="BA55" s="599"/>
      <c r="BB55" s="599"/>
      <c r="BC55" s="599"/>
      <c r="BD55" s="599"/>
      <c r="BE55" s="599"/>
      <c r="BF55" s="599"/>
      <c r="BG55" s="599"/>
      <c r="BH55" s="599"/>
      <c r="BI55" s="599"/>
      <c r="BJ55" s="599"/>
      <c r="BK55" s="599"/>
      <c r="BL55" s="599"/>
      <c r="BM55" s="599"/>
      <c r="BN55" s="599"/>
      <c r="BO55" s="599"/>
      <c r="BP55" s="600"/>
      <c r="BQ55" s="196"/>
      <c r="BR55" s="196"/>
      <c r="BS55" s="196"/>
      <c r="BT55" s="196"/>
      <c r="BU55" s="196"/>
      <c r="BV55" s="196"/>
      <c r="BW55" s="196"/>
      <c r="BX55" s="196"/>
      <c r="BY55" s="254"/>
    </row>
    <row r="56" spans="2:77" ht="18.5" customHeight="1" x14ac:dyDescent="0.55000000000000004">
      <c r="B56" s="185"/>
      <c r="C56" s="614"/>
      <c r="D56" s="614"/>
      <c r="E56" s="614"/>
      <c r="F56" s="614"/>
      <c r="G56" s="614"/>
      <c r="H56" s="715"/>
      <c r="I56" s="716"/>
      <c r="J56" s="716"/>
      <c r="K56" s="716"/>
      <c r="L56" s="716"/>
      <c r="M56" s="717"/>
      <c r="N56" s="598"/>
      <c r="O56" s="599"/>
      <c r="P56" s="599"/>
      <c r="Q56" s="599"/>
      <c r="R56" s="599"/>
      <c r="S56" s="599"/>
      <c r="T56" s="599"/>
      <c r="U56" s="599"/>
      <c r="V56" s="599"/>
      <c r="W56" s="599"/>
      <c r="X56" s="599"/>
      <c r="Y56" s="599"/>
      <c r="Z56" s="599"/>
      <c r="AA56" s="599"/>
      <c r="AB56" s="599"/>
      <c r="AC56" s="599"/>
      <c r="AD56" s="599"/>
      <c r="AE56" s="599"/>
      <c r="AF56" s="599"/>
      <c r="AG56" s="599"/>
      <c r="AH56" s="599"/>
      <c r="AI56" s="599"/>
      <c r="AJ56" s="599"/>
      <c r="AK56" s="599"/>
      <c r="AL56" s="599"/>
      <c r="AM56" s="599"/>
      <c r="AN56" s="599"/>
      <c r="AO56" s="599"/>
      <c r="AP56" s="599"/>
      <c r="AQ56" s="599"/>
      <c r="AR56" s="599"/>
      <c r="AS56" s="599"/>
      <c r="AT56" s="599"/>
      <c r="AU56" s="599"/>
      <c r="AV56" s="599"/>
      <c r="AW56" s="599"/>
      <c r="AX56" s="599"/>
      <c r="AY56" s="599"/>
      <c r="AZ56" s="599"/>
      <c r="BA56" s="599"/>
      <c r="BB56" s="599"/>
      <c r="BC56" s="599"/>
      <c r="BD56" s="599"/>
      <c r="BE56" s="599"/>
      <c r="BF56" s="599"/>
      <c r="BG56" s="599"/>
      <c r="BH56" s="599"/>
      <c r="BI56" s="599"/>
      <c r="BJ56" s="599"/>
      <c r="BK56" s="599"/>
      <c r="BL56" s="599"/>
      <c r="BM56" s="599"/>
      <c r="BN56" s="599"/>
      <c r="BO56" s="599"/>
      <c r="BP56" s="600"/>
      <c r="BQ56" s="196"/>
      <c r="BR56" s="196"/>
      <c r="BS56" s="196"/>
      <c r="BT56" s="196"/>
      <c r="BU56" s="196"/>
      <c r="BV56" s="196"/>
      <c r="BW56" s="196"/>
      <c r="BX56" s="196"/>
      <c r="BY56" s="254"/>
    </row>
    <row r="57" spans="2:77" ht="18.5" customHeight="1" x14ac:dyDescent="0.55000000000000004">
      <c r="B57" s="185"/>
      <c r="C57" s="614"/>
      <c r="D57" s="614"/>
      <c r="E57" s="614"/>
      <c r="F57" s="614"/>
      <c r="G57" s="614"/>
      <c r="H57" s="715"/>
      <c r="I57" s="716"/>
      <c r="J57" s="716"/>
      <c r="K57" s="716"/>
      <c r="L57" s="716"/>
      <c r="M57" s="717"/>
      <c r="N57" s="598"/>
      <c r="O57" s="599"/>
      <c r="P57" s="599"/>
      <c r="Q57" s="599"/>
      <c r="R57" s="599"/>
      <c r="S57" s="599"/>
      <c r="T57" s="599"/>
      <c r="U57" s="599"/>
      <c r="V57" s="599"/>
      <c r="W57" s="599"/>
      <c r="X57" s="599"/>
      <c r="Y57" s="599"/>
      <c r="Z57" s="599"/>
      <c r="AA57" s="599"/>
      <c r="AB57" s="599"/>
      <c r="AC57" s="599"/>
      <c r="AD57" s="599"/>
      <c r="AE57" s="599"/>
      <c r="AF57" s="599"/>
      <c r="AG57" s="599"/>
      <c r="AH57" s="599"/>
      <c r="AI57" s="599"/>
      <c r="AJ57" s="599"/>
      <c r="AK57" s="599"/>
      <c r="AL57" s="599"/>
      <c r="AM57" s="599"/>
      <c r="AN57" s="599"/>
      <c r="AO57" s="599"/>
      <c r="AP57" s="599"/>
      <c r="AQ57" s="599"/>
      <c r="AR57" s="599"/>
      <c r="AS57" s="599"/>
      <c r="AT57" s="599"/>
      <c r="AU57" s="599"/>
      <c r="AV57" s="599"/>
      <c r="AW57" s="599"/>
      <c r="AX57" s="599"/>
      <c r="AY57" s="599"/>
      <c r="AZ57" s="599"/>
      <c r="BA57" s="599"/>
      <c r="BB57" s="599"/>
      <c r="BC57" s="599"/>
      <c r="BD57" s="599"/>
      <c r="BE57" s="599"/>
      <c r="BF57" s="599"/>
      <c r="BG57" s="599"/>
      <c r="BH57" s="599"/>
      <c r="BI57" s="599"/>
      <c r="BJ57" s="599"/>
      <c r="BK57" s="599"/>
      <c r="BL57" s="599"/>
      <c r="BM57" s="599"/>
      <c r="BN57" s="599"/>
      <c r="BO57" s="599"/>
      <c r="BP57" s="600"/>
      <c r="BQ57" s="196"/>
      <c r="BR57" s="196"/>
      <c r="BS57" s="196"/>
      <c r="BT57" s="196"/>
      <c r="BU57" s="196"/>
      <c r="BV57" s="196"/>
      <c r="BW57" s="196"/>
      <c r="BX57" s="196"/>
      <c r="BY57" s="254"/>
    </row>
    <row r="58" spans="2:77" ht="18.5" customHeight="1" x14ac:dyDescent="0.55000000000000004">
      <c r="B58" s="185"/>
      <c r="C58" s="614"/>
      <c r="D58" s="614"/>
      <c r="E58" s="614"/>
      <c r="F58" s="614"/>
      <c r="G58" s="614"/>
      <c r="H58" s="715"/>
      <c r="I58" s="716"/>
      <c r="J58" s="716"/>
      <c r="K58" s="716"/>
      <c r="L58" s="716"/>
      <c r="M58" s="717"/>
      <c r="N58" s="598"/>
      <c r="O58" s="599"/>
      <c r="P58" s="599"/>
      <c r="Q58" s="599"/>
      <c r="R58" s="599"/>
      <c r="S58" s="599"/>
      <c r="T58" s="599"/>
      <c r="U58" s="599"/>
      <c r="V58" s="599"/>
      <c r="W58" s="599"/>
      <c r="X58" s="599"/>
      <c r="Y58" s="599"/>
      <c r="Z58" s="599"/>
      <c r="AA58" s="599"/>
      <c r="AB58" s="599"/>
      <c r="AC58" s="599"/>
      <c r="AD58" s="599"/>
      <c r="AE58" s="599"/>
      <c r="AF58" s="599"/>
      <c r="AG58" s="599"/>
      <c r="AH58" s="599"/>
      <c r="AI58" s="599"/>
      <c r="AJ58" s="599"/>
      <c r="AK58" s="599"/>
      <c r="AL58" s="599"/>
      <c r="AM58" s="599"/>
      <c r="AN58" s="599"/>
      <c r="AO58" s="599"/>
      <c r="AP58" s="599"/>
      <c r="AQ58" s="599"/>
      <c r="AR58" s="599"/>
      <c r="AS58" s="599"/>
      <c r="AT58" s="599"/>
      <c r="AU58" s="599"/>
      <c r="AV58" s="599"/>
      <c r="AW58" s="599"/>
      <c r="AX58" s="599"/>
      <c r="AY58" s="599"/>
      <c r="AZ58" s="599"/>
      <c r="BA58" s="599"/>
      <c r="BB58" s="599"/>
      <c r="BC58" s="599"/>
      <c r="BD58" s="599"/>
      <c r="BE58" s="599"/>
      <c r="BF58" s="599"/>
      <c r="BG58" s="599"/>
      <c r="BH58" s="599"/>
      <c r="BI58" s="599"/>
      <c r="BJ58" s="599"/>
      <c r="BK58" s="599"/>
      <c r="BL58" s="599"/>
      <c r="BM58" s="599"/>
      <c r="BN58" s="599"/>
      <c r="BO58" s="599"/>
      <c r="BP58" s="600"/>
      <c r="BQ58" s="196"/>
      <c r="BR58" s="196"/>
      <c r="BS58" s="196"/>
      <c r="BT58" s="196"/>
      <c r="BU58" s="196"/>
      <c r="BV58" s="196"/>
      <c r="BW58" s="196"/>
      <c r="BX58" s="196"/>
      <c r="BY58" s="254"/>
    </row>
    <row r="59" spans="2:77" ht="5" customHeight="1" thickBot="1" x14ac:dyDescent="0.6">
      <c r="B59" s="191"/>
      <c r="C59" s="271"/>
      <c r="D59" s="271"/>
      <c r="E59" s="271"/>
      <c r="F59" s="271"/>
      <c r="G59" s="271"/>
      <c r="H59" s="271"/>
      <c r="I59" s="271"/>
      <c r="J59" s="271"/>
      <c r="K59" s="271"/>
      <c r="L59" s="271"/>
      <c r="M59" s="271"/>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192"/>
      <c r="BE59" s="192"/>
      <c r="BF59" s="192"/>
      <c r="BG59" s="192"/>
      <c r="BH59" s="192"/>
      <c r="BI59" s="258"/>
      <c r="BJ59" s="258"/>
      <c r="BK59" s="258"/>
      <c r="BL59" s="258"/>
      <c r="BM59" s="258"/>
      <c r="BN59" s="258"/>
      <c r="BO59" s="258"/>
      <c r="BP59" s="258"/>
      <c r="BQ59" s="258"/>
      <c r="BR59" s="258"/>
      <c r="BS59" s="258"/>
      <c r="BT59" s="258"/>
      <c r="BU59" s="258"/>
      <c r="BV59" s="258"/>
      <c r="BW59" s="258"/>
      <c r="BX59" s="258"/>
      <c r="BY59" s="259"/>
    </row>
    <row r="60" spans="2:77" ht="10" customHeight="1" x14ac:dyDescent="0.55000000000000004">
      <c r="B60" s="196"/>
      <c r="C60" s="270"/>
      <c r="D60" s="270"/>
      <c r="E60" s="270"/>
      <c r="F60" s="270"/>
      <c r="G60" s="270"/>
      <c r="H60" s="270"/>
      <c r="I60" s="270"/>
      <c r="J60" s="270"/>
      <c r="K60" s="270"/>
      <c r="L60" s="270"/>
      <c r="M60" s="270"/>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186"/>
      <c r="BB60" s="186"/>
      <c r="BC60" s="186"/>
      <c r="BD60" s="186"/>
      <c r="BE60" s="186"/>
      <c r="BF60" s="186"/>
      <c r="BG60" s="186"/>
      <c r="BH60" s="186"/>
      <c r="BI60" s="196"/>
    </row>
  </sheetData>
  <sheetProtection algorithmName="SHA-512" hashValue="nS2ahOVVM03+rgxyBw9mJJUVzxbptSOY6ByMMA+bQYFMcXDbI+54SNGqE8zS+pQ4ks9YlCjri1b+5i45Ys/x/Q==" saltValue="DvsU2Kk6wgfQqRO7N03jYA==" spinCount="100000" sheet="1" selectLockedCells="1"/>
  <mergeCells count="94">
    <mergeCell ref="B3:C3"/>
    <mergeCell ref="BR54:BW54"/>
    <mergeCell ref="H38:M38"/>
    <mergeCell ref="H39:M39"/>
    <mergeCell ref="H40:M40"/>
    <mergeCell ref="N37:BP37"/>
    <mergeCell ref="C23:G23"/>
    <mergeCell ref="C30:E30"/>
    <mergeCell ref="K47:BX47"/>
    <mergeCell ref="K49:BX49"/>
    <mergeCell ref="O51:P51"/>
    <mergeCell ref="X51:Z51"/>
    <mergeCell ref="AB51:AD51"/>
    <mergeCell ref="BX54:BY54"/>
    <mergeCell ref="B5:C6"/>
    <mergeCell ref="D5:U6"/>
    <mergeCell ref="C40:G40"/>
    <mergeCell ref="C41:G41"/>
    <mergeCell ref="C35:I35"/>
    <mergeCell ref="K35:M35"/>
    <mergeCell ref="C37:G37"/>
    <mergeCell ref="B2:K2"/>
    <mergeCell ref="B7:C8"/>
    <mergeCell ref="D7:U8"/>
    <mergeCell ref="Y23:Z23"/>
    <mergeCell ref="C31:I31"/>
    <mergeCell ref="H23:J23"/>
    <mergeCell ref="L23:M23"/>
    <mergeCell ref="U23:W23"/>
    <mergeCell ref="K31:BX31"/>
    <mergeCell ref="AV3:BC3"/>
    <mergeCell ref="AV2:BC2"/>
    <mergeCell ref="BD2:BY2"/>
    <mergeCell ref="BD3:BY3"/>
    <mergeCell ref="BD4:BY4"/>
    <mergeCell ref="B18:I18"/>
    <mergeCell ref="K16:BX16"/>
    <mergeCell ref="C58:G58"/>
    <mergeCell ref="C57:G57"/>
    <mergeCell ref="C56:G56"/>
    <mergeCell ref="C53:G53"/>
    <mergeCell ref="C47:I47"/>
    <mergeCell ref="C49:I49"/>
    <mergeCell ref="C51:I51"/>
    <mergeCell ref="C55:G55"/>
    <mergeCell ref="C54:G54"/>
    <mergeCell ref="H58:M58"/>
    <mergeCell ref="H53:M53"/>
    <mergeCell ref="H54:M54"/>
    <mergeCell ref="H55:M55"/>
    <mergeCell ref="H56:M56"/>
    <mergeCell ref="H57:M57"/>
    <mergeCell ref="C46:E46"/>
    <mergeCell ref="C42:G42"/>
    <mergeCell ref="K51:M51"/>
    <mergeCell ref="C25:G25"/>
    <mergeCell ref="I25:BX25"/>
    <mergeCell ref="C33:I33"/>
    <mergeCell ref="BX38:BY38"/>
    <mergeCell ref="H41:M41"/>
    <mergeCell ref="H42:M42"/>
    <mergeCell ref="C38:G38"/>
    <mergeCell ref="X35:Z35"/>
    <mergeCell ref="AB35:AD35"/>
    <mergeCell ref="BR38:BW38"/>
    <mergeCell ref="H37:M37"/>
    <mergeCell ref="O35:P35"/>
    <mergeCell ref="C39:G39"/>
    <mergeCell ref="AV6:BC6"/>
    <mergeCell ref="AV5:BC5"/>
    <mergeCell ref="AV4:BC4"/>
    <mergeCell ref="B11:BY12"/>
    <mergeCell ref="B16:I16"/>
    <mergeCell ref="BD5:BY5"/>
    <mergeCell ref="BD6:BY6"/>
    <mergeCell ref="CD35:CE36"/>
    <mergeCell ref="BG7:BH7"/>
    <mergeCell ref="AV7:BC7"/>
    <mergeCell ref="BD7:BF7"/>
    <mergeCell ref="BO7:BQ7"/>
    <mergeCell ref="BR7:BS7"/>
    <mergeCell ref="K33:BX33"/>
    <mergeCell ref="K18:BX18"/>
    <mergeCell ref="N58:BP58"/>
    <mergeCell ref="N38:BP38"/>
    <mergeCell ref="N39:BP39"/>
    <mergeCell ref="N40:BP40"/>
    <mergeCell ref="N41:BP41"/>
    <mergeCell ref="N42:BP42"/>
    <mergeCell ref="N53:BP53"/>
    <mergeCell ref="N54:BP54"/>
    <mergeCell ref="N55:BP55"/>
    <mergeCell ref="N56:BP56"/>
    <mergeCell ref="N57:BP57"/>
  </mergeCells>
  <phoneticPr fontId="2"/>
  <conditionalFormatting sqref="A1:BZ60">
    <cfRule type="expression" dxfId="4" priority="1">
      <formula>経営改善=""</formula>
    </cfRule>
  </conditionalFormatting>
  <dataValidations count="1">
    <dataValidation type="custom" allowBlank="1" showInputMessage="1" showErrorMessage="1" errorTitle="金額に注意してください。" error="総事業費が、補助上限額を上回っています。自己資金を入力してください。" sqref="BD4:BY4" xr:uid="{5398BE40-60CC-4128-BB98-D1803009F63D}">
      <formula1>BD4&lt;=BD3</formula1>
    </dataValidation>
  </dataValidations>
  <hyperlinks>
    <hyperlink ref="CA2" location="目次!A1" display="目次に戻る" xr:uid="{390124BE-CA72-42CE-8CFF-56238FFA045E}"/>
  </hyperlinks>
  <pageMargins left="0.7" right="0.7" top="0.75" bottom="0.75" header="0.3" footer="0.3"/>
  <pageSetup paperSize="9" scale="55"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17AEB03-D089-40F2-AA10-E66437DC24A2}">
          <x14:formula1>
            <xm:f>【非表示】設定!$D$20:$D$24</xm:f>
          </x14:formula1>
          <xm:sqref>C38:G42 C54:G58</xm:sqref>
        </x14:dataValidation>
        <x14:dataValidation type="list" allowBlank="1" showInputMessage="1" showErrorMessage="1" xr:uid="{354AAF42-711D-417C-BF02-009BF2706FC5}">
          <x14:formula1>
            <xm:f>【非表示】設定!$H$2:$H$3</xm:f>
          </x14:formula1>
          <xm:sqref>B5:C8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1482A-2E7F-413A-862D-695817BC9AF6}">
  <sheetPr codeName="Sheet9">
    <tabColor rgb="FF0070C0"/>
    <pageSetUpPr fitToPage="1"/>
  </sheetPr>
  <dimension ref="B1:BR57"/>
  <sheetViews>
    <sheetView showGridLines="0" showZeros="0" view="pageBreakPreview" topLeftCell="A23" zoomScaleNormal="90" zoomScaleSheetLayoutView="100" zoomScalePageLayoutView="50" workbookViewId="0">
      <selection activeCell="AQ6" sqref="AQ6:BK6"/>
    </sheetView>
  </sheetViews>
  <sheetFormatPr defaultColWidth="8.1640625" defaultRowHeight="15" x14ac:dyDescent="0.35"/>
  <cols>
    <col min="1" max="42" width="2.58203125" style="208" customWidth="1"/>
    <col min="43" max="43" width="3.58203125" style="208" customWidth="1"/>
    <col min="44" max="44" width="2.58203125" style="208" customWidth="1"/>
    <col min="45" max="45" width="3.58203125" style="208" customWidth="1"/>
    <col min="46" max="48" width="2.58203125" style="208" customWidth="1"/>
    <col min="49" max="49" width="4.08203125" style="208" bestFit="1" customWidth="1"/>
    <col min="50" max="50" width="2.58203125" style="208" customWidth="1"/>
    <col min="51" max="51" width="3.58203125" style="208" customWidth="1"/>
    <col min="52" max="52" width="2.58203125" style="208" customWidth="1"/>
    <col min="53" max="53" width="3.58203125" style="208" customWidth="1"/>
    <col min="54" max="59" width="2.58203125" style="208" customWidth="1"/>
    <col min="60" max="60" width="4.08203125" style="208" bestFit="1" customWidth="1"/>
    <col min="61" max="61" width="2.58203125" style="208" customWidth="1"/>
    <col min="62" max="62" width="4.08203125" style="208" bestFit="1" customWidth="1"/>
    <col min="63" max="64" width="2.58203125" style="208" customWidth="1"/>
    <col min="65" max="65" width="69.1640625" style="208" customWidth="1"/>
    <col min="66" max="69" width="2.58203125" style="208" customWidth="1"/>
    <col min="70" max="16384" width="8.1640625" style="208"/>
  </cols>
  <sheetData>
    <row r="1" spans="2:70" ht="18.5" customHeight="1" thickBot="1" x14ac:dyDescent="0.4">
      <c r="D1" s="209"/>
      <c r="E1" s="209"/>
      <c r="F1" s="209"/>
      <c r="G1" s="209"/>
      <c r="H1" s="209"/>
      <c r="I1" s="209"/>
      <c r="J1" s="209"/>
      <c r="K1" s="209"/>
      <c r="L1" s="209"/>
      <c r="M1" s="209"/>
      <c r="N1" s="209"/>
      <c r="O1" s="209"/>
      <c r="P1" s="209"/>
      <c r="Q1" s="209"/>
      <c r="R1" s="209"/>
    </row>
    <row r="2" spans="2:70" ht="18.5" customHeight="1" thickBot="1" x14ac:dyDescent="0.6">
      <c r="B2" s="739" t="s">
        <v>494</v>
      </c>
      <c r="C2" s="740"/>
      <c r="D2" s="740"/>
      <c r="E2" s="740"/>
      <c r="F2" s="740"/>
      <c r="G2" s="740"/>
      <c r="H2" s="740"/>
      <c r="I2" s="740"/>
      <c r="J2" s="740"/>
      <c r="K2" s="741"/>
      <c r="M2" s="209"/>
      <c r="N2" s="209"/>
      <c r="O2" s="209"/>
      <c r="P2" s="209"/>
      <c r="Q2" s="209"/>
      <c r="R2" s="209"/>
      <c r="Y2" s="210"/>
      <c r="Z2" s="211"/>
      <c r="AA2" s="211"/>
      <c r="AB2" s="211"/>
      <c r="AJ2" s="736" t="s">
        <v>349</v>
      </c>
      <c r="AK2" s="736"/>
      <c r="AL2" s="736"/>
      <c r="AM2" s="736"/>
      <c r="AN2" s="736"/>
      <c r="AO2" s="736"/>
      <c r="AP2" s="736"/>
      <c r="AQ2" s="699" t="str">
        <f>基本情報入力シート!J32</f>
        <v>ヘルパーステーション　◇◇ケアサービス</v>
      </c>
      <c r="AR2" s="699"/>
      <c r="AS2" s="699"/>
      <c r="AT2" s="699"/>
      <c r="AU2" s="699"/>
      <c r="AV2" s="699"/>
      <c r="AW2" s="699"/>
      <c r="AX2" s="699"/>
      <c r="AY2" s="699"/>
      <c r="AZ2" s="699"/>
      <c r="BA2" s="699"/>
      <c r="BB2" s="699"/>
      <c r="BC2" s="699"/>
      <c r="BD2" s="699"/>
      <c r="BE2" s="699"/>
      <c r="BF2" s="699"/>
      <c r="BG2" s="699"/>
      <c r="BH2" s="699"/>
      <c r="BI2" s="699"/>
      <c r="BJ2" s="699"/>
      <c r="BK2" s="699"/>
      <c r="BM2" s="346" t="s">
        <v>730</v>
      </c>
    </row>
    <row r="3" spans="2:70" ht="18.5" customHeight="1" thickTop="1" thickBot="1" x14ac:dyDescent="0.4">
      <c r="B3" s="272"/>
      <c r="C3" s="173"/>
      <c r="D3" s="213"/>
      <c r="E3" s="213"/>
      <c r="F3" s="213"/>
      <c r="G3" s="213"/>
      <c r="H3" s="213"/>
      <c r="I3" s="213"/>
      <c r="J3" s="213"/>
      <c r="K3" s="213"/>
      <c r="L3" s="213"/>
      <c r="M3" s="213"/>
      <c r="N3" s="213"/>
      <c r="O3" s="213"/>
      <c r="P3" s="213"/>
      <c r="Q3" s="213"/>
      <c r="R3" s="213"/>
      <c r="S3" s="213"/>
      <c r="T3" s="213"/>
      <c r="U3" s="213"/>
      <c r="V3" s="213"/>
      <c r="W3" s="213"/>
      <c r="X3" s="213"/>
      <c r="Y3" s="210"/>
      <c r="Z3" s="211"/>
      <c r="AA3" s="211"/>
      <c r="AB3" s="211"/>
      <c r="AJ3" s="737" t="s">
        <v>388</v>
      </c>
      <c r="AK3" s="737"/>
      <c r="AL3" s="737"/>
      <c r="AM3" s="737"/>
      <c r="AN3" s="737"/>
      <c r="AO3" s="737"/>
      <c r="AP3" s="737"/>
      <c r="AQ3" s="701">
        <f>ROUNDDOWN(MIN(COUNTA(H11,H19,H27,H35,H43,H51)*300000,AQ4),-3)</f>
        <v>500000</v>
      </c>
      <c r="AR3" s="701"/>
      <c r="AS3" s="701"/>
      <c r="AT3" s="701"/>
      <c r="AU3" s="701"/>
      <c r="AV3" s="701"/>
      <c r="AW3" s="701"/>
      <c r="AX3" s="701"/>
      <c r="AY3" s="701"/>
      <c r="AZ3" s="701"/>
      <c r="BA3" s="701"/>
      <c r="BB3" s="701"/>
      <c r="BC3" s="701"/>
      <c r="BD3" s="701"/>
      <c r="BE3" s="701"/>
      <c r="BF3" s="701"/>
      <c r="BG3" s="701"/>
      <c r="BH3" s="701"/>
      <c r="BI3" s="701"/>
      <c r="BJ3" s="701"/>
      <c r="BK3" s="701"/>
      <c r="BM3" s="78" t="s">
        <v>682</v>
      </c>
    </row>
    <row r="4" spans="2:70" ht="18.5" customHeight="1" thickTop="1" thickBot="1" x14ac:dyDescent="0.4">
      <c r="B4" s="212"/>
      <c r="D4" s="213"/>
      <c r="E4" s="213"/>
      <c r="F4" s="213"/>
      <c r="G4" s="213"/>
      <c r="H4" s="213"/>
      <c r="I4" s="213"/>
      <c r="J4" s="213"/>
      <c r="K4" s="213"/>
      <c r="L4" s="213"/>
      <c r="M4" s="213"/>
      <c r="N4" s="213"/>
      <c r="O4" s="213"/>
      <c r="P4" s="213"/>
      <c r="Q4" s="213"/>
      <c r="R4" s="213"/>
      <c r="S4" s="213"/>
      <c r="T4" s="213"/>
      <c r="U4" s="213"/>
      <c r="V4" s="213"/>
      <c r="W4" s="213"/>
      <c r="X4" s="213"/>
      <c r="Y4" s="210"/>
      <c r="Z4" s="211"/>
      <c r="AA4" s="211"/>
      <c r="AB4" s="211"/>
      <c r="AJ4" s="737" t="s">
        <v>1</v>
      </c>
      <c r="AK4" s="737"/>
      <c r="AL4" s="737"/>
      <c r="AM4" s="737"/>
      <c r="AN4" s="737"/>
      <c r="AO4" s="737"/>
      <c r="AP4" s="737"/>
      <c r="AQ4" s="700">
        <f>SUM(BE14,BE22,BE30,BE38,BE46,BE54)</f>
        <v>500000</v>
      </c>
      <c r="AR4" s="738"/>
      <c r="AS4" s="738"/>
      <c r="AT4" s="738"/>
      <c r="AU4" s="738"/>
      <c r="AV4" s="738"/>
      <c r="AW4" s="738"/>
      <c r="AX4" s="738"/>
      <c r="AY4" s="738"/>
      <c r="AZ4" s="738"/>
      <c r="BA4" s="738"/>
      <c r="BB4" s="738"/>
      <c r="BC4" s="738"/>
      <c r="BD4" s="738"/>
      <c r="BE4" s="738"/>
      <c r="BF4" s="738"/>
      <c r="BG4" s="738"/>
      <c r="BH4" s="738"/>
      <c r="BI4" s="738"/>
      <c r="BJ4" s="738"/>
      <c r="BK4" s="738"/>
    </row>
    <row r="5" spans="2:70" ht="18.5" customHeight="1" thickTop="1" thickBot="1" x14ac:dyDescent="0.4">
      <c r="B5" s="212"/>
      <c r="D5" s="212"/>
      <c r="E5" s="212"/>
      <c r="F5" s="212"/>
      <c r="G5" s="212"/>
      <c r="H5" s="212"/>
      <c r="I5" s="212"/>
      <c r="J5" s="212"/>
      <c r="K5" s="212"/>
      <c r="L5" s="212"/>
      <c r="M5" s="212"/>
      <c r="N5" s="212"/>
      <c r="O5" s="212"/>
      <c r="P5" s="212"/>
      <c r="Q5" s="212"/>
      <c r="R5" s="212"/>
      <c r="S5" s="212"/>
      <c r="T5" s="212"/>
      <c r="U5" s="212"/>
      <c r="V5" s="212"/>
      <c r="W5" s="212"/>
      <c r="X5" s="212"/>
      <c r="Y5" s="214"/>
      <c r="Z5" s="214"/>
      <c r="AA5" s="214"/>
      <c r="AB5" s="214"/>
      <c r="AC5" s="215"/>
      <c r="AD5" s="215"/>
      <c r="AE5" s="215"/>
      <c r="AF5" s="215"/>
      <c r="AG5" s="215"/>
      <c r="AH5" s="215"/>
      <c r="AJ5" s="737" t="s">
        <v>418</v>
      </c>
      <c r="AK5" s="737"/>
      <c r="AL5" s="737"/>
      <c r="AM5" s="737"/>
      <c r="AN5" s="737"/>
      <c r="AO5" s="737"/>
      <c r="AP5" s="737"/>
      <c r="AQ5" s="700">
        <f>MIN(ROUNDDOWN((AQ4-AQ6),-3),AQ3)</f>
        <v>500000</v>
      </c>
      <c r="AR5" s="738"/>
      <c r="AS5" s="738"/>
      <c r="AT5" s="738"/>
      <c r="AU5" s="738"/>
      <c r="AV5" s="738"/>
      <c r="AW5" s="738"/>
      <c r="AX5" s="738"/>
      <c r="AY5" s="738"/>
      <c r="AZ5" s="738"/>
      <c r="BA5" s="738"/>
      <c r="BB5" s="738"/>
      <c r="BC5" s="738"/>
      <c r="BD5" s="738"/>
      <c r="BE5" s="738"/>
      <c r="BF5" s="738"/>
      <c r="BG5" s="738"/>
      <c r="BH5" s="738"/>
      <c r="BI5" s="738"/>
      <c r="BJ5" s="738"/>
      <c r="BK5" s="738"/>
      <c r="BM5" s="78" t="s">
        <v>682</v>
      </c>
    </row>
    <row r="6" spans="2:70" ht="18.5" customHeight="1" thickTop="1" thickBot="1" x14ac:dyDescent="0.4">
      <c r="B6" s="212"/>
      <c r="D6" s="212"/>
      <c r="E6" s="212"/>
      <c r="F6" s="212"/>
      <c r="G6" s="212"/>
      <c r="H6" s="212"/>
      <c r="I6" s="212"/>
      <c r="J6" s="212"/>
      <c r="K6" s="212"/>
      <c r="L6" s="212"/>
      <c r="M6" s="212"/>
      <c r="N6" s="212"/>
      <c r="O6" s="212"/>
      <c r="P6" s="212"/>
      <c r="Q6" s="212"/>
      <c r="R6" s="212"/>
      <c r="S6" s="212"/>
      <c r="T6" s="212"/>
      <c r="U6" s="212"/>
      <c r="V6" s="212"/>
      <c r="W6" s="212"/>
      <c r="X6" s="212"/>
      <c r="Y6" s="214"/>
      <c r="Z6" s="214"/>
      <c r="AA6" s="214"/>
      <c r="AB6" s="214"/>
      <c r="AC6" s="215"/>
      <c r="AD6" s="215"/>
      <c r="AE6" s="215"/>
      <c r="AF6" s="215"/>
      <c r="AG6" s="215"/>
      <c r="AH6" s="215"/>
      <c r="AJ6" s="737" t="s">
        <v>433</v>
      </c>
      <c r="AK6" s="737"/>
      <c r="AL6" s="737"/>
      <c r="AM6" s="737"/>
      <c r="AN6" s="737"/>
      <c r="AO6" s="737"/>
      <c r="AP6" s="737"/>
      <c r="AQ6" s="702"/>
      <c r="AR6" s="702"/>
      <c r="AS6" s="702"/>
      <c r="AT6" s="702"/>
      <c r="AU6" s="702"/>
      <c r="AV6" s="702"/>
      <c r="AW6" s="702"/>
      <c r="AX6" s="702"/>
      <c r="AY6" s="702"/>
      <c r="AZ6" s="702"/>
      <c r="BA6" s="702"/>
      <c r="BB6" s="702"/>
      <c r="BC6" s="702"/>
      <c r="BD6" s="702"/>
      <c r="BE6" s="702"/>
      <c r="BF6" s="702"/>
      <c r="BG6" s="702"/>
      <c r="BH6" s="702"/>
      <c r="BI6" s="702"/>
      <c r="BJ6" s="702"/>
      <c r="BK6" s="702"/>
      <c r="BM6" s="78" t="s">
        <v>408</v>
      </c>
    </row>
    <row r="7" spans="2:70" ht="18.5" customHeight="1" thickTop="1" thickBot="1" x14ac:dyDescent="0.4">
      <c r="B7" s="212"/>
      <c r="D7" s="212"/>
      <c r="E7" s="212"/>
      <c r="F7" s="212"/>
      <c r="G7" s="212"/>
      <c r="H7" s="212"/>
      <c r="I7" s="212"/>
      <c r="J7" s="212"/>
      <c r="K7" s="212"/>
      <c r="L7" s="212"/>
      <c r="M7" s="212"/>
      <c r="N7" s="212"/>
      <c r="O7" s="212"/>
      <c r="P7" s="212"/>
      <c r="Q7" s="212"/>
      <c r="R7" s="212"/>
      <c r="S7" s="212"/>
      <c r="T7" s="212"/>
      <c r="U7" s="212"/>
      <c r="V7" s="212"/>
      <c r="W7" s="212"/>
      <c r="X7" s="212"/>
      <c r="Y7" s="214"/>
      <c r="Z7" s="214"/>
      <c r="AA7" s="214"/>
      <c r="AB7" s="214"/>
      <c r="AC7" s="215"/>
      <c r="AD7" s="215"/>
      <c r="AE7" s="215"/>
      <c r="AF7" s="215"/>
      <c r="AG7" s="215"/>
      <c r="AH7" s="215"/>
      <c r="AJ7" s="616" t="s">
        <v>386</v>
      </c>
      <c r="AK7" s="616"/>
      <c r="AL7" s="616"/>
      <c r="AM7" s="616"/>
      <c r="AN7" s="616"/>
      <c r="AO7" s="616"/>
      <c r="AP7" s="616"/>
      <c r="AQ7" s="202" t="s">
        <v>468</v>
      </c>
      <c r="AR7" s="202"/>
      <c r="AS7" s="636" t="s">
        <v>11</v>
      </c>
      <c r="AT7" s="636"/>
      <c r="AU7" s="177">
        <v>8</v>
      </c>
      <c r="AV7" s="202" t="s">
        <v>12</v>
      </c>
      <c r="AW7" s="75">
        <v>4</v>
      </c>
      <c r="AX7" s="202" t="s">
        <v>66</v>
      </c>
      <c r="AY7" s="75">
        <v>1</v>
      </c>
      <c r="AZ7" s="202" t="s">
        <v>13</v>
      </c>
      <c r="BA7" s="203"/>
      <c r="BB7" s="637" t="s">
        <v>469</v>
      </c>
      <c r="BC7" s="637"/>
      <c r="BD7" s="202" t="s">
        <v>11</v>
      </c>
      <c r="BE7" s="202"/>
      <c r="BF7" s="75">
        <v>8</v>
      </c>
      <c r="BG7" s="202" t="s">
        <v>12</v>
      </c>
      <c r="BH7" s="75">
        <v>11</v>
      </c>
      <c r="BI7" s="202" t="s">
        <v>66</v>
      </c>
      <c r="BJ7" s="75">
        <v>30</v>
      </c>
      <c r="BK7" s="202" t="s">
        <v>13</v>
      </c>
      <c r="BM7" s="179" t="s">
        <v>624</v>
      </c>
    </row>
    <row r="8" spans="2:70" ht="5" customHeight="1" thickTop="1" x14ac:dyDescent="0.35">
      <c r="C8" s="213"/>
      <c r="D8" s="213"/>
      <c r="E8" s="213"/>
      <c r="F8" s="213"/>
      <c r="G8" s="213"/>
      <c r="H8" s="213"/>
      <c r="I8" s="213"/>
      <c r="J8" s="213"/>
      <c r="K8" s="213"/>
      <c r="L8" s="213"/>
      <c r="M8" s="213"/>
      <c r="N8" s="213"/>
      <c r="O8" s="213"/>
      <c r="P8" s="213"/>
      <c r="Q8" s="213"/>
      <c r="R8" s="213"/>
      <c r="S8" s="213"/>
      <c r="T8" s="213"/>
      <c r="U8" s="213"/>
      <c r="V8" s="213"/>
      <c r="W8" s="213"/>
      <c r="X8" s="213"/>
      <c r="Y8" s="210"/>
      <c r="Z8" s="211"/>
      <c r="AA8" s="211"/>
      <c r="AB8" s="211"/>
    </row>
    <row r="9" spans="2:70" ht="18.5" customHeight="1" thickBot="1" x14ac:dyDescent="0.4">
      <c r="B9" s="218" t="s">
        <v>492</v>
      </c>
      <c r="D9" s="213"/>
      <c r="E9" s="213"/>
      <c r="F9" s="213"/>
      <c r="G9" s="213"/>
      <c r="H9" s="213"/>
      <c r="I9" s="213"/>
      <c r="J9" s="213"/>
      <c r="K9" s="213"/>
      <c r="L9" s="213"/>
      <c r="M9" s="213"/>
      <c r="N9" s="213"/>
      <c r="O9" s="213"/>
      <c r="P9" s="213"/>
      <c r="Q9" s="213"/>
      <c r="R9" s="213"/>
      <c r="S9" s="213"/>
      <c r="T9" s="213"/>
      <c r="U9" s="213"/>
      <c r="V9" s="213"/>
      <c r="W9" s="213"/>
      <c r="X9" s="213"/>
      <c r="Y9" s="210"/>
      <c r="Z9" s="211"/>
      <c r="AA9" s="211"/>
      <c r="AB9" s="211"/>
    </row>
    <row r="10" spans="2:70" ht="5" customHeight="1" x14ac:dyDescent="0.35">
      <c r="B10" s="647">
        <v>1</v>
      </c>
      <c r="C10" s="219"/>
      <c r="D10" s="220"/>
      <c r="E10" s="220"/>
      <c r="F10" s="220"/>
      <c r="G10" s="220"/>
      <c r="H10" s="220"/>
      <c r="I10" s="220"/>
      <c r="J10" s="220"/>
      <c r="K10" s="220"/>
      <c r="L10" s="220"/>
      <c r="M10" s="220"/>
      <c r="N10" s="220"/>
      <c r="O10" s="220"/>
      <c r="P10" s="220"/>
      <c r="Q10" s="220"/>
      <c r="R10" s="220"/>
      <c r="S10" s="220"/>
      <c r="T10" s="220"/>
      <c r="U10" s="220"/>
      <c r="V10" s="220"/>
      <c r="W10" s="220"/>
      <c r="X10" s="220"/>
      <c r="Y10" s="221"/>
      <c r="Z10" s="222"/>
      <c r="AA10" s="222"/>
      <c r="AB10" s="222"/>
      <c r="AC10" s="223"/>
      <c r="AD10" s="223"/>
      <c r="AE10" s="223"/>
      <c r="AF10" s="223"/>
      <c r="AG10" s="223"/>
      <c r="AH10" s="223"/>
      <c r="AI10" s="223"/>
      <c r="AJ10" s="223"/>
      <c r="AK10" s="223"/>
      <c r="AL10" s="223"/>
      <c r="AM10" s="223"/>
      <c r="AN10" s="223"/>
      <c r="AO10" s="223"/>
      <c r="AP10" s="223"/>
      <c r="AQ10" s="223"/>
      <c r="AR10" s="223"/>
      <c r="AS10" s="223"/>
      <c r="AT10" s="223"/>
      <c r="AU10" s="223"/>
      <c r="AV10" s="222"/>
      <c r="AW10" s="222"/>
      <c r="AX10" s="222"/>
      <c r="AY10" s="222"/>
      <c r="AZ10" s="223"/>
      <c r="BA10" s="224"/>
      <c r="BB10" s="224"/>
      <c r="BC10" s="223"/>
      <c r="BD10" s="224"/>
      <c r="BE10" s="224"/>
      <c r="BF10" s="224"/>
      <c r="BG10" s="224"/>
      <c r="BH10" s="223"/>
      <c r="BI10" s="224"/>
      <c r="BJ10" s="224"/>
      <c r="BK10" s="225"/>
      <c r="BL10" s="226"/>
      <c r="BM10" s="226"/>
      <c r="BN10" s="226"/>
      <c r="BO10" s="226"/>
      <c r="BP10" s="226"/>
      <c r="BQ10" s="226"/>
      <c r="BR10" s="226"/>
    </row>
    <row r="11" spans="2:70" ht="18.5" customHeight="1" x14ac:dyDescent="0.35">
      <c r="B11" s="648"/>
      <c r="C11" s="273"/>
      <c r="D11" s="734" t="s">
        <v>493</v>
      </c>
      <c r="E11" s="734"/>
      <c r="F11" s="734"/>
      <c r="G11" s="212" t="s">
        <v>450</v>
      </c>
      <c r="H11" s="652" t="s">
        <v>738</v>
      </c>
      <c r="I11" s="652"/>
      <c r="J11" s="652"/>
      <c r="K11" s="652"/>
      <c r="L11" s="652"/>
      <c r="M11" s="652"/>
      <c r="N11" s="213" t="s">
        <v>451</v>
      </c>
      <c r="O11" s="213"/>
      <c r="P11" s="213"/>
      <c r="Q11" s="213"/>
      <c r="R11" s="213"/>
      <c r="S11" s="233"/>
      <c r="T11" s="234"/>
      <c r="U11" s="234"/>
      <c r="V11" s="234"/>
      <c r="W11" s="234"/>
      <c r="X11" s="234"/>
      <c r="Y11" s="234"/>
      <c r="Z11" s="211"/>
      <c r="AA11" s="211"/>
      <c r="AB11" s="212"/>
      <c r="AC11" s="228"/>
      <c r="AD11" s="228"/>
      <c r="AE11" s="228"/>
      <c r="AF11" s="212"/>
      <c r="AG11" s="213"/>
      <c r="AH11" s="213"/>
      <c r="AI11" s="213"/>
      <c r="AJ11" s="213"/>
      <c r="AK11" s="233"/>
      <c r="AL11" s="233"/>
      <c r="AM11" s="233"/>
      <c r="AN11" s="234"/>
      <c r="AO11" s="234"/>
      <c r="AP11" s="234"/>
      <c r="AQ11" s="234"/>
      <c r="AR11" s="234"/>
      <c r="AS11" s="234"/>
      <c r="AT11" s="211"/>
      <c r="AU11" s="211"/>
      <c r="AV11" s="211"/>
      <c r="AW11" s="211"/>
      <c r="AX11" s="211"/>
      <c r="AY11" s="211"/>
      <c r="AZ11" s="211"/>
      <c r="BA11" s="211"/>
      <c r="BB11" s="211"/>
      <c r="BC11" s="211"/>
      <c r="BD11" s="211"/>
      <c r="BE11" s="211"/>
      <c r="BF11" s="211"/>
      <c r="BG11" s="211"/>
      <c r="BH11" s="211"/>
      <c r="BI11" s="211"/>
      <c r="BJ11" s="211"/>
      <c r="BK11" s="274"/>
      <c r="BL11" s="226"/>
      <c r="BM11" s="226"/>
      <c r="BN11" s="226"/>
      <c r="BO11" s="226"/>
      <c r="BP11" s="226"/>
      <c r="BQ11" s="226"/>
      <c r="BR11" s="226"/>
    </row>
    <row r="12" spans="2:70" ht="5" customHeight="1" x14ac:dyDescent="0.35">
      <c r="B12" s="648"/>
      <c r="C12" s="230"/>
      <c r="D12" s="231"/>
      <c r="E12" s="231"/>
      <c r="F12" s="231"/>
      <c r="G12" s="232"/>
      <c r="H12" s="233"/>
      <c r="I12" s="233"/>
      <c r="J12" s="233"/>
      <c r="K12" s="233"/>
      <c r="L12" s="233"/>
      <c r="M12" s="233"/>
      <c r="N12" s="233"/>
      <c r="O12" s="233"/>
      <c r="P12" s="233"/>
      <c r="Q12" s="233"/>
      <c r="R12" s="233"/>
      <c r="S12" s="233"/>
      <c r="T12" s="234"/>
      <c r="U12" s="234"/>
      <c r="V12" s="234"/>
      <c r="W12" s="234"/>
      <c r="X12" s="234"/>
      <c r="Y12" s="234"/>
      <c r="Z12" s="211"/>
      <c r="AA12" s="211"/>
      <c r="AB12" s="232"/>
      <c r="AC12" s="231"/>
      <c r="AD12" s="231"/>
      <c r="AE12" s="231"/>
      <c r="AF12" s="232"/>
      <c r="AG12" s="233"/>
      <c r="AH12" s="233"/>
      <c r="AI12" s="233"/>
      <c r="AJ12" s="233"/>
      <c r="AK12" s="233"/>
      <c r="AL12" s="233"/>
      <c r="AM12" s="233"/>
      <c r="AN12" s="233"/>
      <c r="AO12" s="233"/>
      <c r="AP12" s="233"/>
      <c r="AQ12" s="233"/>
      <c r="AR12" s="233"/>
      <c r="AS12" s="233"/>
      <c r="AT12" s="211"/>
      <c r="AU12" s="211"/>
      <c r="AV12" s="211"/>
      <c r="AW12" s="211"/>
      <c r="AX12" s="211"/>
      <c r="AY12" s="211"/>
      <c r="AZ12" s="211"/>
      <c r="BA12" s="211"/>
      <c r="BB12" s="211"/>
      <c r="BC12" s="211"/>
      <c r="BD12" s="211"/>
      <c r="BE12" s="211"/>
      <c r="BF12" s="211"/>
      <c r="BG12" s="211"/>
      <c r="BH12" s="211"/>
      <c r="BI12" s="211"/>
      <c r="BJ12" s="211"/>
      <c r="BK12" s="274"/>
      <c r="BL12" s="226"/>
      <c r="BM12" s="226"/>
      <c r="BN12" s="226"/>
      <c r="BO12" s="226"/>
      <c r="BP12" s="226"/>
      <c r="BQ12" s="226"/>
      <c r="BR12" s="226"/>
    </row>
    <row r="13" spans="2:70" ht="18.5" customHeight="1" x14ac:dyDescent="0.35">
      <c r="B13" s="648"/>
      <c r="C13" s="230"/>
      <c r="D13" s="725" t="s">
        <v>621</v>
      </c>
      <c r="E13" s="725"/>
      <c r="F13" s="725"/>
      <c r="G13" s="725"/>
      <c r="H13" s="725"/>
      <c r="I13" s="725"/>
      <c r="J13" s="725"/>
      <c r="K13" s="725"/>
      <c r="L13" s="725"/>
      <c r="M13" s="725"/>
      <c r="N13" s="725"/>
      <c r="O13" s="725"/>
      <c r="P13" s="725"/>
      <c r="Q13" s="725"/>
      <c r="R13" s="725"/>
      <c r="S13" s="725" t="s">
        <v>622</v>
      </c>
      <c r="T13" s="725"/>
      <c r="U13" s="725"/>
      <c r="V13" s="725"/>
      <c r="W13" s="725"/>
      <c r="X13" s="725"/>
      <c r="Y13" s="725"/>
      <c r="Z13" s="725"/>
      <c r="AA13" s="725"/>
      <c r="AB13" s="725"/>
      <c r="AC13" s="725"/>
      <c r="AD13" s="725"/>
      <c r="AE13" s="725"/>
      <c r="AF13" s="725"/>
      <c r="AG13" s="725"/>
      <c r="AH13" s="725" t="s">
        <v>623</v>
      </c>
      <c r="AI13" s="725"/>
      <c r="AJ13" s="725"/>
      <c r="AK13" s="725"/>
      <c r="AL13" s="725"/>
      <c r="AM13" s="726" t="s">
        <v>416</v>
      </c>
      <c r="AN13" s="727"/>
      <c r="AO13" s="727"/>
      <c r="AP13" s="727"/>
      <c r="AQ13" s="727"/>
      <c r="AR13" s="727"/>
      <c r="AS13" s="727"/>
      <c r="AT13" s="727"/>
      <c r="AU13" s="727"/>
      <c r="AV13" s="727"/>
      <c r="AW13" s="727"/>
      <c r="AX13" s="727"/>
      <c r="AY13" s="727"/>
      <c r="AZ13" s="727"/>
      <c r="BA13" s="727"/>
      <c r="BB13" s="727"/>
      <c r="BC13" s="727"/>
      <c r="BD13" s="728"/>
      <c r="BE13" s="724" t="s">
        <v>418</v>
      </c>
      <c r="BF13" s="724"/>
      <c r="BG13" s="724"/>
      <c r="BH13" s="724"/>
      <c r="BI13" s="724"/>
      <c r="BJ13" s="724"/>
      <c r="BK13" s="274"/>
      <c r="BL13" s="226"/>
      <c r="BM13" s="226"/>
      <c r="BN13" s="226"/>
      <c r="BO13" s="226"/>
      <c r="BP13" s="226"/>
      <c r="BQ13" s="226"/>
      <c r="BR13" s="226"/>
    </row>
    <row r="14" spans="2:70" ht="18.5" customHeight="1" x14ac:dyDescent="0.35">
      <c r="B14" s="648"/>
      <c r="C14" s="230"/>
      <c r="D14" s="725" t="s">
        <v>411</v>
      </c>
      <c r="E14" s="725"/>
      <c r="F14" s="725"/>
      <c r="G14" s="725"/>
      <c r="H14" s="725"/>
      <c r="I14" s="725" t="s">
        <v>414</v>
      </c>
      <c r="J14" s="725"/>
      <c r="K14" s="725"/>
      <c r="L14" s="725"/>
      <c r="M14" s="725"/>
      <c r="N14" s="725" t="s">
        <v>419</v>
      </c>
      <c r="O14" s="725"/>
      <c r="P14" s="725"/>
      <c r="Q14" s="725"/>
      <c r="R14" s="725"/>
      <c r="S14" s="725" t="s">
        <v>411</v>
      </c>
      <c r="T14" s="725"/>
      <c r="U14" s="725"/>
      <c r="V14" s="725"/>
      <c r="W14" s="725"/>
      <c r="X14" s="725" t="s">
        <v>414</v>
      </c>
      <c r="Y14" s="725"/>
      <c r="Z14" s="725"/>
      <c r="AA14" s="725"/>
      <c r="AB14" s="725"/>
      <c r="AC14" s="725" t="s">
        <v>420</v>
      </c>
      <c r="AD14" s="725"/>
      <c r="AE14" s="725"/>
      <c r="AF14" s="725"/>
      <c r="AG14" s="725"/>
      <c r="AH14" s="725" t="s">
        <v>421</v>
      </c>
      <c r="AI14" s="725"/>
      <c r="AJ14" s="725"/>
      <c r="AK14" s="725"/>
      <c r="AL14" s="725"/>
      <c r="AM14" s="726" t="s">
        <v>468</v>
      </c>
      <c r="AN14" s="727"/>
      <c r="AO14" s="727"/>
      <c r="AP14" s="727"/>
      <c r="AQ14" s="727"/>
      <c r="AR14" s="727"/>
      <c r="AS14" s="727"/>
      <c r="AT14" s="728"/>
      <c r="AU14" s="726" t="s">
        <v>469</v>
      </c>
      <c r="AV14" s="727"/>
      <c r="AW14" s="727"/>
      <c r="AX14" s="727"/>
      <c r="AY14" s="727"/>
      <c r="AZ14" s="727"/>
      <c r="BA14" s="727"/>
      <c r="BB14" s="728"/>
      <c r="BC14" s="726" t="s">
        <v>417</v>
      </c>
      <c r="BD14" s="728"/>
      <c r="BE14" s="729">
        <f>MIN(BC15*AH15,BC15*100000)</f>
        <v>300000</v>
      </c>
      <c r="BF14" s="729"/>
      <c r="BG14" s="729"/>
      <c r="BH14" s="729"/>
      <c r="BI14" s="729"/>
      <c r="BJ14" s="729"/>
      <c r="BK14" s="274"/>
      <c r="BL14" s="226"/>
      <c r="BM14" s="226"/>
      <c r="BN14" s="226"/>
      <c r="BO14" s="226"/>
      <c r="BP14" s="226"/>
      <c r="BQ14" s="226"/>
      <c r="BR14" s="226"/>
    </row>
    <row r="15" spans="2:70" ht="18.5" customHeight="1" x14ac:dyDescent="0.35">
      <c r="B15" s="648"/>
      <c r="C15" s="230"/>
      <c r="D15" s="730">
        <v>100000</v>
      </c>
      <c r="E15" s="730"/>
      <c r="F15" s="730"/>
      <c r="G15" s="730"/>
      <c r="H15" s="730"/>
      <c r="I15" s="730"/>
      <c r="J15" s="730"/>
      <c r="K15" s="730"/>
      <c r="L15" s="730"/>
      <c r="M15" s="730"/>
      <c r="N15" s="731">
        <f>SUM(D15,I15)</f>
        <v>100000</v>
      </c>
      <c r="O15" s="731"/>
      <c r="P15" s="731"/>
      <c r="Q15" s="731"/>
      <c r="R15" s="731"/>
      <c r="S15" s="730">
        <v>250000</v>
      </c>
      <c r="T15" s="730"/>
      <c r="U15" s="730"/>
      <c r="V15" s="730"/>
      <c r="W15" s="730"/>
      <c r="X15" s="730">
        <v>5000</v>
      </c>
      <c r="Y15" s="730"/>
      <c r="Z15" s="730"/>
      <c r="AA15" s="730"/>
      <c r="AB15" s="730"/>
      <c r="AC15" s="731">
        <f>SUM(S15,X15)</f>
        <v>255000</v>
      </c>
      <c r="AD15" s="731"/>
      <c r="AE15" s="731"/>
      <c r="AF15" s="731"/>
      <c r="AG15" s="731"/>
      <c r="AH15" s="731">
        <f>AC15-N15</f>
        <v>155000</v>
      </c>
      <c r="AI15" s="731"/>
      <c r="AJ15" s="731"/>
      <c r="AK15" s="731"/>
      <c r="AL15" s="731"/>
      <c r="AM15" s="275" t="s">
        <v>11</v>
      </c>
      <c r="AN15" s="276"/>
      <c r="AO15" s="285">
        <v>8</v>
      </c>
      <c r="AP15" s="277" t="s">
        <v>12</v>
      </c>
      <c r="AQ15" s="285">
        <v>9</v>
      </c>
      <c r="AR15" s="277" t="s">
        <v>66</v>
      </c>
      <c r="AS15" s="285">
        <v>1</v>
      </c>
      <c r="AT15" s="277" t="s">
        <v>13</v>
      </c>
      <c r="AU15" s="275" t="s">
        <v>11</v>
      </c>
      <c r="AV15" s="276"/>
      <c r="AW15" s="285">
        <v>8</v>
      </c>
      <c r="AX15" s="277" t="s">
        <v>12</v>
      </c>
      <c r="AY15" s="285">
        <v>11</v>
      </c>
      <c r="AZ15" s="277" t="s">
        <v>66</v>
      </c>
      <c r="BA15" s="285">
        <v>30</v>
      </c>
      <c r="BB15" s="277" t="s">
        <v>483</v>
      </c>
      <c r="BC15" s="732">
        <v>3</v>
      </c>
      <c r="BD15" s="733"/>
      <c r="BE15" s="729"/>
      <c r="BF15" s="729"/>
      <c r="BG15" s="729"/>
      <c r="BH15" s="729"/>
      <c r="BI15" s="729"/>
      <c r="BJ15" s="729"/>
      <c r="BK15" s="274"/>
      <c r="BL15" s="226"/>
      <c r="BM15" s="226"/>
      <c r="BN15" s="226"/>
      <c r="BO15" s="226"/>
      <c r="BP15" s="226"/>
      <c r="BQ15" s="226"/>
      <c r="BR15" s="226"/>
    </row>
    <row r="16" spans="2:70" ht="5" customHeight="1" thickBot="1" x14ac:dyDescent="0.4">
      <c r="B16" s="649"/>
      <c r="C16" s="278"/>
      <c r="D16" s="279"/>
      <c r="E16" s="279"/>
      <c r="F16" s="279"/>
      <c r="G16" s="280"/>
      <c r="H16" s="281"/>
      <c r="I16" s="281"/>
      <c r="J16" s="281"/>
      <c r="K16" s="281"/>
      <c r="L16" s="281"/>
      <c r="M16" s="281"/>
      <c r="N16" s="281"/>
      <c r="O16" s="281"/>
      <c r="P16" s="281"/>
      <c r="Q16" s="281"/>
      <c r="R16" s="281"/>
      <c r="S16" s="281"/>
      <c r="T16" s="280"/>
      <c r="U16" s="280"/>
      <c r="V16" s="280"/>
      <c r="W16" s="280"/>
      <c r="X16" s="280"/>
      <c r="Y16" s="280"/>
      <c r="Z16" s="282"/>
      <c r="AA16" s="282"/>
      <c r="AB16" s="283"/>
      <c r="AC16" s="241"/>
      <c r="AD16" s="241"/>
      <c r="AE16" s="241"/>
      <c r="AF16" s="241"/>
      <c r="AG16" s="241"/>
      <c r="AH16" s="241"/>
      <c r="AI16" s="241"/>
      <c r="AJ16" s="241"/>
      <c r="AK16" s="241"/>
      <c r="AL16" s="241"/>
      <c r="AM16" s="284"/>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2"/>
      <c r="BL16" s="226"/>
      <c r="BM16" s="226"/>
      <c r="BN16" s="226"/>
      <c r="BO16" s="226"/>
      <c r="BP16" s="226"/>
      <c r="BQ16" s="226"/>
      <c r="BR16" s="226"/>
    </row>
    <row r="17" spans="2:63" ht="5" customHeight="1" thickBot="1" x14ac:dyDescent="0.4"/>
    <row r="18" spans="2:63" ht="5" customHeight="1" x14ac:dyDescent="0.35">
      <c r="B18" s="647">
        <v>2</v>
      </c>
      <c r="C18" s="219"/>
      <c r="D18" s="220"/>
      <c r="E18" s="220"/>
      <c r="F18" s="220"/>
      <c r="G18" s="220"/>
      <c r="H18" s="220"/>
      <c r="I18" s="220"/>
      <c r="J18" s="220"/>
      <c r="K18" s="220"/>
      <c r="L18" s="220"/>
      <c r="M18" s="220"/>
      <c r="N18" s="220"/>
      <c r="O18" s="220"/>
      <c r="P18" s="220"/>
      <c r="Q18" s="220"/>
      <c r="R18" s="220"/>
      <c r="S18" s="220"/>
      <c r="T18" s="220"/>
      <c r="U18" s="220"/>
      <c r="V18" s="220"/>
      <c r="W18" s="220"/>
      <c r="X18" s="220"/>
      <c r="Y18" s="221"/>
      <c r="Z18" s="222"/>
      <c r="AA18" s="222"/>
      <c r="AB18" s="222"/>
      <c r="AC18" s="223"/>
      <c r="AD18" s="223"/>
      <c r="AE18" s="223"/>
      <c r="AF18" s="223"/>
      <c r="AG18" s="223"/>
      <c r="AH18" s="223"/>
      <c r="AI18" s="223"/>
      <c r="AJ18" s="223"/>
      <c r="AK18" s="223"/>
      <c r="AL18" s="223"/>
      <c r="AM18" s="223"/>
      <c r="AN18" s="223"/>
      <c r="AO18" s="223"/>
      <c r="AP18" s="223"/>
      <c r="AQ18" s="223"/>
      <c r="AR18" s="223"/>
      <c r="AS18" s="223"/>
      <c r="AT18" s="223"/>
      <c r="AU18" s="223"/>
      <c r="AV18" s="222"/>
      <c r="AW18" s="222"/>
      <c r="AX18" s="222"/>
      <c r="AY18" s="222"/>
      <c r="AZ18" s="223"/>
      <c r="BA18" s="224"/>
      <c r="BB18" s="224"/>
      <c r="BC18" s="223"/>
      <c r="BD18" s="224"/>
      <c r="BE18" s="224"/>
      <c r="BF18" s="224"/>
      <c r="BG18" s="224"/>
      <c r="BH18" s="223"/>
      <c r="BI18" s="224"/>
      <c r="BJ18" s="224"/>
      <c r="BK18" s="225"/>
    </row>
    <row r="19" spans="2:63" ht="18.5" customHeight="1" x14ac:dyDescent="0.35">
      <c r="B19" s="648"/>
      <c r="C19" s="273"/>
      <c r="D19" s="734" t="s">
        <v>493</v>
      </c>
      <c r="E19" s="734"/>
      <c r="F19" s="734"/>
      <c r="G19" s="212" t="s">
        <v>450</v>
      </c>
      <c r="H19" s="652" t="s">
        <v>776</v>
      </c>
      <c r="I19" s="652"/>
      <c r="J19" s="652"/>
      <c r="K19" s="652"/>
      <c r="L19" s="652"/>
      <c r="M19" s="652"/>
      <c r="N19" s="213" t="s">
        <v>451</v>
      </c>
      <c r="O19" s="213"/>
      <c r="P19" s="213"/>
      <c r="Q19" s="213"/>
      <c r="R19" s="213"/>
      <c r="S19" s="233"/>
      <c r="T19" s="234"/>
      <c r="U19" s="234"/>
      <c r="V19" s="234"/>
      <c r="W19" s="234"/>
      <c r="X19" s="234"/>
      <c r="Y19" s="234"/>
      <c r="Z19" s="211"/>
      <c r="AA19" s="211"/>
      <c r="AB19" s="212"/>
      <c r="AC19" s="228"/>
      <c r="AD19" s="228"/>
      <c r="AE19" s="228"/>
      <c r="AF19" s="212"/>
      <c r="AG19" s="213"/>
      <c r="AH19" s="213"/>
      <c r="AI19" s="213"/>
      <c r="AJ19" s="213"/>
      <c r="AK19" s="233"/>
      <c r="AL19" s="233"/>
      <c r="AM19" s="233"/>
      <c r="AN19" s="234"/>
      <c r="AO19" s="234"/>
      <c r="AP19" s="234"/>
      <c r="AQ19" s="234"/>
      <c r="AR19" s="234"/>
      <c r="AS19" s="234"/>
      <c r="AT19" s="211"/>
      <c r="AU19" s="211"/>
      <c r="AV19" s="211"/>
      <c r="AW19" s="211"/>
      <c r="AX19" s="211"/>
      <c r="AY19" s="211"/>
      <c r="AZ19" s="211"/>
      <c r="BA19" s="211"/>
      <c r="BB19" s="211"/>
      <c r="BC19" s="211"/>
      <c r="BD19" s="211"/>
      <c r="BE19" s="211"/>
      <c r="BF19" s="211"/>
      <c r="BG19" s="211"/>
      <c r="BH19" s="211"/>
      <c r="BI19" s="211"/>
      <c r="BJ19" s="211"/>
      <c r="BK19" s="274"/>
    </row>
    <row r="20" spans="2:63" ht="5" customHeight="1" x14ac:dyDescent="0.35">
      <c r="B20" s="648"/>
      <c r="C20" s="230"/>
      <c r="D20" s="231"/>
      <c r="E20" s="231"/>
      <c r="F20" s="231"/>
      <c r="G20" s="232"/>
      <c r="H20" s="233"/>
      <c r="I20" s="233"/>
      <c r="J20" s="233"/>
      <c r="K20" s="233"/>
      <c r="L20" s="233"/>
      <c r="M20" s="233"/>
      <c r="N20" s="233"/>
      <c r="O20" s="233"/>
      <c r="P20" s="233"/>
      <c r="Q20" s="233"/>
      <c r="R20" s="233"/>
      <c r="S20" s="233"/>
      <c r="T20" s="234"/>
      <c r="U20" s="234"/>
      <c r="V20" s="234"/>
      <c r="W20" s="234"/>
      <c r="X20" s="234"/>
      <c r="Y20" s="234"/>
      <c r="Z20" s="211"/>
      <c r="AA20" s="211"/>
      <c r="AB20" s="232"/>
      <c r="AC20" s="231"/>
      <c r="AD20" s="231"/>
      <c r="AE20" s="231"/>
      <c r="AF20" s="232"/>
      <c r="AG20" s="233"/>
      <c r="AH20" s="233"/>
      <c r="AI20" s="233"/>
      <c r="AJ20" s="233"/>
      <c r="AK20" s="233"/>
      <c r="AL20" s="233"/>
      <c r="AM20" s="233"/>
      <c r="AN20" s="233"/>
      <c r="AO20" s="233"/>
      <c r="AP20" s="233"/>
      <c r="AQ20" s="233"/>
      <c r="AR20" s="233"/>
      <c r="AS20" s="233"/>
      <c r="AT20" s="211"/>
      <c r="AU20" s="211"/>
      <c r="AV20" s="211"/>
      <c r="AW20" s="211"/>
      <c r="AX20" s="211"/>
      <c r="AY20" s="211"/>
      <c r="AZ20" s="211"/>
      <c r="BA20" s="211"/>
      <c r="BB20" s="211"/>
      <c r="BC20" s="211"/>
      <c r="BD20" s="211"/>
      <c r="BE20" s="211"/>
      <c r="BF20" s="211"/>
      <c r="BG20" s="211"/>
      <c r="BH20" s="211"/>
      <c r="BI20" s="211"/>
      <c r="BJ20" s="211"/>
      <c r="BK20" s="274"/>
    </row>
    <row r="21" spans="2:63" ht="18.5" customHeight="1" x14ac:dyDescent="0.35">
      <c r="B21" s="648"/>
      <c r="C21" s="230"/>
      <c r="D21" s="725" t="s">
        <v>413</v>
      </c>
      <c r="E21" s="725"/>
      <c r="F21" s="725"/>
      <c r="G21" s="725"/>
      <c r="H21" s="725"/>
      <c r="I21" s="725"/>
      <c r="J21" s="725"/>
      <c r="K21" s="725"/>
      <c r="L21" s="725"/>
      <c r="M21" s="725"/>
      <c r="N21" s="725"/>
      <c r="O21" s="725"/>
      <c r="P21" s="725"/>
      <c r="Q21" s="725"/>
      <c r="R21" s="725"/>
      <c r="S21" s="725" t="s">
        <v>415</v>
      </c>
      <c r="T21" s="725"/>
      <c r="U21" s="725"/>
      <c r="V21" s="725"/>
      <c r="W21" s="725"/>
      <c r="X21" s="725"/>
      <c r="Y21" s="725"/>
      <c r="Z21" s="725"/>
      <c r="AA21" s="725"/>
      <c r="AB21" s="725"/>
      <c r="AC21" s="725"/>
      <c r="AD21" s="725"/>
      <c r="AE21" s="725"/>
      <c r="AF21" s="725"/>
      <c r="AG21" s="725"/>
      <c r="AH21" s="725" t="s">
        <v>410</v>
      </c>
      <c r="AI21" s="725"/>
      <c r="AJ21" s="725"/>
      <c r="AK21" s="725"/>
      <c r="AL21" s="725"/>
      <c r="AM21" s="726" t="s">
        <v>416</v>
      </c>
      <c r="AN21" s="727"/>
      <c r="AO21" s="727"/>
      <c r="AP21" s="727"/>
      <c r="AQ21" s="727"/>
      <c r="AR21" s="727"/>
      <c r="AS21" s="727"/>
      <c r="AT21" s="727"/>
      <c r="AU21" s="727"/>
      <c r="AV21" s="727"/>
      <c r="AW21" s="727"/>
      <c r="AX21" s="727"/>
      <c r="AY21" s="727"/>
      <c r="AZ21" s="727"/>
      <c r="BA21" s="727"/>
      <c r="BB21" s="727"/>
      <c r="BC21" s="727"/>
      <c r="BD21" s="728"/>
      <c r="BE21" s="724" t="s">
        <v>418</v>
      </c>
      <c r="BF21" s="724"/>
      <c r="BG21" s="724"/>
      <c r="BH21" s="724"/>
      <c r="BI21" s="724"/>
      <c r="BJ21" s="724"/>
      <c r="BK21" s="274"/>
    </row>
    <row r="22" spans="2:63" ht="18.5" customHeight="1" x14ac:dyDescent="0.35">
      <c r="B22" s="648"/>
      <c r="C22" s="230"/>
      <c r="D22" s="725" t="s">
        <v>411</v>
      </c>
      <c r="E22" s="725"/>
      <c r="F22" s="725"/>
      <c r="G22" s="725"/>
      <c r="H22" s="725"/>
      <c r="I22" s="725" t="s">
        <v>414</v>
      </c>
      <c r="J22" s="725"/>
      <c r="K22" s="725"/>
      <c r="L22" s="725"/>
      <c r="M22" s="725"/>
      <c r="N22" s="725" t="s">
        <v>419</v>
      </c>
      <c r="O22" s="725"/>
      <c r="P22" s="725"/>
      <c r="Q22" s="725"/>
      <c r="R22" s="725"/>
      <c r="S22" s="725" t="s">
        <v>411</v>
      </c>
      <c r="T22" s="725"/>
      <c r="U22" s="725"/>
      <c r="V22" s="725"/>
      <c r="W22" s="725"/>
      <c r="X22" s="725" t="s">
        <v>414</v>
      </c>
      <c r="Y22" s="725"/>
      <c r="Z22" s="725"/>
      <c r="AA22" s="725"/>
      <c r="AB22" s="725"/>
      <c r="AC22" s="725" t="s">
        <v>420</v>
      </c>
      <c r="AD22" s="725"/>
      <c r="AE22" s="725"/>
      <c r="AF22" s="725"/>
      <c r="AG22" s="725"/>
      <c r="AH22" s="725" t="s">
        <v>421</v>
      </c>
      <c r="AI22" s="725"/>
      <c r="AJ22" s="725"/>
      <c r="AK22" s="725"/>
      <c r="AL22" s="725"/>
      <c r="AM22" s="726" t="s">
        <v>468</v>
      </c>
      <c r="AN22" s="727"/>
      <c r="AO22" s="727"/>
      <c r="AP22" s="727"/>
      <c r="AQ22" s="727"/>
      <c r="AR22" s="727"/>
      <c r="AS22" s="727"/>
      <c r="AT22" s="728"/>
      <c r="AU22" s="726" t="s">
        <v>469</v>
      </c>
      <c r="AV22" s="727"/>
      <c r="AW22" s="727"/>
      <c r="AX22" s="727"/>
      <c r="AY22" s="727"/>
      <c r="AZ22" s="727"/>
      <c r="BA22" s="727"/>
      <c r="BB22" s="728"/>
      <c r="BC22" s="726" t="s">
        <v>417</v>
      </c>
      <c r="BD22" s="728"/>
      <c r="BE22" s="735">
        <f>MIN(BC23*AH23,BC23*100000)</f>
        <v>200000</v>
      </c>
      <c r="BF22" s="735"/>
      <c r="BG22" s="735"/>
      <c r="BH22" s="735"/>
      <c r="BI22" s="735"/>
      <c r="BJ22" s="735"/>
      <c r="BK22" s="274"/>
    </row>
    <row r="23" spans="2:63" ht="18.5" customHeight="1" x14ac:dyDescent="0.35">
      <c r="B23" s="648"/>
      <c r="C23" s="230"/>
      <c r="D23" s="730">
        <v>130000</v>
      </c>
      <c r="E23" s="730"/>
      <c r="F23" s="730"/>
      <c r="G23" s="730"/>
      <c r="H23" s="730"/>
      <c r="I23" s="730"/>
      <c r="J23" s="730"/>
      <c r="K23" s="730"/>
      <c r="L23" s="730"/>
      <c r="M23" s="730"/>
      <c r="N23" s="731">
        <f>SUM(D23,I23)</f>
        <v>130000</v>
      </c>
      <c r="O23" s="731"/>
      <c r="P23" s="731"/>
      <c r="Q23" s="731"/>
      <c r="R23" s="731"/>
      <c r="S23" s="730">
        <v>230000</v>
      </c>
      <c r="T23" s="730"/>
      <c r="U23" s="730"/>
      <c r="V23" s="730"/>
      <c r="W23" s="730"/>
      <c r="X23" s="730">
        <v>3000</v>
      </c>
      <c r="Y23" s="730"/>
      <c r="Z23" s="730"/>
      <c r="AA23" s="730"/>
      <c r="AB23" s="730"/>
      <c r="AC23" s="731">
        <f>SUM(S23,X23)</f>
        <v>233000</v>
      </c>
      <c r="AD23" s="731"/>
      <c r="AE23" s="731"/>
      <c r="AF23" s="731"/>
      <c r="AG23" s="731"/>
      <c r="AH23" s="731">
        <f>AC23-N23</f>
        <v>103000</v>
      </c>
      <c r="AI23" s="731"/>
      <c r="AJ23" s="731"/>
      <c r="AK23" s="731"/>
      <c r="AL23" s="731"/>
      <c r="AM23" s="275" t="s">
        <v>11</v>
      </c>
      <c r="AN23" s="276"/>
      <c r="AO23" s="285">
        <v>8</v>
      </c>
      <c r="AP23" s="277" t="s">
        <v>12</v>
      </c>
      <c r="AQ23" s="285">
        <v>4</v>
      </c>
      <c r="AR23" s="277" t="s">
        <v>66</v>
      </c>
      <c r="AS23" s="285">
        <v>1</v>
      </c>
      <c r="AT23" s="277" t="s">
        <v>13</v>
      </c>
      <c r="AU23" s="275" t="s">
        <v>11</v>
      </c>
      <c r="AV23" s="276"/>
      <c r="AW23" s="285">
        <v>8</v>
      </c>
      <c r="AX23" s="277" t="s">
        <v>12</v>
      </c>
      <c r="AY23" s="285">
        <v>5</v>
      </c>
      <c r="AZ23" s="277" t="s">
        <v>66</v>
      </c>
      <c r="BA23" s="285">
        <v>31</v>
      </c>
      <c r="BB23" s="277" t="s">
        <v>483</v>
      </c>
      <c r="BC23" s="732">
        <v>2</v>
      </c>
      <c r="BD23" s="733"/>
      <c r="BE23" s="735"/>
      <c r="BF23" s="735"/>
      <c r="BG23" s="735"/>
      <c r="BH23" s="735"/>
      <c r="BI23" s="735"/>
      <c r="BJ23" s="735"/>
      <c r="BK23" s="274"/>
    </row>
    <row r="24" spans="2:63" ht="5" customHeight="1" thickBot="1" x14ac:dyDescent="0.4">
      <c r="B24" s="649"/>
      <c r="C24" s="278"/>
      <c r="D24" s="279"/>
      <c r="E24" s="279"/>
      <c r="F24" s="279"/>
      <c r="G24" s="280"/>
      <c r="H24" s="281"/>
      <c r="I24" s="281"/>
      <c r="J24" s="281"/>
      <c r="K24" s="281"/>
      <c r="L24" s="281"/>
      <c r="M24" s="281"/>
      <c r="N24" s="281"/>
      <c r="O24" s="281"/>
      <c r="P24" s="281"/>
      <c r="Q24" s="281"/>
      <c r="R24" s="281"/>
      <c r="S24" s="281"/>
      <c r="T24" s="280"/>
      <c r="U24" s="280"/>
      <c r="V24" s="280"/>
      <c r="W24" s="280"/>
      <c r="X24" s="280"/>
      <c r="Y24" s="280"/>
      <c r="Z24" s="282"/>
      <c r="AA24" s="282"/>
      <c r="AB24" s="283"/>
      <c r="AC24" s="241"/>
      <c r="AD24" s="241"/>
      <c r="AE24" s="241"/>
      <c r="AF24" s="241"/>
      <c r="AG24" s="241"/>
      <c r="AH24" s="241"/>
      <c r="AI24" s="241"/>
      <c r="AJ24" s="241"/>
      <c r="AK24" s="241"/>
      <c r="AL24" s="241"/>
      <c r="AM24" s="284"/>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2"/>
    </row>
    <row r="25" spans="2:63" ht="5" customHeight="1" thickBot="1" x14ac:dyDescent="0.4"/>
    <row r="26" spans="2:63" ht="5" customHeight="1" x14ac:dyDescent="0.35">
      <c r="B26" s="647">
        <v>3</v>
      </c>
      <c r="C26" s="219"/>
      <c r="D26" s="220"/>
      <c r="E26" s="220"/>
      <c r="F26" s="220"/>
      <c r="G26" s="220"/>
      <c r="H26" s="220"/>
      <c r="I26" s="220"/>
      <c r="J26" s="220"/>
      <c r="K26" s="220"/>
      <c r="L26" s="220"/>
      <c r="M26" s="220"/>
      <c r="N26" s="220"/>
      <c r="O26" s="220"/>
      <c r="P26" s="220"/>
      <c r="Q26" s="220"/>
      <c r="R26" s="220"/>
      <c r="S26" s="220"/>
      <c r="T26" s="220"/>
      <c r="U26" s="220"/>
      <c r="V26" s="220"/>
      <c r="W26" s="220"/>
      <c r="X26" s="220"/>
      <c r="Y26" s="221"/>
      <c r="Z26" s="222"/>
      <c r="AA26" s="222"/>
      <c r="AB26" s="222"/>
      <c r="AC26" s="223"/>
      <c r="AD26" s="223"/>
      <c r="AE26" s="223"/>
      <c r="AF26" s="223"/>
      <c r="AG26" s="223"/>
      <c r="AH26" s="223"/>
      <c r="AI26" s="223"/>
      <c r="AJ26" s="223"/>
      <c r="AK26" s="223"/>
      <c r="AL26" s="223"/>
      <c r="AM26" s="223"/>
      <c r="AN26" s="223"/>
      <c r="AO26" s="223"/>
      <c r="AP26" s="223"/>
      <c r="AQ26" s="223"/>
      <c r="AR26" s="223"/>
      <c r="AS26" s="223"/>
      <c r="AT26" s="223"/>
      <c r="AU26" s="223"/>
      <c r="AV26" s="222"/>
      <c r="AW26" s="222"/>
      <c r="AX26" s="222"/>
      <c r="AY26" s="222"/>
      <c r="AZ26" s="223"/>
      <c r="BA26" s="224"/>
      <c r="BB26" s="224"/>
      <c r="BC26" s="223"/>
      <c r="BD26" s="224"/>
      <c r="BE26" s="224"/>
      <c r="BF26" s="224"/>
      <c r="BG26" s="224"/>
      <c r="BH26" s="223"/>
      <c r="BI26" s="224"/>
      <c r="BJ26" s="224"/>
      <c r="BK26" s="225"/>
    </row>
    <row r="27" spans="2:63" ht="18.5" customHeight="1" x14ac:dyDescent="0.35">
      <c r="B27" s="648"/>
      <c r="C27" s="273"/>
      <c r="D27" s="734" t="s">
        <v>493</v>
      </c>
      <c r="E27" s="734"/>
      <c r="F27" s="734"/>
      <c r="G27" s="212" t="s">
        <v>450</v>
      </c>
      <c r="H27" s="652"/>
      <c r="I27" s="652"/>
      <c r="J27" s="652"/>
      <c r="K27" s="652"/>
      <c r="L27" s="652"/>
      <c r="M27" s="652"/>
      <c r="N27" s="213" t="s">
        <v>451</v>
      </c>
      <c r="O27" s="213"/>
      <c r="P27" s="213"/>
      <c r="Q27" s="213"/>
      <c r="R27" s="213"/>
      <c r="S27" s="233"/>
      <c r="T27" s="234"/>
      <c r="U27" s="234"/>
      <c r="V27" s="234"/>
      <c r="W27" s="234"/>
      <c r="X27" s="234"/>
      <c r="Y27" s="234"/>
      <c r="Z27" s="211"/>
      <c r="AA27" s="211"/>
      <c r="AB27" s="212"/>
      <c r="AC27" s="228"/>
      <c r="AD27" s="228"/>
      <c r="AE27" s="228"/>
      <c r="AF27" s="212"/>
      <c r="AG27" s="213"/>
      <c r="AH27" s="213"/>
      <c r="AI27" s="213"/>
      <c r="AJ27" s="213"/>
      <c r="AK27" s="233"/>
      <c r="AL27" s="233"/>
      <c r="AM27" s="233"/>
      <c r="AN27" s="234"/>
      <c r="AO27" s="234"/>
      <c r="AP27" s="234"/>
      <c r="AQ27" s="234"/>
      <c r="AR27" s="234"/>
      <c r="AS27" s="234"/>
      <c r="AT27" s="211"/>
      <c r="AU27" s="211"/>
      <c r="AV27" s="211"/>
      <c r="AW27" s="211"/>
      <c r="AX27" s="211"/>
      <c r="AY27" s="211"/>
      <c r="AZ27" s="211"/>
      <c r="BA27" s="211"/>
      <c r="BB27" s="211"/>
      <c r="BC27" s="211"/>
      <c r="BD27" s="211"/>
      <c r="BE27" s="211"/>
      <c r="BF27" s="211"/>
      <c r="BG27" s="211"/>
      <c r="BH27" s="211"/>
      <c r="BI27" s="211"/>
      <c r="BJ27" s="211"/>
      <c r="BK27" s="274"/>
    </row>
    <row r="28" spans="2:63" ht="5" customHeight="1" x14ac:dyDescent="0.35">
      <c r="B28" s="648"/>
      <c r="C28" s="230"/>
      <c r="D28" s="231"/>
      <c r="E28" s="231"/>
      <c r="F28" s="231"/>
      <c r="G28" s="232"/>
      <c r="H28" s="233"/>
      <c r="I28" s="233"/>
      <c r="J28" s="233"/>
      <c r="K28" s="233"/>
      <c r="L28" s="233"/>
      <c r="M28" s="233"/>
      <c r="N28" s="233"/>
      <c r="O28" s="233"/>
      <c r="P28" s="233"/>
      <c r="Q28" s="233"/>
      <c r="R28" s="233"/>
      <c r="S28" s="233"/>
      <c r="T28" s="234"/>
      <c r="U28" s="234"/>
      <c r="V28" s="234"/>
      <c r="W28" s="234"/>
      <c r="X28" s="234"/>
      <c r="Y28" s="234"/>
      <c r="Z28" s="211"/>
      <c r="AA28" s="211"/>
      <c r="AB28" s="232"/>
      <c r="AC28" s="231"/>
      <c r="AD28" s="231"/>
      <c r="AE28" s="231"/>
      <c r="AF28" s="232"/>
      <c r="AG28" s="233"/>
      <c r="AH28" s="233"/>
      <c r="AI28" s="233"/>
      <c r="AJ28" s="233"/>
      <c r="AK28" s="233"/>
      <c r="AL28" s="233"/>
      <c r="AM28" s="233"/>
      <c r="AN28" s="233"/>
      <c r="AO28" s="233"/>
      <c r="AP28" s="233"/>
      <c r="AQ28" s="233"/>
      <c r="AR28" s="233"/>
      <c r="AS28" s="233"/>
      <c r="AT28" s="211"/>
      <c r="AU28" s="211"/>
      <c r="AV28" s="211"/>
      <c r="AW28" s="211"/>
      <c r="AX28" s="211"/>
      <c r="AY28" s="211"/>
      <c r="AZ28" s="211"/>
      <c r="BA28" s="211"/>
      <c r="BB28" s="211"/>
      <c r="BC28" s="211"/>
      <c r="BD28" s="211"/>
      <c r="BE28" s="211"/>
      <c r="BF28" s="211"/>
      <c r="BG28" s="211"/>
      <c r="BH28" s="211"/>
      <c r="BI28" s="211"/>
      <c r="BJ28" s="211"/>
      <c r="BK28" s="274"/>
    </row>
    <row r="29" spans="2:63" ht="18.5" customHeight="1" x14ac:dyDescent="0.35">
      <c r="B29" s="648"/>
      <c r="C29" s="230"/>
      <c r="D29" s="725" t="s">
        <v>413</v>
      </c>
      <c r="E29" s="725"/>
      <c r="F29" s="725"/>
      <c r="G29" s="725"/>
      <c r="H29" s="725"/>
      <c r="I29" s="725"/>
      <c r="J29" s="725"/>
      <c r="K29" s="725"/>
      <c r="L29" s="725"/>
      <c r="M29" s="725"/>
      <c r="N29" s="725"/>
      <c r="O29" s="725"/>
      <c r="P29" s="725"/>
      <c r="Q29" s="725"/>
      <c r="R29" s="725"/>
      <c r="S29" s="725" t="s">
        <v>415</v>
      </c>
      <c r="T29" s="725"/>
      <c r="U29" s="725"/>
      <c r="V29" s="725"/>
      <c r="W29" s="725"/>
      <c r="X29" s="725"/>
      <c r="Y29" s="725"/>
      <c r="Z29" s="725"/>
      <c r="AA29" s="725"/>
      <c r="AB29" s="725"/>
      <c r="AC29" s="725"/>
      <c r="AD29" s="725"/>
      <c r="AE29" s="725"/>
      <c r="AF29" s="725"/>
      <c r="AG29" s="725"/>
      <c r="AH29" s="725" t="s">
        <v>410</v>
      </c>
      <c r="AI29" s="725"/>
      <c r="AJ29" s="725"/>
      <c r="AK29" s="725"/>
      <c r="AL29" s="725"/>
      <c r="AM29" s="726" t="s">
        <v>416</v>
      </c>
      <c r="AN29" s="727"/>
      <c r="AO29" s="727"/>
      <c r="AP29" s="727"/>
      <c r="AQ29" s="727"/>
      <c r="AR29" s="727"/>
      <c r="AS29" s="727"/>
      <c r="AT29" s="727"/>
      <c r="AU29" s="727"/>
      <c r="AV29" s="727"/>
      <c r="AW29" s="727"/>
      <c r="AX29" s="727"/>
      <c r="AY29" s="727"/>
      <c r="AZ29" s="727"/>
      <c r="BA29" s="727"/>
      <c r="BB29" s="727"/>
      <c r="BC29" s="727"/>
      <c r="BD29" s="728"/>
      <c r="BE29" s="724" t="s">
        <v>418</v>
      </c>
      <c r="BF29" s="724"/>
      <c r="BG29" s="724"/>
      <c r="BH29" s="724"/>
      <c r="BI29" s="724"/>
      <c r="BJ29" s="724"/>
      <c r="BK29" s="274"/>
    </row>
    <row r="30" spans="2:63" ht="18.5" customHeight="1" x14ac:dyDescent="0.35">
      <c r="B30" s="648"/>
      <c r="C30" s="230"/>
      <c r="D30" s="725" t="s">
        <v>411</v>
      </c>
      <c r="E30" s="725"/>
      <c r="F30" s="725"/>
      <c r="G30" s="725"/>
      <c r="H30" s="725"/>
      <c r="I30" s="725" t="s">
        <v>414</v>
      </c>
      <c r="J30" s="725"/>
      <c r="K30" s="725"/>
      <c r="L30" s="725"/>
      <c r="M30" s="725"/>
      <c r="N30" s="725" t="s">
        <v>419</v>
      </c>
      <c r="O30" s="725"/>
      <c r="P30" s="725"/>
      <c r="Q30" s="725"/>
      <c r="R30" s="725"/>
      <c r="S30" s="725" t="s">
        <v>411</v>
      </c>
      <c r="T30" s="725"/>
      <c r="U30" s="725"/>
      <c r="V30" s="725"/>
      <c r="W30" s="725"/>
      <c r="X30" s="725" t="s">
        <v>414</v>
      </c>
      <c r="Y30" s="725"/>
      <c r="Z30" s="725"/>
      <c r="AA30" s="725"/>
      <c r="AB30" s="725"/>
      <c r="AC30" s="725" t="s">
        <v>420</v>
      </c>
      <c r="AD30" s="725"/>
      <c r="AE30" s="725"/>
      <c r="AF30" s="725"/>
      <c r="AG30" s="725"/>
      <c r="AH30" s="725" t="s">
        <v>421</v>
      </c>
      <c r="AI30" s="725"/>
      <c r="AJ30" s="725"/>
      <c r="AK30" s="725"/>
      <c r="AL30" s="725"/>
      <c r="AM30" s="726" t="s">
        <v>468</v>
      </c>
      <c r="AN30" s="727"/>
      <c r="AO30" s="727"/>
      <c r="AP30" s="727"/>
      <c r="AQ30" s="727"/>
      <c r="AR30" s="727"/>
      <c r="AS30" s="727"/>
      <c r="AT30" s="728"/>
      <c r="AU30" s="726" t="s">
        <v>469</v>
      </c>
      <c r="AV30" s="727"/>
      <c r="AW30" s="727"/>
      <c r="AX30" s="727"/>
      <c r="AY30" s="727"/>
      <c r="AZ30" s="727"/>
      <c r="BA30" s="727"/>
      <c r="BB30" s="728"/>
      <c r="BC30" s="726" t="s">
        <v>417</v>
      </c>
      <c r="BD30" s="728"/>
      <c r="BE30" s="729">
        <f>MIN(BC31*AH31,BC31*100000)</f>
        <v>0</v>
      </c>
      <c r="BF30" s="729"/>
      <c r="BG30" s="729"/>
      <c r="BH30" s="729"/>
      <c r="BI30" s="729"/>
      <c r="BJ30" s="729"/>
      <c r="BK30" s="274"/>
    </row>
    <row r="31" spans="2:63" ht="18.5" customHeight="1" x14ac:dyDescent="0.35">
      <c r="B31" s="648"/>
      <c r="C31" s="230"/>
      <c r="D31" s="730"/>
      <c r="E31" s="730"/>
      <c r="F31" s="730"/>
      <c r="G31" s="730"/>
      <c r="H31" s="730"/>
      <c r="I31" s="730"/>
      <c r="J31" s="730"/>
      <c r="K31" s="730"/>
      <c r="L31" s="730"/>
      <c r="M31" s="730"/>
      <c r="N31" s="731">
        <f>SUM(D31,I31)</f>
        <v>0</v>
      </c>
      <c r="O31" s="731"/>
      <c r="P31" s="731"/>
      <c r="Q31" s="731"/>
      <c r="R31" s="731"/>
      <c r="S31" s="730"/>
      <c r="T31" s="730"/>
      <c r="U31" s="730"/>
      <c r="V31" s="730"/>
      <c r="W31" s="730"/>
      <c r="X31" s="730"/>
      <c r="Y31" s="730"/>
      <c r="Z31" s="730"/>
      <c r="AA31" s="730"/>
      <c r="AB31" s="730"/>
      <c r="AC31" s="731">
        <f>SUM(S31,X31)</f>
        <v>0</v>
      </c>
      <c r="AD31" s="731"/>
      <c r="AE31" s="731"/>
      <c r="AF31" s="731"/>
      <c r="AG31" s="731"/>
      <c r="AH31" s="731">
        <f>AC31-N31</f>
        <v>0</v>
      </c>
      <c r="AI31" s="731"/>
      <c r="AJ31" s="731"/>
      <c r="AK31" s="731"/>
      <c r="AL31" s="731"/>
      <c r="AM31" s="275" t="s">
        <v>11</v>
      </c>
      <c r="AN31" s="276"/>
      <c r="AO31" s="285"/>
      <c r="AP31" s="277" t="s">
        <v>12</v>
      </c>
      <c r="AQ31" s="285"/>
      <c r="AR31" s="277" t="s">
        <v>66</v>
      </c>
      <c r="AS31" s="285"/>
      <c r="AT31" s="277" t="s">
        <v>13</v>
      </c>
      <c r="AU31" s="275" t="s">
        <v>11</v>
      </c>
      <c r="AV31" s="276"/>
      <c r="AW31" s="285"/>
      <c r="AX31" s="277" t="s">
        <v>12</v>
      </c>
      <c r="AY31" s="285"/>
      <c r="AZ31" s="277" t="s">
        <v>66</v>
      </c>
      <c r="BA31" s="285"/>
      <c r="BB31" s="277" t="s">
        <v>483</v>
      </c>
      <c r="BC31" s="732"/>
      <c r="BD31" s="733"/>
      <c r="BE31" s="729"/>
      <c r="BF31" s="729"/>
      <c r="BG31" s="729"/>
      <c r="BH31" s="729"/>
      <c r="BI31" s="729"/>
      <c r="BJ31" s="729"/>
      <c r="BK31" s="274"/>
    </row>
    <row r="32" spans="2:63" ht="5" customHeight="1" thickBot="1" x14ac:dyDescent="0.4">
      <c r="B32" s="649"/>
      <c r="C32" s="278"/>
      <c r="D32" s="279"/>
      <c r="E32" s="279"/>
      <c r="F32" s="279"/>
      <c r="G32" s="280"/>
      <c r="H32" s="281"/>
      <c r="I32" s="281"/>
      <c r="J32" s="281"/>
      <c r="K32" s="281"/>
      <c r="L32" s="281"/>
      <c r="M32" s="281"/>
      <c r="N32" s="281"/>
      <c r="O32" s="281"/>
      <c r="P32" s="281"/>
      <c r="Q32" s="281"/>
      <c r="R32" s="281"/>
      <c r="S32" s="281"/>
      <c r="T32" s="280"/>
      <c r="U32" s="280"/>
      <c r="V32" s="280"/>
      <c r="W32" s="280"/>
      <c r="X32" s="280"/>
      <c r="Y32" s="280"/>
      <c r="Z32" s="282"/>
      <c r="AA32" s="282"/>
      <c r="AB32" s="283"/>
      <c r="AC32" s="241"/>
      <c r="AD32" s="241"/>
      <c r="AE32" s="241"/>
      <c r="AF32" s="241"/>
      <c r="AG32" s="241"/>
      <c r="AH32" s="241"/>
      <c r="AI32" s="241"/>
      <c r="AJ32" s="241"/>
      <c r="AK32" s="241"/>
      <c r="AL32" s="241"/>
      <c r="AM32" s="284"/>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2"/>
    </row>
    <row r="33" spans="2:63" ht="5" customHeight="1" thickBot="1" x14ac:dyDescent="0.4"/>
    <row r="34" spans="2:63" ht="5" customHeight="1" x14ac:dyDescent="0.35">
      <c r="B34" s="647">
        <v>4</v>
      </c>
      <c r="C34" s="219"/>
      <c r="D34" s="220"/>
      <c r="E34" s="220"/>
      <c r="F34" s="220"/>
      <c r="G34" s="220"/>
      <c r="H34" s="220"/>
      <c r="I34" s="220"/>
      <c r="J34" s="220"/>
      <c r="K34" s="220"/>
      <c r="L34" s="220"/>
      <c r="M34" s="220"/>
      <c r="N34" s="220"/>
      <c r="O34" s="220"/>
      <c r="P34" s="220"/>
      <c r="Q34" s="220"/>
      <c r="R34" s="220"/>
      <c r="S34" s="220"/>
      <c r="T34" s="220"/>
      <c r="U34" s="220"/>
      <c r="V34" s="220"/>
      <c r="W34" s="220"/>
      <c r="X34" s="220"/>
      <c r="Y34" s="221"/>
      <c r="Z34" s="222"/>
      <c r="AA34" s="222"/>
      <c r="AB34" s="222"/>
      <c r="AC34" s="223"/>
      <c r="AD34" s="223"/>
      <c r="AE34" s="223"/>
      <c r="AF34" s="223"/>
      <c r="AG34" s="223"/>
      <c r="AH34" s="223"/>
      <c r="AI34" s="223"/>
      <c r="AJ34" s="223"/>
      <c r="AK34" s="223"/>
      <c r="AL34" s="223"/>
      <c r="AM34" s="223"/>
      <c r="AN34" s="223"/>
      <c r="AO34" s="223"/>
      <c r="AP34" s="223"/>
      <c r="AQ34" s="223"/>
      <c r="AR34" s="223"/>
      <c r="AS34" s="223"/>
      <c r="AT34" s="223"/>
      <c r="AU34" s="223"/>
      <c r="AV34" s="222"/>
      <c r="AW34" s="222"/>
      <c r="AX34" s="222"/>
      <c r="AY34" s="222"/>
      <c r="AZ34" s="223"/>
      <c r="BA34" s="224"/>
      <c r="BB34" s="224"/>
      <c r="BC34" s="223"/>
      <c r="BD34" s="224"/>
      <c r="BE34" s="224"/>
      <c r="BF34" s="224"/>
      <c r="BG34" s="224"/>
      <c r="BH34" s="223"/>
      <c r="BI34" s="224"/>
      <c r="BJ34" s="224"/>
      <c r="BK34" s="225"/>
    </row>
    <row r="35" spans="2:63" ht="18.5" customHeight="1" x14ac:dyDescent="0.35">
      <c r="B35" s="648"/>
      <c r="C35" s="273"/>
      <c r="D35" s="734" t="s">
        <v>493</v>
      </c>
      <c r="E35" s="734"/>
      <c r="F35" s="734"/>
      <c r="G35" s="212" t="s">
        <v>450</v>
      </c>
      <c r="H35" s="652"/>
      <c r="I35" s="652"/>
      <c r="J35" s="652"/>
      <c r="K35" s="652"/>
      <c r="L35" s="652"/>
      <c r="M35" s="652"/>
      <c r="N35" s="213" t="s">
        <v>451</v>
      </c>
      <c r="O35" s="213"/>
      <c r="P35" s="213"/>
      <c r="Q35" s="213"/>
      <c r="R35" s="213"/>
      <c r="S35" s="233"/>
      <c r="T35" s="234"/>
      <c r="U35" s="234"/>
      <c r="V35" s="234"/>
      <c r="W35" s="234"/>
      <c r="X35" s="234"/>
      <c r="Y35" s="234"/>
      <c r="Z35" s="211"/>
      <c r="AA35" s="211"/>
      <c r="AB35" s="212"/>
      <c r="AC35" s="228"/>
      <c r="AD35" s="228"/>
      <c r="AE35" s="228"/>
      <c r="AF35" s="212"/>
      <c r="AG35" s="213"/>
      <c r="AH35" s="213"/>
      <c r="AI35" s="213"/>
      <c r="AJ35" s="213"/>
      <c r="AK35" s="233"/>
      <c r="AL35" s="233"/>
      <c r="AM35" s="233"/>
      <c r="AN35" s="234"/>
      <c r="AO35" s="234"/>
      <c r="AP35" s="234"/>
      <c r="AQ35" s="234"/>
      <c r="AR35" s="234"/>
      <c r="AS35" s="234"/>
      <c r="AT35" s="211"/>
      <c r="AU35" s="211"/>
      <c r="AV35" s="211"/>
      <c r="AW35" s="211"/>
      <c r="AX35" s="211"/>
      <c r="AY35" s="211"/>
      <c r="AZ35" s="211"/>
      <c r="BA35" s="211"/>
      <c r="BB35" s="211"/>
      <c r="BC35" s="211"/>
      <c r="BD35" s="211"/>
      <c r="BE35" s="211"/>
      <c r="BF35" s="211"/>
      <c r="BG35" s="211"/>
      <c r="BH35" s="211"/>
      <c r="BI35" s="211"/>
      <c r="BJ35" s="211"/>
      <c r="BK35" s="274"/>
    </row>
    <row r="36" spans="2:63" ht="5" customHeight="1" x14ac:dyDescent="0.35">
      <c r="B36" s="648"/>
      <c r="C36" s="230"/>
      <c r="D36" s="231"/>
      <c r="E36" s="231"/>
      <c r="F36" s="231"/>
      <c r="G36" s="232"/>
      <c r="H36" s="233"/>
      <c r="I36" s="233"/>
      <c r="J36" s="233"/>
      <c r="K36" s="233"/>
      <c r="L36" s="233"/>
      <c r="M36" s="233"/>
      <c r="N36" s="233"/>
      <c r="O36" s="233"/>
      <c r="P36" s="233"/>
      <c r="Q36" s="233"/>
      <c r="R36" s="233"/>
      <c r="S36" s="233"/>
      <c r="T36" s="234"/>
      <c r="U36" s="234"/>
      <c r="V36" s="234"/>
      <c r="W36" s="234"/>
      <c r="X36" s="234"/>
      <c r="Y36" s="234"/>
      <c r="Z36" s="211"/>
      <c r="AA36" s="211"/>
      <c r="AB36" s="232"/>
      <c r="AC36" s="231"/>
      <c r="AD36" s="231"/>
      <c r="AE36" s="231"/>
      <c r="AF36" s="232"/>
      <c r="AG36" s="233"/>
      <c r="AH36" s="233"/>
      <c r="AI36" s="233"/>
      <c r="AJ36" s="233"/>
      <c r="AK36" s="233"/>
      <c r="AL36" s="233"/>
      <c r="AM36" s="233"/>
      <c r="AN36" s="233"/>
      <c r="AO36" s="233"/>
      <c r="AP36" s="233"/>
      <c r="AQ36" s="233"/>
      <c r="AR36" s="233"/>
      <c r="AS36" s="233"/>
      <c r="AT36" s="211"/>
      <c r="AU36" s="211"/>
      <c r="AV36" s="211"/>
      <c r="AW36" s="211"/>
      <c r="AX36" s="211"/>
      <c r="AY36" s="211"/>
      <c r="AZ36" s="211"/>
      <c r="BA36" s="211"/>
      <c r="BB36" s="211"/>
      <c r="BC36" s="211"/>
      <c r="BD36" s="211"/>
      <c r="BE36" s="211"/>
      <c r="BF36" s="211"/>
      <c r="BG36" s="211"/>
      <c r="BH36" s="211"/>
      <c r="BI36" s="211"/>
      <c r="BJ36" s="211"/>
      <c r="BK36" s="274"/>
    </row>
    <row r="37" spans="2:63" ht="18.5" customHeight="1" x14ac:dyDescent="0.35">
      <c r="B37" s="648"/>
      <c r="C37" s="230"/>
      <c r="D37" s="725" t="s">
        <v>413</v>
      </c>
      <c r="E37" s="725"/>
      <c r="F37" s="725"/>
      <c r="G37" s="725"/>
      <c r="H37" s="725"/>
      <c r="I37" s="725"/>
      <c r="J37" s="725"/>
      <c r="K37" s="725"/>
      <c r="L37" s="725"/>
      <c r="M37" s="725"/>
      <c r="N37" s="725"/>
      <c r="O37" s="725"/>
      <c r="P37" s="725"/>
      <c r="Q37" s="725"/>
      <c r="R37" s="725"/>
      <c r="S37" s="725" t="s">
        <v>415</v>
      </c>
      <c r="T37" s="725"/>
      <c r="U37" s="725"/>
      <c r="V37" s="725"/>
      <c r="W37" s="725"/>
      <c r="X37" s="725"/>
      <c r="Y37" s="725"/>
      <c r="Z37" s="725"/>
      <c r="AA37" s="725"/>
      <c r="AB37" s="725"/>
      <c r="AC37" s="725"/>
      <c r="AD37" s="725"/>
      <c r="AE37" s="725"/>
      <c r="AF37" s="725"/>
      <c r="AG37" s="725"/>
      <c r="AH37" s="725" t="s">
        <v>410</v>
      </c>
      <c r="AI37" s="725"/>
      <c r="AJ37" s="725"/>
      <c r="AK37" s="725"/>
      <c r="AL37" s="725"/>
      <c r="AM37" s="726" t="s">
        <v>416</v>
      </c>
      <c r="AN37" s="727"/>
      <c r="AO37" s="727"/>
      <c r="AP37" s="727"/>
      <c r="AQ37" s="727"/>
      <c r="AR37" s="727"/>
      <c r="AS37" s="727"/>
      <c r="AT37" s="727"/>
      <c r="AU37" s="727"/>
      <c r="AV37" s="727"/>
      <c r="AW37" s="727"/>
      <c r="AX37" s="727"/>
      <c r="AY37" s="727"/>
      <c r="AZ37" s="727"/>
      <c r="BA37" s="727"/>
      <c r="BB37" s="727"/>
      <c r="BC37" s="727"/>
      <c r="BD37" s="728"/>
      <c r="BE37" s="724" t="s">
        <v>418</v>
      </c>
      <c r="BF37" s="724"/>
      <c r="BG37" s="724"/>
      <c r="BH37" s="724"/>
      <c r="BI37" s="724"/>
      <c r="BJ37" s="724"/>
      <c r="BK37" s="274"/>
    </row>
    <row r="38" spans="2:63" ht="18.5" customHeight="1" x14ac:dyDescent="0.35">
      <c r="B38" s="648"/>
      <c r="C38" s="230"/>
      <c r="D38" s="725" t="s">
        <v>411</v>
      </c>
      <c r="E38" s="725"/>
      <c r="F38" s="725"/>
      <c r="G38" s="725"/>
      <c r="H38" s="725"/>
      <c r="I38" s="725" t="s">
        <v>414</v>
      </c>
      <c r="J38" s="725"/>
      <c r="K38" s="725"/>
      <c r="L38" s="725"/>
      <c r="M38" s="725"/>
      <c r="N38" s="725" t="s">
        <v>419</v>
      </c>
      <c r="O38" s="725"/>
      <c r="P38" s="725"/>
      <c r="Q38" s="725"/>
      <c r="R38" s="725"/>
      <c r="S38" s="725" t="s">
        <v>411</v>
      </c>
      <c r="T38" s="725"/>
      <c r="U38" s="725"/>
      <c r="V38" s="725"/>
      <c r="W38" s="725"/>
      <c r="X38" s="725" t="s">
        <v>414</v>
      </c>
      <c r="Y38" s="725"/>
      <c r="Z38" s="725"/>
      <c r="AA38" s="725"/>
      <c r="AB38" s="725"/>
      <c r="AC38" s="725" t="s">
        <v>420</v>
      </c>
      <c r="AD38" s="725"/>
      <c r="AE38" s="725"/>
      <c r="AF38" s="725"/>
      <c r="AG38" s="725"/>
      <c r="AH38" s="725" t="s">
        <v>421</v>
      </c>
      <c r="AI38" s="725"/>
      <c r="AJ38" s="725"/>
      <c r="AK38" s="725"/>
      <c r="AL38" s="725"/>
      <c r="AM38" s="726" t="s">
        <v>468</v>
      </c>
      <c r="AN38" s="727"/>
      <c r="AO38" s="727"/>
      <c r="AP38" s="727"/>
      <c r="AQ38" s="727"/>
      <c r="AR38" s="727"/>
      <c r="AS38" s="727"/>
      <c r="AT38" s="728"/>
      <c r="AU38" s="726" t="s">
        <v>469</v>
      </c>
      <c r="AV38" s="727"/>
      <c r="AW38" s="727"/>
      <c r="AX38" s="727"/>
      <c r="AY38" s="727"/>
      <c r="AZ38" s="727"/>
      <c r="BA38" s="727"/>
      <c r="BB38" s="728"/>
      <c r="BC38" s="726" t="s">
        <v>417</v>
      </c>
      <c r="BD38" s="728"/>
      <c r="BE38" s="729">
        <f>MIN(BC39*AH39,BC39*100000)</f>
        <v>0</v>
      </c>
      <c r="BF38" s="729"/>
      <c r="BG38" s="729"/>
      <c r="BH38" s="729"/>
      <c r="BI38" s="729"/>
      <c r="BJ38" s="729"/>
      <c r="BK38" s="274"/>
    </row>
    <row r="39" spans="2:63" ht="18.5" customHeight="1" x14ac:dyDescent="0.35">
      <c r="B39" s="648"/>
      <c r="C39" s="230"/>
      <c r="D39" s="730"/>
      <c r="E39" s="730"/>
      <c r="F39" s="730"/>
      <c r="G39" s="730"/>
      <c r="H39" s="730"/>
      <c r="I39" s="730"/>
      <c r="J39" s="730"/>
      <c r="K39" s="730"/>
      <c r="L39" s="730"/>
      <c r="M39" s="730"/>
      <c r="N39" s="731">
        <f>SUM(D39,I39)</f>
        <v>0</v>
      </c>
      <c r="O39" s="731"/>
      <c r="P39" s="731"/>
      <c r="Q39" s="731"/>
      <c r="R39" s="731"/>
      <c r="S39" s="730"/>
      <c r="T39" s="730"/>
      <c r="U39" s="730"/>
      <c r="V39" s="730"/>
      <c r="W39" s="730"/>
      <c r="X39" s="730"/>
      <c r="Y39" s="730"/>
      <c r="Z39" s="730"/>
      <c r="AA39" s="730"/>
      <c r="AB39" s="730"/>
      <c r="AC39" s="731">
        <f>SUM(S39,X39)</f>
        <v>0</v>
      </c>
      <c r="AD39" s="731"/>
      <c r="AE39" s="731"/>
      <c r="AF39" s="731"/>
      <c r="AG39" s="731"/>
      <c r="AH39" s="731">
        <f>AC39-N39</f>
        <v>0</v>
      </c>
      <c r="AI39" s="731"/>
      <c r="AJ39" s="731"/>
      <c r="AK39" s="731"/>
      <c r="AL39" s="731"/>
      <c r="AM39" s="275" t="s">
        <v>11</v>
      </c>
      <c r="AN39" s="276"/>
      <c r="AO39" s="285"/>
      <c r="AP39" s="277" t="s">
        <v>12</v>
      </c>
      <c r="AQ39" s="285"/>
      <c r="AR39" s="277" t="s">
        <v>66</v>
      </c>
      <c r="AS39" s="285"/>
      <c r="AT39" s="277" t="s">
        <v>13</v>
      </c>
      <c r="AU39" s="275" t="s">
        <v>11</v>
      </c>
      <c r="AV39" s="276"/>
      <c r="AW39" s="285"/>
      <c r="AX39" s="277" t="s">
        <v>12</v>
      </c>
      <c r="AY39" s="285"/>
      <c r="AZ39" s="277" t="s">
        <v>66</v>
      </c>
      <c r="BA39" s="285"/>
      <c r="BB39" s="277" t="s">
        <v>483</v>
      </c>
      <c r="BC39" s="732"/>
      <c r="BD39" s="733"/>
      <c r="BE39" s="729"/>
      <c r="BF39" s="729"/>
      <c r="BG39" s="729"/>
      <c r="BH39" s="729"/>
      <c r="BI39" s="729"/>
      <c r="BJ39" s="729"/>
      <c r="BK39" s="274"/>
    </row>
    <row r="40" spans="2:63" ht="5" customHeight="1" thickBot="1" x14ac:dyDescent="0.4">
      <c r="B40" s="649"/>
      <c r="C40" s="278"/>
      <c r="D40" s="279"/>
      <c r="E40" s="279"/>
      <c r="F40" s="279"/>
      <c r="G40" s="280"/>
      <c r="H40" s="281"/>
      <c r="I40" s="281"/>
      <c r="J40" s="281"/>
      <c r="K40" s="281"/>
      <c r="L40" s="281"/>
      <c r="M40" s="281"/>
      <c r="N40" s="281"/>
      <c r="O40" s="281"/>
      <c r="P40" s="281"/>
      <c r="Q40" s="281"/>
      <c r="R40" s="281"/>
      <c r="S40" s="281"/>
      <c r="T40" s="280"/>
      <c r="U40" s="280"/>
      <c r="V40" s="280"/>
      <c r="W40" s="280"/>
      <c r="X40" s="280"/>
      <c r="Y40" s="280"/>
      <c r="Z40" s="282"/>
      <c r="AA40" s="282"/>
      <c r="AB40" s="283"/>
      <c r="AC40" s="241"/>
      <c r="AD40" s="241"/>
      <c r="AE40" s="241"/>
      <c r="AF40" s="241"/>
      <c r="AG40" s="241"/>
      <c r="AH40" s="241"/>
      <c r="AI40" s="241"/>
      <c r="AJ40" s="241"/>
      <c r="AK40" s="241"/>
      <c r="AL40" s="241"/>
      <c r="AM40" s="284"/>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2"/>
    </row>
    <row r="41" spans="2:63" ht="5" customHeight="1" thickBot="1" x14ac:dyDescent="0.4"/>
    <row r="42" spans="2:63" ht="5" customHeight="1" x14ac:dyDescent="0.35">
      <c r="B42" s="647">
        <v>5</v>
      </c>
      <c r="C42" s="219"/>
      <c r="D42" s="220"/>
      <c r="E42" s="220"/>
      <c r="F42" s="220"/>
      <c r="G42" s="220"/>
      <c r="H42" s="220"/>
      <c r="I42" s="220"/>
      <c r="J42" s="220"/>
      <c r="K42" s="220"/>
      <c r="L42" s="220"/>
      <c r="M42" s="220"/>
      <c r="N42" s="220"/>
      <c r="O42" s="220"/>
      <c r="P42" s="220"/>
      <c r="Q42" s="220"/>
      <c r="R42" s="220"/>
      <c r="S42" s="220"/>
      <c r="T42" s="220"/>
      <c r="U42" s="220"/>
      <c r="V42" s="220"/>
      <c r="W42" s="220"/>
      <c r="X42" s="220"/>
      <c r="Y42" s="221"/>
      <c r="Z42" s="222"/>
      <c r="AA42" s="222"/>
      <c r="AB42" s="222"/>
      <c r="AC42" s="223"/>
      <c r="AD42" s="223"/>
      <c r="AE42" s="223"/>
      <c r="AF42" s="223"/>
      <c r="AG42" s="223"/>
      <c r="AH42" s="223"/>
      <c r="AI42" s="223"/>
      <c r="AJ42" s="223"/>
      <c r="AK42" s="223"/>
      <c r="AL42" s="223"/>
      <c r="AM42" s="223"/>
      <c r="AN42" s="223"/>
      <c r="AO42" s="223"/>
      <c r="AP42" s="223"/>
      <c r="AQ42" s="223"/>
      <c r="AR42" s="223"/>
      <c r="AS42" s="223"/>
      <c r="AT42" s="223"/>
      <c r="AU42" s="223"/>
      <c r="AV42" s="222"/>
      <c r="AW42" s="222"/>
      <c r="AX42" s="222"/>
      <c r="AY42" s="222"/>
      <c r="AZ42" s="223"/>
      <c r="BA42" s="224"/>
      <c r="BB42" s="224"/>
      <c r="BC42" s="223"/>
      <c r="BD42" s="224"/>
      <c r="BE42" s="224"/>
      <c r="BF42" s="224"/>
      <c r="BG42" s="224"/>
      <c r="BH42" s="223"/>
      <c r="BI42" s="224"/>
      <c r="BJ42" s="224"/>
      <c r="BK42" s="225"/>
    </row>
    <row r="43" spans="2:63" ht="18.5" customHeight="1" x14ac:dyDescent="0.35">
      <c r="B43" s="648"/>
      <c r="C43" s="273"/>
      <c r="D43" s="734" t="s">
        <v>493</v>
      </c>
      <c r="E43" s="734"/>
      <c r="F43" s="734"/>
      <c r="G43" s="212" t="s">
        <v>450</v>
      </c>
      <c r="H43" s="652"/>
      <c r="I43" s="652"/>
      <c r="J43" s="652"/>
      <c r="K43" s="652"/>
      <c r="L43" s="652"/>
      <c r="M43" s="652"/>
      <c r="N43" s="213" t="s">
        <v>451</v>
      </c>
      <c r="O43" s="213"/>
      <c r="P43" s="213"/>
      <c r="Q43" s="213"/>
      <c r="R43" s="213"/>
      <c r="S43" s="233"/>
      <c r="T43" s="234"/>
      <c r="U43" s="234"/>
      <c r="V43" s="234"/>
      <c r="W43" s="234"/>
      <c r="X43" s="234"/>
      <c r="Y43" s="234"/>
      <c r="Z43" s="211"/>
      <c r="AA43" s="211"/>
      <c r="AB43" s="212"/>
      <c r="AC43" s="228"/>
      <c r="AD43" s="228"/>
      <c r="AE43" s="228"/>
      <c r="AF43" s="212"/>
      <c r="AG43" s="213"/>
      <c r="AH43" s="213"/>
      <c r="AI43" s="213"/>
      <c r="AJ43" s="213"/>
      <c r="AK43" s="233"/>
      <c r="AL43" s="233"/>
      <c r="AM43" s="233"/>
      <c r="AN43" s="234"/>
      <c r="AO43" s="234"/>
      <c r="AP43" s="234"/>
      <c r="AQ43" s="234"/>
      <c r="AR43" s="234"/>
      <c r="AS43" s="234"/>
      <c r="AT43" s="211"/>
      <c r="AU43" s="211"/>
      <c r="AV43" s="211"/>
      <c r="AW43" s="211"/>
      <c r="AX43" s="211"/>
      <c r="AY43" s="211"/>
      <c r="AZ43" s="211"/>
      <c r="BA43" s="211"/>
      <c r="BB43" s="211"/>
      <c r="BC43" s="211"/>
      <c r="BD43" s="211"/>
      <c r="BE43" s="211"/>
      <c r="BF43" s="211"/>
      <c r="BG43" s="211"/>
      <c r="BH43" s="211"/>
      <c r="BI43" s="211"/>
      <c r="BJ43" s="211"/>
      <c r="BK43" s="274"/>
    </row>
    <row r="44" spans="2:63" ht="5" customHeight="1" x14ac:dyDescent="0.35">
      <c r="B44" s="648"/>
      <c r="C44" s="230"/>
      <c r="D44" s="231"/>
      <c r="E44" s="231"/>
      <c r="F44" s="231"/>
      <c r="G44" s="232"/>
      <c r="H44" s="233"/>
      <c r="I44" s="233"/>
      <c r="J44" s="233"/>
      <c r="K44" s="233"/>
      <c r="L44" s="233"/>
      <c r="M44" s="233"/>
      <c r="N44" s="233"/>
      <c r="O44" s="233"/>
      <c r="P44" s="233"/>
      <c r="Q44" s="233"/>
      <c r="R44" s="233"/>
      <c r="S44" s="233"/>
      <c r="T44" s="234"/>
      <c r="U44" s="234"/>
      <c r="V44" s="234"/>
      <c r="W44" s="234"/>
      <c r="X44" s="234"/>
      <c r="Y44" s="234"/>
      <c r="Z44" s="211"/>
      <c r="AA44" s="211"/>
      <c r="AB44" s="232"/>
      <c r="AC44" s="231"/>
      <c r="AD44" s="231"/>
      <c r="AE44" s="231"/>
      <c r="AF44" s="232"/>
      <c r="AG44" s="233"/>
      <c r="AH44" s="233"/>
      <c r="AI44" s="233"/>
      <c r="AJ44" s="233"/>
      <c r="AK44" s="233"/>
      <c r="AL44" s="233"/>
      <c r="AM44" s="233"/>
      <c r="AN44" s="233"/>
      <c r="AO44" s="233"/>
      <c r="AP44" s="233"/>
      <c r="AQ44" s="233"/>
      <c r="AR44" s="233"/>
      <c r="AS44" s="233"/>
      <c r="AT44" s="211"/>
      <c r="AU44" s="211"/>
      <c r="AV44" s="211"/>
      <c r="AW44" s="211"/>
      <c r="AX44" s="211"/>
      <c r="AY44" s="211"/>
      <c r="AZ44" s="211"/>
      <c r="BA44" s="211"/>
      <c r="BB44" s="211"/>
      <c r="BC44" s="211"/>
      <c r="BD44" s="211"/>
      <c r="BE44" s="211"/>
      <c r="BF44" s="211"/>
      <c r="BG44" s="211"/>
      <c r="BH44" s="211"/>
      <c r="BI44" s="211"/>
      <c r="BJ44" s="211"/>
      <c r="BK44" s="274"/>
    </row>
    <row r="45" spans="2:63" ht="18.5" customHeight="1" x14ac:dyDescent="0.35">
      <c r="B45" s="648"/>
      <c r="C45" s="230"/>
      <c r="D45" s="725" t="s">
        <v>413</v>
      </c>
      <c r="E45" s="725"/>
      <c r="F45" s="725"/>
      <c r="G45" s="725"/>
      <c r="H45" s="725"/>
      <c r="I45" s="725"/>
      <c r="J45" s="725"/>
      <c r="K45" s="725"/>
      <c r="L45" s="725"/>
      <c r="M45" s="725"/>
      <c r="N45" s="725"/>
      <c r="O45" s="725"/>
      <c r="P45" s="725"/>
      <c r="Q45" s="725"/>
      <c r="R45" s="725"/>
      <c r="S45" s="725" t="s">
        <v>415</v>
      </c>
      <c r="T45" s="725"/>
      <c r="U45" s="725"/>
      <c r="V45" s="725"/>
      <c r="W45" s="725"/>
      <c r="X45" s="725"/>
      <c r="Y45" s="725"/>
      <c r="Z45" s="725"/>
      <c r="AA45" s="725"/>
      <c r="AB45" s="725"/>
      <c r="AC45" s="725"/>
      <c r="AD45" s="725"/>
      <c r="AE45" s="725"/>
      <c r="AF45" s="725"/>
      <c r="AG45" s="725"/>
      <c r="AH45" s="725" t="s">
        <v>410</v>
      </c>
      <c r="AI45" s="725"/>
      <c r="AJ45" s="725"/>
      <c r="AK45" s="725"/>
      <c r="AL45" s="725"/>
      <c r="AM45" s="726" t="s">
        <v>416</v>
      </c>
      <c r="AN45" s="727"/>
      <c r="AO45" s="727"/>
      <c r="AP45" s="727"/>
      <c r="AQ45" s="727"/>
      <c r="AR45" s="727"/>
      <c r="AS45" s="727"/>
      <c r="AT45" s="727"/>
      <c r="AU45" s="727"/>
      <c r="AV45" s="727"/>
      <c r="AW45" s="727"/>
      <c r="AX45" s="727"/>
      <c r="AY45" s="727"/>
      <c r="AZ45" s="727"/>
      <c r="BA45" s="727"/>
      <c r="BB45" s="727"/>
      <c r="BC45" s="727"/>
      <c r="BD45" s="728"/>
      <c r="BE45" s="724" t="s">
        <v>418</v>
      </c>
      <c r="BF45" s="724"/>
      <c r="BG45" s="724"/>
      <c r="BH45" s="724"/>
      <c r="BI45" s="724"/>
      <c r="BJ45" s="724"/>
      <c r="BK45" s="274"/>
    </row>
    <row r="46" spans="2:63" ht="18.5" customHeight="1" x14ac:dyDescent="0.35">
      <c r="B46" s="648"/>
      <c r="C46" s="230"/>
      <c r="D46" s="725" t="s">
        <v>411</v>
      </c>
      <c r="E46" s="725"/>
      <c r="F46" s="725"/>
      <c r="G46" s="725"/>
      <c r="H46" s="725"/>
      <c r="I46" s="725" t="s">
        <v>414</v>
      </c>
      <c r="J46" s="725"/>
      <c r="K46" s="725"/>
      <c r="L46" s="725"/>
      <c r="M46" s="725"/>
      <c r="N46" s="725" t="s">
        <v>419</v>
      </c>
      <c r="O46" s="725"/>
      <c r="P46" s="725"/>
      <c r="Q46" s="725"/>
      <c r="R46" s="725"/>
      <c r="S46" s="725" t="s">
        <v>411</v>
      </c>
      <c r="T46" s="725"/>
      <c r="U46" s="725"/>
      <c r="V46" s="725"/>
      <c r="W46" s="725"/>
      <c r="X46" s="725" t="s">
        <v>414</v>
      </c>
      <c r="Y46" s="725"/>
      <c r="Z46" s="725"/>
      <c r="AA46" s="725"/>
      <c r="AB46" s="725"/>
      <c r="AC46" s="725" t="s">
        <v>420</v>
      </c>
      <c r="AD46" s="725"/>
      <c r="AE46" s="725"/>
      <c r="AF46" s="725"/>
      <c r="AG46" s="725"/>
      <c r="AH46" s="725" t="s">
        <v>421</v>
      </c>
      <c r="AI46" s="725"/>
      <c r="AJ46" s="725"/>
      <c r="AK46" s="725"/>
      <c r="AL46" s="725"/>
      <c r="AM46" s="726" t="s">
        <v>468</v>
      </c>
      <c r="AN46" s="727"/>
      <c r="AO46" s="727"/>
      <c r="AP46" s="727"/>
      <c r="AQ46" s="727"/>
      <c r="AR46" s="727"/>
      <c r="AS46" s="727"/>
      <c r="AT46" s="728"/>
      <c r="AU46" s="726" t="s">
        <v>469</v>
      </c>
      <c r="AV46" s="727"/>
      <c r="AW46" s="727"/>
      <c r="AX46" s="727"/>
      <c r="AY46" s="727"/>
      <c r="AZ46" s="727"/>
      <c r="BA46" s="727"/>
      <c r="BB46" s="728"/>
      <c r="BC46" s="726" t="s">
        <v>417</v>
      </c>
      <c r="BD46" s="728"/>
      <c r="BE46" s="729">
        <f>MIN(BC47*AH47,BC47*100000)</f>
        <v>0</v>
      </c>
      <c r="BF46" s="729"/>
      <c r="BG46" s="729"/>
      <c r="BH46" s="729"/>
      <c r="BI46" s="729"/>
      <c r="BJ46" s="729"/>
      <c r="BK46" s="274"/>
    </row>
    <row r="47" spans="2:63" ht="18.5" customHeight="1" x14ac:dyDescent="0.35">
      <c r="B47" s="648"/>
      <c r="C47" s="230"/>
      <c r="D47" s="730"/>
      <c r="E47" s="730"/>
      <c r="F47" s="730"/>
      <c r="G47" s="730"/>
      <c r="H47" s="730"/>
      <c r="I47" s="730"/>
      <c r="J47" s="730"/>
      <c r="K47" s="730"/>
      <c r="L47" s="730"/>
      <c r="M47" s="730"/>
      <c r="N47" s="731">
        <f>SUM(D47,I47)</f>
        <v>0</v>
      </c>
      <c r="O47" s="731"/>
      <c r="P47" s="731"/>
      <c r="Q47" s="731"/>
      <c r="R47" s="731"/>
      <c r="S47" s="730"/>
      <c r="T47" s="730"/>
      <c r="U47" s="730"/>
      <c r="V47" s="730"/>
      <c r="W47" s="730"/>
      <c r="X47" s="730"/>
      <c r="Y47" s="730"/>
      <c r="Z47" s="730"/>
      <c r="AA47" s="730"/>
      <c r="AB47" s="730"/>
      <c r="AC47" s="731">
        <f>SUM(S47,X47)</f>
        <v>0</v>
      </c>
      <c r="AD47" s="731"/>
      <c r="AE47" s="731"/>
      <c r="AF47" s="731"/>
      <c r="AG47" s="731"/>
      <c r="AH47" s="731">
        <f>AC47-N47</f>
        <v>0</v>
      </c>
      <c r="AI47" s="731"/>
      <c r="AJ47" s="731"/>
      <c r="AK47" s="731"/>
      <c r="AL47" s="731"/>
      <c r="AM47" s="275" t="s">
        <v>11</v>
      </c>
      <c r="AN47" s="276"/>
      <c r="AO47" s="285"/>
      <c r="AP47" s="277" t="s">
        <v>12</v>
      </c>
      <c r="AQ47" s="285"/>
      <c r="AR47" s="277" t="s">
        <v>66</v>
      </c>
      <c r="AS47" s="285"/>
      <c r="AT47" s="277" t="s">
        <v>13</v>
      </c>
      <c r="AU47" s="275" t="s">
        <v>11</v>
      </c>
      <c r="AV47" s="276"/>
      <c r="AW47" s="285"/>
      <c r="AX47" s="277" t="s">
        <v>12</v>
      </c>
      <c r="AY47" s="285"/>
      <c r="AZ47" s="277" t="s">
        <v>66</v>
      </c>
      <c r="BA47" s="285"/>
      <c r="BB47" s="277" t="s">
        <v>483</v>
      </c>
      <c r="BC47" s="732"/>
      <c r="BD47" s="733"/>
      <c r="BE47" s="729"/>
      <c r="BF47" s="729"/>
      <c r="BG47" s="729"/>
      <c r="BH47" s="729"/>
      <c r="BI47" s="729"/>
      <c r="BJ47" s="729"/>
      <c r="BK47" s="274"/>
    </row>
    <row r="48" spans="2:63" ht="5" customHeight="1" thickBot="1" x14ac:dyDescent="0.4">
      <c r="B48" s="649"/>
      <c r="C48" s="278"/>
      <c r="D48" s="279"/>
      <c r="E48" s="279"/>
      <c r="F48" s="279"/>
      <c r="G48" s="280"/>
      <c r="H48" s="281"/>
      <c r="I48" s="281"/>
      <c r="J48" s="281"/>
      <c r="K48" s="281"/>
      <c r="L48" s="281"/>
      <c r="M48" s="281"/>
      <c r="N48" s="281"/>
      <c r="O48" s="281"/>
      <c r="P48" s="281"/>
      <c r="Q48" s="281"/>
      <c r="R48" s="281"/>
      <c r="S48" s="281"/>
      <c r="T48" s="280"/>
      <c r="U48" s="280"/>
      <c r="V48" s="280"/>
      <c r="W48" s="280"/>
      <c r="X48" s="280"/>
      <c r="Y48" s="280"/>
      <c r="Z48" s="282"/>
      <c r="AA48" s="282"/>
      <c r="AB48" s="283"/>
      <c r="AC48" s="241"/>
      <c r="AD48" s="241"/>
      <c r="AE48" s="241"/>
      <c r="AF48" s="241"/>
      <c r="AG48" s="241"/>
      <c r="AH48" s="241"/>
      <c r="AI48" s="241"/>
      <c r="AJ48" s="241"/>
      <c r="AK48" s="241"/>
      <c r="AL48" s="241"/>
      <c r="AM48" s="284"/>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2"/>
    </row>
    <row r="49" spans="2:63" ht="5" customHeight="1" thickBot="1" x14ac:dyDescent="0.4">
      <c r="B49" s="239"/>
      <c r="C49" s="231"/>
      <c r="D49" s="231"/>
      <c r="E49" s="231"/>
      <c r="F49" s="231"/>
      <c r="G49" s="232"/>
      <c r="H49" s="233"/>
      <c r="I49" s="233"/>
      <c r="J49" s="233"/>
      <c r="K49" s="233"/>
      <c r="L49" s="233"/>
      <c r="M49" s="233"/>
      <c r="N49" s="233"/>
      <c r="O49" s="233"/>
      <c r="P49" s="233"/>
      <c r="Q49" s="233"/>
      <c r="R49" s="233"/>
      <c r="S49" s="233"/>
      <c r="T49" s="232"/>
      <c r="U49" s="232"/>
      <c r="V49" s="232"/>
      <c r="W49" s="232"/>
      <c r="X49" s="232"/>
      <c r="Y49" s="232"/>
      <c r="Z49" s="211"/>
      <c r="AA49" s="211"/>
      <c r="AB49" s="235"/>
      <c r="AM49" s="236"/>
    </row>
    <row r="50" spans="2:63" ht="5" customHeight="1" x14ac:dyDescent="0.35">
      <c r="B50" s="647">
        <v>6</v>
      </c>
      <c r="C50" s="219"/>
      <c r="D50" s="220"/>
      <c r="E50" s="220"/>
      <c r="F50" s="220"/>
      <c r="G50" s="220"/>
      <c r="H50" s="220"/>
      <c r="I50" s="220"/>
      <c r="J50" s="220"/>
      <c r="K50" s="220"/>
      <c r="L50" s="220"/>
      <c r="M50" s="220"/>
      <c r="N50" s="220"/>
      <c r="O50" s="220"/>
      <c r="P50" s="220"/>
      <c r="Q50" s="220"/>
      <c r="R50" s="220"/>
      <c r="S50" s="220"/>
      <c r="T50" s="220"/>
      <c r="U50" s="220"/>
      <c r="V50" s="220"/>
      <c r="W50" s="220"/>
      <c r="X50" s="220"/>
      <c r="Y50" s="221"/>
      <c r="Z50" s="222"/>
      <c r="AA50" s="222"/>
      <c r="AB50" s="222"/>
      <c r="AC50" s="223"/>
      <c r="AD50" s="223"/>
      <c r="AE50" s="223"/>
      <c r="AF50" s="223"/>
      <c r="AG50" s="223"/>
      <c r="AH50" s="223"/>
      <c r="AI50" s="223"/>
      <c r="AJ50" s="223"/>
      <c r="AK50" s="223"/>
      <c r="AL50" s="223"/>
      <c r="AM50" s="223"/>
      <c r="AN50" s="223"/>
      <c r="AO50" s="223"/>
      <c r="AP50" s="223"/>
      <c r="AQ50" s="223"/>
      <c r="AR50" s="223"/>
      <c r="AS50" s="223"/>
      <c r="AT50" s="223"/>
      <c r="AU50" s="223"/>
      <c r="AV50" s="222"/>
      <c r="AW50" s="222"/>
      <c r="AX50" s="222"/>
      <c r="AY50" s="222"/>
      <c r="AZ50" s="223"/>
      <c r="BA50" s="224"/>
      <c r="BB50" s="224"/>
      <c r="BC50" s="223"/>
      <c r="BD50" s="224"/>
      <c r="BE50" s="224"/>
      <c r="BF50" s="224"/>
      <c r="BG50" s="224"/>
      <c r="BH50" s="223"/>
      <c r="BI50" s="224"/>
      <c r="BJ50" s="224"/>
      <c r="BK50" s="225"/>
    </row>
    <row r="51" spans="2:63" ht="18.5" customHeight="1" x14ac:dyDescent="0.35">
      <c r="B51" s="648"/>
      <c r="C51" s="273"/>
      <c r="D51" s="734" t="s">
        <v>493</v>
      </c>
      <c r="E51" s="734"/>
      <c r="F51" s="734"/>
      <c r="G51" s="212" t="s">
        <v>450</v>
      </c>
      <c r="H51" s="652"/>
      <c r="I51" s="652"/>
      <c r="J51" s="652"/>
      <c r="K51" s="652"/>
      <c r="L51" s="652"/>
      <c r="M51" s="652"/>
      <c r="N51" s="213" t="s">
        <v>451</v>
      </c>
      <c r="O51" s="213"/>
      <c r="P51" s="213"/>
      <c r="Q51" s="213"/>
      <c r="R51" s="213"/>
      <c r="S51" s="233"/>
      <c r="T51" s="234"/>
      <c r="U51" s="234"/>
      <c r="V51" s="234"/>
      <c r="W51" s="234"/>
      <c r="X51" s="234"/>
      <c r="Y51" s="234"/>
      <c r="Z51" s="211"/>
      <c r="AA51" s="211"/>
      <c r="AB51" s="212"/>
      <c r="AC51" s="228"/>
      <c r="AD51" s="228"/>
      <c r="AE51" s="228"/>
      <c r="AF51" s="212"/>
      <c r="AG51" s="213"/>
      <c r="AH51" s="213"/>
      <c r="AI51" s="213"/>
      <c r="AJ51" s="213"/>
      <c r="AK51" s="233"/>
      <c r="AL51" s="233"/>
      <c r="AM51" s="233"/>
      <c r="AN51" s="234"/>
      <c r="AO51" s="234"/>
      <c r="AP51" s="234"/>
      <c r="AQ51" s="234"/>
      <c r="AR51" s="234"/>
      <c r="AS51" s="234"/>
      <c r="AT51" s="211"/>
      <c r="AU51" s="211"/>
      <c r="AV51" s="211"/>
      <c r="AW51" s="211"/>
      <c r="AX51" s="211"/>
      <c r="AY51" s="211"/>
      <c r="AZ51" s="211"/>
      <c r="BA51" s="211"/>
      <c r="BB51" s="211"/>
      <c r="BC51" s="211"/>
      <c r="BD51" s="211"/>
      <c r="BE51" s="211"/>
      <c r="BF51" s="211"/>
      <c r="BG51" s="211"/>
      <c r="BH51" s="211"/>
      <c r="BI51" s="211"/>
      <c r="BJ51" s="211"/>
      <c r="BK51" s="274"/>
    </row>
    <row r="52" spans="2:63" ht="5" customHeight="1" x14ac:dyDescent="0.35">
      <c r="B52" s="648"/>
      <c r="C52" s="230"/>
      <c r="D52" s="231"/>
      <c r="E52" s="231"/>
      <c r="F52" s="231"/>
      <c r="G52" s="232"/>
      <c r="H52" s="233"/>
      <c r="I52" s="233"/>
      <c r="J52" s="233"/>
      <c r="K52" s="233"/>
      <c r="L52" s="233"/>
      <c r="M52" s="233"/>
      <c r="N52" s="233"/>
      <c r="O52" s="233"/>
      <c r="P52" s="233"/>
      <c r="Q52" s="233"/>
      <c r="R52" s="233"/>
      <c r="S52" s="233"/>
      <c r="T52" s="234"/>
      <c r="U52" s="234"/>
      <c r="V52" s="234"/>
      <c r="W52" s="234"/>
      <c r="X52" s="234"/>
      <c r="Y52" s="234"/>
      <c r="Z52" s="211"/>
      <c r="AA52" s="211"/>
      <c r="AB52" s="232"/>
      <c r="AC52" s="231"/>
      <c r="AD52" s="231"/>
      <c r="AE52" s="231"/>
      <c r="AF52" s="232"/>
      <c r="AG52" s="233"/>
      <c r="AH52" s="233"/>
      <c r="AI52" s="233"/>
      <c r="AJ52" s="233"/>
      <c r="AK52" s="233"/>
      <c r="AL52" s="233"/>
      <c r="AM52" s="233"/>
      <c r="AN52" s="233"/>
      <c r="AO52" s="233"/>
      <c r="AP52" s="233"/>
      <c r="AQ52" s="233"/>
      <c r="AR52" s="233"/>
      <c r="AS52" s="233"/>
      <c r="AT52" s="211"/>
      <c r="AU52" s="211"/>
      <c r="AV52" s="211"/>
      <c r="AW52" s="211"/>
      <c r="AX52" s="211"/>
      <c r="AY52" s="211"/>
      <c r="AZ52" s="211"/>
      <c r="BA52" s="211"/>
      <c r="BB52" s="211"/>
      <c r="BC52" s="211"/>
      <c r="BD52" s="211"/>
      <c r="BE52" s="211"/>
      <c r="BF52" s="211"/>
      <c r="BG52" s="211"/>
      <c r="BH52" s="211"/>
      <c r="BI52" s="211"/>
      <c r="BJ52" s="211"/>
      <c r="BK52" s="274"/>
    </row>
    <row r="53" spans="2:63" ht="18.5" customHeight="1" x14ac:dyDescent="0.35">
      <c r="B53" s="648"/>
      <c r="C53" s="230"/>
      <c r="D53" s="725" t="s">
        <v>413</v>
      </c>
      <c r="E53" s="725"/>
      <c r="F53" s="725"/>
      <c r="G53" s="725"/>
      <c r="H53" s="725"/>
      <c r="I53" s="725"/>
      <c r="J53" s="725"/>
      <c r="K53" s="725"/>
      <c r="L53" s="725"/>
      <c r="M53" s="725"/>
      <c r="N53" s="725"/>
      <c r="O53" s="725"/>
      <c r="P53" s="725"/>
      <c r="Q53" s="725"/>
      <c r="R53" s="725"/>
      <c r="S53" s="725" t="s">
        <v>415</v>
      </c>
      <c r="T53" s="725"/>
      <c r="U53" s="725"/>
      <c r="V53" s="725"/>
      <c r="W53" s="725"/>
      <c r="X53" s="725"/>
      <c r="Y53" s="725"/>
      <c r="Z53" s="725"/>
      <c r="AA53" s="725"/>
      <c r="AB53" s="725"/>
      <c r="AC53" s="725"/>
      <c r="AD53" s="725"/>
      <c r="AE53" s="725"/>
      <c r="AF53" s="725"/>
      <c r="AG53" s="725"/>
      <c r="AH53" s="725" t="s">
        <v>410</v>
      </c>
      <c r="AI53" s="725"/>
      <c r="AJ53" s="725"/>
      <c r="AK53" s="725"/>
      <c r="AL53" s="725"/>
      <c r="AM53" s="726" t="s">
        <v>416</v>
      </c>
      <c r="AN53" s="727"/>
      <c r="AO53" s="727"/>
      <c r="AP53" s="727"/>
      <c r="AQ53" s="727"/>
      <c r="AR53" s="727"/>
      <c r="AS53" s="727"/>
      <c r="AT53" s="727"/>
      <c r="AU53" s="727"/>
      <c r="AV53" s="727"/>
      <c r="AW53" s="727"/>
      <c r="AX53" s="727"/>
      <c r="AY53" s="727"/>
      <c r="AZ53" s="727"/>
      <c r="BA53" s="727"/>
      <c r="BB53" s="727"/>
      <c r="BC53" s="727"/>
      <c r="BD53" s="728"/>
      <c r="BE53" s="724" t="s">
        <v>418</v>
      </c>
      <c r="BF53" s="724"/>
      <c r="BG53" s="724"/>
      <c r="BH53" s="724"/>
      <c r="BI53" s="724"/>
      <c r="BJ53" s="724"/>
      <c r="BK53" s="274"/>
    </row>
    <row r="54" spans="2:63" ht="18.5" customHeight="1" x14ac:dyDescent="0.35">
      <c r="B54" s="648"/>
      <c r="C54" s="230"/>
      <c r="D54" s="725" t="s">
        <v>411</v>
      </c>
      <c r="E54" s="725"/>
      <c r="F54" s="725"/>
      <c r="G54" s="725"/>
      <c r="H54" s="725"/>
      <c r="I54" s="725" t="s">
        <v>414</v>
      </c>
      <c r="J54" s="725"/>
      <c r="K54" s="725"/>
      <c r="L54" s="725"/>
      <c r="M54" s="725"/>
      <c r="N54" s="725" t="s">
        <v>419</v>
      </c>
      <c r="O54" s="725"/>
      <c r="P54" s="725"/>
      <c r="Q54" s="725"/>
      <c r="R54" s="725"/>
      <c r="S54" s="725" t="s">
        <v>411</v>
      </c>
      <c r="T54" s="725"/>
      <c r="U54" s="725"/>
      <c r="V54" s="725"/>
      <c r="W54" s="725"/>
      <c r="X54" s="725" t="s">
        <v>414</v>
      </c>
      <c r="Y54" s="725"/>
      <c r="Z54" s="725"/>
      <c r="AA54" s="725"/>
      <c r="AB54" s="725"/>
      <c r="AC54" s="725" t="s">
        <v>420</v>
      </c>
      <c r="AD54" s="725"/>
      <c r="AE54" s="725"/>
      <c r="AF54" s="725"/>
      <c r="AG54" s="725"/>
      <c r="AH54" s="725" t="s">
        <v>421</v>
      </c>
      <c r="AI54" s="725"/>
      <c r="AJ54" s="725"/>
      <c r="AK54" s="725"/>
      <c r="AL54" s="725"/>
      <c r="AM54" s="726" t="s">
        <v>468</v>
      </c>
      <c r="AN54" s="727"/>
      <c r="AO54" s="727"/>
      <c r="AP54" s="727"/>
      <c r="AQ54" s="727"/>
      <c r="AR54" s="727"/>
      <c r="AS54" s="727"/>
      <c r="AT54" s="728"/>
      <c r="AU54" s="726" t="s">
        <v>469</v>
      </c>
      <c r="AV54" s="727"/>
      <c r="AW54" s="727"/>
      <c r="AX54" s="727"/>
      <c r="AY54" s="727"/>
      <c r="AZ54" s="727"/>
      <c r="BA54" s="727"/>
      <c r="BB54" s="728"/>
      <c r="BC54" s="726" t="s">
        <v>417</v>
      </c>
      <c r="BD54" s="728"/>
      <c r="BE54" s="729">
        <f>MIN(BC55*AH55,BC55*100000)</f>
        <v>0</v>
      </c>
      <c r="BF54" s="729"/>
      <c r="BG54" s="729"/>
      <c r="BH54" s="729"/>
      <c r="BI54" s="729"/>
      <c r="BJ54" s="729"/>
      <c r="BK54" s="274"/>
    </row>
    <row r="55" spans="2:63" ht="18.5" customHeight="1" x14ac:dyDescent="0.35">
      <c r="B55" s="648"/>
      <c r="C55" s="230"/>
      <c r="D55" s="730"/>
      <c r="E55" s="730"/>
      <c r="F55" s="730"/>
      <c r="G55" s="730"/>
      <c r="H55" s="730"/>
      <c r="I55" s="730"/>
      <c r="J55" s="730"/>
      <c r="K55" s="730"/>
      <c r="L55" s="730"/>
      <c r="M55" s="730"/>
      <c r="N55" s="731">
        <f>SUM(D55,I55)</f>
        <v>0</v>
      </c>
      <c r="O55" s="731"/>
      <c r="P55" s="731"/>
      <c r="Q55" s="731"/>
      <c r="R55" s="731"/>
      <c r="S55" s="730"/>
      <c r="T55" s="730"/>
      <c r="U55" s="730"/>
      <c r="V55" s="730"/>
      <c r="W55" s="730"/>
      <c r="X55" s="730"/>
      <c r="Y55" s="730"/>
      <c r="Z55" s="730"/>
      <c r="AA55" s="730"/>
      <c r="AB55" s="730"/>
      <c r="AC55" s="731">
        <f>SUM(S55,X55)</f>
        <v>0</v>
      </c>
      <c r="AD55" s="731"/>
      <c r="AE55" s="731"/>
      <c r="AF55" s="731"/>
      <c r="AG55" s="731"/>
      <c r="AH55" s="731">
        <f>AC55-N55</f>
        <v>0</v>
      </c>
      <c r="AI55" s="731"/>
      <c r="AJ55" s="731"/>
      <c r="AK55" s="731"/>
      <c r="AL55" s="731"/>
      <c r="AM55" s="275" t="s">
        <v>11</v>
      </c>
      <c r="AN55" s="276"/>
      <c r="AO55" s="285"/>
      <c r="AP55" s="277" t="s">
        <v>12</v>
      </c>
      <c r="AQ55" s="285"/>
      <c r="AR55" s="277" t="s">
        <v>66</v>
      </c>
      <c r="AS55" s="285"/>
      <c r="AT55" s="277" t="s">
        <v>13</v>
      </c>
      <c r="AU55" s="275" t="s">
        <v>11</v>
      </c>
      <c r="AV55" s="276"/>
      <c r="AW55" s="285"/>
      <c r="AX55" s="277" t="s">
        <v>12</v>
      </c>
      <c r="AY55" s="285"/>
      <c r="AZ55" s="277" t="s">
        <v>66</v>
      </c>
      <c r="BA55" s="285"/>
      <c r="BB55" s="277" t="s">
        <v>483</v>
      </c>
      <c r="BC55" s="732"/>
      <c r="BD55" s="733"/>
      <c r="BE55" s="729"/>
      <c r="BF55" s="729"/>
      <c r="BG55" s="729"/>
      <c r="BH55" s="729"/>
      <c r="BI55" s="729"/>
      <c r="BJ55" s="729"/>
      <c r="BK55" s="274"/>
    </row>
    <row r="56" spans="2:63" ht="5" customHeight="1" thickBot="1" x14ac:dyDescent="0.4">
      <c r="B56" s="649"/>
      <c r="C56" s="278"/>
      <c r="D56" s="279"/>
      <c r="E56" s="279"/>
      <c r="F56" s="279"/>
      <c r="G56" s="280"/>
      <c r="H56" s="281"/>
      <c r="I56" s="281"/>
      <c r="J56" s="281"/>
      <c r="K56" s="281"/>
      <c r="L56" s="281"/>
      <c r="M56" s="281"/>
      <c r="N56" s="281"/>
      <c r="O56" s="281"/>
      <c r="P56" s="281"/>
      <c r="Q56" s="281"/>
      <c r="R56" s="281"/>
      <c r="S56" s="281"/>
      <c r="T56" s="280"/>
      <c r="U56" s="280"/>
      <c r="V56" s="280"/>
      <c r="W56" s="280"/>
      <c r="X56" s="280"/>
      <c r="Y56" s="280"/>
      <c r="Z56" s="282"/>
      <c r="AA56" s="282"/>
      <c r="AB56" s="283"/>
      <c r="AC56" s="241"/>
      <c r="AD56" s="241"/>
      <c r="AE56" s="241"/>
      <c r="AF56" s="241"/>
      <c r="AG56" s="241"/>
      <c r="AH56" s="241"/>
      <c r="AI56" s="241"/>
      <c r="AJ56" s="241"/>
      <c r="AK56" s="241"/>
      <c r="AL56" s="241"/>
      <c r="AM56" s="284"/>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2"/>
    </row>
    <row r="57" spans="2:63" ht="18.5" customHeight="1" x14ac:dyDescent="0.35">
      <c r="B57" s="239"/>
      <c r="C57" s="231"/>
      <c r="D57" s="231"/>
      <c r="E57" s="231"/>
      <c r="F57" s="231"/>
      <c r="G57" s="232"/>
      <c r="H57" s="233"/>
      <c r="I57" s="233"/>
      <c r="J57" s="233"/>
      <c r="K57" s="233"/>
      <c r="L57" s="233"/>
      <c r="M57" s="233"/>
      <c r="N57" s="233"/>
      <c r="O57" s="233"/>
      <c r="P57" s="233"/>
      <c r="Q57" s="233"/>
      <c r="R57" s="233"/>
      <c r="S57" s="233"/>
      <c r="T57" s="232"/>
      <c r="U57" s="232"/>
      <c r="V57" s="232"/>
      <c r="W57" s="232"/>
      <c r="X57" s="232"/>
      <c r="Y57" s="232"/>
      <c r="Z57" s="211"/>
      <c r="AA57" s="211"/>
      <c r="AB57" s="235"/>
      <c r="AM57" s="236"/>
    </row>
  </sheetData>
  <sheetProtection algorithmName="SHA-512" hashValue="JpHGDLx7cqJBSXFOt0Dq5/+7SY+VcOiLcaisQmyGxVLArG2jwBR7zZ3+jSOjK8QzzkoFugo8VsCrKmzZdbEe8A==" saltValue="qAChQqqK1Ht9BK1oJ1zjOA==" spinCount="100000" sheet="1" selectLockedCells="1"/>
  <mergeCells count="176">
    <mergeCell ref="B2:K2"/>
    <mergeCell ref="B50:B56"/>
    <mergeCell ref="D51:F51"/>
    <mergeCell ref="H51:M51"/>
    <mergeCell ref="D53:R53"/>
    <mergeCell ref="S53:AG53"/>
    <mergeCell ref="AH53:AL53"/>
    <mergeCell ref="AM53:BD53"/>
    <mergeCell ref="BE53:BJ53"/>
    <mergeCell ref="D54:H54"/>
    <mergeCell ref="I54:M54"/>
    <mergeCell ref="N54:R54"/>
    <mergeCell ref="S54:W54"/>
    <mergeCell ref="X54:AB54"/>
    <mergeCell ref="AC54:AG54"/>
    <mergeCell ref="AH54:AL54"/>
    <mergeCell ref="AM54:AT54"/>
    <mergeCell ref="AU54:BB54"/>
    <mergeCell ref="BC54:BD54"/>
    <mergeCell ref="BE54:BJ55"/>
    <mergeCell ref="D55:H55"/>
    <mergeCell ref="I55:M55"/>
    <mergeCell ref="N55:R55"/>
    <mergeCell ref="S55:W55"/>
    <mergeCell ref="D14:H14"/>
    <mergeCell ref="I14:M14"/>
    <mergeCell ref="BE14:BJ15"/>
    <mergeCell ref="B10:B16"/>
    <mergeCell ref="X55:AB55"/>
    <mergeCell ref="AC55:AG55"/>
    <mergeCell ref="AH55:AL55"/>
    <mergeCell ref="BC55:BD55"/>
    <mergeCell ref="D11:F11"/>
    <mergeCell ref="D13:R13"/>
    <mergeCell ref="S13:AG13"/>
    <mergeCell ref="AH13:AL13"/>
    <mergeCell ref="H11:M11"/>
    <mergeCell ref="AM13:BD13"/>
    <mergeCell ref="BE13:BJ13"/>
    <mergeCell ref="D15:H15"/>
    <mergeCell ref="I15:M15"/>
    <mergeCell ref="N15:R15"/>
    <mergeCell ref="S15:W15"/>
    <mergeCell ref="X15:AB15"/>
    <mergeCell ref="AC15:AG15"/>
    <mergeCell ref="AH15:AL15"/>
    <mergeCell ref="N14:R14"/>
    <mergeCell ref="S14:W14"/>
    <mergeCell ref="X14:AB14"/>
    <mergeCell ref="AC14:AG14"/>
    <mergeCell ref="AH14:AL14"/>
    <mergeCell ref="AJ2:AP2"/>
    <mergeCell ref="AJ3:AP3"/>
    <mergeCell ref="AJ4:AP4"/>
    <mergeCell ref="AJ5:AP5"/>
    <mergeCell ref="AJ7:AP7"/>
    <mergeCell ref="AM14:AT14"/>
    <mergeCell ref="AJ6:AP6"/>
    <mergeCell ref="AQ2:BK2"/>
    <mergeCell ref="AQ3:BK3"/>
    <mergeCell ref="AQ4:BK4"/>
    <mergeCell ref="AQ5:BK5"/>
    <mergeCell ref="AQ6:BK6"/>
    <mergeCell ref="AS7:AT7"/>
    <mergeCell ref="BB7:BC7"/>
    <mergeCell ref="AU14:BB14"/>
    <mergeCell ref="BC15:BD15"/>
    <mergeCell ref="BC14:BD14"/>
    <mergeCell ref="AM21:BD21"/>
    <mergeCell ref="BE21:BJ21"/>
    <mergeCell ref="D22:H22"/>
    <mergeCell ref="I22:M22"/>
    <mergeCell ref="N22:R22"/>
    <mergeCell ref="S22:W22"/>
    <mergeCell ref="X22:AB22"/>
    <mergeCell ref="AC22:AG22"/>
    <mergeCell ref="AH22:AL22"/>
    <mergeCell ref="AM22:AT22"/>
    <mergeCell ref="D21:R21"/>
    <mergeCell ref="S21:AG21"/>
    <mergeCell ref="AH21:AL21"/>
    <mergeCell ref="AU22:BB22"/>
    <mergeCell ref="BC22:BD22"/>
    <mergeCell ref="BE22:BJ23"/>
    <mergeCell ref="D23:H23"/>
    <mergeCell ref="I23:M23"/>
    <mergeCell ref="N23:R23"/>
    <mergeCell ref="S23:W23"/>
    <mergeCell ref="X23:AB23"/>
    <mergeCell ref="AC23:AG23"/>
    <mergeCell ref="AH23:AL23"/>
    <mergeCell ref="BC23:BD23"/>
    <mergeCell ref="B26:B32"/>
    <mergeCell ref="D27:F27"/>
    <mergeCell ref="H27:M27"/>
    <mergeCell ref="D29:R29"/>
    <mergeCell ref="S29:AG29"/>
    <mergeCell ref="AH29:AL29"/>
    <mergeCell ref="AM29:BD29"/>
    <mergeCell ref="BC30:BD30"/>
    <mergeCell ref="B18:B24"/>
    <mergeCell ref="D19:F19"/>
    <mergeCell ref="H19:M19"/>
    <mergeCell ref="BE29:BJ29"/>
    <mergeCell ref="D30:H30"/>
    <mergeCell ref="I30:M30"/>
    <mergeCell ref="N30:R30"/>
    <mergeCell ref="S30:W30"/>
    <mergeCell ref="X30:AB30"/>
    <mergeCell ref="AC30:AG30"/>
    <mergeCell ref="AH30:AL30"/>
    <mergeCell ref="AM30:AT30"/>
    <mergeCell ref="AU30:BB30"/>
    <mergeCell ref="BE30:BJ31"/>
    <mergeCell ref="D31:H31"/>
    <mergeCell ref="I31:M31"/>
    <mergeCell ref="N31:R31"/>
    <mergeCell ref="S31:W31"/>
    <mergeCell ref="X31:AB31"/>
    <mergeCell ref="AC31:AG31"/>
    <mergeCell ref="AH31:AL31"/>
    <mergeCell ref="BC31:BD31"/>
    <mergeCell ref="BE37:BJ37"/>
    <mergeCell ref="D38:H38"/>
    <mergeCell ref="I38:M38"/>
    <mergeCell ref="N38:R38"/>
    <mergeCell ref="S38:W38"/>
    <mergeCell ref="X38:AB38"/>
    <mergeCell ref="AC38:AG38"/>
    <mergeCell ref="AH38:AL38"/>
    <mergeCell ref="AM38:AT38"/>
    <mergeCell ref="D37:R37"/>
    <mergeCell ref="S37:AG37"/>
    <mergeCell ref="AH37:AL37"/>
    <mergeCell ref="AU38:BB38"/>
    <mergeCell ref="BC38:BD38"/>
    <mergeCell ref="BE38:BJ39"/>
    <mergeCell ref="D39:H39"/>
    <mergeCell ref="I39:M39"/>
    <mergeCell ref="N39:R39"/>
    <mergeCell ref="S39:W39"/>
    <mergeCell ref="X39:AB39"/>
    <mergeCell ref="AC39:AG39"/>
    <mergeCell ref="AH39:AL39"/>
    <mergeCell ref="BC39:BD39"/>
    <mergeCell ref="B42:B48"/>
    <mergeCell ref="D43:F43"/>
    <mergeCell ref="H43:M43"/>
    <mergeCell ref="D45:R45"/>
    <mergeCell ref="S45:AG45"/>
    <mergeCell ref="AH45:AL45"/>
    <mergeCell ref="AM45:BD45"/>
    <mergeCell ref="BC46:BD46"/>
    <mergeCell ref="B34:B40"/>
    <mergeCell ref="D35:F35"/>
    <mergeCell ref="H35:M35"/>
    <mergeCell ref="AM37:BD37"/>
    <mergeCell ref="BE45:BJ45"/>
    <mergeCell ref="D46:H46"/>
    <mergeCell ref="I46:M46"/>
    <mergeCell ref="N46:R46"/>
    <mergeCell ref="S46:W46"/>
    <mergeCell ref="X46:AB46"/>
    <mergeCell ref="AC46:AG46"/>
    <mergeCell ref="AH46:AL46"/>
    <mergeCell ref="AM46:AT46"/>
    <mergeCell ref="AU46:BB46"/>
    <mergeCell ref="BE46:BJ47"/>
    <mergeCell ref="D47:H47"/>
    <mergeCell ref="I47:M47"/>
    <mergeCell ref="N47:R47"/>
    <mergeCell ref="S47:W47"/>
    <mergeCell ref="X47:AB47"/>
    <mergeCell ref="AC47:AG47"/>
    <mergeCell ref="AH47:AL47"/>
    <mergeCell ref="BC47:BD47"/>
  </mergeCells>
  <phoneticPr fontId="2"/>
  <conditionalFormatting sqref="A1:BL57">
    <cfRule type="expression" dxfId="3" priority="1">
      <formula>常勤化促進=""</formula>
    </cfRule>
  </conditionalFormatting>
  <hyperlinks>
    <hyperlink ref="BM2" location="目次!A1" display="目次に戻る" xr:uid="{844935F6-DB06-4FE0-B4A8-06755E5DD34A}"/>
  </hyperlinks>
  <printOptions horizontalCentered="1"/>
  <pageMargins left="0.3" right="0" top="0.69" bottom="0.4" header="0.51181102362204722" footer="0.28999999999999998"/>
  <pageSetup paperSize="9" scale="69"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54C27CF2-6EE7-4ACA-9090-844848284AE5}">
          <x14:formula1>
            <xm:f>【非表示】設定!$J$10:$J$13</xm:f>
          </x14:formula1>
          <xm:sqref>BC55:BD55 BC15:BD15 BC23:BD23 BC31:BD31 BC39:BD39 BC47:BD47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2947-6107-42AA-8D43-9B6ACC895D49}">
  <sheetPr codeName="Sheet8">
    <tabColor rgb="FF0070C0"/>
    <pageSetUpPr fitToPage="1"/>
  </sheetPr>
  <dimension ref="B1:BR121"/>
  <sheetViews>
    <sheetView showGridLines="0" view="pageBreakPreview" topLeftCell="A7" zoomScaleNormal="100" zoomScaleSheetLayoutView="100" workbookViewId="0">
      <selection activeCell="K12" sqref="K12:BN12"/>
    </sheetView>
  </sheetViews>
  <sheetFormatPr defaultColWidth="8.6640625" defaultRowHeight="15" x14ac:dyDescent="0.55000000000000004"/>
  <cols>
    <col min="1" max="43" width="2.58203125" style="3" customWidth="1"/>
    <col min="44" max="44" width="5.58203125" style="3" customWidth="1"/>
    <col min="45" max="45" width="2.58203125" style="3" customWidth="1"/>
    <col min="46" max="46" width="5.58203125" style="3" customWidth="1"/>
    <col min="47" max="53" width="2.58203125" style="3" customWidth="1"/>
    <col min="54" max="54" width="3.6640625" style="3" bestFit="1" customWidth="1"/>
    <col min="55" max="55" width="2.58203125" style="3" customWidth="1"/>
    <col min="56" max="56" width="3.6640625" style="3" bestFit="1" customWidth="1"/>
    <col min="57" max="60" width="2.58203125" style="3" customWidth="1"/>
    <col min="61" max="61" width="5.33203125" style="3" customWidth="1"/>
    <col min="62" max="63" width="2.58203125" style="3" customWidth="1"/>
    <col min="64" max="64" width="3.6640625" style="3" bestFit="1" customWidth="1"/>
    <col min="65" max="65" width="2.58203125" style="3" customWidth="1"/>
    <col min="66" max="66" width="3.6640625" style="3" bestFit="1" customWidth="1"/>
    <col min="67" max="67" width="2.58203125" style="3" customWidth="1"/>
    <col min="68" max="68" width="38.6640625" style="3" customWidth="1"/>
    <col min="69" max="69" width="2.58203125" style="3" customWidth="1"/>
    <col min="70" max="70" width="20.83203125" style="3" hidden="1" customWidth="1"/>
    <col min="71" max="72" width="2.58203125" style="3" customWidth="1"/>
    <col min="73" max="73" width="19.83203125" style="3" bestFit="1" customWidth="1"/>
    <col min="74" max="102" width="2.58203125" style="3" customWidth="1"/>
    <col min="103" max="16384" width="8.6640625" style="3"/>
  </cols>
  <sheetData>
    <row r="1" spans="2:68" ht="18.5" thickBot="1" x14ac:dyDescent="0.6">
      <c r="D1" s="286"/>
    </row>
    <row r="2" spans="2:68" ht="18.5" thickBot="1" x14ac:dyDescent="0.6">
      <c r="B2" s="621" t="s">
        <v>430</v>
      </c>
      <c r="C2" s="622"/>
      <c r="D2" s="622"/>
      <c r="E2" s="622"/>
      <c r="F2" s="622"/>
      <c r="G2" s="622"/>
      <c r="H2" s="622"/>
      <c r="I2" s="622"/>
      <c r="J2" s="622"/>
      <c r="K2" s="623"/>
      <c r="BP2" s="347" t="s">
        <v>730</v>
      </c>
    </row>
    <row r="3" spans="2:68" ht="18.5" customHeight="1" thickBot="1" x14ac:dyDescent="0.6">
      <c r="B3" s="3" t="s">
        <v>434</v>
      </c>
      <c r="AO3" s="817" t="s">
        <v>349</v>
      </c>
      <c r="AP3" s="817"/>
      <c r="AQ3" s="817"/>
      <c r="AR3" s="817"/>
      <c r="AS3" s="817"/>
      <c r="AT3" s="817"/>
      <c r="AU3" s="817"/>
      <c r="AV3" s="785" t="str">
        <f>基本情報入力シート!J32</f>
        <v>ヘルパーステーション　◇◇ケアサービス</v>
      </c>
      <c r="AW3" s="785"/>
      <c r="AX3" s="785"/>
      <c r="AY3" s="785"/>
      <c r="AZ3" s="785"/>
      <c r="BA3" s="785"/>
      <c r="BB3" s="785"/>
      <c r="BC3" s="785"/>
      <c r="BD3" s="785"/>
      <c r="BE3" s="785"/>
      <c r="BF3" s="785"/>
      <c r="BG3" s="785"/>
      <c r="BH3" s="785"/>
      <c r="BI3" s="785"/>
      <c r="BJ3" s="785"/>
      <c r="BK3" s="785"/>
      <c r="BL3" s="785"/>
      <c r="BM3" s="785"/>
      <c r="BN3" s="785"/>
      <c r="BO3" s="785"/>
    </row>
    <row r="4" spans="2:68" ht="21" customHeight="1" thickTop="1" thickBot="1" x14ac:dyDescent="0.6">
      <c r="B4" s="176" t="s">
        <v>435</v>
      </c>
      <c r="C4" s="176"/>
      <c r="E4" s="176"/>
      <c r="F4" s="176"/>
      <c r="S4" s="173"/>
      <c r="AO4" s="818" t="s">
        <v>388</v>
      </c>
      <c r="AP4" s="818"/>
      <c r="AQ4" s="818"/>
      <c r="AR4" s="818"/>
      <c r="AS4" s="818"/>
      <c r="AT4" s="818"/>
      <c r="AU4" s="818"/>
      <c r="AV4" s="821">
        <f>ROUNDDOWN(MIN(IF(OR(BR47="〇",BR62="〇",BR76="〇",BR90="〇",BR104="〇",BR118="〇"),2000000,1500000),AV5),-3)</f>
        <v>1500000</v>
      </c>
      <c r="AW4" s="821"/>
      <c r="AX4" s="821"/>
      <c r="AY4" s="821"/>
      <c r="AZ4" s="821"/>
      <c r="BA4" s="821"/>
      <c r="BB4" s="821"/>
      <c r="BC4" s="821"/>
      <c r="BD4" s="821"/>
      <c r="BE4" s="821"/>
      <c r="BF4" s="821"/>
      <c r="BG4" s="821"/>
      <c r="BH4" s="821"/>
      <c r="BI4" s="821"/>
      <c r="BJ4" s="821"/>
      <c r="BK4" s="821"/>
      <c r="BL4" s="821"/>
      <c r="BM4" s="821"/>
      <c r="BN4" s="821"/>
      <c r="BO4" s="821"/>
      <c r="BP4" s="78" t="s">
        <v>682</v>
      </c>
    </row>
    <row r="5" spans="2:68" ht="21" customHeight="1" thickTop="1" thickBot="1" x14ac:dyDescent="0.6">
      <c r="B5" s="176" t="s">
        <v>436</v>
      </c>
      <c r="C5" s="176"/>
      <c r="E5" s="176"/>
      <c r="F5" s="176"/>
      <c r="AO5" s="818" t="s">
        <v>1</v>
      </c>
      <c r="AP5" s="818"/>
      <c r="AQ5" s="818"/>
      <c r="AR5" s="818"/>
      <c r="AS5" s="818"/>
      <c r="AT5" s="818"/>
      <c r="AU5" s="818"/>
      <c r="AV5" s="820">
        <f>BH17+BH30</f>
        <v>1500000</v>
      </c>
      <c r="AW5" s="820"/>
      <c r="AX5" s="820"/>
      <c r="AY5" s="820"/>
      <c r="AZ5" s="820"/>
      <c r="BA5" s="820"/>
      <c r="BB5" s="820"/>
      <c r="BC5" s="820"/>
      <c r="BD5" s="820"/>
      <c r="BE5" s="820"/>
      <c r="BF5" s="820"/>
      <c r="BG5" s="820"/>
      <c r="BH5" s="820"/>
      <c r="BI5" s="820"/>
      <c r="BJ5" s="820"/>
      <c r="BK5" s="820"/>
      <c r="BL5" s="820"/>
      <c r="BM5" s="820"/>
      <c r="BN5" s="820"/>
      <c r="BO5" s="820"/>
    </row>
    <row r="6" spans="2:68" ht="21" customHeight="1" thickTop="1" thickBot="1" x14ac:dyDescent="0.6">
      <c r="B6" s="176" t="s">
        <v>437</v>
      </c>
      <c r="C6" s="176"/>
      <c r="E6" s="176"/>
      <c r="F6" s="176"/>
      <c r="AO6" s="818" t="s">
        <v>418</v>
      </c>
      <c r="AP6" s="818"/>
      <c r="AQ6" s="818"/>
      <c r="AR6" s="818"/>
      <c r="AS6" s="818"/>
      <c r="AT6" s="818"/>
      <c r="AU6" s="818"/>
      <c r="AV6" s="820">
        <f>MIN(ROUNDDOWN((AV5-AV7),-3),AV4)</f>
        <v>1500000</v>
      </c>
      <c r="AW6" s="820"/>
      <c r="AX6" s="820"/>
      <c r="AY6" s="820"/>
      <c r="AZ6" s="820"/>
      <c r="BA6" s="820"/>
      <c r="BB6" s="820"/>
      <c r="BC6" s="820"/>
      <c r="BD6" s="820"/>
      <c r="BE6" s="820"/>
      <c r="BF6" s="820"/>
      <c r="BG6" s="820"/>
      <c r="BH6" s="820"/>
      <c r="BI6" s="820"/>
      <c r="BJ6" s="820"/>
      <c r="BK6" s="820"/>
      <c r="BL6" s="820"/>
      <c r="BM6" s="820"/>
      <c r="BN6" s="820"/>
      <c r="BO6" s="820"/>
      <c r="BP6" s="78" t="s">
        <v>682</v>
      </c>
    </row>
    <row r="7" spans="2:68" ht="21" customHeight="1" thickTop="1" thickBot="1" x14ac:dyDescent="0.6">
      <c r="B7" s="176" t="s">
        <v>438</v>
      </c>
      <c r="C7" s="176"/>
      <c r="E7" s="176"/>
      <c r="F7" s="176"/>
      <c r="AO7" s="818" t="s">
        <v>389</v>
      </c>
      <c r="AP7" s="818"/>
      <c r="AQ7" s="818"/>
      <c r="AR7" s="818"/>
      <c r="AS7" s="818"/>
      <c r="AT7" s="818"/>
      <c r="AU7" s="818"/>
      <c r="AV7" s="777"/>
      <c r="AW7" s="777"/>
      <c r="AX7" s="777"/>
      <c r="AY7" s="777"/>
      <c r="AZ7" s="777"/>
      <c r="BA7" s="777"/>
      <c r="BB7" s="777"/>
      <c r="BC7" s="777"/>
      <c r="BD7" s="777"/>
      <c r="BE7" s="777"/>
      <c r="BF7" s="777"/>
      <c r="BG7" s="777"/>
      <c r="BH7" s="777"/>
      <c r="BI7" s="777"/>
      <c r="BJ7" s="777"/>
      <c r="BK7" s="777"/>
      <c r="BL7" s="777"/>
      <c r="BM7" s="777"/>
      <c r="BN7" s="777"/>
      <c r="BO7" s="777"/>
      <c r="BP7" s="78" t="s">
        <v>408</v>
      </c>
    </row>
    <row r="8" spans="2:68" ht="19" customHeight="1" thickTop="1" thickBot="1" x14ac:dyDescent="0.6">
      <c r="B8" s="176" t="s">
        <v>439</v>
      </c>
      <c r="C8" s="176"/>
      <c r="E8" s="176"/>
      <c r="F8" s="176"/>
      <c r="AO8" s="819" t="s">
        <v>386</v>
      </c>
      <c r="AP8" s="819"/>
      <c r="AQ8" s="819"/>
      <c r="AR8" s="819"/>
      <c r="AS8" s="819"/>
      <c r="AT8" s="819"/>
      <c r="AU8" s="819"/>
      <c r="AV8" s="776" t="s">
        <v>638</v>
      </c>
      <c r="AW8" s="776"/>
      <c r="AX8" s="776" t="s">
        <v>11</v>
      </c>
      <c r="AY8" s="776"/>
      <c r="AZ8" s="287">
        <v>8</v>
      </c>
      <c r="BA8" s="287" t="s">
        <v>12</v>
      </c>
      <c r="BB8" s="74">
        <v>11</v>
      </c>
      <c r="BC8" s="288" t="s">
        <v>66</v>
      </c>
      <c r="BD8" s="74">
        <v>1</v>
      </c>
      <c r="BE8" s="288" t="s">
        <v>13</v>
      </c>
      <c r="BF8" s="799" t="s">
        <v>469</v>
      </c>
      <c r="BG8" s="799"/>
      <c r="BH8" s="776" t="s">
        <v>11</v>
      </c>
      <c r="BI8" s="776"/>
      <c r="BJ8" s="74">
        <v>8</v>
      </c>
      <c r="BK8" s="288" t="s">
        <v>12</v>
      </c>
      <c r="BL8" s="74">
        <v>12</v>
      </c>
      <c r="BM8" s="288" t="s">
        <v>66</v>
      </c>
      <c r="BN8" s="74">
        <v>31</v>
      </c>
      <c r="BO8" s="288" t="s">
        <v>13</v>
      </c>
    </row>
    <row r="9" spans="2:68" ht="5" customHeight="1" thickTop="1" x14ac:dyDescent="0.55000000000000004">
      <c r="D9" s="176"/>
      <c r="E9" s="176"/>
      <c r="F9" s="176"/>
    </row>
    <row r="10" spans="2:68" ht="18.5" customHeight="1" thickBot="1" x14ac:dyDescent="0.6">
      <c r="B10" s="206" t="s">
        <v>496</v>
      </c>
      <c r="C10" s="206"/>
      <c r="D10" s="176"/>
      <c r="E10" s="176"/>
    </row>
    <row r="11" spans="2:68" ht="5" customHeight="1" x14ac:dyDescent="0.55000000000000004">
      <c r="B11" s="782" t="s">
        <v>635</v>
      </c>
      <c r="C11" s="289"/>
      <c r="D11" s="290"/>
      <c r="E11" s="290"/>
      <c r="F11" s="290"/>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91"/>
    </row>
    <row r="12" spans="2:68" ht="18.5" customHeight="1" x14ac:dyDescent="0.55000000000000004">
      <c r="B12" s="783"/>
      <c r="D12" s="619" t="s">
        <v>497</v>
      </c>
      <c r="E12" s="619"/>
      <c r="F12" s="619"/>
      <c r="G12" s="619"/>
      <c r="H12" s="619"/>
      <c r="I12" s="619"/>
      <c r="J12" s="3" t="s">
        <v>450</v>
      </c>
      <c r="K12" s="753" t="s">
        <v>777</v>
      </c>
      <c r="L12" s="753"/>
      <c r="M12" s="753"/>
      <c r="N12" s="753"/>
      <c r="O12" s="753"/>
      <c r="P12" s="753"/>
      <c r="Q12" s="753"/>
      <c r="R12" s="753"/>
      <c r="S12" s="753"/>
      <c r="T12" s="753"/>
      <c r="U12" s="753"/>
      <c r="V12" s="753"/>
      <c r="W12" s="753"/>
      <c r="X12" s="753"/>
      <c r="Y12" s="753"/>
      <c r="Z12" s="753"/>
      <c r="AA12" s="753"/>
      <c r="AB12" s="753"/>
      <c r="AC12" s="753"/>
      <c r="AD12" s="753"/>
      <c r="AE12" s="753"/>
      <c r="AF12" s="753"/>
      <c r="AG12" s="753"/>
      <c r="AH12" s="753"/>
      <c r="AI12" s="753"/>
      <c r="AJ12" s="753"/>
      <c r="AK12" s="753"/>
      <c r="AL12" s="753"/>
      <c r="AM12" s="753"/>
      <c r="AN12" s="753"/>
      <c r="AO12" s="753"/>
      <c r="AP12" s="753"/>
      <c r="AQ12" s="753"/>
      <c r="AR12" s="753"/>
      <c r="AS12" s="753"/>
      <c r="AT12" s="753"/>
      <c r="AU12" s="753"/>
      <c r="AV12" s="753"/>
      <c r="AW12" s="753"/>
      <c r="AX12" s="753"/>
      <c r="AY12" s="753"/>
      <c r="AZ12" s="753"/>
      <c r="BA12" s="753"/>
      <c r="BB12" s="753"/>
      <c r="BC12" s="753"/>
      <c r="BD12" s="753"/>
      <c r="BE12" s="753"/>
      <c r="BF12" s="753"/>
      <c r="BG12" s="753"/>
      <c r="BH12" s="753"/>
      <c r="BI12" s="753"/>
      <c r="BJ12" s="753"/>
      <c r="BK12" s="753"/>
      <c r="BL12" s="753"/>
      <c r="BM12" s="753"/>
      <c r="BN12" s="753"/>
      <c r="BO12" s="292" t="s">
        <v>451</v>
      </c>
    </row>
    <row r="13" spans="2:68" ht="5" customHeight="1" x14ac:dyDescent="0.55000000000000004">
      <c r="B13" s="783"/>
      <c r="D13" s="188"/>
      <c r="E13" s="188"/>
      <c r="F13" s="188"/>
      <c r="G13" s="293"/>
      <c r="H13" s="293"/>
      <c r="I13" s="293"/>
      <c r="BO13" s="292"/>
    </row>
    <row r="14" spans="2:68" ht="18.5" customHeight="1" x14ac:dyDescent="0.55000000000000004">
      <c r="B14" s="783"/>
      <c r="D14" s="816" t="s">
        <v>429</v>
      </c>
      <c r="E14" s="816"/>
      <c r="F14" s="816"/>
      <c r="G14" s="816"/>
      <c r="H14" s="816"/>
      <c r="I14" s="816"/>
      <c r="J14" s="3" t="s">
        <v>450</v>
      </c>
      <c r="K14" s="753" t="s">
        <v>778</v>
      </c>
      <c r="L14" s="753"/>
      <c r="M14" s="753"/>
      <c r="N14" s="753"/>
      <c r="O14" s="753"/>
      <c r="P14" s="753"/>
      <c r="Q14" s="753"/>
      <c r="R14" s="753"/>
      <c r="S14" s="753"/>
      <c r="T14" s="753"/>
      <c r="U14" s="753"/>
      <c r="V14" s="753"/>
      <c r="W14" s="753"/>
      <c r="X14" s="753"/>
      <c r="Y14" s="753"/>
      <c r="Z14" s="753"/>
      <c r="AA14" s="753"/>
      <c r="AB14" s="753"/>
      <c r="AC14" s="753"/>
      <c r="AD14" s="753"/>
      <c r="AE14" s="753"/>
      <c r="AF14" s="753"/>
      <c r="AG14" s="753"/>
      <c r="AH14" s="753"/>
      <c r="AI14" s="753"/>
      <c r="AJ14" s="753"/>
      <c r="AK14" s="753"/>
      <c r="AL14" s="753"/>
      <c r="AM14" s="753"/>
      <c r="AN14" s="753"/>
      <c r="AO14" s="753"/>
      <c r="AP14" s="753"/>
      <c r="AQ14" s="753"/>
      <c r="AR14" s="753"/>
      <c r="AS14" s="753"/>
      <c r="AT14" s="753"/>
      <c r="AU14" s="753"/>
      <c r="AV14" s="753"/>
      <c r="AW14" s="753"/>
      <c r="AX14" s="753"/>
      <c r="AY14" s="753"/>
      <c r="AZ14" s="753"/>
      <c r="BA14" s="753"/>
      <c r="BB14" s="753"/>
      <c r="BC14" s="753"/>
      <c r="BD14" s="753"/>
      <c r="BE14" s="753"/>
      <c r="BF14" s="753"/>
      <c r="BG14" s="753"/>
      <c r="BH14" s="753"/>
      <c r="BI14" s="753"/>
      <c r="BJ14" s="753"/>
      <c r="BK14" s="753"/>
      <c r="BL14" s="753"/>
      <c r="BM14" s="753"/>
      <c r="BN14" s="753"/>
      <c r="BO14" s="292" t="s">
        <v>451</v>
      </c>
    </row>
    <row r="15" spans="2:68" ht="5" customHeight="1" x14ac:dyDescent="0.55000000000000004">
      <c r="B15" s="783"/>
      <c r="D15" s="198"/>
      <c r="E15" s="198"/>
      <c r="F15" s="198"/>
      <c r="BO15" s="292"/>
    </row>
    <row r="16" spans="2:68" ht="18.5" customHeight="1" x14ac:dyDescent="0.55000000000000004">
      <c r="B16" s="783"/>
      <c r="D16" s="601" t="s">
        <v>387</v>
      </c>
      <c r="E16" s="601"/>
      <c r="F16" s="601"/>
      <c r="G16" s="601"/>
      <c r="H16" s="601"/>
      <c r="I16" s="601" t="s">
        <v>67</v>
      </c>
      <c r="J16" s="601"/>
      <c r="K16" s="601"/>
      <c r="L16" s="601"/>
      <c r="M16" s="601"/>
      <c r="N16" s="601"/>
      <c r="O16" s="602" t="s">
        <v>686</v>
      </c>
      <c r="P16" s="603"/>
      <c r="Q16" s="603"/>
      <c r="R16" s="603"/>
      <c r="S16" s="603"/>
      <c r="T16" s="603"/>
      <c r="U16" s="603"/>
      <c r="V16" s="603"/>
      <c r="W16" s="603"/>
      <c r="X16" s="603"/>
      <c r="Y16" s="603"/>
      <c r="Z16" s="603"/>
      <c r="AA16" s="603"/>
      <c r="AB16" s="603"/>
      <c r="AC16" s="603"/>
      <c r="AD16" s="603"/>
      <c r="AE16" s="603"/>
      <c r="AF16" s="603"/>
      <c r="AG16" s="603"/>
      <c r="AH16" s="603"/>
      <c r="AI16" s="603"/>
      <c r="AJ16" s="603"/>
      <c r="AK16" s="603"/>
      <c r="AL16" s="603"/>
      <c r="AM16" s="603"/>
      <c r="AN16" s="603"/>
      <c r="AO16" s="603"/>
      <c r="AP16" s="603"/>
      <c r="AQ16" s="603"/>
      <c r="AR16" s="603"/>
      <c r="AS16" s="603"/>
      <c r="AT16" s="603"/>
      <c r="AU16" s="603"/>
      <c r="AV16" s="603"/>
      <c r="AW16" s="603"/>
      <c r="AX16" s="603"/>
      <c r="AY16" s="603"/>
      <c r="AZ16" s="603"/>
      <c r="BA16" s="603"/>
      <c r="BB16" s="603"/>
      <c r="BC16" s="603"/>
      <c r="BD16" s="603"/>
      <c r="BE16" s="603"/>
      <c r="BF16" s="604"/>
      <c r="BH16" s="3" t="s">
        <v>459</v>
      </c>
      <c r="BO16" s="292"/>
    </row>
    <row r="17" spans="2:67" ht="18.5" customHeight="1" x14ac:dyDescent="0.55000000000000004">
      <c r="B17" s="783"/>
      <c r="D17" s="614" t="s">
        <v>391</v>
      </c>
      <c r="E17" s="614"/>
      <c r="F17" s="614"/>
      <c r="G17" s="614"/>
      <c r="H17" s="614"/>
      <c r="I17" s="597">
        <v>1500000</v>
      </c>
      <c r="J17" s="597"/>
      <c r="K17" s="597"/>
      <c r="L17" s="597"/>
      <c r="M17" s="597"/>
      <c r="N17" s="597"/>
      <c r="O17" s="598" t="s">
        <v>779</v>
      </c>
      <c r="P17" s="599"/>
      <c r="Q17" s="599"/>
      <c r="R17" s="599"/>
      <c r="S17" s="599"/>
      <c r="T17" s="599"/>
      <c r="U17" s="599"/>
      <c r="V17" s="599"/>
      <c r="W17" s="599"/>
      <c r="X17" s="599"/>
      <c r="Y17" s="599"/>
      <c r="Z17" s="599"/>
      <c r="AA17" s="599"/>
      <c r="AB17" s="599"/>
      <c r="AC17" s="599"/>
      <c r="AD17" s="599"/>
      <c r="AE17" s="599"/>
      <c r="AF17" s="599"/>
      <c r="AG17" s="599"/>
      <c r="AH17" s="599"/>
      <c r="AI17" s="599"/>
      <c r="AJ17" s="599"/>
      <c r="AK17" s="599"/>
      <c r="AL17" s="599"/>
      <c r="AM17" s="599"/>
      <c r="AN17" s="599"/>
      <c r="AO17" s="599"/>
      <c r="AP17" s="599"/>
      <c r="AQ17" s="599"/>
      <c r="AR17" s="599"/>
      <c r="AS17" s="599"/>
      <c r="AT17" s="599"/>
      <c r="AU17" s="599"/>
      <c r="AV17" s="599"/>
      <c r="AW17" s="599"/>
      <c r="AX17" s="599"/>
      <c r="AY17" s="599"/>
      <c r="AZ17" s="599"/>
      <c r="BA17" s="599"/>
      <c r="BB17" s="599"/>
      <c r="BC17" s="599"/>
      <c r="BD17" s="599"/>
      <c r="BE17" s="599"/>
      <c r="BF17" s="600"/>
      <c r="BH17" s="800">
        <f>SUM(I17:N21)</f>
        <v>1500000</v>
      </c>
      <c r="BI17" s="801"/>
      <c r="BJ17" s="801"/>
      <c r="BK17" s="801"/>
      <c r="BL17" s="801"/>
      <c r="BM17" s="801"/>
      <c r="BN17" s="802" t="s">
        <v>5</v>
      </c>
      <c r="BO17" s="803"/>
    </row>
    <row r="18" spans="2:67" ht="18.5" customHeight="1" x14ac:dyDescent="0.55000000000000004">
      <c r="B18" s="783"/>
      <c r="D18" s="614"/>
      <c r="E18" s="614"/>
      <c r="F18" s="614"/>
      <c r="G18" s="614"/>
      <c r="H18" s="614"/>
      <c r="I18" s="597"/>
      <c r="J18" s="597"/>
      <c r="K18" s="597"/>
      <c r="L18" s="597"/>
      <c r="M18" s="597"/>
      <c r="N18" s="597"/>
      <c r="O18" s="598"/>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599"/>
      <c r="AQ18" s="599"/>
      <c r="AR18" s="599"/>
      <c r="AS18" s="599"/>
      <c r="AT18" s="599"/>
      <c r="AU18" s="599"/>
      <c r="AV18" s="599"/>
      <c r="AW18" s="599"/>
      <c r="AX18" s="599"/>
      <c r="AY18" s="599"/>
      <c r="AZ18" s="599"/>
      <c r="BA18" s="599"/>
      <c r="BB18" s="599"/>
      <c r="BC18" s="599"/>
      <c r="BD18" s="599"/>
      <c r="BE18" s="599"/>
      <c r="BF18" s="600"/>
      <c r="BO18" s="292"/>
    </row>
    <row r="19" spans="2:67" ht="18.5" customHeight="1" x14ac:dyDescent="0.55000000000000004">
      <c r="B19" s="783"/>
      <c r="D19" s="786"/>
      <c r="E19" s="787"/>
      <c r="F19" s="787"/>
      <c r="G19" s="787"/>
      <c r="H19" s="788"/>
      <c r="I19" s="597"/>
      <c r="J19" s="597"/>
      <c r="K19" s="597"/>
      <c r="L19" s="597"/>
      <c r="M19" s="597"/>
      <c r="N19" s="597"/>
      <c r="O19" s="598"/>
      <c r="P19" s="599"/>
      <c r="Q19" s="599"/>
      <c r="R19" s="599"/>
      <c r="S19" s="599"/>
      <c r="T19" s="599"/>
      <c r="U19" s="599"/>
      <c r="V19" s="599"/>
      <c r="W19" s="599"/>
      <c r="X19" s="599"/>
      <c r="Y19" s="599"/>
      <c r="Z19" s="599"/>
      <c r="AA19" s="599"/>
      <c r="AB19" s="599"/>
      <c r="AC19" s="599"/>
      <c r="AD19" s="599"/>
      <c r="AE19" s="599"/>
      <c r="AF19" s="599"/>
      <c r="AG19" s="599"/>
      <c r="AH19" s="599"/>
      <c r="AI19" s="599"/>
      <c r="AJ19" s="599"/>
      <c r="AK19" s="599"/>
      <c r="AL19" s="599"/>
      <c r="AM19" s="599"/>
      <c r="AN19" s="599"/>
      <c r="AO19" s="599"/>
      <c r="AP19" s="599"/>
      <c r="AQ19" s="599"/>
      <c r="AR19" s="599"/>
      <c r="AS19" s="599"/>
      <c r="AT19" s="599"/>
      <c r="AU19" s="599"/>
      <c r="AV19" s="599"/>
      <c r="AW19" s="599"/>
      <c r="AX19" s="599"/>
      <c r="AY19" s="599"/>
      <c r="AZ19" s="599"/>
      <c r="BA19" s="599"/>
      <c r="BB19" s="599"/>
      <c r="BC19" s="599"/>
      <c r="BD19" s="599"/>
      <c r="BE19" s="599"/>
      <c r="BF19" s="600"/>
      <c r="BO19" s="292"/>
    </row>
    <row r="20" spans="2:67" ht="18.5" customHeight="1" x14ac:dyDescent="0.55000000000000004">
      <c r="B20" s="783"/>
      <c r="D20" s="786"/>
      <c r="E20" s="787"/>
      <c r="F20" s="787"/>
      <c r="G20" s="787"/>
      <c r="H20" s="788"/>
      <c r="I20" s="597"/>
      <c r="J20" s="597"/>
      <c r="K20" s="597"/>
      <c r="L20" s="597"/>
      <c r="M20" s="597"/>
      <c r="N20" s="597"/>
      <c r="O20" s="598"/>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599"/>
      <c r="BB20" s="599"/>
      <c r="BC20" s="599"/>
      <c r="BD20" s="599"/>
      <c r="BE20" s="599"/>
      <c r="BF20" s="600"/>
      <c r="BO20" s="292"/>
    </row>
    <row r="21" spans="2:67" ht="18.5" customHeight="1" x14ac:dyDescent="0.55000000000000004">
      <c r="B21" s="783"/>
      <c r="D21" s="614"/>
      <c r="E21" s="614"/>
      <c r="F21" s="614"/>
      <c r="G21" s="614"/>
      <c r="H21" s="614"/>
      <c r="I21" s="597"/>
      <c r="J21" s="597"/>
      <c r="K21" s="597"/>
      <c r="L21" s="597"/>
      <c r="M21" s="597"/>
      <c r="N21" s="597"/>
      <c r="O21" s="598"/>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600"/>
      <c r="BO21" s="292"/>
    </row>
    <row r="22" spans="2:67" ht="5" customHeight="1" thickBot="1" x14ac:dyDescent="0.6">
      <c r="B22" s="784"/>
      <c r="C22" s="296"/>
      <c r="D22" s="297"/>
      <c r="E22" s="297"/>
      <c r="F22" s="297"/>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6"/>
      <c r="AL22" s="296"/>
      <c r="AM22" s="296"/>
      <c r="AN22" s="296"/>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8"/>
    </row>
    <row r="23" spans="2:67" ht="5" customHeight="1" thickBot="1" x14ac:dyDescent="0.6">
      <c r="D23" s="176"/>
      <c r="E23" s="176"/>
      <c r="F23" s="176"/>
    </row>
    <row r="24" spans="2:67" ht="5" customHeight="1" x14ac:dyDescent="0.55000000000000004">
      <c r="B24" s="782" t="s">
        <v>636</v>
      </c>
      <c r="C24" s="289"/>
      <c r="D24" s="290"/>
      <c r="E24" s="290"/>
      <c r="F24" s="290"/>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91"/>
    </row>
    <row r="25" spans="2:67" ht="18.5" customHeight="1" x14ac:dyDescent="0.55000000000000004">
      <c r="B25" s="783"/>
      <c r="D25" s="619" t="s">
        <v>497</v>
      </c>
      <c r="E25" s="619"/>
      <c r="F25" s="619"/>
      <c r="G25" s="619"/>
      <c r="H25" s="619"/>
      <c r="I25" s="619"/>
      <c r="J25" s="3" t="s">
        <v>450</v>
      </c>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N25" s="753"/>
      <c r="AO25" s="753"/>
      <c r="AP25" s="753"/>
      <c r="AQ25" s="753"/>
      <c r="AR25" s="753"/>
      <c r="AS25" s="753"/>
      <c r="AT25" s="753"/>
      <c r="AU25" s="753"/>
      <c r="AV25" s="753"/>
      <c r="AW25" s="753"/>
      <c r="AX25" s="753"/>
      <c r="AY25" s="753"/>
      <c r="AZ25" s="753"/>
      <c r="BA25" s="753"/>
      <c r="BB25" s="753"/>
      <c r="BC25" s="753"/>
      <c r="BD25" s="753"/>
      <c r="BE25" s="753"/>
      <c r="BF25" s="753"/>
      <c r="BG25" s="753"/>
      <c r="BH25" s="753"/>
      <c r="BI25" s="753"/>
      <c r="BJ25" s="753"/>
      <c r="BK25" s="753"/>
      <c r="BL25" s="753"/>
      <c r="BM25" s="753"/>
      <c r="BN25" s="753"/>
      <c r="BO25" s="292" t="s">
        <v>451</v>
      </c>
    </row>
    <row r="26" spans="2:67" ht="5" customHeight="1" x14ac:dyDescent="0.55000000000000004">
      <c r="B26" s="783"/>
      <c r="D26" s="188"/>
      <c r="E26" s="188"/>
      <c r="F26" s="188"/>
      <c r="G26" s="188"/>
      <c r="H26" s="188"/>
      <c r="I26" s="188"/>
      <c r="BO26" s="292"/>
    </row>
    <row r="27" spans="2:67" ht="18.5" customHeight="1" x14ac:dyDescent="0.55000000000000004">
      <c r="B27" s="783"/>
      <c r="D27" s="816" t="s">
        <v>429</v>
      </c>
      <c r="E27" s="816"/>
      <c r="F27" s="816"/>
      <c r="G27" s="816"/>
      <c r="H27" s="816"/>
      <c r="I27" s="816"/>
      <c r="J27" s="3" t="s">
        <v>450</v>
      </c>
      <c r="K27" s="753"/>
      <c r="L27" s="753"/>
      <c r="M27" s="753"/>
      <c r="N27" s="753"/>
      <c r="O27" s="753"/>
      <c r="P27" s="753"/>
      <c r="Q27" s="753"/>
      <c r="R27" s="753"/>
      <c r="S27" s="753"/>
      <c r="T27" s="753"/>
      <c r="U27" s="753"/>
      <c r="V27" s="753"/>
      <c r="W27" s="753"/>
      <c r="X27" s="753"/>
      <c r="Y27" s="753"/>
      <c r="Z27" s="753"/>
      <c r="AA27" s="753"/>
      <c r="AB27" s="753"/>
      <c r="AC27" s="753"/>
      <c r="AD27" s="753"/>
      <c r="AE27" s="753"/>
      <c r="AF27" s="753"/>
      <c r="AG27" s="753"/>
      <c r="AH27" s="753"/>
      <c r="AI27" s="753"/>
      <c r="AJ27" s="753"/>
      <c r="AK27" s="753"/>
      <c r="AL27" s="753"/>
      <c r="AM27" s="753"/>
      <c r="AN27" s="753"/>
      <c r="AO27" s="753"/>
      <c r="AP27" s="753"/>
      <c r="AQ27" s="753"/>
      <c r="AR27" s="753"/>
      <c r="AS27" s="753"/>
      <c r="AT27" s="753"/>
      <c r="AU27" s="753"/>
      <c r="AV27" s="753"/>
      <c r="AW27" s="753"/>
      <c r="AX27" s="753"/>
      <c r="AY27" s="753"/>
      <c r="AZ27" s="753"/>
      <c r="BA27" s="753"/>
      <c r="BB27" s="753"/>
      <c r="BC27" s="753"/>
      <c r="BD27" s="753"/>
      <c r="BE27" s="753"/>
      <c r="BF27" s="753"/>
      <c r="BG27" s="753"/>
      <c r="BH27" s="753"/>
      <c r="BI27" s="753"/>
      <c r="BJ27" s="753"/>
      <c r="BK27" s="753"/>
      <c r="BL27" s="753"/>
      <c r="BM27" s="753"/>
      <c r="BN27" s="753"/>
      <c r="BO27" s="292" t="s">
        <v>451</v>
      </c>
    </row>
    <row r="28" spans="2:67" ht="5" customHeight="1" x14ac:dyDescent="0.55000000000000004">
      <c r="B28" s="783"/>
      <c r="D28" s="188"/>
      <c r="E28" s="188"/>
      <c r="F28" s="188"/>
      <c r="G28" s="188"/>
      <c r="H28" s="188"/>
      <c r="I28" s="188"/>
      <c r="BO28" s="292"/>
    </row>
    <row r="29" spans="2:67" ht="18.5" customHeight="1" x14ac:dyDescent="0.55000000000000004">
      <c r="B29" s="783"/>
      <c r="D29" s="601" t="s">
        <v>387</v>
      </c>
      <c r="E29" s="601"/>
      <c r="F29" s="601"/>
      <c r="G29" s="601"/>
      <c r="H29" s="601"/>
      <c r="I29" s="601" t="s">
        <v>67</v>
      </c>
      <c r="J29" s="601"/>
      <c r="K29" s="601"/>
      <c r="L29" s="601"/>
      <c r="M29" s="601"/>
      <c r="N29" s="601"/>
      <c r="O29" s="602" t="s">
        <v>686</v>
      </c>
      <c r="P29" s="603"/>
      <c r="Q29" s="603"/>
      <c r="R29" s="603"/>
      <c r="S29" s="603"/>
      <c r="T29" s="603"/>
      <c r="U29" s="603"/>
      <c r="V29" s="603"/>
      <c r="W29" s="603"/>
      <c r="X29" s="603"/>
      <c r="Y29" s="603"/>
      <c r="Z29" s="603"/>
      <c r="AA29" s="603"/>
      <c r="AB29" s="603"/>
      <c r="AC29" s="603"/>
      <c r="AD29" s="603"/>
      <c r="AE29" s="603"/>
      <c r="AF29" s="603"/>
      <c r="AG29" s="603"/>
      <c r="AH29" s="603"/>
      <c r="AI29" s="603"/>
      <c r="AJ29" s="603"/>
      <c r="AK29" s="603"/>
      <c r="AL29" s="603"/>
      <c r="AM29" s="603"/>
      <c r="AN29" s="603"/>
      <c r="AO29" s="603"/>
      <c r="AP29" s="603"/>
      <c r="AQ29" s="603"/>
      <c r="AR29" s="603"/>
      <c r="AS29" s="603"/>
      <c r="AT29" s="603"/>
      <c r="AU29" s="603"/>
      <c r="AV29" s="603"/>
      <c r="AW29" s="603"/>
      <c r="AX29" s="603"/>
      <c r="AY29" s="603"/>
      <c r="AZ29" s="603"/>
      <c r="BA29" s="603"/>
      <c r="BB29" s="603"/>
      <c r="BC29" s="603"/>
      <c r="BD29" s="603"/>
      <c r="BE29" s="603"/>
      <c r="BF29" s="604"/>
      <c r="BH29" s="3" t="s">
        <v>479</v>
      </c>
      <c r="BO29" s="292"/>
    </row>
    <row r="30" spans="2:67" ht="18.5" customHeight="1" x14ac:dyDescent="0.55000000000000004">
      <c r="B30" s="783"/>
      <c r="D30" s="614"/>
      <c r="E30" s="614"/>
      <c r="F30" s="614"/>
      <c r="G30" s="614"/>
      <c r="H30" s="614"/>
      <c r="I30" s="597"/>
      <c r="J30" s="597"/>
      <c r="K30" s="597"/>
      <c r="L30" s="597"/>
      <c r="M30" s="597"/>
      <c r="N30" s="597"/>
      <c r="O30" s="598"/>
      <c r="P30" s="599"/>
      <c r="Q30" s="599"/>
      <c r="R30" s="599"/>
      <c r="S30" s="599"/>
      <c r="T30" s="599"/>
      <c r="U30" s="599"/>
      <c r="V30" s="599"/>
      <c r="W30" s="599"/>
      <c r="X30" s="599"/>
      <c r="Y30" s="599"/>
      <c r="Z30" s="599"/>
      <c r="AA30" s="599"/>
      <c r="AB30" s="599"/>
      <c r="AC30" s="599"/>
      <c r="AD30" s="599"/>
      <c r="AE30" s="599"/>
      <c r="AF30" s="599"/>
      <c r="AG30" s="599"/>
      <c r="AH30" s="599"/>
      <c r="AI30" s="599"/>
      <c r="AJ30" s="599"/>
      <c r="AK30" s="599"/>
      <c r="AL30" s="599"/>
      <c r="AM30" s="599"/>
      <c r="AN30" s="599"/>
      <c r="AO30" s="599"/>
      <c r="AP30" s="599"/>
      <c r="AQ30" s="599"/>
      <c r="AR30" s="599"/>
      <c r="AS30" s="599"/>
      <c r="AT30" s="599"/>
      <c r="AU30" s="599"/>
      <c r="AV30" s="599"/>
      <c r="AW30" s="599"/>
      <c r="AX30" s="599"/>
      <c r="AY30" s="599"/>
      <c r="AZ30" s="599"/>
      <c r="BA30" s="599"/>
      <c r="BB30" s="599"/>
      <c r="BC30" s="599"/>
      <c r="BD30" s="599"/>
      <c r="BE30" s="599"/>
      <c r="BF30" s="600"/>
      <c r="BH30" s="800">
        <f>SUM(I30:N34)</f>
        <v>0</v>
      </c>
      <c r="BI30" s="801"/>
      <c r="BJ30" s="801"/>
      <c r="BK30" s="801"/>
      <c r="BL30" s="801"/>
      <c r="BM30" s="801"/>
      <c r="BN30" s="802" t="s">
        <v>5</v>
      </c>
      <c r="BO30" s="803"/>
    </row>
    <row r="31" spans="2:67" ht="18.5" customHeight="1" x14ac:dyDescent="0.55000000000000004">
      <c r="B31" s="783"/>
      <c r="D31" s="614"/>
      <c r="E31" s="614"/>
      <c r="F31" s="614"/>
      <c r="G31" s="614"/>
      <c r="H31" s="614"/>
      <c r="I31" s="597"/>
      <c r="J31" s="597"/>
      <c r="K31" s="597"/>
      <c r="L31" s="597"/>
      <c r="M31" s="597"/>
      <c r="N31" s="597"/>
      <c r="O31" s="598"/>
      <c r="P31" s="599"/>
      <c r="Q31" s="599"/>
      <c r="R31" s="599"/>
      <c r="S31" s="599"/>
      <c r="T31" s="599"/>
      <c r="U31" s="599"/>
      <c r="V31" s="599"/>
      <c r="W31" s="599"/>
      <c r="X31" s="599"/>
      <c r="Y31" s="599"/>
      <c r="Z31" s="599"/>
      <c r="AA31" s="599"/>
      <c r="AB31" s="599"/>
      <c r="AC31" s="599"/>
      <c r="AD31" s="599"/>
      <c r="AE31" s="599"/>
      <c r="AF31" s="599"/>
      <c r="AG31" s="599"/>
      <c r="AH31" s="599"/>
      <c r="AI31" s="599"/>
      <c r="AJ31" s="599"/>
      <c r="AK31" s="599"/>
      <c r="AL31" s="599"/>
      <c r="AM31" s="599"/>
      <c r="AN31" s="599"/>
      <c r="AO31" s="599"/>
      <c r="AP31" s="599"/>
      <c r="AQ31" s="599"/>
      <c r="AR31" s="599"/>
      <c r="AS31" s="599"/>
      <c r="AT31" s="599"/>
      <c r="AU31" s="599"/>
      <c r="AV31" s="599"/>
      <c r="AW31" s="599"/>
      <c r="AX31" s="599"/>
      <c r="AY31" s="599"/>
      <c r="AZ31" s="599"/>
      <c r="BA31" s="599"/>
      <c r="BB31" s="599"/>
      <c r="BC31" s="599"/>
      <c r="BD31" s="599"/>
      <c r="BE31" s="599"/>
      <c r="BF31" s="600"/>
      <c r="BH31" s="294"/>
      <c r="BI31" s="294"/>
      <c r="BJ31" s="294"/>
      <c r="BK31" s="294"/>
      <c r="BL31" s="294"/>
      <c r="BM31" s="294"/>
      <c r="BN31" s="294"/>
      <c r="BO31" s="295"/>
    </row>
    <row r="32" spans="2:67" ht="18.5" customHeight="1" x14ac:dyDescent="0.55000000000000004">
      <c r="B32" s="783"/>
      <c r="D32" s="786"/>
      <c r="E32" s="787"/>
      <c r="F32" s="787"/>
      <c r="G32" s="787"/>
      <c r="H32" s="788"/>
      <c r="I32" s="597"/>
      <c r="J32" s="597"/>
      <c r="K32" s="597"/>
      <c r="L32" s="597"/>
      <c r="M32" s="597"/>
      <c r="N32" s="597"/>
      <c r="O32" s="598"/>
      <c r="P32" s="599"/>
      <c r="Q32" s="599"/>
      <c r="R32" s="599"/>
      <c r="S32" s="599"/>
      <c r="T32" s="599"/>
      <c r="U32" s="599"/>
      <c r="V32" s="599"/>
      <c r="W32" s="599"/>
      <c r="X32" s="599"/>
      <c r="Y32" s="599"/>
      <c r="Z32" s="599"/>
      <c r="AA32" s="599"/>
      <c r="AB32" s="599"/>
      <c r="AC32" s="599"/>
      <c r="AD32" s="599"/>
      <c r="AE32" s="599"/>
      <c r="AF32" s="599"/>
      <c r="AG32" s="599"/>
      <c r="AH32" s="599"/>
      <c r="AI32" s="599"/>
      <c r="AJ32" s="599"/>
      <c r="AK32" s="599"/>
      <c r="AL32" s="599"/>
      <c r="AM32" s="599"/>
      <c r="AN32" s="599"/>
      <c r="AO32" s="599"/>
      <c r="AP32" s="599"/>
      <c r="AQ32" s="599"/>
      <c r="AR32" s="599"/>
      <c r="AS32" s="599"/>
      <c r="AT32" s="599"/>
      <c r="AU32" s="599"/>
      <c r="AV32" s="599"/>
      <c r="AW32" s="599"/>
      <c r="AX32" s="599"/>
      <c r="AY32" s="599"/>
      <c r="AZ32" s="599"/>
      <c r="BA32" s="599"/>
      <c r="BB32" s="599"/>
      <c r="BC32" s="599"/>
      <c r="BD32" s="599"/>
      <c r="BE32" s="599"/>
      <c r="BF32" s="600"/>
      <c r="BH32" s="294"/>
      <c r="BI32" s="294"/>
      <c r="BJ32" s="294"/>
      <c r="BK32" s="294"/>
      <c r="BL32" s="294"/>
      <c r="BM32" s="294"/>
      <c r="BN32" s="294"/>
      <c r="BO32" s="295"/>
    </row>
    <row r="33" spans="2:70" ht="18.5" customHeight="1" x14ac:dyDescent="0.55000000000000004">
      <c r="B33" s="783"/>
      <c r="D33" s="786"/>
      <c r="E33" s="787"/>
      <c r="F33" s="787"/>
      <c r="G33" s="787"/>
      <c r="H33" s="788"/>
      <c r="I33" s="597"/>
      <c r="J33" s="597"/>
      <c r="K33" s="597"/>
      <c r="L33" s="597"/>
      <c r="M33" s="597"/>
      <c r="N33" s="597"/>
      <c r="O33" s="598"/>
      <c r="P33" s="599"/>
      <c r="Q33" s="599"/>
      <c r="R33" s="599"/>
      <c r="S33" s="599"/>
      <c r="T33" s="599"/>
      <c r="U33" s="599"/>
      <c r="V33" s="599"/>
      <c r="W33" s="599"/>
      <c r="X33" s="599"/>
      <c r="Y33" s="599"/>
      <c r="Z33" s="599"/>
      <c r="AA33" s="599"/>
      <c r="AB33" s="599"/>
      <c r="AC33" s="599"/>
      <c r="AD33" s="599"/>
      <c r="AE33" s="599"/>
      <c r="AF33" s="599"/>
      <c r="AG33" s="599"/>
      <c r="AH33" s="599"/>
      <c r="AI33" s="599"/>
      <c r="AJ33" s="599"/>
      <c r="AK33" s="599"/>
      <c r="AL33" s="599"/>
      <c r="AM33" s="599"/>
      <c r="AN33" s="599"/>
      <c r="AO33" s="599"/>
      <c r="AP33" s="599"/>
      <c r="AQ33" s="599"/>
      <c r="AR33" s="599"/>
      <c r="AS33" s="599"/>
      <c r="AT33" s="599"/>
      <c r="AU33" s="599"/>
      <c r="AV33" s="599"/>
      <c r="AW33" s="599"/>
      <c r="AX33" s="599"/>
      <c r="AY33" s="599"/>
      <c r="AZ33" s="599"/>
      <c r="BA33" s="599"/>
      <c r="BB33" s="599"/>
      <c r="BC33" s="599"/>
      <c r="BD33" s="599"/>
      <c r="BE33" s="599"/>
      <c r="BF33" s="600"/>
      <c r="BO33" s="292"/>
    </row>
    <row r="34" spans="2:70" ht="18.5" customHeight="1" x14ac:dyDescent="0.55000000000000004">
      <c r="B34" s="783"/>
      <c r="D34" s="614"/>
      <c r="E34" s="614"/>
      <c r="F34" s="614"/>
      <c r="G34" s="614"/>
      <c r="H34" s="614"/>
      <c r="I34" s="597"/>
      <c r="J34" s="597"/>
      <c r="K34" s="597"/>
      <c r="L34" s="597"/>
      <c r="M34" s="597"/>
      <c r="N34" s="597"/>
      <c r="O34" s="598"/>
      <c r="P34" s="599"/>
      <c r="Q34" s="599"/>
      <c r="R34" s="599"/>
      <c r="S34" s="599"/>
      <c r="T34" s="599"/>
      <c r="U34" s="599"/>
      <c r="V34" s="599"/>
      <c r="W34" s="599"/>
      <c r="X34" s="599"/>
      <c r="Y34" s="599"/>
      <c r="Z34" s="599"/>
      <c r="AA34" s="599"/>
      <c r="AB34" s="599"/>
      <c r="AC34" s="599"/>
      <c r="AD34" s="599"/>
      <c r="AE34" s="599"/>
      <c r="AF34" s="599"/>
      <c r="AG34" s="599"/>
      <c r="AH34" s="599"/>
      <c r="AI34" s="599"/>
      <c r="AJ34" s="599"/>
      <c r="AK34" s="599"/>
      <c r="AL34" s="599"/>
      <c r="AM34" s="599"/>
      <c r="AN34" s="599"/>
      <c r="AO34" s="599"/>
      <c r="AP34" s="599"/>
      <c r="AQ34" s="599"/>
      <c r="AR34" s="599"/>
      <c r="AS34" s="599"/>
      <c r="AT34" s="599"/>
      <c r="AU34" s="599"/>
      <c r="AV34" s="599"/>
      <c r="AW34" s="599"/>
      <c r="AX34" s="599"/>
      <c r="AY34" s="599"/>
      <c r="AZ34" s="599"/>
      <c r="BA34" s="599"/>
      <c r="BB34" s="599"/>
      <c r="BC34" s="599"/>
      <c r="BD34" s="599"/>
      <c r="BE34" s="599"/>
      <c r="BF34" s="600"/>
      <c r="BO34" s="292"/>
    </row>
    <row r="35" spans="2:70" ht="5" customHeight="1" thickBot="1" x14ac:dyDescent="0.6">
      <c r="B35" s="784"/>
      <c r="C35" s="296"/>
      <c r="D35" s="297"/>
      <c r="E35" s="297"/>
      <c r="F35" s="297"/>
      <c r="G35" s="296"/>
      <c r="H35" s="296"/>
      <c r="I35" s="296"/>
      <c r="J35" s="296"/>
      <c r="K35" s="296"/>
      <c r="L35" s="296"/>
      <c r="M35" s="296"/>
      <c r="N35" s="296"/>
      <c r="O35" s="296"/>
      <c r="P35" s="296"/>
      <c r="Q35" s="296"/>
      <c r="R35" s="296"/>
      <c r="S35" s="296"/>
      <c r="T35" s="296"/>
      <c r="U35" s="296"/>
      <c r="V35" s="296"/>
      <c r="W35" s="296"/>
      <c r="X35" s="296"/>
      <c r="Y35" s="296"/>
      <c r="Z35" s="296"/>
      <c r="AA35" s="296"/>
      <c r="AB35" s="296"/>
      <c r="AC35" s="296"/>
      <c r="AD35" s="296"/>
      <c r="AE35" s="296"/>
      <c r="AF35" s="296"/>
      <c r="AG35" s="296"/>
      <c r="AH35" s="296"/>
      <c r="AI35" s="296"/>
      <c r="AJ35" s="296"/>
      <c r="AK35" s="296"/>
      <c r="AL35" s="296"/>
      <c r="AM35" s="296"/>
      <c r="AN35" s="296"/>
      <c r="AO35" s="296"/>
      <c r="AP35" s="296"/>
      <c r="AQ35" s="296"/>
      <c r="AR35" s="296"/>
      <c r="AS35" s="296"/>
      <c r="AT35" s="296"/>
      <c r="AU35" s="296"/>
      <c r="AV35" s="296"/>
      <c r="AW35" s="296"/>
      <c r="AX35" s="296"/>
      <c r="AY35" s="296"/>
      <c r="AZ35" s="296"/>
      <c r="BA35" s="296"/>
      <c r="BB35" s="296"/>
      <c r="BC35" s="296"/>
      <c r="BD35" s="296"/>
      <c r="BE35" s="296"/>
      <c r="BF35" s="296"/>
      <c r="BG35" s="296"/>
      <c r="BH35" s="296"/>
      <c r="BI35" s="296"/>
      <c r="BJ35" s="296"/>
      <c r="BK35" s="296"/>
      <c r="BL35" s="296"/>
      <c r="BM35" s="296"/>
      <c r="BN35" s="296"/>
      <c r="BO35" s="298"/>
    </row>
    <row r="36" spans="2:70" ht="5" customHeight="1" x14ac:dyDescent="0.55000000000000004">
      <c r="D36" s="176"/>
      <c r="E36" s="176"/>
      <c r="F36" s="176"/>
    </row>
    <row r="37" spans="2:70" ht="15.5" thickBot="1" x14ac:dyDescent="0.6">
      <c r="B37" s="299" t="s">
        <v>498</v>
      </c>
      <c r="C37" s="299"/>
    </row>
    <row r="38" spans="2:70" ht="5" customHeight="1" x14ac:dyDescent="0.55000000000000004">
      <c r="B38" s="300"/>
      <c r="C38" s="301"/>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89"/>
      <c r="BD38" s="289"/>
      <c r="BE38" s="289"/>
      <c r="BF38" s="289"/>
      <c r="BG38" s="289"/>
      <c r="BH38" s="289"/>
      <c r="BI38" s="289"/>
      <c r="BJ38" s="289"/>
      <c r="BK38" s="289"/>
      <c r="BL38" s="289"/>
      <c r="BM38" s="289"/>
      <c r="BN38" s="289"/>
      <c r="BO38" s="291"/>
    </row>
    <row r="39" spans="2:70" ht="15" customHeight="1" x14ac:dyDescent="0.55000000000000004">
      <c r="B39" s="302"/>
      <c r="C39" s="762" t="s">
        <v>371</v>
      </c>
      <c r="D39" s="762"/>
      <c r="E39" s="762"/>
      <c r="F39" s="762"/>
      <c r="G39" s="762"/>
      <c r="H39" s="294" t="s">
        <v>450</v>
      </c>
      <c r="I39" s="778" t="str">
        <f>基本情報入力シート!J19</f>
        <v>株式会社　◇◇ケアサービス</v>
      </c>
      <c r="J39" s="778"/>
      <c r="K39" s="778"/>
      <c r="L39" s="778"/>
      <c r="M39" s="778"/>
      <c r="N39" s="778"/>
      <c r="O39" s="778"/>
      <c r="P39" s="778"/>
      <c r="Q39" s="778"/>
      <c r="R39" s="778"/>
      <c r="S39" s="778"/>
      <c r="T39" s="778"/>
      <c r="U39" s="778"/>
      <c r="V39" s="778"/>
      <c r="W39" s="778"/>
      <c r="X39" s="778"/>
      <c r="Y39" s="778"/>
      <c r="Z39" s="778"/>
      <c r="AA39" s="778"/>
      <c r="AB39" s="778"/>
      <c r="AC39" s="778"/>
      <c r="AD39" s="778"/>
      <c r="AE39" s="778"/>
      <c r="AF39" s="778"/>
      <c r="AG39" s="778"/>
      <c r="AH39" s="778"/>
      <c r="AI39" s="778"/>
      <c r="AJ39" s="778"/>
      <c r="AK39" s="778"/>
      <c r="AL39" s="778"/>
      <c r="AM39" s="778"/>
      <c r="AN39" s="778"/>
      <c r="AO39" s="3" t="s">
        <v>451</v>
      </c>
      <c r="AQ39" s="789" t="s">
        <v>424</v>
      </c>
      <c r="AR39" s="790"/>
      <c r="AS39" s="790"/>
      <c r="AT39" s="790"/>
      <c r="AU39" s="790"/>
      <c r="AV39" s="790"/>
      <c r="AW39" s="790"/>
      <c r="AX39" s="790"/>
      <c r="AY39" s="791"/>
      <c r="AZ39" s="742" t="s">
        <v>428</v>
      </c>
      <c r="BA39" s="743"/>
      <c r="BB39" s="743"/>
      <c r="BC39" s="743"/>
      <c r="BD39" s="744"/>
      <c r="BE39" s="742" t="s">
        <v>637</v>
      </c>
      <c r="BF39" s="743"/>
      <c r="BG39" s="743"/>
      <c r="BH39" s="743"/>
      <c r="BI39" s="744"/>
      <c r="BJ39" s="743" t="s">
        <v>427</v>
      </c>
      <c r="BK39" s="743"/>
      <c r="BL39" s="743"/>
      <c r="BM39" s="743"/>
      <c r="BN39" s="744"/>
      <c r="BO39" s="292"/>
    </row>
    <row r="40" spans="2:70" ht="5" customHeight="1" x14ac:dyDescent="0.55000000000000004">
      <c r="B40" s="302"/>
      <c r="C40" s="293"/>
      <c r="D40" s="293"/>
      <c r="E40" s="293"/>
      <c r="F40" s="293"/>
      <c r="G40" s="293"/>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294"/>
      <c r="AL40" s="294"/>
      <c r="AM40" s="294"/>
      <c r="AN40" s="294"/>
      <c r="AQ40" s="792"/>
      <c r="AR40" s="793"/>
      <c r="AS40" s="793"/>
      <c r="AT40" s="793"/>
      <c r="AU40" s="793"/>
      <c r="AV40" s="793"/>
      <c r="AW40" s="793"/>
      <c r="AX40" s="793"/>
      <c r="AY40" s="794"/>
      <c r="AZ40" s="745"/>
      <c r="BA40" s="746"/>
      <c r="BB40" s="746"/>
      <c r="BC40" s="746"/>
      <c r="BD40" s="747"/>
      <c r="BE40" s="745"/>
      <c r="BF40" s="746"/>
      <c r="BG40" s="746"/>
      <c r="BH40" s="746"/>
      <c r="BI40" s="747"/>
      <c r="BJ40" s="746"/>
      <c r="BK40" s="746"/>
      <c r="BL40" s="746"/>
      <c r="BM40" s="746"/>
      <c r="BN40" s="747"/>
      <c r="BO40" s="292"/>
    </row>
    <row r="41" spans="2:70" ht="15" customHeight="1" x14ac:dyDescent="0.55000000000000004">
      <c r="B41" s="302"/>
      <c r="C41" s="762" t="s">
        <v>335</v>
      </c>
      <c r="D41" s="762"/>
      <c r="E41" s="762"/>
      <c r="F41" s="762"/>
      <c r="G41" s="762"/>
      <c r="H41" s="294" t="s">
        <v>450</v>
      </c>
      <c r="I41" s="778" t="str">
        <f>基本情報入力シート!J21&amp;"　"&amp;基本情報入力シート!J23</f>
        <v>長野県△△市□□□1-1　☆☆ビル　１階</v>
      </c>
      <c r="J41" s="778"/>
      <c r="K41" s="778"/>
      <c r="L41" s="778"/>
      <c r="M41" s="778"/>
      <c r="N41" s="778"/>
      <c r="O41" s="778"/>
      <c r="P41" s="778"/>
      <c r="Q41" s="778"/>
      <c r="R41" s="778"/>
      <c r="S41" s="778"/>
      <c r="T41" s="778"/>
      <c r="U41" s="778"/>
      <c r="V41" s="778"/>
      <c r="W41" s="778"/>
      <c r="X41" s="778"/>
      <c r="Y41" s="778"/>
      <c r="Z41" s="778"/>
      <c r="AA41" s="778"/>
      <c r="AB41" s="778"/>
      <c r="AC41" s="778"/>
      <c r="AD41" s="778"/>
      <c r="AE41" s="778"/>
      <c r="AF41" s="778"/>
      <c r="AG41" s="778"/>
      <c r="AH41" s="778"/>
      <c r="AI41" s="778"/>
      <c r="AJ41" s="778"/>
      <c r="AK41" s="778"/>
      <c r="AL41" s="778"/>
      <c r="AM41" s="778"/>
      <c r="AN41" s="778"/>
      <c r="AO41" s="3" t="s">
        <v>451</v>
      </c>
      <c r="AQ41" s="754" t="s">
        <v>423</v>
      </c>
      <c r="AR41" s="755"/>
      <c r="AS41" s="303"/>
      <c r="AT41" s="303"/>
      <c r="AU41" s="303"/>
      <c r="AV41" s="303"/>
      <c r="AW41" s="303"/>
      <c r="AX41" s="303"/>
      <c r="AY41" s="304"/>
      <c r="AZ41" s="745"/>
      <c r="BA41" s="746"/>
      <c r="BB41" s="746"/>
      <c r="BC41" s="746"/>
      <c r="BD41" s="747"/>
      <c r="BE41" s="745"/>
      <c r="BF41" s="746"/>
      <c r="BG41" s="746"/>
      <c r="BH41" s="746"/>
      <c r="BI41" s="747"/>
      <c r="BJ41" s="746"/>
      <c r="BK41" s="746"/>
      <c r="BL41" s="746"/>
      <c r="BM41" s="746"/>
      <c r="BN41" s="747"/>
      <c r="BO41" s="292"/>
    </row>
    <row r="42" spans="2:70" ht="5" customHeight="1" x14ac:dyDescent="0.55000000000000004">
      <c r="B42" s="302"/>
      <c r="C42" s="293"/>
      <c r="D42" s="293"/>
      <c r="E42" s="293"/>
      <c r="F42" s="293"/>
      <c r="G42" s="293"/>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Q42" s="756"/>
      <c r="AR42" s="757"/>
      <c r="AS42" s="754" t="s">
        <v>425</v>
      </c>
      <c r="AT42" s="755"/>
      <c r="AU42" s="755"/>
      <c r="AV42" s="755"/>
      <c r="AW42" s="755"/>
      <c r="AX42" s="755"/>
      <c r="AY42" s="760"/>
      <c r="AZ42" s="745"/>
      <c r="BA42" s="746"/>
      <c r="BB42" s="746"/>
      <c r="BC42" s="746"/>
      <c r="BD42" s="747"/>
      <c r="BE42" s="745"/>
      <c r="BF42" s="746"/>
      <c r="BG42" s="746"/>
      <c r="BH42" s="746"/>
      <c r="BI42" s="747"/>
      <c r="BJ42" s="746"/>
      <c r="BK42" s="746"/>
      <c r="BL42" s="746"/>
      <c r="BM42" s="746"/>
      <c r="BN42" s="747"/>
      <c r="BO42" s="292"/>
    </row>
    <row r="43" spans="2:70" ht="15" customHeight="1" x14ac:dyDescent="0.55000000000000004">
      <c r="B43" s="302"/>
      <c r="C43" s="762" t="s">
        <v>495</v>
      </c>
      <c r="D43" s="762"/>
      <c r="E43" s="762"/>
      <c r="F43" s="762"/>
      <c r="G43" s="762"/>
      <c r="H43" s="294" t="s">
        <v>450</v>
      </c>
      <c r="I43" s="778" t="str">
        <f>基本情報入力シート!J26</f>
        <v>長野　太郎</v>
      </c>
      <c r="J43" s="778"/>
      <c r="K43" s="778"/>
      <c r="L43" s="778"/>
      <c r="M43" s="778"/>
      <c r="N43" s="778"/>
      <c r="O43" s="778"/>
      <c r="P43" s="778"/>
      <c r="Q43" s="778"/>
      <c r="R43" s="778"/>
      <c r="S43" s="778"/>
      <c r="T43" s="778"/>
      <c r="U43" s="778"/>
      <c r="V43" s="778"/>
      <c r="W43" s="778"/>
      <c r="X43" s="778"/>
      <c r="Y43" s="778"/>
      <c r="Z43" s="778"/>
      <c r="AA43" s="778"/>
      <c r="AB43" s="778"/>
      <c r="AC43" s="778"/>
      <c r="AD43" s="778"/>
      <c r="AE43" s="778"/>
      <c r="AF43" s="778"/>
      <c r="AG43" s="778"/>
      <c r="AH43" s="778"/>
      <c r="AI43" s="778"/>
      <c r="AJ43" s="778"/>
      <c r="AK43" s="778"/>
      <c r="AL43" s="778"/>
      <c r="AM43" s="778"/>
      <c r="AN43" s="778"/>
      <c r="AO43" s="3" t="s">
        <v>451</v>
      </c>
      <c r="AQ43" s="756"/>
      <c r="AR43" s="757"/>
      <c r="AS43" s="756"/>
      <c r="AT43" s="757"/>
      <c r="AU43" s="757"/>
      <c r="AV43" s="757"/>
      <c r="AW43" s="757"/>
      <c r="AX43" s="757"/>
      <c r="AY43" s="761"/>
      <c r="AZ43" s="745"/>
      <c r="BA43" s="746"/>
      <c r="BB43" s="746"/>
      <c r="BC43" s="746"/>
      <c r="BD43" s="747"/>
      <c r="BE43" s="745"/>
      <c r="BF43" s="746"/>
      <c r="BG43" s="746"/>
      <c r="BH43" s="746"/>
      <c r="BI43" s="747"/>
      <c r="BJ43" s="746"/>
      <c r="BK43" s="746"/>
      <c r="BL43" s="746"/>
      <c r="BM43" s="746"/>
      <c r="BN43" s="747"/>
      <c r="BO43" s="292"/>
    </row>
    <row r="44" spans="2:70" ht="5" customHeight="1" x14ac:dyDescent="0.55000000000000004">
      <c r="B44" s="302"/>
      <c r="C44" s="305"/>
      <c r="D44" s="293"/>
      <c r="E44" s="293"/>
      <c r="F44" s="293"/>
      <c r="G44" s="293"/>
      <c r="H44" s="294"/>
      <c r="AQ44" s="756"/>
      <c r="AR44" s="757"/>
      <c r="AS44" s="756"/>
      <c r="AT44" s="757"/>
      <c r="AU44" s="754" t="s">
        <v>426</v>
      </c>
      <c r="AV44" s="755"/>
      <c r="AW44" s="755"/>
      <c r="AX44" s="755"/>
      <c r="AY44" s="760"/>
      <c r="AZ44" s="745"/>
      <c r="BA44" s="746"/>
      <c r="BB44" s="746"/>
      <c r="BC44" s="746"/>
      <c r="BD44" s="747"/>
      <c r="BE44" s="745"/>
      <c r="BF44" s="746"/>
      <c r="BG44" s="746"/>
      <c r="BH44" s="746"/>
      <c r="BI44" s="747"/>
      <c r="BJ44" s="746"/>
      <c r="BK44" s="746"/>
      <c r="BL44" s="746"/>
      <c r="BM44" s="746"/>
      <c r="BN44" s="747"/>
      <c r="BO44" s="292"/>
    </row>
    <row r="45" spans="2:70" ht="15" customHeight="1" x14ac:dyDescent="0.55000000000000004">
      <c r="B45" s="302"/>
      <c r="C45" s="762" t="s">
        <v>349</v>
      </c>
      <c r="D45" s="762"/>
      <c r="E45" s="762"/>
      <c r="F45" s="762"/>
      <c r="G45" s="762"/>
      <c r="H45" s="294" t="s">
        <v>450</v>
      </c>
      <c r="I45" s="778" t="str">
        <f>基本情報入力シート!J32</f>
        <v>ヘルパーステーション　◇◇ケアサービス</v>
      </c>
      <c r="J45" s="778"/>
      <c r="K45" s="778"/>
      <c r="L45" s="778"/>
      <c r="M45" s="778"/>
      <c r="N45" s="778"/>
      <c r="O45" s="778"/>
      <c r="P45" s="778"/>
      <c r="Q45" s="778"/>
      <c r="R45" s="778"/>
      <c r="S45" s="778"/>
      <c r="T45" s="778"/>
      <c r="U45" s="778"/>
      <c r="V45" s="778"/>
      <c r="W45" s="778"/>
      <c r="X45" s="778"/>
      <c r="Y45" s="778"/>
      <c r="Z45" s="778"/>
      <c r="AA45" s="778"/>
      <c r="AB45" s="778"/>
      <c r="AC45" s="778"/>
      <c r="AD45" s="778"/>
      <c r="AE45" s="778"/>
      <c r="AF45" s="778"/>
      <c r="AG45" s="778"/>
      <c r="AH45" s="778"/>
      <c r="AI45" s="778"/>
      <c r="AJ45" s="778"/>
      <c r="AK45" s="778"/>
      <c r="AL45" s="778"/>
      <c r="AM45" s="778"/>
      <c r="AN45" s="778"/>
      <c r="AO45" s="3" t="s">
        <v>451</v>
      </c>
      <c r="AQ45" s="758"/>
      <c r="AR45" s="759"/>
      <c r="AS45" s="758"/>
      <c r="AT45" s="759"/>
      <c r="AU45" s="758"/>
      <c r="AV45" s="759"/>
      <c r="AW45" s="759"/>
      <c r="AX45" s="759"/>
      <c r="AY45" s="775"/>
      <c r="AZ45" s="748"/>
      <c r="BA45" s="749"/>
      <c r="BB45" s="749"/>
      <c r="BC45" s="749"/>
      <c r="BD45" s="750"/>
      <c r="BE45" s="748"/>
      <c r="BF45" s="749"/>
      <c r="BG45" s="749"/>
      <c r="BH45" s="749"/>
      <c r="BI45" s="750"/>
      <c r="BJ45" s="749"/>
      <c r="BK45" s="749"/>
      <c r="BL45" s="749"/>
      <c r="BM45" s="749"/>
      <c r="BN45" s="750"/>
      <c r="BO45" s="292"/>
    </row>
    <row r="46" spans="2:70" ht="5" customHeight="1" x14ac:dyDescent="0.55000000000000004">
      <c r="B46" s="302"/>
      <c r="C46" s="293"/>
      <c r="D46" s="293"/>
      <c r="E46" s="293"/>
      <c r="F46" s="293"/>
      <c r="G46" s="293"/>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Q46" s="795">
        <v>3</v>
      </c>
      <c r="AR46" s="796"/>
      <c r="AS46" s="795">
        <v>2</v>
      </c>
      <c r="AT46" s="796"/>
      <c r="AU46" s="795">
        <v>2</v>
      </c>
      <c r="AV46" s="796"/>
      <c r="AW46" s="796"/>
      <c r="AX46" s="796"/>
      <c r="AY46" s="814"/>
      <c r="AZ46" s="804">
        <v>250</v>
      </c>
      <c r="BA46" s="805"/>
      <c r="BB46" s="805"/>
      <c r="BC46" s="805"/>
      <c r="BD46" s="806"/>
      <c r="BE46" s="766">
        <v>3</v>
      </c>
      <c r="BF46" s="767"/>
      <c r="BG46" s="767"/>
      <c r="BH46" s="767"/>
      <c r="BI46" s="768"/>
      <c r="BJ46" s="810">
        <v>1</v>
      </c>
      <c r="BK46" s="810"/>
      <c r="BL46" s="810"/>
      <c r="BM46" s="810"/>
      <c r="BN46" s="811"/>
      <c r="BO46" s="292"/>
    </row>
    <row r="47" spans="2:70" ht="15" customHeight="1" x14ac:dyDescent="0.55000000000000004">
      <c r="B47" s="302"/>
      <c r="C47" s="762" t="s">
        <v>73</v>
      </c>
      <c r="D47" s="762"/>
      <c r="E47" s="762"/>
      <c r="F47" s="762"/>
      <c r="G47" s="762"/>
      <c r="H47" s="294" t="s">
        <v>450</v>
      </c>
      <c r="I47" s="778" t="str">
        <f>基本情報入力シート!J34&amp;"　"&amp;基本情報入力シート!J36</f>
        <v>長野県△△市□□□1-1　</v>
      </c>
      <c r="J47" s="778"/>
      <c r="K47" s="778"/>
      <c r="L47" s="778"/>
      <c r="M47" s="778"/>
      <c r="N47" s="778"/>
      <c r="O47" s="778"/>
      <c r="P47" s="778"/>
      <c r="Q47" s="778"/>
      <c r="R47" s="778"/>
      <c r="S47" s="778"/>
      <c r="T47" s="778"/>
      <c r="U47" s="778"/>
      <c r="V47" s="778"/>
      <c r="W47" s="778"/>
      <c r="X47" s="778"/>
      <c r="Y47" s="778"/>
      <c r="Z47" s="778"/>
      <c r="AA47" s="778"/>
      <c r="AB47" s="778"/>
      <c r="AC47" s="778"/>
      <c r="AD47" s="778"/>
      <c r="AE47" s="778"/>
      <c r="AF47" s="778"/>
      <c r="AG47" s="778"/>
      <c r="AH47" s="778"/>
      <c r="AI47" s="778"/>
      <c r="AJ47" s="778"/>
      <c r="AK47" s="778"/>
      <c r="AL47" s="778"/>
      <c r="AM47" s="778"/>
      <c r="AN47" s="778"/>
      <c r="AO47" s="3" t="s">
        <v>451</v>
      </c>
      <c r="AQ47" s="795"/>
      <c r="AR47" s="796"/>
      <c r="AS47" s="795"/>
      <c r="AT47" s="796"/>
      <c r="AU47" s="795"/>
      <c r="AV47" s="796"/>
      <c r="AW47" s="796"/>
      <c r="AX47" s="796"/>
      <c r="AY47" s="814"/>
      <c r="AZ47" s="804"/>
      <c r="BA47" s="805"/>
      <c r="BB47" s="805"/>
      <c r="BC47" s="805"/>
      <c r="BD47" s="806"/>
      <c r="BE47" s="766"/>
      <c r="BF47" s="767"/>
      <c r="BG47" s="767"/>
      <c r="BH47" s="767"/>
      <c r="BI47" s="768"/>
      <c r="BJ47" s="810"/>
      <c r="BK47" s="810"/>
      <c r="BL47" s="810"/>
      <c r="BM47" s="810"/>
      <c r="BN47" s="811"/>
      <c r="BO47" s="292"/>
      <c r="BR47" s="3" t="str">
        <f>IF(AND(AU46&lt;&gt;"",BJ46&lt;&gt;"",EXACT(AU46,BJ46)),"〇","")</f>
        <v/>
      </c>
    </row>
    <row r="48" spans="2:70" ht="5" customHeight="1" x14ac:dyDescent="0.55000000000000004">
      <c r="B48" s="302"/>
      <c r="C48" s="293"/>
      <c r="D48" s="293"/>
      <c r="E48" s="293"/>
      <c r="F48" s="293"/>
      <c r="G48" s="293"/>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Q48" s="795"/>
      <c r="AR48" s="796"/>
      <c r="AS48" s="795"/>
      <c r="AT48" s="796"/>
      <c r="AU48" s="795"/>
      <c r="AV48" s="796"/>
      <c r="AW48" s="796"/>
      <c r="AX48" s="796"/>
      <c r="AY48" s="814"/>
      <c r="AZ48" s="804"/>
      <c r="BA48" s="805"/>
      <c r="BB48" s="805"/>
      <c r="BC48" s="805"/>
      <c r="BD48" s="806"/>
      <c r="BE48" s="766"/>
      <c r="BF48" s="767"/>
      <c r="BG48" s="767"/>
      <c r="BH48" s="767"/>
      <c r="BI48" s="768"/>
      <c r="BJ48" s="810"/>
      <c r="BK48" s="810"/>
      <c r="BL48" s="810"/>
      <c r="BM48" s="810"/>
      <c r="BN48" s="811"/>
      <c r="BO48" s="292"/>
    </row>
    <row r="49" spans="2:70" ht="15" customHeight="1" x14ac:dyDescent="0.55000000000000004">
      <c r="B49" s="302"/>
      <c r="C49" s="762" t="s">
        <v>34</v>
      </c>
      <c r="D49" s="762"/>
      <c r="E49" s="762"/>
      <c r="F49" s="762"/>
      <c r="G49" s="762"/>
      <c r="H49" s="294" t="s">
        <v>450</v>
      </c>
      <c r="I49" s="778">
        <f>基本情報入力シート!J30</f>
        <v>2011111111</v>
      </c>
      <c r="J49" s="778"/>
      <c r="K49" s="778"/>
      <c r="L49" s="778"/>
      <c r="M49" s="778"/>
      <c r="N49" s="778"/>
      <c r="O49" s="778"/>
      <c r="P49" s="778"/>
      <c r="Q49" s="778"/>
      <c r="R49" s="778"/>
      <c r="S49" s="778"/>
      <c r="T49" s="778"/>
      <c r="U49" s="778"/>
      <c r="V49" s="778"/>
      <c r="W49" s="778"/>
      <c r="X49" s="778"/>
      <c r="Y49" s="778"/>
      <c r="Z49" s="778"/>
      <c r="AA49" s="778"/>
      <c r="AB49" s="778"/>
      <c r="AC49" s="778"/>
      <c r="AD49" s="778"/>
      <c r="AE49" s="778"/>
      <c r="AF49" s="778"/>
      <c r="AG49" s="778"/>
      <c r="AH49" s="778"/>
      <c r="AI49" s="778"/>
      <c r="AJ49" s="778"/>
      <c r="AK49" s="778"/>
      <c r="AL49" s="778"/>
      <c r="AM49" s="778"/>
      <c r="AN49" s="778"/>
      <c r="AO49" s="3" t="s">
        <v>451</v>
      </c>
      <c r="AQ49" s="797"/>
      <c r="AR49" s="798"/>
      <c r="AS49" s="797"/>
      <c r="AT49" s="798"/>
      <c r="AU49" s="797"/>
      <c r="AV49" s="798"/>
      <c r="AW49" s="798"/>
      <c r="AX49" s="798"/>
      <c r="AY49" s="815"/>
      <c r="AZ49" s="807"/>
      <c r="BA49" s="808"/>
      <c r="BB49" s="808"/>
      <c r="BC49" s="808"/>
      <c r="BD49" s="809"/>
      <c r="BE49" s="769"/>
      <c r="BF49" s="770"/>
      <c r="BG49" s="770"/>
      <c r="BH49" s="770"/>
      <c r="BI49" s="771"/>
      <c r="BJ49" s="812"/>
      <c r="BK49" s="812"/>
      <c r="BL49" s="812"/>
      <c r="BM49" s="812"/>
      <c r="BN49" s="813"/>
      <c r="BO49" s="292"/>
    </row>
    <row r="50" spans="2:70" ht="5" customHeight="1" thickBot="1" x14ac:dyDescent="0.6">
      <c r="B50" s="306"/>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c r="BL50" s="296"/>
      <c r="BM50" s="296"/>
      <c r="BN50" s="296"/>
      <c r="BO50" s="298"/>
    </row>
    <row r="51" spans="2:70" ht="5" customHeight="1" x14ac:dyDescent="0.55000000000000004"/>
    <row r="52" spans="2:70" ht="15.5" thickBot="1" x14ac:dyDescent="0.6">
      <c r="B52" s="299" t="s">
        <v>499</v>
      </c>
      <c r="C52" s="299"/>
      <c r="D52" s="299"/>
    </row>
    <row r="53" spans="2:70" ht="5" customHeight="1" x14ac:dyDescent="0.55000000000000004">
      <c r="B53" s="779">
        <v>1</v>
      </c>
      <c r="C53" s="307"/>
      <c r="D53" s="301"/>
      <c r="E53" s="289"/>
      <c r="F53" s="289"/>
      <c r="G53" s="289"/>
      <c r="H53" s="289"/>
      <c r="I53" s="289"/>
      <c r="J53" s="289"/>
      <c r="K53" s="289"/>
      <c r="L53" s="289"/>
      <c r="M53" s="289"/>
      <c r="N53" s="289"/>
      <c r="O53" s="289"/>
      <c r="P53" s="289"/>
      <c r="Q53" s="289"/>
      <c r="R53" s="289"/>
      <c r="S53" s="289"/>
      <c r="T53" s="289"/>
      <c r="U53" s="289"/>
      <c r="V53" s="289"/>
      <c r="W53" s="289"/>
      <c r="X53" s="289"/>
      <c r="Y53" s="289"/>
      <c r="Z53" s="289"/>
      <c r="AA53" s="289"/>
      <c r="AB53" s="289"/>
      <c r="AC53" s="289"/>
      <c r="AD53" s="289"/>
      <c r="AE53" s="289"/>
      <c r="AF53" s="289"/>
      <c r="AG53" s="289"/>
      <c r="AH53" s="289"/>
      <c r="AI53" s="289"/>
      <c r="AJ53" s="289"/>
      <c r="AK53" s="289"/>
      <c r="AL53" s="289"/>
      <c r="AM53" s="289"/>
      <c r="AN53" s="289"/>
      <c r="AO53" s="289"/>
      <c r="AP53" s="289"/>
      <c r="AQ53" s="289"/>
      <c r="AR53" s="289"/>
      <c r="AS53" s="289"/>
      <c r="AT53" s="289"/>
      <c r="AU53" s="289"/>
      <c r="AV53" s="289"/>
      <c r="AW53" s="289"/>
      <c r="AX53" s="289"/>
      <c r="AY53" s="289"/>
      <c r="AZ53" s="289"/>
      <c r="BA53" s="289"/>
      <c r="BB53" s="289"/>
      <c r="BC53" s="289"/>
      <c r="BD53" s="289"/>
      <c r="BE53" s="289"/>
      <c r="BF53" s="289"/>
      <c r="BG53" s="289"/>
      <c r="BH53" s="289"/>
      <c r="BI53" s="289"/>
      <c r="BJ53" s="289"/>
      <c r="BK53" s="289"/>
      <c r="BL53" s="289"/>
      <c r="BM53" s="289"/>
      <c r="BN53" s="289"/>
      <c r="BO53" s="291"/>
    </row>
    <row r="54" spans="2:70" ht="18" customHeight="1" x14ac:dyDescent="0.55000000000000004">
      <c r="B54" s="780"/>
      <c r="C54" s="294"/>
      <c r="D54" s="762" t="s">
        <v>371</v>
      </c>
      <c r="E54" s="762"/>
      <c r="F54" s="762"/>
      <c r="G54" s="762"/>
      <c r="H54" s="762"/>
      <c r="I54" s="294" t="s">
        <v>450</v>
      </c>
      <c r="J54" s="753" t="s">
        <v>780</v>
      </c>
      <c r="K54" s="753"/>
      <c r="L54" s="753"/>
      <c r="M54" s="753"/>
      <c r="N54" s="753"/>
      <c r="O54" s="753"/>
      <c r="P54" s="753"/>
      <c r="Q54" s="753"/>
      <c r="R54" s="753"/>
      <c r="S54" s="753"/>
      <c r="T54" s="753"/>
      <c r="U54" s="753"/>
      <c r="V54" s="753"/>
      <c r="W54" s="753"/>
      <c r="X54" s="753"/>
      <c r="Y54" s="753"/>
      <c r="Z54" s="753"/>
      <c r="AA54" s="753"/>
      <c r="AB54" s="753"/>
      <c r="AC54" s="753"/>
      <c r="AD54" s="753"/>
      <c r="AE54" s="753"/>
      <c r="AF54" s="753"/>
      <c r="AG54" s="753"/>
      <c r="AH54" s="753"/>
      <c r="AI54" s="753"/>
      <c r="AJ54" s="753"/>
      <c r="AK54" s="753"/>
      <c r="AL54" s="753"/>
      <c r="AM54" s="753"/>
      <c r="AN54" s="753"/>
      <c r="AO54" s="3" t="s">
        <v>451</v>
      </c>
      <c r="AQ54" s="789" t="s">
        <v>424</v>
      </c>
      <c r="AR54" s="790"/>
      <c r="AS54" s="790"/>
      <c r="AT54" s="790"/>
      <c r="AU54" s="790"/>
      <c r="AV54" s="790"/>
      <c r="AW54" s="790"/>
      <c r="AX54" s="790"/>
      <c r="AY54" s="791"/>
      <c r="AZ54" s="751" t="s">
        <v>428</v>
      </c>
      <c r="BA54" s="751"/>
      <c r="BB54" s="751"/>
      <c r="BC54" s="751"/>
      <c r="BD54" s="751"/>
      <c r="BE54" s="742" t="s">
        <v>637</v>
      </c>
      <c r="BF54" s="743"/>
      <c r="BG54" s="743"/>
      <c r="BH54" s="743"/>
      <c r="BI54" s="744"/>
      <c r="BJ54" s="751" t="s">
        <v>427</v>
      </c>
      <c r="BK54" s="751"/>
      <c r="BL54" s="751"/>
      <c r="BM54" s="751"/>
      <c r="BN54" s="751"/>
      <c r="BO54" s="292"/>
    </row>
    <row r="55" spans="2:70" ht="5" customHeight="1" x14ac:dyDescent="0.55000000000000004">
      <c r="B55" s="780"/>
      <c r="C55" s="294"/>
      <c r="D55" s="293"/>
      <c r="E55" s="293"/>
      <c r="F55" s="293"/>
      <c r="G55" s="293"/>
      <c r="H55" s="293"/>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Q55" s="792"/>
      <c r="AR55" s="793"/>
      <c r="AS55" s="793"/>
      <c r="AT55" s="793"/>
      <c r="AU55" s="793"/>
      <c r="AV55" s="793"/>
      <c r="AW55" s="793"/>
      <c r="AX55" s="793"/>
      <c r="AY55" s="794"/>
      <c r="AZ55" s="751"/>
      <c r="BA55" s="751"/>
      <c r="BB55" s="751"/>
      <c r="BC55" s="751"/>
      <c r="BD55" s="751"/>
      <c r="BE55" s="745"/>
      <c r="BF55" s="746"/>
      <c r="BG55" s="746"/>
      <c r="BH55" s="746"/>
      <c r="BI55" s="747"/>
      <c r="BJ55" s="751"/>
      <c r="BK55" s="751"/>
      <c r="BL55" s="751"/>
      <c r="BM55" s="751"/>
      <c r="BN55" s="751"/>
      <c r="BO55" s="292"/>
    </row>
    <row r="56" spans="2:70" ht="18" customHeight="1" x14ac:dyDescent="0.55000000000000004">
      <c r="B56" s="780"/>
      <c r="C56" s="294"/>
      <c r="D56" s="762" t="s">
        <v>335</v>
      </c>
      <c r="E56" s="762"/>
      <c r="F56" s="762"/>
      <c r="G56" s="762"/>
      <c r="H56" s="762"/>
      <c r="I56" s="294" t="s">
        <v>450</v>
      </c>
      <c r="J56" s="753" t="s">
        <v>781</v>
      </c>
      <c r="K56" s="753"/>
      <c r="L56" s="753"/>
      <c r="M56" s="753"/>
      <c r="N56" s="753"/>
      <c r="O56" s="753"/>
      <c r="P56" s="753"/>
      <c r="Q56" s="753"/>
      <c r="R56" s="753"/>
      <c r="S56" s="753"/>
      <c r="T56" s="753"/>
      <c r="U56" s="753"/>
      <c r="V56" s="753"/>
      <c r="W56" s="753"/>
      <c r="X56" s="753"/>
      <c r="Y56" s="753"/>
      <c r="Z56" s="753"/>
      <c r="AA56" s="753"/>
      <c r="AB56" s="753"/>
      <c r="AC56" s="753"/>
      <c r="AD56" s="753"/>
      <c r="AE56" s="753"/>
      <c r="AF56" s="753"/>
      <c r="AG56" s="753"/>
      <c r="AH56" s="753"/>
      <c r="AI56" s="753"/>
      <c r="AJ56" s="753"/>
      <c r="AK56" s="753"/>
      <c r="AL56" s="753"/>
      <c r="AM56" s="753"/>
      <c r="AN56" s="753"/>
      <c r="AO56" s="3" t="s">
        <v>451</v>
      </c>
      <c r="AQ56" s="754" t="s">
        <v>423</v>
      </c>
      <c r="AR56" s="755"/>
      <c r="AS56" s="308"/>
      <c r="AT56" s="308"/>
      <c r="AU56" s="308"/>
      <c r="AV56" s="308"/>
      <c r="AW56" s="308"/>
      <c r="AX56" s="308"/>
      <c r="AY56" s="309"/>
      <c r="AZ56" s="751"/>
      <c r="BA56" s="751"/>
      <c r="BB56" s="751"/>
      <c r="BC56" s="751"/>
      <c r="BD56" s="751"/>
      <c r="BE56" s="745"/>
      <c r="BF56" s="746"/>
      <c r="BG56" s="746"/>
      <c r="BH56" s="746"/>
      <c r="BI56" s="747"/>
      <c r="BJ56" s="751"/>
      <c r="BK56" s="751"/>
      <c r="BL56" s="751"/>
      <c r="BM56" s="751"/>
      <c r="BN56" s="751"/>
      <c r="BO56" s="292"/>
    </row>
    <row r="57" spans="2:70" ht="5" customHeight="1" x14ac:dyDescent="0.55000000000000004">
      <c r="B57" s="780"/>
      <c r="C57" s="294"/>
      <c r="D57" s="293"/>
      <c r="E57" s="293"/>
      <c r="F57" s="293"/>
      <c r="G57" s="293"/>
      <c r="H57" s="293"/>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Q57" s="756"/>
      <c r="AR57" s="757"/>
      <c r="AS57" s="754" t="s">
        <v>425</v>
      </c>
      <c r="AT57" s="755"/>
      <c r="AU57" s="755"/>
      <c r="AV57" s="755"/>
      <c r="AW57" s="755"/>
      <c r="AX57" s="755"/>
      <c r="AY57" s="760"/>
      <c r="AZ57" s="751"/>
      <c r="BA57" s="751"/>
      <c r="BB57" s="751"/>
      <c r="BC57" s="751"/>
      <c r="BD57" s="751"/>
      <c r="BE57" s="745"/>
      <c r="BF57" s="746"/>
      <c r="BG57" s="746"/>
      <c r="BH57" s="746"/>
      <c r="BI57" s="747"/>
      <c r="BJ57" s="751"/>
      <c r="BK57" s="751"/>
      <c r="BL57" s="751"/>
      <c r="BM57" s="751"/>
      <c r="BN57" s="751"/>
      <c r="BO57" s="292"/>
    </row>
    <row r="58" spans="2:70" ht="18" customHeight="1" x14ac:dyDescent="0.55000000000000004">
      <c r="B58" s="780"/>
      <c r="C58" s="294"/>
      <c r="D58" s="762" t="s">
        <v>495</v>
      </c>
      <c r="E58" s="762"/>
      <c r="F58" s="762"/>
      <c r="G58" s="762"/>
      <c r="H58" s="762"/>
      <c r="I58" s="294" t="s">
        <v>450</v>
      </c>
      <c r="J58" s="753" t="s">
        <v>782</v>
      </c>
      <c r="K58" s="753"/>
      <c r="L58" s="753"/>
      <c r="M58" s="753"/>
      <c r="N58" s="753"/>
      <c r="O58" s="753"/>
      <c r="P58" s="753"/>
      <c r="Q58" s="753"/>
      <c r="R58" s="753"/>
      <c r="S58" s="753"/>
      <c r="T58" s="753"/>
      <c r="U58" s="753"/>
      <c r="V58" s="753"/>
      <c r="W58" s="753"/>
      <c r="X58" s="753"/>
      <c r="Y58" s="753"/>
      <c r="Z58" s="753"/>
      <c r="AA58" s="753"/>
      <c r="AB58" s="753"/>
      <c r="AC58" s="753"/>
      <c r="AD58" s="753"/>
      <c r="AE58" s="753"/>
      <c r="AF58" s="753"/>
      <c r="AG58" s="753"/>
      <c r="AH58" s="753"/>
      <c r="AI58" s="753"/>
      <c r="AJ58" s="753"/>
      <c r="AK58" s="753"/>
      <c r="AL58" s="753"/>
      <c r="AM58" s="753"/>
      <c r="AN58" s="753"/>
      <c r="AO58" s="3" t="s">
        <v>451</v>
      </c>
      <c r="AQ58" s="756"/>
      <c r="AR58" s="757"/>
      <c r="AS58" s="756"/>
      <c r="AT58" s="757"/>
      <c r="AU58" s="757"/>
      <c r="AV58" s="757"/>
      <c r="AW58" s="757"/>
      <c r="AX58" s="757"/>
      <c r="AY58" s="761"/>
      <c r="AZ58" s="751"/>
      <c r="BA58" s="751"/>
      <c r="BB58" s="751"/>
      <c r="BC58" s="751"/>
      <c r="BD58" s="751"/>
      <c r="BE58" s="745"/>
      <c r="BF58" s="746"/>
      <c r="BG58" s="746"/>
      <c r="BH58" s="746"/>
      <c r="BI58" s="747"/>
      <c r="BJ58" s="751"/>
      <c r="BK58" s="751"/>
      <c r="BL58" s="751"/>
      <c r="BM58" s="751"/>
      <c r="BN58" s="751"/>
      <c r="BO58" s="292"/>
    </row>
    <row r="59" spans="2:70" ht="5" customHeight="1" x14ac:dyDescent="0.55000000000000004">
      <c r="B59" s="780"/>
      <c r="C59" s="294"/>
      <c r="D59" s="305"/>
      <c r="E59" s="293"/>
      <c r="F59" s="293"/>
      <c r="G59" s="293"/>
      <c r="H59" s="293"/>
      <c r="I59" s="294"/>
      <c r="AQ59" s="756"/>
      <c r="AR59" s="757"/>
      <c r="AS59" s="756"/>
      <c r="AT59" s="761"/>
      <c r="AU59" s="754" t="s">
        <v>426</v>
      </c>
      <c r="AV59" s="755"/>
      <c r="AW59" s="755"/>
      <c r="AX59" s="755"/>
      <c r="AY59" s="760"/>
      <c r="AZ59" s="751"/>
      <c r="BA59" s="751"/>
      <c r="BB59" s="751"/>
      <c r="BC59" s="751"/>
      <c r="BD59" s="751"/>
      <c r="BE59" s="745"/>
      <c r="BF59" s="746"/>
      <c r="BG59" s="746"/>
      <c r="BH59" s="746"/>
      <c r="BI59" s="747"/>
      <c r="BJ59" s="751"/>
      <c r="BK59" s="751"/>
      <c r="BL59" s="751"/>
      <c r="BM59" s="751"/>
      <c r="BN59" s="751"/>
      <c r="BO59" s="292"/>
    </row>
    <row r="60" spans="2:70" ht="18" customHeight="1" x14ac:dyDescent="0.55000000000000004">
      <c r="B60" s="780"/>
      <c r="C60" s="294"/>
      <c r="D60" s="762" t="s">
        <v>349</v>
      </c>
      <c r="E60" s="762"/>
      <c r="F60" s="762"/>
      <c r="G60" s="762"/>
      <c r="H60" s="762"/>
      <c r="I60" s="294" t="s">
        <v>450</v>
      </c>
      <c r="J60" s="753" t="s">
        <v>783</v>
      </c>
      <c r="K60" s="753"/>
      <c r="L60" s="753"/>
      <c r="M60" s="753"/>
      <c r="N60" s="753"/>
      <c r="O60" s="753"/>
      <c r="P60" s="753"/>
      <c r="Q60" s="753"/>
      <c r="R60" s="753"/>
      <c r="S60" s="753"/>
      <c r="T60" s="753"/>
      <c r="U60" s="753"/>
      <c r="V60" s="753"/>
      <c r="W60" s="753"/>
      <c r="X60" s="753"/>
      <c r="Y60" s="753"/>
      <c r="Z60" s="753"/>
      <c r="AA60" s="753"/>
      <c r="AB60" s="753"/>
      <c r="AC60" s="753"/>
      <c r="AD60" s="753"/>
      <c r="AE60" s="753"/>
      <c r="AF60" s="753"/>
      <c r="AG60" s="753"/>
      <c r="AH60" s="753"/>
      <c r="AI60" s="753"/>
      <c r="AJ60" s="753"/>
      <c r="AK60" s="753"/>
      <c r="AL60" s="753"/>
      <c r="AM60" s="753"/>
      <c r="AN60" s="753"/>
      <c r="AO60" s="3" t="s">
        <v>451</v>
      </c>
      <c r="AQ60" s="758"/>
      <c r="AR60" s="759"/>
      <c r="AS60" s="758"/>
      <c r="AT60" s="775"/>
      <c r="AU60" s="758"/>
      <c r="AV60" s="759"/>
      <c r="AW60" s="759"/>
      <c r="AX60" s="759"/>
      <c r="AY60" s="775"/>
      <c r="AZ60" s="752"/>
      <c r="BA60" s="752"/>
      <c r="BB60" s="752"/>
      <c r="BC60" s="752"/>
      <c r="BD60" s="752"/>
      <c r="BE60" s="748"/>
      <c r="BF60" s="749"/>
      <c r="BG60" s="749"/>
      <c r="BH60" s="749"/>
      <c r="BI60" s="750"/>
      <c r="BJ60" s="752"/>
      <c r="BK60" s="752"/>
      <c r="BL60" s="752"/>
      <c r="BM60" s="752"/>
      <c r="BN60" s="752"/>
      <c r="BO60" s="292"/>
    </row>
    <row r="61" spans="2:70" ht="5" customHeight="1" x14ac:dyDescent="0.55000000000000004">
      <c r="B61" s="780"/>
      <c r="C61" s="294"/>
      <c r="D61" s="293"/>
      <c r="E61" s="293"/>
      <c r="F61" s="293"/>
      <c r="G61" s="293"/>
      <c r="H61" s="293"/>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Q61" s="773">
        <v>1</v>
      </c>
      <c r="AR61" s="773"/>
      <c r="AS61" s="773">
        <v>1</v>
      </c>
      <c r="AT61" s="773"/>
      <c r="AU61" s="773">
        <v>1</v>
      </c>
      <c r="AV61" s="773"/>
      <c r="AW61" s="773"/>
      <c r="AX61" s="773"/>
      <c r="AY61" s="773"/>
      <c r="AZ61" s="774">
        <v>100</v>
      </c>
      <c r="BA61" s="774"/>
      <c r="BB61" s="774"/>
      <c r="BC61" s="774"/>
      <c r="BD61" s="774"/>
      <c r="BE61" s="763">
        <v>2.8</v>
      </c>
      <c r="BF61" s="764"/>
      <c r="BG61" s="764"/>
      <c r="BH61" s="764"/>
      <c r="BI61" s="765"/>
      <c r="BJ61" s="772">
        <v>1</v>
      </c>
      <c r="BK61" s="772"/>
      <c r="BL61" s="772"/>
      <c r="BM61" s="772"/>
      <c r="BN61" s="772"/>
      <c r="BO61" s="292"/>
    </row>
    <row r="62" spans="2:70" ht="18" customHeight="1" x14ac:dyDescent="0.55000000000000004">
      <c r="B62" s="780"/>
      <c r="C62" s="294"/>
      <c r="D62" s="762" t="s">
        <v>73</v>
      </c>
      <c r="E62" s="762"/>
      <c r="F62" s="762"/>
      <c r="G62" s="762"/>
      <c r="H62" s="762"/>
      <c r="I62" s="294" t="s">
        <v>450</v>
      </c>
      <c r="J62" s="753" t="s">
        <v>784</v>
      </c>
      <c r="K62" s="753"/>
      <c r="L62" s="753"/>
      <c r="M62" s="753"/>
      <c r="N62" s="753"/>
      <c r="O62" s="753"/>
      <c r="P62" s="753"/>
      <c r="Q62" s="753"/>
      <c r="R62" s="753"/>
      <c r="S62" s="753"/>
      <c r="T62" s="753"/>
      <c r="U62" s="753"/>
      <c r="V62" s="753"/>
      <c r="W62" s="753"/>
      <c r="X62" s="753"/>
      <c r="Y62" s="753"/>
      <c r="Z62" s="753"/>
      <c r="AA62" s="753"/>
      <c r="AB62" s="753"/>
      <c r="AC62" s="753"/>
      <c r="AD62" s="753"/>
      <c r="AE62" s="753"/>
      <c r="AF62" s="753"/>
      <c r="AG62" s="753"/>
      <c r="AH62" s="753"/>
      <c r="AI62" s="753"/>
      <c r="AJ62" s="753"/>
      <c r="AK62" s="753"/>
      <c r="AL62" s="753"/>
      <c r="AM62" s="753"/>
      <c r="AN62" s="753"/>
      <c r="AO62" s="3" t="s">
        <v>451</v>
      </c>
      <c r="AQ62" s="773"/>
      <c r="AR62" s="773"/>
      <c r="AS62" s="773"/>
      <c r="AT62" s="773"/>
      <c r="AU62" s="773"/>
      <c r="AV62" s="773"/>
      <c r="AW62" s="773"/>
      <c r="AX62" s="773"/>
      <c r="AY62" s="773"/>
      <c r="AZ62" s="774"/>
      <c r="BA62" s="774"/>
      <c r="BB62" s="774"/>
      <c r="BC62" s="774"/>
      <c r="BD62" s="774"/>
      <c r="BE62" s="766"/>
      <c r="BF62" s="767"/>
      <c r="BG62" s="767"/>
      <c r="BH62" s="767"/>
      <c r="BI62" s="768"/>
      <c r="BJ62" s="772"/>
      <c r="BK62" s="772"/>
      <c r="BL62" s="772"/>
      <c r="BM62" s="772"/>
      <c r="BN62" s="772"/>
      <c r="BO62" s="292"/>
      <c r="BR62" s="3" t="str">
        <f>IF(AND(AU61&lt;&gt;"",BJ61&lt;&gt;"",EXACT(AU61,BJ61)),"〇","")</f>
        <v>〇</v>
      </c>
    </row>
    <row r="63" spans="2:70" ht="5" customHeight="1" x14ac:dyDescent="0.55000000000000004">
      <c r="B63" s="780"/>
      <c r="C63" s="294"/>
      <c r="D63" s="293"/>
      <c r="E63" s="293"/>
      <c r="F63" s="293"/>
      <c r="G63" s="293"/>
      <c r="H63" s="293"/>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Q63" s="773"/>
      <c r="AR63" s="773"/>
      <c r="AS63" s="773"/>
      <c r="AT63" s="773"/>
      <c r="AU63" s="773"/>
      <c r="AV63" s="773"/>
      <c r="AW63" s="773"/>
      <c r="AX63" s="773"/>
      <c r="AY63" s="773"/>
      <c r="AZ63" s="774"/>
      <c r="BA63" s="774"/>
      <c r="BB63" s="774"/>
      <c r="BC63" s="774"/>
      <c r="BD63" s="774"/>
      <c r="BE63" s="766"/>
      <c r="BF63" s="767"/>
      <c r="BG63" s="767"/>
      <c r="BH63" s="767"/>
      <c r="BI63" s="768"/>
      <c r="BJ63" s="772"/>
      <c r="BK63" s="772"/>
      <c r="BL63" s="772"/>
      <c r="BM63" s="772"/>
      <c r="BN63" s="772"/>
      <c r="BO63" s="292"/>
    </row>
    <row r="64" spans="2:70" ht="18" customHeight="1" x14ac:dyDescent="0.55000000000000004">
      <c r="B64" s="780"/>
      <c r="C64" s="294"/>
      <c r="D64" s="762" t="s">
        <v>34</v>
      </c>
      <c r="E64" s="762"/>
      <c r="F64" s="762"/>
      <c r="G64" s="762"/>
      <c r="H64" s="762"/>
      <c r="I64" s="294" t="s">
        <v>450</v>
      </c>
      <c r="J64" s="753">
        <v>2022222222</v>
      </c>
      <c r="K64" s="753"/>
      <c r="L64" s="753"/>
      <c r="M64" s="753"/>
      <c r="N64" s="753"/>
      <c r="O64" s="753"/>
      <c r="P64" s="753"/>
      <c r="Q64" s="753"/>
      <c r="R64" s="753"/>
      <c r="S64" s="753"/>
      <c r="T64" s="753"/>
      <c r="U64" s="753"/>
      <c r="V64" s="753"/>
      <c r="W64" s="753"/>
      <c r="X64" s="753"/>
      <c r="Y64" s="753"/>
      <c r="Z64" s="753"/>
      <c r="AA64" s="753"/>
      <c r="AB64" s="753"/>
      <c r="AC64" s="753"/>
      <c r="AD64" s="753"/>
      <c r="AE64" s="753"/>
      <c r="AF64" s="753"/>
      <c r="AG64" s="753"/>
      <c r="AH64" s="753"/>
      <c r="AI64" s="753"/>
      <c r="AJ64" s="753"/>
      <c r="AK64" s="753"/>
      <c r="AL64" s="753"/>
      <c r="AM64" s="753"/>
      <c r="AN64" s="753"/>
      <c r="AO64" s="3" t="s">
        <v>451</v>
      </c>
      <c r="AQ64" s="773"/>
      <c r="AR64" s="773"/>
      <c r="AS64" s="773"/>
      <c r="AT64" s="773"/>
      <c r="AU64" s="773"/>
      <c r="AV64" s="773"/>
      <c r="AW64" s="773"/>
      <c r="AX64" s="773"/>
      <c r="AY64" s="773"/>
      <c r="AZ64" s="774"/>
      <c r="BA64" s="774"/>
      <c r="BB64" s="774"/>
      <c r="BC64" s="774"/>
      <c r="BD64" s="774"/>
      <c r="BE64" s="769"/>
      <c r="BF64" s="770"/>
      <c r="BG64" s="770"/>
      <c r="BH64" s="770"/>
      <c r="BI64" s="771"/>
      <c r="BJ64" s="772"/>
      <c r="BK64" s="772"/>
      <c r="BL64" s="772"/>
      <c r="BM64" s="772"/>
      <c r="BN64" s="772"/>
      <c r="BO64" s="292"/>
    </row>
    <row r="65" spans="2:70" ht="5" customHeight="1" thickBot="1" x14ac:dyDescent="0.6">
      <c r="B65" s="781"/>
      <c r="C65" s="310"/>
      <c r="D65" s="296"/>
      <c r="E65" s="296"/>
      <c r="F65" s="296"/>
      <c r="G65" s="296"/>
      <c r="H65" s="296"/>
      <c r="I65" s="296"/>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c r="BL65" s="296"/>
      <c r="BM65" s="296"/>
      <c r="BN65" s="296"/>
      <c r="BO65" s="298"/>
    </row>
    <row r="66" spans="2:70" ht="5" customHeight="1" thickBot="1" x14ac:dyDescent="0.6">
      <c r="D66" s="299"/>
    </row>
    <row r="67" spans="2:70" ht="5" customHeight="1" x14ac:dyDescent="0.55000000000000004">
      <c r="B67" s="779">
        <v>2</v>
      </c>
      <c r="C67" s="307"/>
      <c r="D67" s="301"/>
      <c r="E67" s="289"/>
      <c r="F67" s="289"/>
      <c r="G67" s="289"/>
      <c r="H67" s="289"/>
      <c r="I67" s="289"/>
      <c r="J67" s="289"/>
      <c r="K67" s="289"/>
      <c r="L67" s="289"/>
      <c r="M67" s="289"/>
      <c r="N67" s="289"/>
      <c r="O67" s="289"/>
      <c r="P67" s="289"/>
      <c r="Q67" s="289"/>
      <c r="R67" s="289"/>
      <c r="S67" s="289"/>
      <c r="T67" s="289"/>
      <c r="U67" s="289"/>
      <c r="V67" s="289"/>
      <c r="W67" s="289"/>
      <c r="X67" s="289"/>
      <c r="Y67" s="289"/>
      <c r="Z67" s="289"/>
      <c r="AA67" s="289"/>
      <c r="AB67" s="289"/>
      <c r="AC67" s="289"/>
      <c r="AD67" s="289"/>
      <c r="AE67" s="289"/>
      <c r="AF67" s="289"/>
      <c r="AG67" s="289"/>
      <c r="AH67" s="289"/>
      <c r="AI67" s="289"/>
      <c r="AJ67" s="289"/>
      <c r="AK67" s="289"/>
      <c r="AL67" s="289"/>
      <c r="AM67" s="289"/>
      <c r="AN67" s="289"/>
      <c r="AO67" s="289"/>
      <c r="AP67" s="289"/>
      <c r="AQ67" s="289"/>
      <c r="AR67" s="289"/>
      <c r="AS67" s="289"/>
      <c r="AT67" s="289"/>
      <c r="AU67" s="289"/>
      <c r="AV67" s="289"/>
      <c r="AW67" s="289"/>
      <c r="AX67" s="289"/>
      <c r="AY67" s="289"/>
      <c r="AZ67" s="289"/>
      <c r="BA67" s="289"/>
      <c r="BB67" s="289"/>
      <c r="BC67" s="289"/>
      <c r="BD67" s="289"/>
      <c r="BE67" s="289"/>
      <c r="BF67" s="289"/>
      <c r="BG67" s="289"/>
      <c r="BH67" s="289"/>
      <c r="BI67" s="289"/>
      <c r="BJ67" s="289"/>
      <c r="BK67" s="289"/>
      <c r="BL67" s="289"/>
      <c r="BM67" s="289"/>
      <c r="BN67" s="289"/>
      <c r="BO67" s="291"/>
    </row>
    <row r="68" spans="2:70" ht="15" customHeight="1" x14ac:dyDescent="0.55000000000000004">
      <c r="B68" s="780"/>
      <c r="C68" s="294"/>
      <c r="D68" s="762" t="s">
        <v>371</v>
      </c>
      <c r="E68" s="762"/>
      <c r="F68" s="762"/>
      <c r="G68" s="762"/>
      <c r="H68" s="762"/>
      <c r="I68" s="294" t="s">
        <v>450</v>
      </c>
      <c r="J68" s="753"/>
      <c r="K68" s="753"/>
      <c r="L68" s="753"/>
      <c r="M68" s="753"/>
      <c r="N68" s="753"/>
      <c r="O68" s="753"/>
      <c r="P68" s="753"/>
      <c r="Q68" s="753"/>
      <c r="R68" s="753"/>
      <c r="S68" s="753"/>
      <c r="T68" s="753"/>
      <c r="U68" s="753"/>
      <c r="V68" s="753"/>
      <c r="W68" s="753"/>
      <c r="X68" s="753"/>
      <c r="Y68" s="753"/>
      <c r="Z68" s="753"/>
      <c r="AA68" s="753"/>
      <c r="AB68" s="753"/>
      <c r="AC68" s="753"/>
      <c r="AD68" s="753"/>
      <c r="AE68" s="753"/>
      <c r="AF68" s="753"/>
      <c r="AG68" s="753"/>
      <c r="AH68" s="753"/>
      <c r="AI68" s="753"/>
      <c r="AJ68" s="753"/>
      <c r="AK68" s="753"/>
      <c r="AL68" s="753"/>
      <c r="AM68" s="753"/>
      <c r="AN68" s="753"/>
      <c r="AO68" s="3" t="s">
        <v>451</v>
      </c>
      <c r="AQ68" s="789" t="s">
        <v>424</v>
      </c>
      <c r="AR68" s="790"/>
      <c r="AS68" s="790"/>
      <c r="AT68" s="790"/>
      <c r="AU68" s="790"/>
      <c r="AV68" s="790"/>
      <c r="AW68" s="790"/>
      <c r="AX68" s="790"/>
      <c r="AY68" s="791"/>
      <c r="AZ68" s="751" t="s">
        <v>428</v>
      </c>
      <c r="BA68" s="751"/>
      <c r="BB68" s="751"/>
      <c r="BC68" s="751"/>
      <c r="BD68" s="751"/>
      <c r="BE68" s="742" t="s">
        <v>637</v>
      </c>
      <c r="BF68" s="743"/>
      <c r="BG68" s="743"/>
      <c r="BH68" s="743"/>
      <c r="BI68" s="744"/>
      <c r="BJ68" s="751" t="s">
        <v>427</v>
      </c>
      <c r="BK68" s="751"/>
      <c r="BL68" s="751"/>
      <c r="BM68" s="751"/>
      <c r="BN68" s="751"/>
      <c r="BO68" s="292"/>
    </row>
    <row r="69" spans="2:70" ht="5" customHeight="1" x14ac:dyDescent="0.55000000000000004">
      <c r="B69" s="780"/>
      <c r="C69" s="294"/>
      <c r="D69" s="293"/>
      <c r="E69" s="293"/>
      <c r="F69" s="293"/>
      <c r="G69" s="293"/>
      <c r="H69" s="293"/>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Q69" s="792"/>
      <c r="AR69" s="793"/>
      <c r="AS69" s="793"/>
      <c r="AT69" s="793"/>
      <c r="AU69" s="793"/>
      <c r="AV69" s="793"/>
      <c r="AW69" s="793"/>
      <c r="AX69" s="793"/>
      <c r="AY69" s="794"/>
      <c r="AZ69" s="751"/>
      <c r="BA69" s="751"/>
      <c r="BB69" s="751"/>
      <c r="BC69" s="751"/>
      <c r="BD69" s="751"/>
      <c r="BE69" s="745"/>
      <c r="BF69" s="746"/>
      <c r="BG69" s="746"/>
      <c r="BH69" s="746"/>
      <c r="BI69" s="747"/>
      <c r="BJ69" s="751"/>
      <c r="BK69" s="751"/>
      <c r="BL69" s="751"/>
      <c r="BM69" s="751"/>
      <c r="BN69" s="751"/>
      <c r="BO69" s="292"/>
    </row>
    <row r="70" spans="2:70" x14ac:dyDescent="0.55000000000000004">
      <c r="B70" s="780"/>
      <c r="C70" s="294"/>
      <c r="D70" s="762" t="s">
        <v>335</v>
      </c>
      <c r="E70" s="762"/>
      <c r="F70" s="762"/>
      <c r="G70" s="762"/>
      <c r="H70" s="762"/>
      <c r="I70" s="294" t="s">
        <v>450</v>
      </c>
      <c r="J70" s="753"/>
      <c r="K70" s="753"/>
      <c r="L70" s="753"/>
      <c r="M70" s="753"/>
      <c r="N70" s="753"/>
      <c r="O70" s="753"/>
      <c r="P70" s="753"/>
      <c r="Q70" s="753"/>
      <c r="R70" s="753"/>
      <c r="S70" s="753"/>
      <c r="T70" s="753"/>
      <c r="U70" s="753"/>
      <c r="V70" s="753"/>
      <c r="W70" s="753"/>
      <c r="X70" s="753"/>
      <c r="Y70" s="753"/>
      <c r="Z70" s="753"/>
      <c r="AA70" s="753"/>
      <c r="AB70" s="753"/>
      <c r="AC70" s="753"/>
      <c r="AD70" s="753"/>
      <c r="AE70" s="753"/>
      <c r="AF70" s="753"/>
      <c r="AG70" s="753"/>
      <c r="AH70" s="753"/>
      <c r="AI70" s="753"/>
      <c r="AJ70" s="753"/>
      <c r="AK70" s="753"/>
      <c r="AL70" s="753"/>
      <c r="AM70" s="753"/>
      <c r="AN70" s="753"/>
      <c r="AO70" s="3" t="s">
        <v>451</v>
      </c>
      <c r="AQ70" s="754" t="s">
        <v>423</v>
      </c>
      <c r="AR70" s="755"/>
      <c r="AS70" s="308"/>
      <c r="AT70" s="308"/>
      <c r="AU70" s="308"/>
      <c r="AV70" s="308"/>
      <c r="AW70" s="308"/>
      <c r="AX70" s="308"/>
      <c r="AY70" s="309"/>
      <c r="AZ70" s="751"/>
      <c r="BA70" s="751"/>
      <c r="BB70" s="751"/>
      <c r="BC70" s="751"/>
      <c r="BD70" s="751"/>
      <c r="BE70" s="745"/>
      <c r="BF70" s="746"/>
      <c r="BG70" s="746"/>
      <c r="BH70" s="746"/>
      <c r="BI70" s="747"/>
      <c r="BJ70" s="751"/>
      <c r="BK70" s="751"/>
      <c r="BL70" s="751"/>
      <c r="BM70" s="751"/>
      <c r="BN70" s="751"/>
      <c r="BO70" s="292"/>
    </row>
    <row r="71" spans="2:70" ht="5" customHeight="1" x14ac:dyDescent="0.55000000000000004">
      <c r="B71" s="780"/>
      <c r="C71" s="294"/>
      <c r="D71" s="293"/>
      <c r="E71" s="293"/>
      <c r="F71" s="293"/>
      <c r="G71" s="293"/>
      <c r="H71" s="293"/>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Q71" s="756"/>
      <c r="AR71" s="757"/>
      <c r="AS71" s="754" t="s">
        <v>425</v>
      </c>
      <c r="AT71" s="755"/>
      <c r="AU71" s="755"/>
      <c r="AV71" s="755"/>
      <c r="AW71" s="755"/>
      <c r="AX71" s="755"/>
      <c r="AY71" s="760"/>
      <c r="AZ71" s="751"/>
      <c r="BA71" s="751"/>
      <c r="BB71" s="751"/>
      <c r="BC71" s="751"/>
      <c r="BD71" s="751"/>
      <c r="BE71" s="745"/>
      <c r="BF71" s="746"/>
      <c r="BG71" s="746"/>
      <c r="BH71" s="746"/>
      <c r="BI71" s="747"/>
      <c r="BJ71" s="751"/>
      <c r="BK71" s="751"/>
      <c r="BL71" s="751"/>
      <c r="BM71" s="751"/>
      <c r="BN71" s="751"/>
      <c r="BO71" s="292"/>
    </row>
    <row r="72" spans="2:70" x14ac:dyDescent="0.55000000000000004">
      <c r="B72" s="780"/>
      <c r="C72" s="294"/>
      <c r="D72" s="762" t="s">
        <v>495</v>
      </c>
      <c r="E72" s="762"/>
      <c r="F72" s="762"/>
      <c r="G72" s="762"/>
      <c r="H72" s="762"/>
      <c r="I72" s="294" t="s">
        <v>450</v>
      </c>
      <c r="J72" s="753"/>
      <c r="K72" s="753"/>
      <c r="L72" s="753"/>
      <c r="M72" s="753"/>
      <c r="N72" s="753"/>
      <c r="O72" s="753"/>
      <c r="P72" s="753"/>
      <c r="Q72" s="753"/>
      <c r="R72" s="753"/>
      <c r="S72" s="753"/>
      <c r="T72" s="753"/>
      <c r="U72" s="753"/>
      <c r="V72" s="753"/>
      <c r="W72" s="753"/>
      <c r="X72" s="753"/>
      <c r="Y72" s="753"/>
      <c r="Z72" s="753"/>
      <c r="AA72" s="753"/>
      <c r="AB72" s="753"/>
      <c r="AC72" s="753"/>
      <c r="AD72" s="753"/>
      <c r="AE72" s="753"/>
      <c r="AF72" s="753"/>
      <c r="AG72" s="753"/>
      <c r="AH72" s="753"/>
      <c r="AI72" s="753"/>
      <c r="AJ72" s="753"/>
      <c r="AK72" s="753"/>
      <c r="AL72" s="753"/>
      <c r="AM72" s="753"/>
      <c r="AN72" s="753"/>
      <c r="AO72" s="3" t="s">
        <v>451</v>
      </c>
      <c r="AQ72" s="756"/>
      <c r="AR72" s="757"/>
      <c r="AS72" s="756"/>
      <c r="AT72" s="757"/>
      <c r="AU72" s="757"/>
      <c r="AV72" s="757"/>
      <c r="AW72" s="757"/>
      <c r="AX72" s="757"/>
      <c r="AY72" s="761"/>
      <c r="AZ72" s="751"/>
      <c r="BA72" s="751"/>
      <c r="BB72" s="751"/>
      <c r="BC72" s="751"/>
      <c r="BD72" s="751"/>
      <c r="BE72" s="745"/>
      <c r="BF72" s="746"/>
      <c r="BG72" s="746"/>
      <c r="BH72" s="746"/>
      <c r="BI72" s="747"/>
      <c r="BJ72" s="751"/>
      <c r="BK72" s="751"/>
      <c r="BL72" s="751"/>
      <c r="BM72" s="751"/>
      <c r="BN72" s="751"/>
      <c r="BO72" s="292"/>
    </row>
    <row r="73" spans="2:70" ht="5" customHeight="1" x14ac:dyDescent="0.55000000000000004">
      <c r="B73" s="780"/>
      <c r="C73" s="294"/>
      <c r="D73" s="305"/>
      <c r="E73" s="293"/>
      <c r="F73" s="293"/>
      <c r="G73" s="293"/>
      <c r="H73" s="293"/>
      <c r="I73" s="294"/>
      <c r="AQ73" s="756"/>
      <c r="AR73" s="757"/>
      <c r="AS73" s="756"/>
      <c r="AT73" s="761"/>
      <c r="AU73" s="754" t="s">
        <v>426</v>
      </c>
      <c r="AV73" s="755"/>
      <c r="AW73" s="755"/>
      <c r="AX73" s="755"/>
      <c r="AY73" s="760"/>
      <c r="AZ73" s="751"/>
      <c r="BA73" s="751"/>
      <c r="BB73" s="751"/>
      <c r="BC73" s="751"/>
      <c r="BD73" s="751"/>
      <c r="BE73" s="745"/>
      <c r="BF73" s="746"/>
      <c r="BG73" s="746"/>
      <c r="BH73" s="746"/>
      <c r="BI73" s="747"/>
      <c r="BJ73" s="751"/>
      <c r="BK73" s="751"/>
      <c r="BL73" s="751"/>
      <c r="BM73" s="751"/>
      <c r="BN73" s="751"/>
      <c r="BO73" s="292"/>
    </row>
    <row r="74" spans="2:70" x14ac:dyDescent="0.55000000000000004">
      <c r="B74" s="780"/>
      <c r="C74" s="294"/>
      <c r="D74" s="762" t="s">
        <v>349</v>
      </c>
      <c r="E74" s="762"/>
      <c r="F74" s="762"/>
      <c r="G74" s="762"/>
      <c r="H74" s="762"/>
      <c r="I74" s="294" t="s">
        <v>450</v>
      </c>
      <c r="J74" s="753"/>
      <c r="K74" s="753"/>
      <c r="L74" s="753"/>
      <c r="M74" s="753"/>
      <c r="N74" s="753"/>
      <c r="O74" s="753"/>
      <c r="P74" s="753"/>
      <c r="Q74" s="753"/>
      <c r="R74" s="753"/>
      <c r="S74" s="753"/>
      <c r="T74" s="753"/>
      <c r="U74" s="753"/>
      <c r="V74" s="753"/>
      <c r="W74" s="753"/>
      <c r="X74" s="753"/>
      <c r="Y74" s="753"/>
      <c r="Z74" s="753"/>
      <c r="AA74" s="753"/>
      <c r="AB74" s="753"/>
      <c r="AC74" s="753"/>
      <c r="AD74" s="753"/>
      <c r="AE74" s="753"/>
      <c r="AF74" s="753"/>
      <c r="AG74" s="753"/>
      <c r="AH74" s="753"/>
      <c r="AI74" s="753"/>
      <c r="AJ74" s="753"/>
      <c r="AK74" s="753"/>
      <c r="AL74" s="753"/>
      <c r="AM74" s="753"/>
      <c r="AN74" s="753"/>
      <c r="AO74" s="3" t="s">
        <v>451</v>
      </c>
      <c r="AQ74" s="758"/>
      <c r="AR74" s="759"/>
      <c r="AS74" s="758"/>
      <c r="AT74" s="775"/>
      <c r="AU74" s="758"/>
      <c r="AV74" s="759"/>
      <c r="AW74" s="759"/>
      <c r="AX74" s="759"/>
      <c r="AY74" s="775"/>
      <c r="AZ74" s="752"/>
      <c r="BA74" s="752"/>
      <c r="BB74" s="752"/>
      <c r="BC74" s="752"/>
      <c r="BD74" s="752"/>
      <c r="BE74" s="748"/>
      <c r="BF74" s="749"/>
      <c r="BG74" s="749"/>
      <c r="BH74" s="749"/>
      <c r="BI74" s="750"/>
      <c r="BJ74" s="752"/>
      <c r="BK74" s="752"/>
      <c r="BL74" s="752"/>
      <c r="BM74" s="752"/>
      <c r="BN74" s="752"/>
      <c r="BO74" s="292"/>
    </row>
    <row r="75" spans="2:70" ht="5" customHeight="1" x14ac:dyDescent="0.55000000000000004">
      <c r="B75" s="780"/>
      <c r="C75" s="294"/>
      <c r="D75" s="293"/>
      <c r="E75" s="293"/>
      <c r="F75" s="293"/>
      <c r="G75" s="293"/>
      <c r="H75" s="293"/>
      <c r="I75" s="294"/>
      <c r="J75" s="294"/>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Q75" s="773"/>
      <c r="AR75" s="773"/>
      <c r="AS75" s="773"/>
      <c r="AT75" s="773"/>
      <c r="AU75" s="773"/>
      <c r="AV75" s="773"/>
      <c r="AW75" s="773"/>
      <c r="AX75" s="773"/>
      <c r="AY75" s="773"/>
      <c r="AZ75" s="774"/>
      <c r="BA75" s="774"/>
      <c r="BB75" s="774"/>
      <c r="BC75" s="774"/>
      <c r="BD75" s="774"/>
      <c r="BE75" s="763"/>
      <c r="BF75" s="764"/>
      <c r="BG75" s="764"/>
      <c r="BH75" s="764"/>
      <c r="BI75" s="765"/>
      <c r="BJ75" s="772"/>
      <c r="BK75" s="772"/>
      <c r="BL75" s="772"/>
      <c r="BM75" s="772"/>
      <c r="BN75" s="772"/>
      <c r="BO75" s="292"/>
    </row>
    <row r="76" spans="2:70" x14ac:dyDescent="0.55000000000000004">
      <c r="B76" s="780"/>
      <c r="C76" s="294"/>
      <c r="D76" s="762" t="s">
        <v>73</v>
      </c>
      <c r="E76" s="762"/>
      <c r="F76" s="762"/>
      <c r="G76" s="762"/>
      <c r="H76" s="762"/>
      <c r="I76" s="294" t="s">
        <v>450</v>
      </c>
      <c r="J76" s="753"/>
      <c r="K76" s="753"/>
      <c r="L76" s="753"/>
      <c r="M76" s="753"/>
      <c r="N76" s="753"/>
      <c r="O76" s="753"/>
      <c r="P76" s="753"/>
      <c r="Q76" s="753"/>
      <c r="R76" s="753"/>
      <c r="S76" s="753"/>
      <c r="T76" s="753"/>
      <c r="U76" s="753"/>
      <c r="V76" s="753"/>
      <c r="W76" s="753"/>
      <c r="X76" s="753"/>
      <c r="Y76" s="753"/>
      <c r="Z76" s="753"/>
      <c r="AA76" s="753"/>
      <c r="AB76" s="753"/>
      <c r="AC76" s="753"/>
      <c r="AD76" s="753"/>
      <c r="AE76" s="753"/>
      <c r="AF76" s="753"/>
      <c r="AG76" s="753"/>
      <c r="AH76" s="753"/>
      <c r="AI76" s="753"/>
      <c r="AJ76" s="753"/>
      <c r="AK76" s="753"/>
      <c r="AL76" s="753"/>
      <c r="AM76" s="753"/>
      <c r="AN76" s="753"/>
      <c r="AO76" s="3" t="s">
        <v>451</v>
      </c>
      <c r="AQ76" s="773"/>
      <c r="AR76" s="773"/>
      <c r="AS76" s="773"/>
      <c r="AT76" s="773"/>
      <c r="AU76" s="773"/>
      <c r="AV76" s="773"/>
      <c r="AW76" s="773"/>
      <c r="AX76" s="773"/>
      <c r="AY76" s="773"/>
      <c r="AZ76" s="774"/>
      <c r="BA76" s="774"/>
      <c r="BB76" s="774"/>
      <c r="BC76" s="774"/>
      <c r="BD76" s="774"/>
      <c r="BE76" s="766"/>
      <c r="BF76" s="767"/>
      <c r="BG76" s="767"/>
      <c r="BH76" s="767"/>
      <c r="BI76" s="768"/>
      <c r="BJ76" s="772"/>
      <c r="BK76" s="772"/>
      <c r="BL76" s="772"/>
      <c r="BM76" s="772"/>
      <c r="BN76" s="772"/>
      <c r="BO76" s="292"/>
      <c r="BR76" s="3" t="str">
        <f>IF(AND(AU75&lt;&gt;"",BJ75&lt;&gt;"",EXACT(AU75,BJ75)),"〇","")</f>
        <v/>
      </c>
    </row>
    <row r="77" spans="2:70" ht="5" customHeight="1" x14ac:dyDescent="0.55000000000000004">
      <c r="B77" s="780"/>
      <c r="C77" s="294"/>
      <c r="D77" s="293"/>
      <c r="E77" s="293"/>
      <c r="F77" s="293"/>
      <c r="G77" s="293"/>
      <c r="H77" s="293"/>
      <c r="I77" s="294"/>
      <c r="J77" s="294"/>
      <c r="K77" s="294"/>
      <c r="L77" s="294"/>
      <c r="M77" s="294"/>
      <c r="N77" s="294"/>
      <c r="O77" s="294"/>
      <c r="P77" s="294"/>
      <c r="Q77" s="294"/>
      <c r="R77" s="294"/>
      <c r="S77" s="294"/>
      <c r="T77" s="294"/>
      <c r="U77" s="294"/>
      <c r="V77" s="294"/>
      <c r="W77" s="294"/>
      <c r="X77" s="294"/>
      <c r="Y77" s="294"/>
      <c r="Z77" s="294"/>
      <c r="AA77" s="294"/>
      <c r="AB77" s="294"/>
      <c r="AC77" s="294"/>
      <c r="AD77" s="294"/>
      <c r="AE77" s="294"/>
      <c r="AF77" s="294"/>
      <c r="AG77" s="294"/>
      <c r="AH77" s="294"/>
      <c r="AI77" s="294"/>
      <c r="AJ77" s="294"/>
      <c r="AK77" s="294"/>
      <c r="AL77" s="294"/>
      <c r="AM77" s="294"/>
      <c r="AN77" s="294"/>
      <c r="AQ77" s="773"/>
      <c r="AR77" s="773"/>
      <c r="AS77" s="773"/>
      <c r="AT77" s="773"/>
      <c r="AU77" s="773"/>
      <c r="AV77" s="773"/>
      <c r="AW77" s="773"/>
      <c r="AX77" s="773"/>
      <c r="AY77" s="773"/>
      <c r="AZ77" s="774"/>
      <c r="BA77" s="774"/>
      <c r="BB77" s="774"/>
      <c r="BC77" s="774"/>
      <c r="BD77" s="774"/>
      <c r="BE77" s="766"/>
      <c r="BF77" s="767"/>
      <c r="BG77" s="767"/>
      <c r="BH77" s="767"/>
      <c r="BI77" s="768"/>
      <c r="BJ77" s="772"/>
      <c r="BK77" s="772"/>
      <c r="BL77" s="772"/>
      <c r="BM77" s="772"/>
      <c r="BN77" s="772"/>
      <c r="BO77" s="292"/>
    </row>
    <row r="78" spans="2:70" x14ac:dyDescent="0.55000000000000004">
      <c r="B78" s="780"/>
      <c r="C78" s="294"/>
      <c r="D78" s="762" t="s">
        <v>34</v>
      </c>
      <c r="E78" s="762"/>
      <c r="F78" s="762"/>
      <c r="G78" s="762"/>
      <c r="H78" s="762"/>
      <c r="I78" s="294" t="s">
        <v>450</v>
      </c>
      <c r="J78" s="753"/>
      <c r="K78" s="753"/>
      <c r="L78" s="753"/>
      <c r="M78" s="753"/>
      <c r="N78" s="753"/>
      <c r="O78" s="753"/>
      <c r="P78" s="753"/>
      <c r="Q78" s="753"/>
      <c r="R78" s="753"/>
      <c r="S78" s="753"/>
      <c r="T78" s="753"/>
      <c r="U78" s="753"/>
      <c r="V78" s="753"/>
      <c r="W78" s="753"/>
      <c r="X78" s="753"/>
      <c r="Y78" s="753"/>
      <c r="Z78" s="753"/>
      <c r="AA78" s="753"/>
      <c r="AB78" s="753"/>
      <c r="AC78" s="753"/>
      <c r="AD78" s="753"/>
      <c r="AE78" s="753"/>
      <c r="AF78" s="753"/>
      <c r="AG78" s="753"/>
      <c r="AH78" s="753"/>
      <c r="AI78" s="753"/>
      <c r="AJ78" s="753"/>
      <c r="AK78" s="753"/>
      <c r="AL78" s="753"/>
      <c r="AM78" s="753"/>
      <c r="AN78" s="753"/>
      <c r="AO78" s="3" t="s">
        <v>451</v>
      </c>
      <c r="AQ78" s="773"/>
      <c r="AR78" s="773"/>
      <c r="AS78" s="773"/>
      <c r="AT78" s="773"/>
      <c r="AU78" s="773"/>
      <c r="AV78" s="773"/>
      <c r="AW78" s="773"/>
      <c r="AX78" s="773"/>
      <c r="AY78" s="773"/>
      <c r="AZ78" s="774"/>
      <c r="BA78" s="774"/>
      <c r="BB78" s="774"/>
      <c r="BC78" s="774"/>
      <c r="BD78" s="774"/>
      <c r="BE78" s="769"/>
      <c r="BF78" s="770"/>
      <c r="BG78" s="770"/>
      <c r="BH78" s="770"/>
      <c r="BI78" s="771"/>
      <c r="BJ78" s="772"/>
      <c r="BK78" s="772"/>
      <c r="BL78" s="772"/>
      <c r="BM78" s="772"/>
      <c r="BN78" s="772"/>
      <c r="BO78" s="292"/>
    </row>
    <row r="79" spans="2:70" ht="5" customHeight="1" thickBot="1" x14ac:dyDescent="0.6">
      <c r="B79" s="781"/>
      <c r="C79" s="310"/>
      <c r="D79" s="296"/>
      <c r="E79" s="296"/>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296"/>
      <c r="AD79" s="296"/>
      <c r="AE79" s="296"/>
      <c r="AF79" s="296"/>
      <c r="AG79" s="296"/>
      <c r="AH79" s="296"/>
      <c r="AI79" s="296"/>
      <c r="AJ79" s="296"/>
      <c r="AK79" s="296"/>
      <c r="AL79" s="296"/>
      <c r="AM79" s="296"/>
      <c r="AN79" s="296"/>
      <c r="AO79" s="296"/>
      <c r="AP79" s="296"/>
      <c r="AQ79" s="296"/>
      <c r="AR79" s="296"/>
      <c r="AS79" s="296"/>
      <c r="AT79" s="296"/>
      <c r="AU79" s="296"/>
      <c r="AV79" s="296"/>
      <c r="AW79" s="296"/>
      <c r="AX79" s="296"/>
      <c r="AY79" s="296"/>
      <c r="AZ79" s="296"/>
      <c r="BA79" s="296"/>
      <c r="BB79" s="296"/>
      <c r="BC79" s="296"/>
      <c r="BD79" s="296"/>
      <c r="BE79" s="296"/>
      <c r="BF79" s="296"/>
      <c r="BG79" s="296"/>
      <c r="BH79" s="296"/>
      <c r="BI79" s="296"/>
      <c r="BJ79" s="296"/>
      <c r="BK79" s="296"/>
      <c r="BL79" s="296"/>
      <c r="BM79" s="296"/>
      <c r="BN79" s="296"/>
      <c r="BO79" s="298"/>
    </row>
    <row r="80" spans="2:70" ht="5" customHeight="1" thickBot="1" x14ac:dyDescent="0.6">
      <c r="D80" s="299"/>
    </row>
    <row r="81" spans="2:70" ht="5" customHeight="1" x14ac:dyDescent="0.55000000000000004">
      <c r="B81" s="779">
        <v>3</v>
      </c>
      <c r="C81" s="307"/>
      <c r="D81" s="301"/>
      <c r="E81" s="289"/>
      <c r="F81" s="289"/>
      <c r="G81" s="289"/>
      <c r="H81" s="289"/>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c r="AH81" s="289"/>
      <c r="AI81" s="289"/>
      <c r="AJ81" s="289"/>
      <c r="AK81" s="289"/>
      <c r="AL81" s="289"/>
      <c r="AM81" s="289"/>
      <c r="AN81" s="289"/>
      <c r="AO81" s="289"/>
      <c r="AP81" s="289"/>
      <c r="AQ81" s="289"/>
      <c r="AR81" s="289"/>
      <c r="AS81" s="289"/>
      <c r="AT81" s="289"/>
      <c r="AU81" s="289"/>
      <c r="AV81" s="289"/>
      <c r="AW81" s="289"/>
      <c r="AX81" s="289"/>
      <c r="AY81" s="289"/>
      <c r="AZ81" s="289"/>
      <c r="BA81" s="289"/>
      <c r="BB81" s="289"/>
      <c r="BC81" s="289"/>
      <c r="BD81" s="289"/>
      <c r="BE81" s="289"/>
      <c r="BF81" s="289"/>
      <c r="BG81" s="289"/>
      <c r="BH81" s="289"/>
      <c r="BI81" s="289"/>
      <c r="BJ81" s="289"/>
      <c r="BK81" s="289"/>
      <c r="BL81" s="289"/>
      <c r="BM81" s="289"/>
      <c r="BN81" s="289"/>
      <c r="BO81" s="291"/>
    </row>
    <row r="82" spans="2:70" ht="15" customHeight="1" x14ac:dyDescent="0.55000000000000004">
      <c r="B82" s="780"/>
      <c r="C82" s="294"/>
      <c r="D82" s="762" t="s">
        <v>371</v>
      </c>
      <c r="E82" s="762"/>
      <c r="F82" s="762"/>
      <c r="G82" s="762"/>
      <c r="H82" s="762"/>
      <c r="I82" s="294" t="s">
        <v>450</v>
      </c>
      <c r="J82" s="753"/>
      <c r="K82" s="753"/>
      <c r="L82" s="753"/>
      <c r="M82" s="753"/>
      <c r="N82" s="753"/>
      <c r="O82" s="753"/>
      <c r="P82" s="753"/>
      <c r="Q82" s="753"/>
      <c r="R82" s="753"/>
      <c r="S82" s="753"/>
      <c r="T82" s="753"/>
      <c r="U82" s="753"/>
      <c r="V82" s="753"/>
      <c r="W82" s="753"/>
      <c r="X82" s="753"/>
      <c r="Y82" s="753"/>
      <c r="Z82" s="753"/>
      <c r="AA82" s="753"/>
      <c r="AB82" s="753"/>
      <c r="AC82" s="753"/>
      <c r="AD82" s="753"/>
      <c r="AE82" s="753"/>
      <c r="AF82" s="753"/>
      <c r="AG82" s="753"/>
      <c r="AH82" s="753"/>
      <c r="AI82" s="753"/>
      <c r="AJ82" s="753"/>
      <c r="AK82" s="753"/>
      <c r="AL82" s="753"/>
      <c r="AM82" s="753"/>
      <c r="AN82" s="753"/>
      <c r="AO82" s="3" t="s">
        <v>451</v>
      </c>
      <c r="AQ82" s="789" t="s">
        <v>424</v>
      </c>
      <c r="AR82" s="790"/>
      <c r="AS82" s="790"/>
      <c r="AT82" s="790"/>
      <c r="AU82" s="790"/>
      <c r="AV82" s="790"/>
      <c r="AW82" s="790"/>
      <c r="AX82" s="790"/>
      <c r="AY82" s="791"/>
      <c r="AZ82" s="751" t="s">
        <v>428</v>
      </c>
      <c r="BA82" s="751"/>
      <c r="BB82" s="751"/>
      <c r="BC82" s="751"/>
      <c r="BD82" s="751"/>
      <c r="BE82" s="742" t="s">
        <v>637</v>
      </c>
      <c r="BF82" s="743"/>
      <c r="BG82" s="743"/>
      <c r="BH82" s="743"/>
      <c r="BI82" s="744"/>
      <c r="BJ82" s="751" t="s">
        <v>427</v>
      </c>
      <c r="BK82" s="751"/>
      <c r="BL82" s="751"/>
      <c r="BM82" s="751"/>
      <c r="BN82" s="751"/>
      <c r="BO82" s="292"/>
    </row>
    <row r="83" spans="2:70" ht="5" customHeight="1" x14ac:dyDescent="0.55000000000000004">
      <c r="B83" s="780"/>
      <c r="C83" s="294"/>
      <c r="D83" s="293"/>
      <c r="E83" s="293"/>
      <c r="F83" s="293"/>
      <c r="G83" s="293"/>
      <c r="H83" s="293"/>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Q83" s="792"/>
      <c r="AR83" s="793"/>
      <c r="AS83" s="793"/>
      <c r="AT83" s="793"/>
      <c r="AU83" s="793"/>
      <c r="AV83" s="793"/>
      <c r="AW83" s="793"/>
      <c r="AX83" s="793"/>
      <c r="AY83" s="794"/>
      <c r="AZ83" s="751"/>
      <c r="BA83" s="751"/>
      <c r="BB83" s="751"/>
      <c r="BC83" s="751"/>
      <c r="BD83" s="751"/>
      <c r="BE83" s="745"/>
      <c r="BF83" s="746"/>
      <c r="BG83" s="746"/>
      <c r="BH83" s="746"/>
      <c r="BI83" s="747"/>
      <c r="BJ83" s="751"/>
      <c r="BK83" s="751"/>
      <c r="BL83" s="751"/>
      <c r="BM83" s="751"/>
      <c r="BN83" s="751"/>
      <c r="BO83" s="292"/>
    </row>
    <row r="84" spans="2:70" x14ac:dyDescent="0.55000000000000004">
      <c r="B84" s="780"/>
      <c r="C84" s="294"/>
      <c r="D84" s="762" t="s">
        <v>335</v>
      </c>
      <c r="E84" s="762"/>
      <c r="F84" s="762"/>
      <c r="G84" s="762"/>
      <c r="H84" s="762"/>
      <c r="I84" s="294" t="s">
        <v>450</v>
      </c>
      <c r="J84" s="753"/>
      <c r="K84" s="753"/>
      <c r="L84" s="753"/>
      <c r="M84" s="753"/>
      <c r="N84" s="753"/>
      <c r="O84" s="753"/>
      <c r="P84" s="753"/>
      <c r="Q84" s="753"/>
      <c r="R84" s="753"/>
      <c r="S84" s="753"/>
      <c r="T84" s="753"/>
      <c r="U84" s="753"/>
      <c r="V84" s="753"/>
      <c r="W84" s="753"/>
      <c r="X84" s="753"/>
      <c r="Y84" s="753"/>
      <c r="Z84" s="753"/>
      <c r="AA84" s="753"/>
      <c r="AB84" s="753"/>
      <c r="AC84" s="753"/>
      <c r="AD84" s="753"/>
      <c r="AE84" s="753"/>
      <c r="AF84" s="753"/>
      <c r="AG84" s="753"/>
      <c r="AH84" s="753"/>
      <c r="AI84" s="753"/>
      <c r="AJ84" s="753"/>
      <c r="AK84" s="753"/>
      <c r="AL84" s="753"/>
      <c r="AM84" s="753"/>
      <c r="AN84" s="753"/>
      <c r="AO84" s="3" t="s">
        <v>451</v>
      </c>
      <c r="AQ84" s="754" t="s">
        <v>423</v>
      </c>
      <c r="AR84" s="755"/>
      <c r="AS84" s="308"/>
      <c r="AT84" s="308"/>
      <c r="AU84" s="308"/>
      <c r="AV84" s="308"/>
      <c r="AW84" s="308"/>
      <c r="AX84" s="308"/>
      <c r="AY84" s="309"/>
      <c r="AZ84" s="751"/>
      <c r="BA84" s="751"/>
      <c r="BB84" s="751"/>
      <c r="BC84" s="751"/>
      <c r="BD84" s="751"/>
      <c r="BE84" s="745"/>
      <c r="BF84" s="746"/>
      <c r="BG84" s="746"/>
      <c r="BH84" s="746"/>
      <c r="BI84" s="747"/>
      <c r="BJ84" s="751"/>
      <c r="BK84" s="751"/>
      <c r="BL84" s="751"/>
      <c r="BM84" s="751"/>
      <c r="BN84" s="751"/>
      <c r="BO84" s="292"/>
    </row>
    <row r="85" spans="2:70" ht="5" customHeight="1" x14ac:dyDescent="0.55000000000000004">
      <c r="B85" s="780"/>
      <c r="C85" s="294"/>
      <c r="D85" s="293"/>
      <c r="E85" s="293"/>
      <c r="F85" s="293"/>
      <c r="G85" s="293"/>
      <c r="H85" s="293"/>
      <c r="I85" s="294"/>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Q85" s="756"/>
      <c r="AR85" s="757"/>
      <c r="AS85" s="754" t="s">
        <v>425</v>
      </c>
      <c r="AT85" s="755"/>
      <c r="AU85" s="755"/>
      <c r="AV85" s="755"/>
      <c r="AW85" s="755"/>
      <c r="AX85" s="755"/>
      <c r="AY85" s="760"/>
      <c r="AZ85" s="751"/>
      <c r="BA85" s="751"/>
      <c r="BB85" s="751"/>
      <c r="BC85" s="751"/>
      <c r="BD85" s="751"/>
      <c r="BE85" s="745"/>
      <c r="BF85" s="746"/>
      <c r="BG85" s="746"/>
      <c r="BH85" s="746"/>
      <c r="BI85" s="747"/>
      <c r="BJ85" s="751"/>
      <c r="BK85" s="751"/>
      <c r="BL85" s="751"/>
      <c r="BM85" s="751"/>
      <c r="BN85" s="751"/>
      <c r="BO85" s="292"/>
    </row>
    <row r="86" spans="2:70" x14ac:dyDescent="0.55000000000000004">
      <c r="B86" s="780"/>
      <c r="C86" s="294"/>
      <c r="D86" s="762" t="s">
        <v>495</v>
      </c>
      <c r="E86" s="762"/>
      <c r="F86" s="762"/>
      <c r="G86" s="762"/>
      <c r="H86" s="762"/>
      <c r="I86" s="294" t="s">
        <v>450</v>
      </c>
      <c r="J86" s="753"/>
      <c r="K86" s="753"/>
      <c r="L86" s="753"/>
      <c r="M86" s="753"/>
      <c r="N86" s="753"/>
      <c r="O86" s="753"/>
      <c r="P86" s="753"/>
      <c r="Q86" s="753"/>
      <c r="R86" s="753"/>
      <c r="S86" s="753"/>
      <c r="T86" s="753"/>
      <c r="U86" s="753"/>
      <c r="V86" s="753"/>
      <c r="W86" s="753"/>
      <c r="X86" s="753"/>
      <c r="Y86" s="753"/>
      <c r="Z86" s="753"/>
      <c r="AA86" s="753"/>
      <c r="AB86" s="753"/>
      <c r="AC86" s="753"/>
      <c r="AD86" s="753"/>
      <c r="AE86" s="753"/>
      <c r="AF86" s="753"/>
      <c r="AG86" s="753"/>
      <c r="AH86" s="753"/>
      <c r="AI86" s="753"/>
      <c r="AJ86" s="753"/>
      <c r="AK86" s="753"/>
      <c r="AL86" s="753"/>
      <c r="AM86" s="753"/>
      <c r="AN86" s="753"/>
      <c r="AO86" s="3" t="s">
        <v>451</v>
      </c>
      <c r="AQ86" s="756"/>
      <c r="AR86" s="757"/>
      <c r="AS86" s="756"/>
      <c r="AT86" s="757"/>
      <c r="AU86" s="757"/>
      <c r="AV86" s="757"/>
      <c r="AW86" s="757"/>
      <c r="AX86" s="757"/>
      <c r="AY86" s="761"/>
      <c r="AZ86" s="751"/>
      <c r="BA86" s="751"/>
      <c r="BB86" s="751"/>
      <c r="BC86" s="751"/>
      <c r="BD86" s="751"/>
      <c r="BE86" s="745"/>
      <c r="BF86" s="746"/>
      <c r="BG86" s="746"/>
      <c r="BH86" s="746"/>
      <c r="BI86" s="747"/>
      <c r="BJ86" s="751"/>
      <c r="BK86" s="751"/>
      <c r="BL86" s="751"/>
      <c r="BM86" s="751"/>
      <c r="BN86" s="751"/>
      <c r="BO86" s="292"/>
    </row>
    <row r="87" spans="2:70" ht="5" customHeight="1" x14ac:dyDescent="0.55000000000000004">
      <c r="B87" s="780"/>
      <c r="C87" s="294"/>
      <c r="D87" s="305"/>
      <c r="E87" s="293"/>
      <c r="F87" s="293"/>
      <c r="G87" s="293"/>
      <c r="H87" s="293"/>
      <c r="I87" s="294"/>
      <c r="AQ87" s="756"/>
      <c r="AR87" s="757"/>
      <c r="AS87" s="756"/>
      <c r="AT87" s="761"/>
      <c r="AU87" s="754" t="s">
        <v>426</v>
      </c>
      <c r="AV87" s="755"/>
      <c r="AW87" s="755"/>
      <c r="AX87" s="755"/>
      <c r="AY87" s="760"/>
      <c r="AZ87" s="751"/>
      <c r="BA87" s="751"/>
      <c r="BB87" s="751"/>
      <c r="BC87" s="751"/>
      <c r="BD87" s="751"/>
      <c r="BE87" s="745"/>
      <c r="BF87" s="746"/>
      <c r="BG87" s="746"/>
      <c r="BH87" s="746"/>
      <c r="BI87" s="747"/>
      <c r="BJ87" s="751"/>
      <c r="BK87" s="751"/>
      <c r="BL87" s="751"/>
      <c r="BM87" s="751"/>
      <c r="BN87" s="751"/>
      <c r="BO87" s="292"/>
    </row>
    <row r="88" spans="2:70" x14ac:dyDescent="0.55000000000000004">
      <c r="B88" s="780"/>
      <c r="C88" s="294"/>
      <c r="D88" s="762" t="s">
        <v>349</v>
      </c>
      <c r="E88" s="762"/>
      <c r="F88" s="762"/>
      <c r="G88" s="762"/>
      <c r="H88" s="762"/>
      <c r="I88" s="294" t="s">
        <v>450</v>
      </c>
      <c r="J88" s="753"/>
      <c r="K88" s="753"/>
      <c r="L88" s="753"/>
      <c r="M88" s="753"/>
      <c r="N88" s="753"/>
      <c r="O88" s="753"/>
      <c r="P88" s="753"/>
      <c r="Q88" s="753"/>
      <c r="R88" s="753"/>
      <c r="S88" s="753"/>
      <c r="T88" s="753"/>
      <c r="U88" s="753"/>
      <c r="V88" s="753"/>
      <c r="W88" s="753"/>
      <c r="X88" s="753"/>
      <c r="Y88" s="753"/>
      <c r="Z88" s="753"/>
      <c r="AA88" s="753"/>
      <c r="AB88" s="753"/>
      <c r="AC88" s="753"/>
      <c r="AD88" s="753"/>
      <c r="AE88" s="753"/>
      <c r="AF88" s="753"/>
      <c r="AG88" s="753"/>
      <c r="AH88" s="753"/>
      <c r="AI88" s="753"/>
      <c r="AJ88" s="753"/>
      <c r="AK88" s="753"/>
      <c r="AL88" s="753"/>
      <c r="AM88" s="753"/>
      <c r="AN88" s="753"/>
      <c r="AO88" s="3" t="s">
        <v>451</v>
      </c>
      <c r="AQ88" s="758"/>
      <c r="AR88" s="759"/>
      <c r="AS88" s="758"/>
      <c r="AT88" s="775"/>
      <c r="AU88" s="758"/>
      <c r="AV88" s="759"/>
      <c r="AW88" s="759"/>
      <c r="AX88" s="759"/>
      <c r="AY88" s="775"/>
      <c r="AZ88" s="752"/>
      <c r="BA88" s="752"/>
      <c r="BB88" s="752"/>
      <c r="BC88" s="752"/>
      <c r="BD88" s="752"/>
      <c r="BE88" s="748"/>
      <c r="BF88" s="749"/>
      <c r="BG88" s="749"/>
      <c r="BH88" s="749"/>
      <c r="BI88" s="750"/>
      <c r="BJ88" s="752"/>
      <c r="BK88" s="752"/>
      <c r="BL88" s="752"/>
      <c r="BM88" s="752"/>
      <c r="BN88" s="752"/>
      <c r="BO88" s="292"/>
    </row>
    <row r="89" spans="2:70" ht="5" customHeight="1" x14ac:dyDescent="0.55000000000000004">
      <c r="B89" s="780"/>
      <c r="C89" s="294"/>
      <c r="D89" s="293"/>
      <c r="E89" s="293"/>
      <c r="F89" s="293"/>
      <c r="G89" s="293"/>
      <c r="H89" s="293"/>
      <c r="I89" s="294"/>
      <c r="J89" s="294"/>
      <c r="K89" s="294"/>
      <c r="L89" s="294"/>
      <c r="M89" s="294"/>
      <c r="N89" s="294"/>
      <c r="O89" s="294"/>
      <c r="P89" s="294"/>
      <c r="Q89" s="294"/>
      <c r="R89" s="294"/>
      <c r="S89" s="294"/>
      <c r="T89" s="294"/>
      <c r="U89" s="294"/>
      <c r="V89" s="294"/>
      <c r="W89" s="294"/>
      <c r="X89" s="294"/>
      <c r="Y89" s="294"/>
      <c r="Z89" s="294"/>
      <c r="AA89" s="294"/>
      <c r="AB89" s="294"/>
      <c r="AC89" s="294"/>
      <c r="AD89" s="294"/>
      <c r="AE89" s="294"/>
      <c r="AF89" s="294"/>
      <c r="AG89" s="294"/>
      <c r="AH89" s="294"/>
      <c r="AI89" s="294"/>
      <c r="AJ89" s="294"/>
      <c r="AK89" s="294"/>
      <c r="AL89" s="294"/>
      <c r="AM89" s="294"/>
      <c r="AN89" s="294"/>
      <c r="AQ89" s="773"/>
      <c r="AR89" s="773"/>
      <c r="AS89" s="773"/>
      <c r="AT89" s="773"/>
      <c r="AU89" s="773"/>
      <c r="AV89" s="773"/>
      <c r="AW89" s="773"/>
      <c r="AX89" s="773"/>
      <c r="AY89" s="773"/>
      <c r="AZ89" s="774"/>
      <c r="BA89" s="774"/>
      <c r="BB89" s="774"/>
      <c r="BC89" s="774"/>
      <c r="BD89" s="774"/>
      <c r="BE89" s="763"/>
      <c r="BF89" s="764"/>
      <c r="BG89" s="764"/>
      <c r="BH89" s="764"/>
      <c r="BI89" s="765"/>
      <c r="BJ89" s="772"/>
      <c r="BK89" s="772"/>
      <c r="BL89" s="772"/>
      <c r="BM89" s="772"/>
      <c r="BN89" s="772"/>
      <c r="BO89" s="292"/>
    </row>
    <row r="90" spans="2:70" x14ac:dyDescent="0.55000000000000004">
      <c r="B90" s="780"/>
      <c r="C90" s="294"/>
      <c r="D90" s="762" t="s">
        <v>73</v>
      </c>
      <c r="E90" s="762"/>
      <c r="F90" s="762"/>
      <c r="G90" s="762"/>
      <c r="H90" s="762"/>
      <c r="I90" s="294" t="s">
        <v>450</v>
      </c>
      <c r="J90" s="753"/>
      <c r="K90" s="753"/>
      <c r="L90" s="753"/>
      <c r="M90" s="753"/>
      <c r="N90" s="753"/>
      <c r="O90" s="753"/>
      <c r="P90" s="753"/>
      <c r="Q90" s="753"/>
      <c r="R90" s="753"/>
      <c r="S90" s="753"/>
      <c r="T90" s="753"/>
      <c r="U90" s="753"/>
      <c r="V90" s="753"/>
      <c r="W90" s="753"/>
      <c r="X90" s="753"/>
      <c r="Y90" s="753"/>
      <c r="Z90" s="753"/>
      <c r="AA90" s="753"/>
      <c r="AB90" s="753"/>
      <c r="AC90" s="753"/>
      <c r="AD90" s="753"/>
      <c r="AE90" s="753"/>
      <c r="AF90" s="753"/>
      <c r="AG90" s="753"/>
      <c r="AH90" s="753"/>
      <c r="AI90" s="753"/>
      <c r="AJ90" s="753"/>
      <c r="AK90" s="753"/>
      <c r="AL90" s="753"/>
      <c r="AM90" s="753"/>
      <c r="AN90" s="753"/>
      <c r="AO90" s="3" t="s">
        <v>451</v>
      </c>
      <c r="AQ90" s="773"/>
      <c r="AR90" s="773"/>
      <c r="AS90" s="773"/>
      <c r="AT90" s="773"/>
      <c r="AU90" s="773"/>
      <c r="AV90" s="773"/>
      <c r="AW90" s="773"/>
      <c r="AX90" s="773"/>
      <c r="AY90" s="773"/>
      <c r="AZ90" s="774"/>
      <c r="BA90" s="774"/>
      <c r="BB90" s="774"/>
      <c r="BC90" s="774"/>
      <c r="BD90" s="774"/>
      <c r="BE90" s="766"/>
      <c r="BF90" s="767"/>
      <c r="BG90" s="767"/>
      <c r="BH90" s="767"/>
      <c r="BI90" s="768"/>
      <c r="BJ90" s="772"/>
      <c r="BK90" s="772"/>
      <c r="BL90" s="772"/>
      <c r="BM90" s="772"/>
      <c r="BN90" s="772"/>
      <c r="BO90" s="292"/>
      <c r="BR90" s="3" t="str">
        <f>IF(AND(AU89&lt;&gt;"",BJ89&lt;&gt;"",EXACT(AU89,BJ89)),"〇","")</f>
        <v/>
      </c>
    </row>
    <row r="91" spans="2:70" ht="5" customHeight="1" x14ac:dyDescent="0.55000000000000004">
      <c r="B91" s="780"/>
      <c r="C91" s="294"/>
      <c r="D91" s="293"/>
      <c r="E91" s="293"/>
      <c r="F91" s="293"/>
      <c r="G91" s="293"/>
      <c r="H91" s="293"/>
      <c r="I91" s="294"/>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Q91" s="773"/>
      <c r="AR91" s="773"/>
      <c r="AS91" s="773"/>
      <c r="AT91" s="773"/>
      <c r="AU91" s="773"/>
      <c r="AV91" s="773"/>
      <c r="AW91" s="773"/>
      <c r="AX91" s="773"/>
      <c r="AY91" s="773"/>
      <c r="AZ91" s="774"/>
      <c r="BA91" s="774"/>
      <c r="BB91" s="774"/>
      <c r="BC91" s="774"/>
      <c r="BD91" s="774"/>
      <c r="BE91" s="766"/>
      <c r="BF91" s="767"/>
      <c r="BG91" s="767"/>
      <c r="BH91" s="767"/>
      <c r="BI91" s="768"/>
      <c r="BJ91" s="772"/>
      <c r="BK91" s="772"/>
      <c r="BL91" s="772"/>
      <c r="BM91" s="772"/>
      <c r="BN91" s="772"/>
      <c r="BO91" s="292"/>
    </row>
    <row r="92" spans="2:70" x14ac:dyDescent="0.55000000000000004">
      <c r="B92" s="780"/>
      <c r="C92" s="294"/>
      <c r="D92" s="762" t="s">
        <v>34</v>
      </c>
      <c r="E92" s="762"/>
      <c r="F92" s="762"/>
      <c r="G92" s="762"/>
      <c r="H92" s="762"/>
      <c r="I92" s="294" t="s">
        <v>450</v>
      </c>
      <c r="J92" s="753"/>
      <c r="K92" s="753"/>
      <c r="L92" s="753"/>
      <c r="M92" s="753"/>
      <c r="N92" s="753"/>
      <c r="O92" s="753"/>
      <c r="P92" s="753"/>
      <c r="Q92" s="753"/>
      <c r="R92" s="753"/>
      <c r="S92" s="753"/>
      <c r="T92" s="753"/>
      <c r="U92" s="753"/>
      <c r="V92" s="753"/>
      <c r="W92" s="753"/>
      <c r="X92" s="753"/>
      <c r="Y92" s="753"/>
      <c r="Z92" s="753"/>
      <c r="AA92" s="753"/>
      <c r="AB92" s="753"/>
      <c r="AC92" s="753"/>
      <c r="AD92" s="753"/>
      <c r="AE92" s="753"/>
      <c r="AF92" s="753"/>
      <c r="AG92" s="753"/>
      <c r="AH92" s="753"/>
      <c r="AI92" s="753"/>
      <c r="AJ92" s="753"/>
      <c r="AK92" s="753"/>
      <c r="AL92" s="753"/>
      <c r="AM92" s="753"/>
      <c r="AN92" s="753"/>
      <c r="AO92" s="3" t="s">
        <v>451</v>
      </c>
      <c r="AQ92" s="773"/>
      <c r="AR92" s="773"/>
      <c r="AS92" s="773"/>
      <c r="AT92" s="773"/>
      <c r="AU92" s="773"/>
      <c r="AV92" s="773"/>
      <c r="AW92" s="773"/>
      <c r="AX92" s="773"/>
      <c r="AY92" s="773"/>
      <c r="AZ92" s="774"/>
      <c r="BA92" s="774"/>
      <c r="BB92" s="774"/>
      <c r="BC92" s="774"/>
      <c r="BD92" s="774"/>
      <c r="BE92" s="769"/>
      <c r="BF92" s="770"/>
      <c r="BG92" s="770"/>
      <c r="BH92" s="770"/>
      <c r="BI92" s="771"/>
      <c r="BJ92" s="772"/>
      <c r="BK92" s="772"/>
      <c r="BL92" s="772"/>
      <c r="BM92" s="772"/>
      <c r="BN92" s="772"/>
      <c r="BO92" s="292"/>
    </row>
    <row r="93" spans="2:70" ht="5" customHeight="1" thickBot="1" x14ac:dyDescent="0.6">
      <c r="B93" s="781"/>
      <c r="C93" s="310"/>
      <c r="D93" s="296"/>
      <c r="E93" s="296"/>
      <c r="F93" s="296"/>
      <c r="G93" s="296"/>
      <c r="H93" s="296"/>
      <c r="I93" s="296"/>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c r="AY93" s="296"/>
      <c r="AZ93" s="296"/>
      <c r="BA93" s="296"/>
      <c r="BB93" s="296"/>
      <c r="BC93" s="296"/>
      <c r="BD93" s="296"/>
      <c r="BE93" s="296"/>
      <c r="BF93" s="296"/>
      <c r="BG93" s="296"/>
      <c r="BH93" s="296"/>
      <c r="BI93" s="296"/>
      <c r="BJ93" s="296"/>
      <c r="BK93" s="296"/>
      <c r="BL93" s="296"/>
      <c r="BM93" s="296"/>
      <c r="BN93" s="296"/>
      <c r="BO93" s="298"/>
    </row>
    <row r="94" spans="2:70" ht="5" customHeight="1" thickBot="1" x14ac:dyDescent="0.6">
      <c r="D94" s="299"/>
    </row>
    <row r="95" spans="2:70" ht="5" customHeight="1" x14ac:dyDescent="0.55000000000000004">
      <c r="B95" s="779">
        <v>4</v>
      </c>
      <c r="C95" s="307"/>
      <c r="D95" s="301"/>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289"/>
      <c r="AI95" s="289"/>
      <c r="AJ95" s="289"/>
      <c r="AK95" s="289"/>
      <c r="AL95" s="289"/>
      <c r="AM95" s="289"/>
      <c r="AN95" s="289"/>
      <c r="AO95" s="289"/>
      <c r="AP95" s="289"/>
      <c r="AQ95" s="289"/>
      <c r="AR95" s="289"/>
      <c r="AS95" s="289"/>
      <c r="AT95" s="289"/>
      <c r="AU95" s="289"/>
      <c r="AV95" s="289"/>
      <c r="AW95" s="289"/>
      <c r="AX95" s="289"/>
      <c r="AY95" s="289"/>
      <c r="AZ95" s="289"/>
      <c r="BA95" s="289"/>
      <c r="BB95" s="289"/>
      <c r="BC95" s="289"/>
      <c r="BD95" s="289"/>
      <c r="BE95" s="289"/>
      <c r="BF95" s="289"/>
      <c r="BG95" s="289"/>
      <c r="BH95" s="289"/>
      <c r="BI95" s="289"/>
      <c r="BJ95" s="289"/>
      <c r="BK95" s="289"/>
      <c r="BL95" s="289"/>
      <c r="BM95" s="289"/>
      <c r="BN95" s="289"/>
      <c r="BO95" s="291"/>
    </row>
    <row r="96" spans="2:70" ht="15" customHeight="1" x14ac:dyDescent="0.55000000000000004">
      <c r="B96" s="780"/>
      <c r="C96" s="294"/>
      <c r="D96" s="762" t="s">
        <v>371</v>
      </c>
      <c r="E96" s="762"/>
      <c r="F96" s="762"/>
      <c r="G96" s="762"/>
      <c r="H96" s="762"/>
      <c r="I96" s="294" t="s">
        <v>450</v>
      </c>
      <c r="J96" s="753"/>
      <c r="K96" s="753"/>
      <c r="L96" s="753"/>
      <c r="M96" s="753"/>
      <c r="N96" s="753"/>
      <c r="O96" s="753"/>
      <c r="P96" s="753"/>
      <c r="Q96" s="753"/>
      <c r="R96" s="753"/>
      <c r="S96" s="753"/>
      <c r="T96" s="753"/>
      <c r="U96" s="753"/>
      <c r="V96" s="753"/>
      <c r="W96" s="753"/>
      <c r="X96" s="753"/>
      <c r="Y96" s="753"/>
      <c r="Z96" s="753"/>
      <c r="AA96" s="753"/>
      <c r="AB96" s="753"/>
      <c r="AC96" s="753"/>
      <c r="AD96" s="753"/>
      <c r="AE96" s="753"/>
      <c r="AF96" s="753"/>
      <c r="AG96" s="753"/>
      <c r="AH96" s="753"/>
      <c r="AI96" s="753"/>
      <c r="AJ96" s="753"/>
      <c r="AK96" s="753"/>
      <c r="AL96" s="753"/>
      <c r="AM96" s="753"/>
      <c r="AN96" s="753"/>
      <c r="AO96" s="3" t="s">
        <v>451</v>
      </c>
      <c r="AQ96" s="789" t="s">
        <v>424</v>
      </c>
      <c r="AR96" s="790"/>
      <c r="AS96" s="790"/>
      <c r="AT96" s="790"/>
      <c r="AU96" s="790"/>
      <c r="AV96" s="790"/>
      <c r="AW96" s="790"/>
      <c r="AX96" s="790"/>
      <c r="AY96" s="791"/>
      <c r="AZ96" s="751" t="s">
        <v>428</v>
      </c>
      <c r="BA96" s="751"/>
      <c r="BB96" s="751"/>
      <c r="BC96" s="751"/>
      <c r="BD96" s="751"/>
      <c r="BE96" s="742" t="s">
        <v>637</v>
      </c>
      <c r="BF96" s="743"/>
      <c r="BG96" s="743"/>
      <c r="BH96" s="743"/>
      <c r="BI96" s="744"/>
      <c r="BJ96" s="751" t="s">
        <v>427</v>
      </c>
      <c r="BK96" s="751"/>
      <c r="BL96" s="751"/>
      <c r="BM96" s="751"/>
      <c r="BN96" s="751"/>
      <c r="BO96" s="292"/>
    </row>
    <row r="97" spans="2:70" ht="5" customHeight="1" x14ac:dyDescent="0.55000000000000004">
      <c r="B97" s="780"/>
      <c r="C97" s="294"/>
      <c r="D97" s="293"/>
      <c r="E97" s="293"/>
      <c r="F97" s="293"/>
      <c r="G97" s="293"/>
      <c r="H97" s="293"/>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Q97" s="792"/>
      <c r="AR97" s="793"/>
      <c r="AS97" s="793"/>
      <c r="AT97" s="793"/>
      <c r="AU97" s="793"/>
      <c r="AV97" s="793"/>
      <c r="AW97" s="793"/>
      <c r="AX97" s="793"/>
      <c r="AY97" s="794"/>
      <c r="AZ97" s="751"/>
      <c r="BA97" s="751"/>
      <c r="BB97" s="751"/>
      <c r="BC97" s="751"/>
      <c r="BD97" s="751"/>
      <c r="BE97" s="745"/>
      <c r="BF97" s="746"/>
      <c r="BG97" s="746"/>
      <c r="BH97" s="746"/>
      <c r="BI97" s="747"/>
      <c r="BJ97" s="751"/>
      <c r="BK97" s="751"/>
      <c r="BL97" s="751"/>
      <c r="BM97" s="751"/>
      <c r="BN97" s="751"/>
      <c r="BO97" s="292"/>
    </row>
    <row r="98" spans="2:70" x14ac:dyDescent="0.55000000000000004">
      <c r="B98" s="780"/>
      <c r="C98" s="294"/>
      <c r="D98" s="762" t="s">
        <v>335</v>
      </c>
      <c r="E98" s="762"/>
      <c r="F98" s="762"/>
      <c r="G98" s="762"/>
      <c r="H98" s="762"/>
      <c r="I98" s="294" t="s">
        <v>450</v>
      </c>
      <c r="J98" s="753"/>
      <c r="K98" s="753"/>
      <c r="L98" s="753"/>
      <c r="M98" s="753"/>
      <c r="N98" s="753"/>
      <c r="O98" s="753"/>
      <c r="P98" s="753"/>
      <c r="Q98" s="753"/>
      <c r="R98" s="753"/>
      <c r="S98" s="753"/>
      <c r="T98" s="753"/>
      <c r="U98" s="753"/>
      <c r="V98" s="753"/>
      <c r="W98" s="753"/>
      <c r="X98" s="753"/>
      <c r="Y98" s="753"/>
      <c r="Z98" s="753"/>
      <c r="AA98" s="753"/>
      <c r="AB98" s="753"/>
      <c r="AC98" s="753"/>
      <c r="AD98" s="753"/>
      <c r="AE98" s="753"/>
      <c r="AF98" s="753"/>
      <c r="AG98" s="753"/>
      <c r="AH98" s="753"/>
      <c r="AI98" s="753"/>
      <c r="AJ98" s="753"/>
      <c r="AK98" s="753"/>
      <c r="AL98" s="753"/>
      <c r="AM98" s="753"/>
      <c r="AN98" s="753"/>
      <c r="AO98" s="3" t="s">
        <v>451</v>
      </c>
      <c r="AQ98" s="754" t="s">
        <v>423</v>
      </c>
      <c r="AR98" s="755"/>
      <c r="AS98" s="308"/>
      <c r="AT98" s="308"/>
      <c r="AU98" s="308"/>
      <c r="AV98" s="308"/>
      <c r="AW98" s="308"/>
      <c r="AX98" s="308"/>
      <c r="AY98" s="309"/>
      <c r="AZ98" s="751"/>
      <c r="BA98" s="751"/>
      <c r="BB98" s="751"/>
      <c r="BC98" s="751"/>
      <c r="BD98" s="751"/>
      <c r="BE98" s="745"/>
      <c r="BF98" s="746"/>
      <c r="BG98" s="746"/>
      <c r="BH98" s="746"/>
      <c r="BI98" s="747"/>
      <c r="BJ98" s="751"/>
      <c r="BK98" s="751"/>
      <c r="BL98" s="751"/>
      <c r="BM98" s="751"/>
      <c r="BN98" s="751"/>
      <c r="BO98" s="292"/>
    </row>
    <row r="99" spans="2:70" ht="5" customHeight="1" x14ac:dyDescent="0.55000000000000004">
      <c r="B99" s="780"/>
      <c r="C99" s="294"/>
      <c r="D99" s="293"/>
      <c r="E99" s="293"/>
      <c r="F99" s="293"/>
      <c r="G99" s="293"/>
      <c r="H99" s="293"/>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Q99" s="756"/>
      <c r="AR99" s="757"/>
      <c r="AS99" s="754" t="s">
        <v>425</v>
      </c>
      <c r="AT99" s="755"/>
      <c r="AU99" s="755"/>
      <c r="AV99" s="755"/>
      <c r="AW99" s="755"/>
      <c r="AX99" s="755"/>
      <c r="AY99" s="760"/>
      <c r="AZ99" s="751"/>
      <c r="BA99" s="751"/>
      <c r="BB99" s="751"/>
      <c r="BC99" s="751"/>
      <c r="BD99" s="751"/>
      <c r="BE99" s="745"/>
      <c r="BF99" s="746"/>
      <c r="BG99" s="746"/>
      <c r="BH99" s="746"/>
      <c r="BI99" s="747"/>
      <c r="BJ99" s="751"/>
      <c r="BK99" s="751"/>
      <c r="BL99" s="751"/>
      <c r="BM99" s="751"/>
      <c r="BN99" s="751"/>
      <c r="BO99" s="292"/>
    </row>
    <row r="100" spans="2:70" x14ac:dyDescent="0.55000000000000004">
      <c r="B100" s="780"/>
      <c r="C100" s="294"/>
      <c r="D100" s="762" t="s">
        <v>495</v>
      </c>
      <c r="E100" s="762"/>
      <c r="F100" s="762"/>
      <c r="G100" s="762"/>
      <c r="H100" s="762"/>
      <c r="I100" s="294" t="s">
        <v>450</v>
      </c>
      <c r="J100" s="753"/>
      <c r="K100" s="753"/>
      <c r="L100" s="753"/>
      <c r="M100" s="753"/>
      <c r="N100" s="753"/>
      <c r="O100" s="753"/>
      <c r="P100" s="753"/>
      <c r="Q100" s="753"/>
      <c r="R100" s="753"/>
      <c r="S100" s="753"/>
      <c r="T100" s="753"/>
      <c r="U100" s="753"/>
      <c r="V100" s="753"/>
      <c r="W100" s="753"/>
      <c r="X100" s="753"/>
      <c r="Y100" s="753"/>
      <c r="Z100" s="753"/>
      <c r="AA100" s="753"/>
      <c r="AB100" s="753"/>
      <c r="AC100" s="753"/>
      <c r="AD100" s="753"/>
      <c r="AE100" s="753"/>
      <c r="AF100" s="753"/>
      <c r="AG100" s="753"/>
      <c r="AH100" s="753"/>
      <c r="AI100" s="753"/>
      <c r="AJ100" s="753"/>
      <c r="AK100" s="753"/>
      <c r="AL100" s="753"/>
      <c r="AM100" s="753"/>
      <c r="AN100" s="753"/>
      <c r="AO100" s="3" t="s">
        <v>451</v>
      </c>
      <c r="AQ100" s="756"/>
      <c r="AR100" s="757"/>
      <c r="AS100" s="756"/>
      <c r="AT100" s="757"/>
      <c r="AU100" s="757"/>
      <c r="AV100" s="757"/>
      <c r="AW100" s="757"/>
      <c r="AX100" s="757"/>
      <c r="AY100" s="761"/>
      <c r="AZ100" s="751"/>
      <c r="BA100" s="751"/>
      <c r="BB100" s="751"/>
      <c r="BC100" s="751"/>
      <c r="BD100" s="751"/>
      <c r="BE100" s="745"/>
      <c r="BF100" s="746"/>
      <c r="BG100" s="746"/>
      <c r="BH100" s="746"/>
      <c r="BI100" s="747"/>
      <c r="BJ100" s="751"/>
      <c r="BK100" s="751"/>
      <c r="BL100" s="751"/>
      <c r="BM100" s="751"/>
      <c r="BN100" s="751"/>
      <c r="BO100" s="292"/>
    </row>
    <row r="101" spans="2:70" ht="5" customHeight="1" x14ac:dyDescent="0.55000000000000004">
      <c r="B101" s="780"/>
      <c r="C101" s="294"/>
      <c r="D101" s="305"/>
      <c r="E101" s="293"/>
      <c r="F101" s="293"/>
      <c r="G101" s="293"/>
      <c r="H101" s="293"/>
      <c r="I101" s="294"/>
      <c r="AQ101" s="756"/>
      <c r="AR101" s="757"/>
      <c r="AS101" s="756"/>
      <c r="AT101" s="761"/>
      <c r="AU101" s="754" t="s">
        <v>426</v>
      </c>
      <c r="AV101" s="755"/>
      <c r="AW101" s="755"/>
      <c r="AX101" s="755"/>
      <c r="AY101" s="760"/>
      <c r="AZ101" s="751"/>
      <c r="BA101" s="751"/>
      <c r="BB101" s="751"/>
      <c r="BC101" s="751"/>
      <c r="BD101" s="751"/>
      <c r="BE101" s="745"/>
      <c r="BF101" s="746"/>
      <c r="BG101" s="746"/>
      <c r="BH101" s="746"/>
      <c r="BI101" s="747"/>
      <c r="BJ101" s="751"/>
      <c r="BK101" s="751"/>
      <c r="BL101" s="751"/>
      <c r="BM101" s="751"/>
      <c r="BN101" s="751"/>
      <c r="BO101" s="292"/>
    </row>
    <row r="102" spans="2:70" x14ac:dyDescent="0.55000000000000004">
      <c r="B102" s="780"/>
      <c r="C102" s="294"/>
      <c r="D102" s="762" t="s">
        <v>349</v>
      </c>
      <c r="E102" s="762"/>
      <c r="F102" s="762"/>
      <c r="G102" s="762"/>
      <c r="H102" s="762"/>
      <c r="I102" s="294" t="s">
        <v>450</v>
      </c>
      <c r="J102" s="753"/>
      <c r="K102" s="753"/>
      <c r="L102" s="753"/>
      <c r="M102" s="753"/>
      <c r="N102" s="753"/>
      <c r="O102" s="753"/>
      <c r="P102" s="753"/>
      <c r="Q102" s="753"/>
      <c r="R102" s="753"/>
      <c r="S102" s="753"/>
      <c r="T102" s="753"/>
      <c r="U102" s="753"/>
      <c r="V102" s="753"/>
      <c r="W102" s="753"/>
      <c r="X102" s="753"/>
      <c r="Y102" s="753"/>
      <c r="Z102" s="753"/>
      <c r="AA102" s="753"/>
      <c r="AB102" s="753"/>
      <c r="AC102" s="753"/>
      <c r="AD102" s="753"/>
      <c r="AE102" s="753"/>
      <c r="AF102" s="753"/>
      <c r="AG102" s="753"/>
      <c r="AH102" s="753"/>
      <c r="AI102" s="753"/>
      <c r="AJ102" s="753"/>
      <c r="AK102" s="753"/>
      <c r="AL102" s="753"/>
      <c r="AM102" s="753"/>
      <c r="AN102" s="753"/>
      <c r="AO102" s="3" t="s">
        <v>451</v>
      </c>
      <c r="AQ102" s="758"/>
      <c r="AR102" s="759"/>
      <c r="AS102" s="758"/>
      <c r="AT102" s="775"/>
      <c r="AU102" s="758"/>
      <c r="AV102" s="759"/>
      <c r="AW102" s="759"/>
      <c r="AX102" s="759"/>
      <c r="AY102" s="775"/>
      <c r="AZ102" s="752"/>
      <c r="BA102" s="752"/>
      <c r="BB102" s="752"/>
      <c r="BC102" s="752"/>
      <c r="BD102" s="752"/>
      <c r="BE102" s="748"/>
      <c r="BF102" s="749"/>
      <c r="BG102" s="749"/>
      <c r="BH102" s="749"/>
      <c r="BI102" s="750"/>
      <c r="BJ102" s="752"/>
      <c r="BK102" s="752"/>
      <c r="BL102" s="752"/>
      <c r="BM102" s="752"/>
      <c r="BN102" s="752"/>
      <c r="BO102" s="292"/>
    </row>
    <row r="103" spans="2:70" ht="5" customHeight="1" x14ac:dyDescent="0.55000000000000004">
      <c r="B103" s="780"/>
      <c r="C103" s="294"/>
      <c r="D103" s="293"/>
      <c r="E103" s="293"/>
      <c r="F103" s="293"/>
      <c r="G103" s="293"/>
      <c r="H103" s="293"/>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Q103" s="773"/>
      <c r="AR103" s="773"/>
      <c r="AS103" s="773"/>
      <c r="AT103" s="773"/>
      <c r="AU103" s="773"/>
      <c r="AV103" s="773"/>
      <c r="AW103" s="773"/>
      <c r="AX103" s="773"/>
      <c r="AY103" s="773"/>
      <c r="AZ103" s="774"/>
      <c r="BA103" s="774"/>
      <c r="BB103" s="774"/>
      <c r="BC103" s="774"/>
      <c r="BD103" s="774"/>
      <c r="BE103" s="763"/>
      <c r="BF103" s="764"/>
      <c r="BG103" s="764"/>
      <c r="BH103" s="764"/>
      <c r="BI103" s="765"/>
      <c r="BJ103" s="772"/>
      <c r="BK103" s="772"/>
      <c r="BL103" s="772"/>
      <c r="BM103" s="772"/>
      <c r="BN103" s="772"/>
      <c r="BO103" s="292"/>
    </row>
    <row r="104" spans="2:70" x14ac:dyDescent="0.55000000000000004">
      <c r="B104" s="780"/>
      <c r="C104" s="294"/>
      <c r="D104" s="762" t="s">
        <v>73</v>
      </c>
      <c r="E104" s="762"/>
      <c r="F104" s="762"/>
      <c r="G104" s="762"/>
      <c r="H104" s="762"/>
      <c r="I104" s="294" t="s">
        <v>450</v>
      </c>
      <c r="J104" s="753"/>
      <c r="K104" s="753"/>
      <c r="L104" s="753"/>
      <c r="M104" s="753"/>
      <c r="N104" s="753"/>
      <c r="O104" s="753"/>
      <c r="P104" s="753"/>
      <c r="Q104" s="753"/>
      <c r="R104" s="753"/>
      <c r="S104" s="753"/>
      <c r="T104" s="753"/>
      <c r="U104" s="753"/>
      <c r="V104" s="753"/>
      <c r="W104" s="753"/>
      <c r="X104" s="753"/>
      <c r="Y104" s="753"/>
      <c r="Z104" s="753"/>
      <c r="AA104" s="753"/>
      <c r="AB104" s="753"/>
      <c r="AC104" s="753"/>
      <c r="AD104" s="753"/>
      <c r="AE104" s="753"/>
      <c r="AF104" s="753"/>
      <c r="AG104" s="753"/>
      <c r="AH104" s="753"/>
      <c r="AI104" s="753"/>
      <c r="AJ104" s="753"/>
      <c r="AK104" s="753"/>
      <c r="AL104" s="753"/>
      <c r="AM104" s="753"/>
      <c r="AN104" s="753"/>
      <c r="AO104" s="3" t="s">
        <v>451</v>
      </c>
      <c r="AQ104" s="773"/>
      <c r="AR104" s="773"/>
      <c r="AS104" s="773"/>
      <c r="AT104" s="773"/>
      <c r="AU104" s="773"/>
      <c r="AV104" s="773"/>
      <c r="AW104" s="773"/>
      <c r="AX104" s="773"/>
      <c r="AY104" s="773"/>
      <c r="AZ104" s="774"/>
      <c r="BA104" s="774"/>
      <c r="BB104" s="774"/>
      <c r="BC104" s="774"/>
      <c r="BD104" s="774"/>
      <c r="BE104" s="766"/>
      <c r="BF104" s="767"/>
      <c r="BG104" s="767"/>
      <c r="BH104" s="767"/>
      <c r="BI104" s="768"/>
      <c r="BJ104" s="772"/>
      <c r="BK104" s="772"/>
      <c r="BL104" s="772"/>
      <c r="BM104" s="772"/>
      <c r="BN104" s="772"/>
      <c r="BO104" s="292"/>
      <c r="BR104" s="3" t="str">
        <f>IF(AND(AU103&lt;&gt;"",BJ103&lt;&gt;"",EXACT(AU103,BJ103)),"〇","")</f>
        <v/>
      </c>
    </row>
    <row r="105" spans="2:70" ht="5" customHeight="1" x14ac:dyDescent="0.55000000000000004">
      <c r="B105" s="780"/>
      <c r="C105" s="294"/>
      <c r="D105" s="293"/>
      <c r="E105" s="293"/>
      <c r="F105" s="293"/>
      <c r="G105" s="293"/>
      <c r="H105" s="293"/>
      <c r="I105" s="294"/>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Q105" s="773"/>
      <c r="AR105" s="773"/>
      <c r="AS105" s="773"/>
      <c r="AT105" s="773"/>
      <c r="AU105" s="773"/>
      <c r="AV105" s="773"/>
      <c r="AW105" s="773"/>
      <c r="AX105" s="773"/>
      <c r="AY105" s="773"/>
      <c r="AZ105" s="774"/>
      <c r="BA105" s="774"/>
      <c r="BB105" s="774"/>
      <c r="BC105" s="774"/>
      <c r="BD105" s="774"/>
      <c r="BE105" s="766"/>
      <c r="BF105" s="767"/>
      <c r="BG105" s="767"/>
      <c r="BH105" s="767"/>
      <c r="BI105" s="768"/>
      <c r="BJ105" s="772"/>
      <c r="BK105" s="772"/>
      <c r="BL105" s="772"/>
      <c r="BM105" s="772"/>
      <c r="BN105" s="772"/>
      <c r="BO105" s="292"/>
    </row>
    <row r="106" spans="2:70" x14ac:dyDescent="0.55000000000000004">
      <c r="B106" s="780"/>
      <c r="C106" s="294"/>
      <c r="D106" s="762" t="s">
        <v>34</v>
      </c>
      <c r="E106" s="762"/>
      <c r="F106" s="762"/>
      <c r="G106" s="762"/>
      <c r="H106" s="762"/>
      <c r="I106" s="294" t="s">
        <v>450</v>
      </c>
      <c r="J106" s="753"/>
      <c r="K106" s="753"/>
      <c r="L106" s="753"/>
      <c r="M106" s="753"/>
      <c r="N106" s="753"/>
      <c r="O106" s="753"/>
      <c r="P106" s="753"/>
      <c r="Q106" s="753"/>
      <c r="R106" s="753"/>
      <c r="S106" s="753"/>
      <c r="T106" s="753"/>
      <c r="U106" s="753"/>
      <c r="V106" s="753"/>
      <c r="W106" s="753"/>
      <c r="X106" s="753"/>
      <c r="Y106" s="753"/>
      <c r="Z106" s="753"/>
      <c r="AA106" s="753"/>
      <c r="AB106" s="753"/>
      <c r="AC106" s="753"/>
      <c r="AD106" s="753"/>
      <c r="AE106" s="753"/>
      <c r="AF106" s="753"/>
      <c r="AG106" s="753"/>
      <c r="AH106" s="753"/>
      <c r="AI106" s="753"/>
      <c r="AJ106" s="753"/>
      <c r="AK106" s="753"/>
      <c r="AL106" s="753"/>
      <c r="AM106" s="753"/>
      <c r="AN106" s="753"/>
      <c r="AO106" s="3" t="s">
        <v>451</v>
      </c>
      <c r="AQ106" s="773"/>
      <c r="AR106" s="773"/>
      <c r="AS106" s="773"/>
      <c r="AT106" s="773"/>
      <c r="AU106" s="773"/>
      <c r="AV106" s="773"/>
      <c r="AW106" s="773"/>
      <c r="AX106" s="773"/>
      <c r="AY106" s="773"/>
      <c r="AZ106" s="774"/>
      <c r="BA106" s="774"/>
      <c r="BB106" s="774"/>
      <c r="BC106" s="774"/>
      <c r="BD106" s="774"/>
      <c r="BE106" s="769"/>
      <c r="BF106" s="770"/>
      <c r="BG106" s="770"/>
      <c r="BH106" s="770"/>
      <c r="BI106" s="771"/>
      <c r="BJ106" s="772"/>
      <c r="BK106" s="772"/>
      <c r="BL106" s="772"/>
      <c r="BM106" s="772"/>
      <c r="BN106" s="772"/>
      <c r="BO106" s="292"/>
    </row>
    <row r="107" spans="2:70" ht="5" customHeight="1" thickBot="1" x14ac:dyDescent="0.6">
      <c r="B107" s="781"/>
      <c r="C107" s="310"/>
      <c r="D107" s="296"/>
      <c r="E107" s="296"/>
      <c r="F107" s="296"/>
      <c r="G107" s="296"/>
      <c r="H107" s="296"/>
      <c r="I107" s="296"/>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296"/>
      <c r="BM107" s="296"/>
      <c r="BN107" s="296"/>
      <c r="BO107" s="298"/>
    </row>
    <row r="108" spans="2:70" ht="5" customHeight="1" thickBot="1" x14ac:dyDescent="0.6"/>
    <row r="109" spans="2:70" ht="5" customHeight="1" x14ac:dyDescent="0.55000000000000004">
      <c r="B109" s="779">
        <v>5</v>
      </c>
      <c r="C109" s="307"/>
      <c r="D109" s="301"/>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c r="AI109" s="289"/>
      <c r="AJ109" s="289"/>
      <c r="AK109" s="289"/>
      <c r="AL109" s="289"/>
      <c r="AM109" s="289"/>
      <c r="AN109" s="289"/>
      <c r="AO109" s="289"/>
      <c r="AP109" s="289"/>
      <c r="AQ109" s="289"/>
      <c r="AR109" s="289"/>
      <c r="AS109" s="289"/>
      <c r="AT109" s="289"/>
      <c r="AU109" s="289"/>
      <c r="AV109" s="289"/>
      <c r="AW109" s="289"/>
      <c r="AX109" s="289"/>
      <c r="AY109" s="289"/>
      <c r="AZ109" s="289"/>
      <c r="BA109" s="289"/>
      <c r="BB109" s="289"/>
      <c r="BC109" s="289"/>
      <c r="BD109" s="289"/>
      <c r="BE109" s="289"/>
      <c r="BF109" s="289"/>
      <c r="BG109" s="289"/>
      <c r="BH109" s="289"/>
      <c r="BI109" s="289"/>
      <c r="BJ109" s="289"/>
      <c r="BK109" s="289"/>
      <c r="BL109" s="289"/>
      <c r="BM109" s="289"/>
      <c r="BN109" s="289"/>
      <c r="BO109" s="291"/>
    </row>
    <row r="110" spans="2:70" ht="15" customHeight="1" x14ac:dyDescent="0.55000000000000004">
      <c r="B110" s="780"/>
      <c r="C110" s="294"/>
      <c r="D110" s="762" t="s">
        <v>371</v>
      </c>
      <c r="E110" s="762"/>
      <c r="F110" s="762"/>
      <c r="G110" s="762"/>
      <c r="H110" s="762"/>
      <c r="I110" s="294" t="s">
        <v>450</v>
      </c>
      <c r="J110" s="753"/>
      <c r="K110" s="753"/>
      <c r="L110" s="753"/>
      <c r="M110" s="753"/>
      <c r="N110" s="753"/>
      <c r="O110" s="753"/>
      <c r="P110" s="753"/>
      <c r="Q110" s="753"/>
      <c r="R110" s="753"/>
      <c r="S110" s="753"/>
      <c r="T110" s="753"/>
      <c r="U110" s="753"/>
      <c r="V110" s="753"/>
      <c r="W110" s="753"/>
      <c r="X110" s="753"/>
      <c r="Y110" s="753"/>
      <c r="Z110" s="753"/>
      <c r="AA110" s="753"/>
      <c r="AB110" s="753"/>
      <c r="AC110" s="753"/>
      <c r="AD110" s="753"/>
      <c r="AE110" s="753"/>
      <c r="AF110" s="753"/>
      <c r="AG110" s="753"/>
      <c r="AH110" s="753"/>
      <c r="AI110" s="753"/>
      <c r="AJ110" s="753"/>
      <c r="AK110" s="753"/>
      <c r="AL110" s="753"/>
      <c r="AM110" s="753"/>
      <c r="AN110" s="753"/>
      <c r="AO110" s="3" t="s">
        <v>451</v>
      </c>
      <c r="AQ110" s="789" t="s">
        <v>424</v>
      </c>
      <c r="AR110" s="790"/>
      <c r="AS110" s="790"/>
      <c r="AT110" s="790"/>
      <c r="AU110" s="790"/>
      <c r="AV110" s="790"/>
      <c r="AW110" s="790"/>
      <c r="AX110" s="790"/>
      <c r="AY110" s="791"/>
      <c r="AZ110" s="751" t="s">
        <v>428</v>
      </c>
      <c r="BA110" s="751"/>
      <c r="BB110" s="751"/>
      <c r="BC110" s="751"/>
      <c r="BD110" s="751"/>
      <c r="BE110" s="742" t="s">
        <v>637</v>
      </c>
      <c r="BF110" s="743"/>
      <c r="BG110" s="743"/>
      <c r="BH110" s="743"/>
      <c r="BI110" s="744"/>
      <c r="BJ110" s="751" t="s">
        <v>427</v>
      </c>
      <c r="BK110" s="751"/>
      <c r="BL110" s="751"/>
      <c r="BM110" s="751"/>
      <c r="BN110" s="751"/>
      <c r="BO110" s="292"/>
    </row>
    <row r="111" spans="2:70" ht="5" customHeight="1" x14ac:dyDescent="0.55000000000000004">
      <c r="B111" s="780"/>
      <c r="C111" s="294"/>
      <c r="D111" s="293"/>
      <c r="E111" s="293"/>
      <c r="F111" s="293"/>
      <c r="G111" s="293"/>
      <c r="H111" s="293"/>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Q111" s="792"/>
      <c r="AR111" s="793"/>
      <c r="AS111" s="793"/>
      <c r="AT111" s="793"/>
      <c r="AU111" s="793"/>
      <c r="AV111" s="793"/>
      <c r="AW111" s="793"/>
      <c r="AX111" s="793"/>
      <c r="AY111" s="794"/>
      <c r="AZ111" s="751"/>
      <c r="BA111" s="751"/>
      <c r="BB111" s="751"/>
      <c r="BC111" s="751"/>
      <c r="BD111" s="751"/>
      <c r="BE111" s="745"/>
      <c r="BF111" s="746"/>
      <c r="BG111" s="746"/>
      <c r="BH111" s="746"/>
      <c r="BI111" s="747"/>
      <c r="BJ111" s="751"/>
      <c r="BK111" s="751"/>
      <c r="BL111" s="751"/>
      <c r="BM111" s="751"/>
      <c r="BN111" s="751"/>
      <c r="BO111" s="292"/>
    </row>
    <row r="112" spans="2:70" x14ac:dyDescent="0.55000000000000004">
      <c r="B112" s="780"/>
      <c r="C112" s="294"/>
      <c r="D112" s="762" t="s">
        <v>335</v>
      </c>
      <c r="E112" s="762"/>
      <c r="F112" s="762"/>
      <c r="G112" s="762"/>
      <c r="H112" s="762"/>
      <c r="I112" s="294" t="s">
        <v>450</v>
      </c>
      <c r="J112" s="753"/>
      <c r="K112" s="753"/>
      <c r="L112" s="753"/>
      <c r="M112" s="753"/>
      <c r="N112" s="753"/>
      <c r="O112" s="753"/>
      <c r="P112" s="753"/>
      <c r="Q112" s="753"/>
      <c r="R112" s="753"/>
      <c r="S112" s="753"/>
      <c r="T112" s="753"/>
      <c r="U112" s="753"/>
      <c r="V112" s="753"/>
      <c r="W112" s="753"/>
      <c r="X112" s="753"/>
      <c r="Y112" s="753"/>
      <c r="Z112" s="753"/>
      <c r="AA112" s="753"/>
      <c r="AB112" s="753"/>
      <c r="AC112" s="753"/>
      <c r="AD112" s="753"/>
      <c r="AE112" s="753"/>
      <c r="AF112" s="753"/>
      <c r="AG112" s="753"/>
      <c r="AH112" s="753"/>
      <c r="AI112" s="753"/>
      <c r="AJ112" s="753"/>
      <c r="AK112" s="753"/>
      <c r="AL112" s="753"/>
      <c r="AM112" s="753"/>
      <c r="AN112" s="753"/>
      <c r="AO112" s="3" t="s">
        <v>451</v>
      </c>
      <c r="AQ112" s="754" t="s">
        <v>423</v>
      </c>
      <c r="AR112" s="755"/>
      <c r="AS112" s="308"/>
      <c r="AT112" s="308"/>
      <c r="AU112" s="308"/>
      <c r="AV112" s="308"/>
      <c r="AW112" s="308"/>
      <c r="AX112" s="308"/>
      <c r="AY112" s="309"/>
      <c r="AZ112" s="751"/>
      <c r="BA112" s="751"/>
      <c r="BB112" s="751"/>
      <c r="BC112" s="751"/>
      <c r="BD112" s="751"/>
      <c r="BE112" s="745"/>
      <c r="BF112" s="746"/>
      <c r="BG112" s="746"/>
      <c r="BH112" s="746"/>
      <c r="BI112" s="747"/>
      <c r="BJ112" s="751"/>
      <c r="BK112" s="751"/>
      <c r="BL112" s="751"/>
      <c r="BM112" s="751"/>
      <c r="BN112" s="751"/>
      <c r="BO112" s="292"/>
    </row>
    <row r="113" spans="2:70" ht="5" customHeight="1" x14ac:dyDescent="0.55000000000000004">
      <c r="B113" s="780"/>
      <c r="C113" s="294"/>
      <c r="D113" s="293"/>
      <c r="E113" s="293"/>
      <c r="F113" s="293"/>
      <c r="G113" s="293"/>
      <c r="H113" s="293"/>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Q113" s="756"/>
      <c r="AR113" s="757"/>
      <c r="AS113" s="754" t="s">
        <v>425</v>
      </c>
      <c r="AT113" s="755"/>
      <c r="AU113" s="755"/>
      <c r="AV113" s="755"/>
      <c r="AW113" s="755"/>
      <c r="AX113" s="755"/>
      <c r="AY113" s="760"/>
      <c r="AZ113" s="751"/>
      <c r="BA113" s="751"/>
      <c r="BB113" s="751"/>
      <c r="BC113" s="751"/>
      <c r="BD113" s="751"/>
      <c r="BE113" s="745"/>
      <c r="BF113" s="746"/>
      <c r="BG113" s="746"/>
      <c r="BH113" s="746"/>
      <c r="BI113" s="747"/>
      <c r="BJ113" s="751"/>
      <c r="BK113" s="751"/>
      <c r="BL113" s="751"/>
      <c r="BM113" s="751"/>
      <c r="BN113" s="751"/>
      <c r="BO113" s="292"/>
    </row>
    <row r="114" spans="2:70" x14ac:dyDescent="0.55000000000000004">
      <c r="B114" s="780"/>
      <c r="C114" s="294"/>
      <c r="D114" s="762" t="s">
        <v>495</v>
      </c>
      <c r="E114" s="762"/>
      <c r="F114" s="762"/>
      <c r="G114" s="762"/>
      <c r="H114" s="762"/>
      <c r="I114" s="294" t="s">
        <v>450</v>
      </c>
      <c r="J114" s="753"/>
      <c r="K114" s="753"/>
      <c r="L114" s="753"/>
      <c r="M114" s="753"/>
      <c r="N114" s="753"/>
      <c r="O114" s="753"/>
      <c r="P114" s="753"/>
      <c r="Q114" s="753"/>
      <c r="R114" s="753"/>
      <c r="S114" s="753"/>
      <c r="T114" s="753"/>
      <c r="U114" s="753"/>
      <c r="V114" s="753"/>
      <c r="W114" s="753"/>
      <c r="X114" s="753"/>
      <c r="Y114" s="753"/>
      <c r="Z114" s="753"/>
      <c r="AA114" s="753"/>
      <c r="AB114" s="753"/>
      <c r="AC114" s="753"/>
      <c r="AD114" s="753"/>
      <c r="AE114" s="753"/>
      <c r="AF114" s="753"/>
      <c r="AG114" s="753"/>
      <c r="AH114" s="753"/>
      <c r="AI114" s="753"/>
      <c r="AJ114" s="753"/>
      <c r="AK114" s="753"/>
      <c r="AL114" s="753"/>
      <c r="AM114" s="753"/>
      <c r="AN114" s="753"/>
      <c r="AO114" s="3" t="s">
        <v>451</v>
      </c>
      <c r="AQ114" s="756"/>
      <c r="AR114" s="757"/>
      <c r="AS114" s="756"/>
      <c r="AT114" s="757"/>
      <c r="AU114" s="757"/>
      <c r="AV114" s="757"/>
      <c r="AW114" s="757"/>
      <c r="AX114" s="757"/>
      <c r="AY114" s="761"/>
      <c r="AZ114" s="751"/>
      <c r="BA114" s="751"/>
      <c r="BB114" s="751"/>
      <c r="BC114" s="751"/>
      <c r="BD114" s="751"/>
      <c r="BE114" s="745"/>
      <c r="BF114" s="746"/>
      <c r="BG114" s="746"/>
      <c r="BH114" s="746"/>
      <c r="BI114" s="747"/>
      <c r="BJ114" s="751"/>
      <c r="BK114" s="751"/>
      <c r="BL114" s="751"/>
      <c r="BM114" s="751"/>
      <c r="BN114" s="751"/>
      <c r="BO114" s="292"/>
    </row>
    <row r="115" spans="2:70" ht="5" customHeight="1" x14ac:dyDescent="0.55000000000000004">
      <c r="B115" s="780"/>
      <c r="C115" s="294"/>
      <c r="D115" s="305"/>
      <c r="E115" s="293"/>
      <c r="F115" s="293"/>
      <c r="G115" s="293"/>
      <c r="H115" s="293"/>
      <c r="I115" s="294"/>
      <c r="AQ115" s="756"/>
      <c r="AR115" s="757"/>
      <c r="AS115" s="756"/>
      <c r="AT115" s="761"/>
      <c r="AU115" s="754" t="s">
        <v>426</v>
      </c>
      <c r="AV115" s="755"/>
      <c r="AW115" s="755"/>
      <c r="AX115" s="755"/>
      <c r="AY115" s="760"/>
      <c r="AZ115" s="751"/>
      <c r="BA115" s="751"/>
      <c r="BB115" s="751"/>
      <c r="BC115" s="751"/>
      <c r="BD115" s="751"/>
      <c r="BE115" s="745"/>
      <c r="BF115" s="746"/>
      <c r="BG115" s="746"/>
      <c r="BH115" s="746"/>
      <c r="BI115" s="747"/>
      <c r="BJ115" s="751"/>
      <c r="BK115" s="751"/>
      <c r="BL115" s="751"/>
      <c r="BM115" s="751"/>
      <c r="BN115" s="751"/>
      <c r="BO115" s="292"/>
    </row>
    <row r="116" spans="2:70" x14ac:dyDescent="0.55000000000000004">
      <c r="B116" s="780"/>
      <c r="C116" s="294"/>
      <c r="D116" s="762" t="s">
        <v>349</v>
      </c>
      <c r="E116" s="762"/>
      <c r="F116" s="762"/>
      <c r="G116" s="762"/>
      <c r="H116" s="762"/>
      <c r="I116" s="294" t="s">
        <v>450</v>
      </c>
      <c r="J116" s="753"/>
      <c r="K116" s="753"/>
      <c r="L116" s="753"/>
      <c r="M116" s="753"/>
      <c r="N116" s="753"/>
      <c r="O116" s="753"/>
      <c r="P116" s="753"/>
      <c r="Q116" s="753"/>
      <c r="R116" s="753"/>
      <c r="S116" s="753"/>
      <c r="T116" s="753"/>
      <c r="U116" s="753"/>
      <c r="V116" s="753"/>
      <c r="W116" s="753"/>
      <c r="X116" s="753"/>
      <c r="Y116" s="753"/>
      <c r="Z116" s="753"/>
      <c r="AA116" s="753"/>
      <c r="AB116" s="753"/>
      <c r="AC116" s="753"/>
      <c r="AD116" s="753"/>
      <c r="AE116" s="753"/>
      <c r="AF116" s="753"/>
      <c r="AG116" s="753"/>
      <c r="AH116" s="753"/>
      <c r="AI116" s="753"/>
      <c r="AJ116" s="753"/>
      <c r="AK116" s="753"/>
      <c r="AL116" s="753"/>
      <c r="AM116" s="753"/>
      <c r="AN116" s="753"/>
      <c r="AO116" s="3" t="s">
        <v>451</v>
      </c>
      <c r="AQ116" s="758"/>
      <c r="AR116" s="759"/>
      <c r="AS116" s="758"/>
      <c r="AT116" s="775"/>
      <c r="AU116" s="758"/>
      <c r="AV116" s="759"/>
      <c r="AW116" s="759"/>
      <c r="AX116" s="759"/>
      <c r="AY116" s="775"/>
      <c r="AZ116" s="752"/>
      <c r="BA116" s="752"/>
      <c r="BB116" s="752"/>
      <c r="BC116" s="752"/>
      <c r="BD116" s="752"/>
      <c r="BE116" s="748"/>
      <c r="BF116" s="749"/>
      <c r="BG116" s="749"/>
      <c r="BH116" s="749"/>
      <c r="BI116" s="750"/>
      <c r="BJ116" s="752"/>
      <c r="BK116" s="752"/>
      <c r="BL116" s="752"/>
      <c r="BM116" s="752"/>
      <c r="BN116" s="752"/>
      <c r="BO116" s="292"/>
    </row>
    <row r="117" spans="2:70" ht="5" customHeight="1" x14ac:dyDescent="0.55000000000000004">
      <c r="B117" s="780"/>
      <c r="C117" s="294"/>
      <c r="D117" s="293"/>
      <c r="E117" s="293"/>
      <c r="F117" s="293"/>
      <c r="G117" s="293"/>
      <c r="H117" s="293"/>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Q117" s="773"/>
      <c r="AR117" s="773"/>
      <c r="AS117" s="773"/>
      <c r="AT117" s="773"/>
      <c r="AU117" s="773"/>
      <c r="AV117" s="773"/>
      <c r="AW117" s="773"/>
      <c r="AX117" s="773"/>
      <c r="AY117" s="773"/>
      <c r="AZ117" s="774"/>
      <c r="BA117" s="774"/>
      <c r="BB117" s="774"/>
      <c r="BC117" s="774"/>
      <c r="BD117" s="774"/>
      <c r="BE117" s="763"/>
      <c r="BF117" s="764"/>
      <c r="BG117" s="764"/>
      <c r="BH117" s="764"/>
      <c r="BI117" s="765"/>
      <c r="BJ117" s="772"/>
      <c r="BK117" s="772"/>
      <c r="BL117" s="772"/>
      <c r="BM117" s="772"/>
      <c r="BN117" s="772"/>
      <c r="BO117" s="292"/>
    </row>
    <row r="118" spans="2:70" x14ac:dyDescent="0.55000000000000004">
      <c r="B118" s="780"/>
      <c r="C118" s="294"/>
      <c r="D118" s="762" t="s">
        <v>73</v>
      </c>
      <c r="E118" s="762"/>
      <c r="F118" s="762"/>
      <c r="G118" s="762"/>
      <c r="H118" s="762"/>
      <c r="I118" s="294" t="s">
        <v>450</v>
      </c>
      <c r="J118" s="753"/>
      <c r="K118" s="753"/>
      <c r="L118" s="753"/>
      <c r="M118" s="753"/>
      <c r="N118" s="753"/>
      <c r="O118" s="753"/>
      <c r="P118" s="753"/>
      <c r="Q118" s="753"/>
      <c r="R118" s="753"/>
      <c r="S118" s="753"/>
      <c r="T118" s="753"/>
      <c r="U118" s="753"/>
      <c r="V118" s="753"/>
      <c r="W118" s="753"/>
      <c r="X118" s="753"/>
      <c r="Y118" s="753"/>
      <c r="Z118" s="753"/>
      <c r="AA118" s="753"/>
      <c r="AB118" s="753"/>
      <c r="AC118" s="753"/>
      <c r="AD118" s="753"/>
      <c r="AE118" s="753"/>
      <c r="AF118" s="753"/>
      <c r="AG118" s="753"/>
      <c r="AH118" s="753"/>
      <c r="AI118" s="753"/>
      <c r="AJ118" s="753"/>
      <c r="AK118" s="753"/>
      <c r="AL118" s="753"/>
      <c r="AM118" s="753"/>
      <c r="AN118" s="753"/>
      <c r="AO118" s="3" t="s">
        <v>451</v>
      </c>
      <c r="AQ118" s="773"/>
      <c r="AR118" s="773"/>
      <c r="AS118" s="773"/>
      <c r="AT118" s="773"/>
      <c r="AU118" s="773"/>
      <c r="AV118" s="773"/>
      <c r="AW118" s="773"/>
      <c r="AX118" s="773"/>
      <c r="AY118" s="773"/>
      <c r="AZ118" s="774"/>
      <c r="BA118" s="774"/>
      <c r="BB118" s="774"/>
      <c r="BC118" s="774"/>
      <c r="BD118" s="774"/>
      <c r="BE118" s="766"/>
      <c r="BF118" s="767"/>
      <c r="BG118" s="767"/>
      <c r="BH118" s="767"/>
      <c r="BI118" s="768"/>
      <c r="BJ118" s="772"/>
      <c r="BK118" s="772"/>
      <c r="BL118" s="772"/>
      <c r="BM118" s="772"/>
      <c r="BN118" s="772"/>
      <c r="BO118" s="292"/>
      <c r="BR118" s="3" t="str">
        <f>IF(AND(AU117&lt;&gt;"",BJ117&lt;&gt;"",EXACT(AU117,BJ117)),"〇","")</f>
        <v/>
      </c>
    </row>
    <row r="119" spans="2:70" ht="5" customHeight="1" x14ac:dyDescent="0.55000000000000004">
      <c r="B119" s="780"/>
      <c r="C119" s="294"/>
      <c r="D119" s="293"/>
      <c r="E119" s="293"/>
      <c r="F119" s="293"/>
      <c r="G119" s="293"/>
      <c r="H119" s="293"/>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c r="AJ119" s="294"/>
      <c r="AK119" s="294"/>
      <c r="AL119" s="294"/>
      <c r="AM119" s="294"/>
      <c r="AN119" s="294"/>
      <c r="AQ119" s="773"/>
      <c r="AR119" s="773"/>
      <c r="AS119" s="773"/>
      <c r="AT119" s="773"/>
      <c r="AU119" s="773"/>
      <c r="AV119" s="773"/>
      <c r="AW119" s="773"/>
      <c r="AX119" s="773"/>
      <c r="AY119" s="773"/>
      <c r="AZ119" s="774"/>
      <c r="BA119" s="774"/>
      <c r="BB119" s="774"/>
      <c r="BC119" s="774"/>
      <c r="BD119" s="774"/>
      <c r="BE119" s="766"/>
      <c r="BF119" s="767"/>
      <c r="BG119" s="767"/>
      <c r="BH119" s="767"/>
      <c r="BI119" s="768"/>
      <c r="BJ119" s="772"/>
      <c r="BK119" s="772"/>
      <c r="BL119" s="772"/>
      <c r="BM119" s="772"/>
      <c r="BN119" s="772"/>
      <c r="BO119" s="292"/>
    </row>
    <row r="120" spans="2:70" x14ac:dyDescent="0.55000000000000004">
      <c r="B120" s="780"/>
      <c r="C120" s="294"/>
      <c r="D120" s="762" t="s">
        <v>34</v>
      </c>
      <c r="E120" s="762"/>
      <c r="F120" s="762"/>
      <c r="G120" s="762"/>
      <c r="H120" s="762"/>
      <c r="I120" s="294" t="s">
        <v>450</v>
      </c>
      <c r="J120" s="753"/>
      <c r="K120" s="753"/>
      <c r="L120" s="753"/>
      <c r="M120" s="753"/>
      <c r="N120" s="753"/>
      <c r="O120" s="753"/>
      <c r="P120" s="753"/>
      <c r="Q120" s="753"/>
      <c r="R120" s="753"/>
      <c r="S120" s="753"/>
      <c r="T120" s="753"/>
      <c r="U120" s="753"/>
      <c r="V120" s="753"/>
      <c r="W120" s="753"/>
      <c r="X120" s="753"/>
      <c r="Y120" s="753"/>
      <c r="Z120" s="753"/>
      <c r="AA120" s="753"/>
      <c r="AB120" s="753"/>
      <c r="AC120" s="753"/>
      <c r="AD120" s="753"/>
      <c r="AE120" s="753"/>
      <c r="AF120" s="753"/>
      <c r="AG120" s="753"/>
      <c r="AH120" s="753"/>
      <c r="AI120" s="753"/>
      <c r="AJ120" s="753"/>
      <c r="AK120" s="753"/>
      <c r="AL120" s="753"/>
      <c r="AM120" s="753"/>
      <c r="AN120" s="753"/>
      <c r="AO120" s="3" t="s">
        <v>451</v>
      </c>
      <c r="AQ120" s="773"/>
      <c r="AR120" s="773"/>
      <c r="AS120" s="773"/>
      <c r="AT120" s="773"/>
      <c r="AU120" s="773"/>
      <c r="AV120" s="773"/>
      <c r="AW120" s="773"/>
      <c r="AX120" s="773"/>
      <c r="AY120" s="773"/>
      <c r="AZ120" s="774"/>
      <c r="BA120" s="774"/>
      <c r="BB120" s="774"/>
      <c r="BC120" s="774"/>
      <c r="BD120" s="774"/>
      <c r="BE120" s="769"/>
      <c r="BF120" s="770"/>
      <c r="BG120" s="770"/>
      <c r="BH120" s="770"/>
      <c r="BI120" s="771"/>
      <c r="BJ120" s="772"/>
      <c r="BK120" s="772"/>
      <c r="BL120" s="772"/>
      <c r="BM120" s="772"/>
      <c r="BN120" s="772"/>
      <c r="BO120" s="292"/>
    </row>
    <row r="121" spans="2:70" ht="5" customHeight="1" thickBot="1" x14ac:dyDescent="0.6">
      <c r="B121" s="781"/>
      <c r="C121" s="310"/>
      <c r="D121" s="296"/>
      <c r="E121" s="296"/>
      <c r="F121" s="296"/>
      <c r="G121" s="296"/>
      <c r="H121" s="296"/>
      <c r="I121" s="296"/>
      <c r="J121" s="296"/>
      <c r="K121" s="296"/>
      <c r="L121" s="296"/>
      <c r="M121" s="296"/>
      <c r="N121" s="296"/>
      <c r="O121" s="296"/>
      <c r="P121" s="296"/>
      <c r="Q121" s="296"/>
      <c r="R121" s="296"/>
      <c r="S121" s="296"/>
      <c r="T121" s="296"/>
      <c r="U121" s="296"/>
      <c r="V121" s="296"/>
      <c r="W121" s="296"/>
      <c r="X121" s="296"/>
      <c r="Y121" s="296"/>
      <c r="Z121" s="296"/>
      <c r="AA121" s="296"/>
      <c r="AB121" s="296"/>
      <c r="AC121" s="296"/>
      <c r="AD121" s="296"/>
      <c r="AE121" s="296"/>
      <c r="AF121" s="296"/>
      <c r="AG121" s="296"/>
      <c r="AH121" s="296"/>
      <c r="AI121" s="296"/>
      <c r="AJ121" s="296"/>
      <c r="AK121" s="296"/>
      <c r="AL121" s="296"/>
      <c r="AM121" s="296"/>
      <c r="AN121" s="296"/>
      <c r="AO121" s="296"/>
      <c r="AP121" s="296"/>
      <c r="AQ121" s="296"/>
      <c r="AR121" s="296"/>
      <c r="AS121" s="296"/>
      <c r="AT121" s="296"/>
      <c r="AU121" s="296"/>
      <c r="AV121" s="296"/>
      <c r="AW121" s="296"/>
      <c r="AX121" s="296"/>
      <c r="AY121" s="296"/>
      <c r="AZ121" s="296"/>
      <c r="BA121" s="296"/>
      <c r="BB121" s="296"/>
      <c r="BC121" s="296"/>
      <c r="BD121" s="296"/>
      <c r="BE121" s="296"/>
      <c r="BF121" s="296"/>
      <c r="BG121" s="296"/>
      <c r="BH121" s="296"/>
      <c r="BI121" s="296"/>
      <c r="BJ121" s="296"/>
      <c r="BK121" s="296"/>
      <c r="BL121" s="296"/>
      <c r="BM121" s="296"/>
      <c r="BN121" s="296"/>
      <c r="BO121" s="298"/>
    </row>
  </sheetData>
  <sheetProtection algorithmName="SHA-512" hashValue="bpA9jTBZ8xvasraUu+QNJ98gMOcYZSEa8UjsTleX/VW8tp9gmEkURuM96vjhjF63kA02Ef6fqX9mqhqeYww5CA==" saltValue="dXELEj2L0vRrE+q/TO88tg==" spinCount="100000" sheet="1" selectLockedCells="1"/>
  <mergeCells count="233">
    <mergeCell ref="B2:K2"/>
    <mergeCell ref="D25:I25"/>
    <mergeCell ref="D27:I27"/>
    <mergeCell ref="K12:BN12"/>
    <mergeCell ref="K14:BN14"/>
    <mergeCell ref="K25:BN25"/>
    <mergeCell ref="K27:BN27"/>
    <mergeCell ref="D12:I12"/>
    <mergeCell ref="D14:I14"/>
    <mergeCell ref="BN17:BO17"/>
    <mergeCell ref="BH17:BM17"/>
    <mergeCell ref="D21:H21"/>
    <mergeCell ref="AO3:AU3"/>
    <mergeCell ref="AO4:AU4"/>
    <mergeCell ref="AO5:AU5"/>
    <mergeCell ref="AO6:AU6"/>
    <mergeCell ref="AO7:AU7"/>
    <mergeCell ref="AO8:AU8"/>
    <mergeCell ref="AV6:BO6"/>
    <mergeCell ref="AV5:BO5"/>
    <mergeCell ref="AV4:BO4"/>
    <mergeCell ref="D16:H16"/>
    <mergeCell ref="D17:H17"/>
    <mergeCell ref="D18:H18"/>
    <mergeCell ref="BJ110:BN116"/>
    <mergeCell ref="BH8:BI8"/>
    <mergeCell ref="BF8:BG8"/>
    <mergeCell ref="BH30:BM30"/>
    <mergeCell ref="BN30:BO30"/>
    <mergeCell ref="AZ39:BD45"/>
    <mergeCell ref="BE39:BI45"/>
    <mergeCell ref="BJ39:BN45"/>
    <mergeCell ref="BE54:BI60"/>
    <mergeCell ref="BJ54:BN60"/>
    <mergeCell ref="O34:BF34"/>
    <mergeCell ref="AS44:AT45"/>
    <mergeCell ref="AQ39:AY40"/>
    <mergeCell ref="AS42:AY43"/>
    <mergeCell ref="AQ42:AR45"/>
    <mergeCell ref="AU44:AY45"/>
    <mergeCell ref="AZ46:BD49"/>
    <mergeCell ref="BE46:BI49"/>
    <mergeCell ref="BJ61:BN64"/>
    <mergeCell ref="AQ75:AR78"/>
    <mergeCell ref="BJ46:BN49"/>
    <mergeCell ref="BJ75:BN78"/>
    <mergeCell ref="BJ68:BN74"/>
    <mergeCell ref="AU46:AY49"/>
    <mergeCell ref="AS61:AT64"/>
    <mergeCell ref="AU61:AY64"/>
    <mergeCell ref="AZ61:BD64"/>
    <mergeCell ref="BE61:BI64"/>
    <mergeCell ref="D62:H62"/>
    <mergeCell ref="J62:AN62"/>
    <mergeCell ref="D64:H64"/>
    <mergeCell ref="J64:AN64"/>
    <mergeCell ref="D54:H54"/>
    <mergeCell ref="J54:AN54"/>
    <mergeCell ref="AQ54:AY55"/>
    <mergeCell ref="AZ54:BD60"/>
    <mergeCell ref="I19:N19"/>
    <mergeCell ref="I20:N20"/>
    <mergeCell ref="I21:N21"/>
    <mergeCell ref="D60:H60"/>
    <mergeCell ref="J60:AN60"/>
    <mergeCell ref="C47:G47"/>
    <mergeCell ref="C49:G49"/>
    <mergeCell ref="J58:AN58"/>
    <mergeCell ref="AS59:AT60"/>
    <mergeCell ref="O20:BF20"/>
    <mergeCell ref="O21:BF21"/>
    <mergeCell ref="I16:N16"/>
    <mergeCell ref="I17:N17"/>
    <mergeCell ref="I18:N18"/>
    <mergeCell ref="AQ46:AR49"/>
    <mergeCell ref="AS46:AT49"/>
    <mergeCell ref="D33:H33"/>
    <mergeCell ref="D34:H34"/>
    <mergeCell ref="D29:H29"/>
    <mergeCell ref="D30:H30"/>
    <mergeCell ref="I29:N29"/>
    <mergeCell ref="O29:BF29"/>
    <mergeCell ref="I30:N30"/>
    <mergeCell ref="O30:BF30"/>
    <mergeCell ref="I31:N31"/>
    <mergeCell ref="O31:BF31"/>
    <mergeCell ref="I32:N32"/>
    <mergeCell ref="O16:BF16"/>
    <mergeCell ref="O17:BF17"/>
    <mergeCell ref="O18:BF18"/>
    <mergeCell ref="O19:BF19"/>
    <mergeCell ref="O32:BF32"/>
    <mergeCell ref="I33:N33"/>
    <mergeCell ref="O33:BF33"/>
    <mergeCell ref="I34:N34"/>
    <mergeCell ref="B53:B65"/>
    <mergeCell ref="B67:B79"/>
    <mergeCell ref="D68:H68"/>
    <mergeCell ref="J68:AN68"/>
    <mergeCell ref="AQ68:AY69"/>
    <mergeCell ref="AZ68:BD74"/>
    <mergeCell ref="BE68:BI74"/>
    <mergeCell ref="D70:H70"/>
    <mergeCell ref="J70:AN70"/>
    <mergeCell ref="AQ70:AR70"/>
    <mergeCell ref="AQ71:AR74"/>
    <mergeCell ref="AS71:AY72"/>
    <mergeCell ref="D72:H72"/>
    <mergeCell ref="J72:AN72"/>
    <mergeCell ref="AS73:AT74"/>
    <mergeCell ref="AU73:AY74"/>
    <mergeCell ref="D74:H74"/>
    <mergeCell ref="J74:AN74"/>
    <mergeCell ref="AS75:AT78"/>
    <mergeCell ref="AU75:AY78"/>
    <mergeCell ref="AZ75:BD78"/>
    <mergeCell ref="BE75:BI78"/>
    <mergeCell ref="AQ61:AR64"/>
    <mergeCell ref="D56:H56"/>
    <mergeCell ref="B81:B93"/>
    <mergeCell ref="D82:H82"/>
    <mergeCell ref="J82:AN82"/>
    <mergeCell ref="AQ82:AY83"/>
    <mergeCell ref="AZ82:BD88"/>
    <mergeCell ref="AQ89:AR92"/>
    <mergeCell ref="AS89:AT92"/>
    <mergeCell ref="AU89:AY92"/>
    <mergeCell ref="AZ89:BD92"/>
    <mergeCell ref="AQ84:AR84"/>
    <mergeCell ref="AQ85:AR88"/>
    <mergeCell ref="AS85:AY86"/>
    <mergeCell ref="D86:H86"/>
    <mergeCell ref="J86:AN86"/>
    <mergeCell ref="AS87:AT88"/>
    <mergeCell ref="AU87:AY88"/>
    <mergeCell ref="D88:H88"/>
    <mergeCell ref="J88:AN88"/>
    <mergeCell ref="D92:H92"/>
    <mergeCell ref="J92:AN92"/>
    <mergeCell ref="D84:H84"/>
    <mergeCell ref="J84:AN84"/>
    <mergeCell ref="B109:B121"/>
    <mergeCell ref="D110:H110"/>
    <mergeCell ref="J110:AN110"/>
    <mergeCell ref="AQ110:AY111"/>
    <mergeCell ref="AZ110:BD116"/>
    <mergeCell ref="D112:H112"/>
    <mergeCell ref="J112:AN112"/>
    <mergeCell ref="AQ112:AR112"/>
    <mergeCell ref="AQ113:AR116"/>
    <mergeCell ref="AS113:AY114"/>
    <mergeCell ref="D114:H114"/>
    <mergeCell ref="J114:AN114"/>
    <mergeCell ref="AS115:AT116"/>
    <mergeCell ref="AU115:AY116"/>
    <mergeCell ref="D116:H116"/>
    <mergeCell ref="J116:AN116"/>
    <mergeCell ref="AQ117:AR120"/>
    <mergeCell ref="AS117:AT120"/>
    <mergeCell ref="AU117:AY120"/>
    <mergeCell ref="AZ117:BD120"/>
    <mergeCell ref="B95:B107"/>
    <mergeCell ref="D96:H96"/>
    <mergeCell ref="B11:B22"/>
    <mergeCell ref="B24:B35"/>
    <mergeCell ref="AV3:BO3"/>
    <mergeCell ref="I49:AN49"/>
    <mergeCell ref="D19:H19"/>
    <mergeCell ref="D20:H20"/>
    <mergeCell ref="D31:H31"/>
    <mergeCell ref="D32:H32"/>
    <mergeCell ref="C39:G39"/>
    <mergeCell ref="C41:G41"/>
    <mergeCell ref="C43:G43"/>
    <mergeCell ref="C45:G45"/>
    <mergeCell ref="AQ41:AR41"/>
    <mergeCell ref="J96:AN96"/>
    <mergeCell ref="AQ96:AY97"/>
    <mergeCell ref="AZ96:BD102"/>
    <mergeCell ref="BE96:BI102"/>
    <mergeCell ref="BJ96:BN102"/>
    <mergeCell ref="D98:H98"/>
    <mergeCell ref="J98:AN98"/>
    <mergeCell ref="AQ98:AR98"/>
    <mergeCell ref="AQ99:AR102"/>
    <mergeCell ref="AV8:AW8"/>
    <mergeCell ref="AX8:AY8"/>
    <mergeCell ref="AV7:BO7"/>
    <mergeCell ref="D104:H104"/>
    <mergeCell ref="J104:AN104"/>
    <mergeCell ref="D106:H106"/>
    <mergeCell ref="J106:AN106"/>
    <mergeCell ref="BE89:BI92"/>
    <mergeCell ref="BJ89:BN92"/>
    <mergeCell ref="D90:H90"/>
    <mergeCell ref="J90:AN90"/>
    <mergeCell ref="I39:AN39"/>
    <mergeCell ref="I41:AN41"/>
    <mergeCell ref="I43:AN43"/>
    <mergeCell ref="I45:AN45"/>
    <mergeCell ref="I47:AN47"/>
    <mergeCell ref="AS99:AY100"/>
    <mergeCell ref="D100:H100"/>
    <mergeCell ref="J100:AN100"/>
    <mergeCell ref="AS101:AT102"/>
    <mergeCell ref="AU101:AY102"/>
    <mergeCell ref="D102:H102"/>
    <mergeCell ref="J102:AN102"/>
    <mergeCell ref="AQ103:AR106"/>
    <mergeCell ref="BE82:BI88"/>
    <mergeCell ref="BJ82:BN88"/>
    <mergeCell ref="J56:AN56"/>
    <mergeCell ref="AQ56:AR56"/>
    <mergeCell ref="AQ57:AR60"/>
    <mergeCell ref="AS57:AY58"/>
    <mergeCell ref="D58:H58"/>
    <mergeCell ref="BE117:BI120"/>
    <mergeCell ref="BJ117:BN120"/>
    <mergeCell ref="D118:H118"/>
    <mergeCell ref="J118:AN118"/>
    <mergeCell ref="D120:H120"/>
    <mergeCell ref="J120:AN120"/>
    <mergeCell ref="AS103:AT106"/>
    <mergeCell ref="AU103:AY106"/>
    <mergeCell ref="AZ103:BD106"/>
    <mergeCell ref="BE103:BI106"/>
    <mergeCell ref="BJ103:BN106"/>
    <mergeCell ref="D76:H76"/>
    <mergeCell ref="J76:AN76"/>
    <mergeCell ref="D78:H78"/>
    <mergeCell ref="J78:AN78"/>
    <mergeCell ref="AU59:AY60"/>
    <mergeCell ref="BE110:BI116"/>
  </mergeCells>
  <phoneticPr fontId="2"/>
  <conditionalFormatting sqref="A1:BO122">
    <cfRule type="expression" dxfId="2" priority="1">
      <formula>協働化・大規模化=""</formula>
    </cfRule>
  </conditionalFormatting>
  <hyperlinks>
    <hyperlink ref="BP2" location="目次!A1" display="目次に戻る" xr:uid="{97322D4D-2EE0-4204-BB32-59A93108C957}"/>
  </hyperlinks>
  <pageMargins left="0.7" right="0.7" top="0.75" bottom="0.75" header="0.3" footer="0.3"/>
  <pageSetup paperSize="9" scale="65" fitToHeight="0" orientation="landscape" r:id="rId1"/>
  <rowBreaks count="1" manualBreakCount="1">
    <brk id="51" max="66"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5A03C53-D888-4E83-A53C-C1687213FCDF}">
          <x14:formula1>
            <xm:f>【非表示】設定!$D$10:$D$18</xm:f>
          </x14:formula1>
          <xm:sqref>D17:D21 E17:H18 E21:H21 D30:D34 E30:H31 E34:H34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56AD-0367-439F-8F70-B6B60EA13045}">
  <sheetPr codeName="Sheet17">
    <tabColor rgb="FF0070C0"/>
    <pageSetUpPr fitToPage="1"/>
  </sheetPr>
  <dimension ref="B1:BX53"/>
  <sheetViews>
    <sheetView showGridLines="0" view="pageBreakPreview" topLeftCell="A19" zoomScaleNormal="69" zoomScaleSheetLayoutView="100" workbookViewId="0">
      <selection activeCell="N33" sqref="N33:BM33"/>
    </sheetView>
  </sheetViews>
  <sheetFormatPr defaultColWidth="8.6640625" defaultRowHeight="15" x14ac:dyDescent="0.55000000000000004"/>
  <cols>
    <col min="1" max="2" width="2.58203125" style="173" customWidth="1"/>
    <col min="3" max="3" width="2.58203125" style="175" customWidth="1"/>
    <col min="4" max="17" width="2.58203125" style="173" customWidth="1"/>
    <col min="18" max="18" width="3.6640625" style="173" bestFit="1" customWidth="1"/>
    <col min="19" max="19" width="2.58203125" style="173" customWidth="1"/>
    <col min="20" max="20" width="3.6640625" style="173" bestFit="1" customWidth="1"/>
    <col min="21" max="21" width="2.58203125" style="173" customWidth="1"/>
    <col min="22" max="22" width="3.6640625" style="173" bestFit="1" customWidth="1"/>
    <col min="23" max="23" width="2.58203125" style="175" customWidth="1"/>
    <col min="24" max="31" width="2.58203125" style="173" customWidth="1"/>
    <col min="32" max="32" width="3.6640625" style="173" bestFit="1" customWidth="1"/>
    <col min="33" max="33" width="2.58203125" style="173" customWidth="1"/>
    <col min="34" max="34" width="3.6640625" style="173" bestFit="1" customWidth="1"/>
    <col min="35" max="35" width="2.58203125" style="173" customWidth="1"/>
    <col min="36" max="36" width="3.6640625" style="173" bestFit="1" customWidth="1"/>
    <col min="37" max="59" width="2.58203125" style="173" customWidth="1"/>
    <col min="60" max="60" width="3.6640625" style="173" bestFit="1" customWidth="1"/>
    <col min="61" max="61" width="2.58203125" style="173" customWidth="1"/>
    <col min="62" max="62" width="3.6640625" style="173" bestFit="1" customWidth="1"/>
    <col min="63" max="70" width="2.58203125" style="173" customWidth="1"/>
    <col min="71" max="71" width="3.6640625" style="173" bestFit="1" customWidth="1"/>
    <col min="72" max="72" width="2.58203125" style="173" customWidth="1"/>
    <col min="73" max="73" width="3.6640625" style="173" bestFit="1" customWidth="1"/>
    <col min="74" max="75" width="2.58203125" style="173" customWidth="1"/>
    <col min="76" max="76" width="69.33203125" style="173" customWidth="1"/>
    <col min="77" max="16384" width="8.6640625" style="173"/>
  </cols>
  <sheetData>
    <row r="1" spans="2:76" ht="18.5" thickBot="1" x14ac:dyDescent="0.6">
      <c r="C1" s="174"/>
    </row>
    <row r="2" spans="2:76" ht="18" customHeight="1" thickBot="1" x14ac:dyDescent="0.6">
      <c r="B2" s="621" t="s">
        <v>503</v>
      </c>
      <c r="C2" s="622"/>
      <c r="D2" s="622"/>
      <c r="E2" s="622"/>
      <c r="F2" s="622"/>
      <c r="G2" s="622"/>
      <c r="H2" s="622"/>
      <c r="I2" s="622"/>
      <c r="J2" s="623"/>
      <c r="V2" s="175"/>
      <c r="W2" s="173"/>
      <c r="AU2" s="615" t="s">
        <v>349</v>
      </c>
      <c r="AV2" s="615"/>
      <c r="AW2" s="615"/>
      <c r="AX2" s="615"/>
      <c r="AY2" s="615"/>
      <c r="AZ2" s="615"/>
      <c r="BA2" s="615"/>
      <c r="BB2" s="624" t="str">
        <f>基本情報入力シート!J32</f>
        <v>ヘルパーステーション　◇◇ケアサービス</v>
      </c>
      <c r="BC2" s="624"/>
      <c r="BD2" s="624"/>
      <c r="BE2" s="624"/>
      <c r="BF2" s="624"/>
      <c r="BG2" s="624"/>
      <c r="BH2" s="624"/>
      <c r="BI2" s="624"/>
      <c r="BJ2" s="624"/>
      <c r="BK2" s="624"/>
      <c r="BL2" s="624"/>
      <c r="BM2" s="624"/>
      <c r="BN2" s="624"/>
      <c r="BO2" s="624"/>
      <c r="BP2" s="624"/>
      <c r="BQ2" s="624"/>
      <c r="BR2" s="624"/>
      <c r="BS2" s="624"/>
      <c r="BT2" s="624"/>
      <c r="BU2" s="624"/>
      <c r="BV2" s="624"/>
      <c r="BX2" s="345" t="s">
        <v>730</v>
      </c>
    </row>
    <row r="3" spans="2:76" ht="18" customHeight="1" thickTop="1" thickBot="1" x14ac:dyDescent="0.6">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U3" s="615" t="s">
        <v>388</v>
      </c>
      <c r="AV3" s="615"/>
      <c r="AW3" s="615"/>
      <c r="AX3" s="615"/>
      <c r="AY3" s="615"/>
      <c r="AZ3" s="615"/>
      <c r="BA3" s="615"/>
      <c r="BB3" s="638">
        <f>ROUNDDOWN(MIN(BB4,300000),-3)</f>
        <v>124000</v>
      </c>
      <c r="BC3" s="638"/>
      <c r="BD3" s="638"/>
      <c r="BE3" s="638"/>
      <c r="BF3" s="638"/>
      <c r="BG3" s="638"/>
      <c r="BH3" s="638"/>
      <c r="BI3" s="638"/>
      <c r="BJ3" s="638"/>
      <c r="BK3" s="638"/>
      <c r="BL3" s="638"/>
      <c r="BM3" s="638"/>
      <c r="BN3" s="638"/>
      <c r="BO3" s="638"/>
      <c r="BP3" s="638"/>
      <c r="BQ3" s="638"/>
      <c r="BR3" s="638"/>
      <c r="BS3" s="638"/>
      <c r="BT3" s="638"/>
      <c r="BU3" s="638"/>
      <c r="BV3" s="638"/>
      <c r="BX3" s="179" t="s">
        <v>682</v>
      </c>
    </row>
    <row r="4" spans="2:76" ht="18" customHeight="1" thickTop="1" thickBot="1" x14ac:dyDescent="0.6">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U4" s="615" t="s">
        <v>1</v>
      </c>
      <c r="AV4" s="615"/>
      <c r="AW4" s="615"/>
      <c r="AX4" s="615"/>
      <c r="AY4" s="615"/>
      <c r="AZ4" s="615"/>
      <c r="BA4" s="615"/>
      <c r="BB4" s="638">
        <f>SUM(BO18,BO33,BO48)</f>
        <v>124500</v>
      </c>
      <c r="BC4" s="638"/>
      <c r="BD4" s="638"/>
      <c r="BE4" s="638"/>
      <c r="BF4" s="638"/>
      <c r="BG4" s="638"/>
      <c r="BH4" s="638"/>
      <c r="BI4" s="638"/>
      <c r="BJ4" s="638"/>
      <c r="BK4" s="638"/>
      <c r="BL4" s="638"/>
      <c r="BM4" s="638"/>
      <c r="BN4" s="638"/>
      <c r="BO4" s="638"/>
      <c r="BP4" s="638"/>
      <c r="BQ4" s="638"/>
      <c r="BR4" s="638"/>
      <c r="BS4" s="638"/>
      <c r="BT4" s="638"/>
      <c r="BU4" s="638"/>
      <c r="BV4" s="638"/>
    </row>
    <row r="5" spans="2:76" ht="18" customHeight="1" thickTop="1" thickBot="1" x14ac:dyDescent="0.6">
      <c r="B5" s="175"/>
      <c r="C5" s="173"/>
      <c r="V5" s="175"/>
      <c r="W5" s="173"/>
      <c r="AU5" s="615" t="s">
        <v>390</v>
      </c>
      <c r="AV5" s="615"/>
      <c r="AW5" s="615"/>
      <c r="AX5" s="615"/>
      <c r="AY5" s="615"/>
      <c r="AZ5" s="615"/>
      <c r="BA5" s="615"/>
      <c r="BB5" s="638">
        <f>MIN(ROUNDDOWN((BB4-BB6),-3),BB3)</f>
        <v>124000</v>
      </c>
      <c r="BC5" s="638"/>
      <c r="BD5" s="638"/>
      <c r="BE5" s="638"/>
      <c r="BF5" s="638"/>
      <c r="BG5" s="638"/>
      <c r="BH5" s="638"/>
      <c r="BI5" s="638"/>
      <c r="BJ5" s="638"/>
      <c r="BK5" s="638"/>
      <c r="BL5" s="638"/>
      <c r="BM5" s="638"/>
      <c r="BN5" s="638"/>
      <c r="BO5" s="638"/>
      <c r="BP5" s="638"/>
      <c r="BQ5" s="638"/>
      <c r="BR5" s="638"/>
      <c r="BS5" s="638"/>
      <c r="BT5" s="638"/>
      <c r="BU5" s="638"/>
      <c r="BV5" s="638"/>
      <c r="BX5" s="179" t="s">
        <v>682</v>
      </c>
    </row>
    <row r="6" spans="2:76" ht="18" customHeight="1" thickTop="1" thickBot="1" x14ac:dyDescent="0.6">
      <c r="B6" s="175"/>
      <c r="C6" s="173"/>
      <c r="V6" s="175"/>
      <c r="W6" s="173"/>
      <c r="AU6" s="616" t="s">
        <v>389</v>
      </c>
      <c r="AV6" s="616"/>
      <c r="AW6" s="616"/>
      <c r="AX6" s="616"/>
      <c r="AY6" s="616"/>
      <c r="AZ6" s="616"/>
      <c r="BA6" s="616"/>
      <c r="BB6" s="639">
        <v>500</v>
      </c>
      <c r="BC6" s="639"/>
      <c r="BD6" s="639"/>
      <c r="BE6" s="639"/>
      <c r="BF6" s="639"/>
      <c r="BG6" s="639"/>
      <c r="BH6" s="639"/>
      <c r="BI6" s="639"/>
      <c r="BJ6" s="639"/>
      <c r="BK6" s="639"/>
      <c r="BL6" s="639"/>
      <c r="BM6" s="639"/>
      <c r="BN6" s="639"/>
      <c r="BO6" s="639"/>
      <c r="BP6" s="639"/>
      <c r="BQ6" s="639"/>
      <c r="BR6" s="639"/>
      <c r="BS6" s="639"/>
      <c r="BT6" s="639"/>
      <c r="BU6" s="639"/>
      <c r="BV6" s="639"/>
      <c r="BX6" s="179" t="s">
        <v>408</v>
      </c>
    </row>
    <row r="7" spans="2:76" ht="18.5" customHeight="1" thickTop="1" thickBot="1" x14ac:dyDescent="0.6">
      <c r="B7" s="175"/>
      <c r="C7" s="173"/>
      <c r="V7" s="175"/>
      <c r="W7" s="173"/>
      <c r="AU7" s="615" t="s">
        <v>386</v>
      </c>
      <c r="AV7" s="615"/>
      <c r="AW7" s="615"/>
      <c r="AX7" s="615"/>
      <c r="AY7" s="615"/>
      <c r="AZ7" s="615"/>
      <c r="BA7" s="615"/>
      <c r="BB7" s="636" t="s">
        <v>468</v>
      </c>
      <c r="BC7" s="636"/>
      <c r="BD7" s="636" t="s">
        <v>11</v>
      </c>
      <c r="BE7" s="636"/>
      <c r="BF7" s="177">
        <v>8</v>
      </c>
      <c r="BG7" s="202" t="s">
        <v>12</v>
      </c>
      <c r="BH7" s="75">
        <v>5</v>
      </c>
      <c r="BI7" s="202" t="s">
        <v>66</v>
      </c>
      <c r="BJ7" s="75">
        <v>12</v>
      </c>
      <c r="BK7" s="202" t="s">
        <v>13</v>
      </c>
      <c r="BL7" s="203"/>
      <c r="BM7" s="637" t="s">
        <v>469</v>
      </c>
      <c r="BN7" s="637"/>
      <c r="BO7" s="202" t="s">
        <v>11</v>
      </c>
      <c r="BP7" s="202"/>
      <c r="BQ7" s="75">
        <v>8</v>
      </c>
      <c r="BR7" s="202" t="s">
        <v>12</v>
      </c>
      <c r="BS7" s="75">
        <v>12</v>
      </c>
      <c r="BT7" s="202" t="s">
        <v>66</v>
      </c>
      <c r="BU7" s="75">
        <v>15</v>
      </c>
      <c r="BV7" s="202" t="s">
        <v>13</v>
      </c>
      <c r="BX7" s="179" t="s">
        <v>613</v>
      </c>
    </row>
    <row r="8" spans="2:76" ht="5" customHeight="1" thickTop="1" x14ac:dyDescent="0.55000000000000004">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row>
    <row r="9" spans="2:76" ht="18" customHeight="1" thickBot="1" x14ac:dyDescent="0.6">
      <c r="B9" s="181" t="s">
        <v>500</v>
      </c>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80"/>
      <c r="BP9" s="180"/>
      <c r="BQ9" s="180"/>
      <c r="BR9" s="180"/>
      <c r="BS9" s="180"/>
      <c r="BT9" s="180"/>
      <c r="BU9" s="180"/>
    </row>
    <row r="10" spans="2:76" ht="5" customHeight="1" x14ac:dyDescent="0.55000000000000004">
      <c r="B10" s="182"/>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4"/>
    </row>
    <row r="11" spans="2:76" ht="18" customHeight="1" x14ac:dyDescent="0.55000000000000004">
      <c r="B11" s="185"/>
      <c r="C11" s="186" t="s">
        <v>457</v>
      </c>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7"/>
    </row>
    <row r="12" spans="2:76" ht="5" customHeight="1" x14ac:dyDescent="0.55000000000000004">
      <c r="B12" s="185"/>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186"/>
      <c r="AK12" s="186"/>
      <c r="AL12" s="186"/>
      <c r="AM12" s="186"/>
      <c r="AN12" s="186"/>
      <c r="AO12" s="186"/>
      <c r="AP12" s="186"/>
      <c r="AQ12" s="186"/>
      <c r="AR12" s="186"/>
      <c r="AS12" s="186"/>
      <c r="AT12" s="186"/>
      <c r="AU12" s="186"/>
      <c r="AV12" s="186"/>
      <c r="AW12" s="186"/>
      <c r="AX12" s="186"/>
      <c r="AY12" s="186"/>
      <c r="AZ12" s="186"/>
      <c r="BA12" s="186"/>
      <c r="BB12" s="186"/>
      <c r="BC12" s="186"/>
      <c r="BD12" s="186"/>
      <c r="BE12" s="186"/>
      <c r="BF12" s="186"/>
      <c r="BG12" s="186"/>
      <c r="BH12" s="186"/>
      <c r="BI12" s="186"/>
      <c r="BJ12" s="186"/>
      <c r="BK12" s="186"/>
      <c r="BL12" s="186"/>
      <c r="BM12" s="186"/>
      <c r="BN12" s="186"/>
      <c r="BO12" s="186"/>
      <c r="BP12" s="186"/>
      <c r="BQ12" s="186"/>
      <c r="BR12" s="186"/>
      <c r="BS12" s="186"/>
      <c r="BT12" s="186"/>
      <c r="BU12" s="186"/>
      <c r="BV12" s="187"/>
    </row>
    <row r="13" spans="2:76" ht="18.5" customHeight="1" x14ac:dyDescent="0.55000000000000004">
      <c r="B13" s="185"/>
      <c r="C13" s="619" t="s">
        <v>501</v>
      </c>
      <c r="D13" s="619"/>
      <c r="E13" s="619"/>
      <c r="F13" s="619"/>
      <c r="G13" s="619"/>
      <c r="H13" s="619"/>
      <c r="I13" s="619"/>
      <c r="J13" s="619"/>
      <c r="K13" s="186" t="s">
        <v>450</v>
      </c>
      <c r="L13" s="609" t="s">
        <v>785</v>
      </c>
      <c r="M13" s="609"/>
      <c r="N13" s="609"/>
      <c r="O13" s="609"/>
      <c r="P13" s="609"/>
      <c r="Q13" s="609"/>
      <c r="R13" s="609"/>
      <c r="S13" s="609"/>
      <c r="T13" s="609"/>
      <c r="U13" s="609"/>
      <c r="V13" s="609"/>
      <c r="W13" s="609"/>
      <c r="X13" s="609"/>
      <c r="Y13" s="609"/>
      <c r="Z13" s="609"/>
      <c r="AA13" s="609"/>
      <c r="AB13" s="609"/>
      <c r="AC13" s="609"/>
      <c r="AD13" s="609"/>
      <c r="AE13" s="609"/>
      <c r="AF13" s="609"/>
      <c r="AG13" s="609"/>
      <c r="AH13" s="609"/>
      <c r="AI13" s="609"/>
      <c r="AJ13" s="609"/>
      <c r="AK13" s="609"/>
      <c r="AL13" s="609"/>
      <c r="AM13" s="609"/>
      <c r="AN13" s="609"/>
      <c r="AO13" s="609"/>
      <c r="AP13" s="609"/>
      <c r="AQ13" s="609"/>
      <c r="AR13" s="609"/>
      <c r="AS13" s="609"/>
      <c r="AT13" s="609"/>
      <c r="AU13" s="609"/>
      <c r="AV13" s="609"/>
      <c r="AW13" s="609"/>
      <c r="AX13" s="609"/>
      <c r="AY13" s="609"/>
      <c r="AZ13" s="609"/>
      <c r="BA13" s="609"/>
      <c r="BB13" s="609"/>
      <c r="BC13" s="609"/>
      <c r="BD13" s="609"/>
      <c r="BE13" s="609"/>
      <c r="BF13" s="609"/>
      <c r="BG13" s="609"/>
      <c r="BH13" s="609"/>
      <c r="BI13" s="609"/>
      <c r="BJ13" s="609"/>
      <c r="BK13" s="609"/>
      <c r="BL13" s="609"/>
      <c r="BM13" s="609"/>
      <c r="BN13" s="609"/>
      <c r="BO13" s="609"/>
      <c r="BP13" s="609"/>
      <c r="BQ13" s="609"/>
      <c r="BR13" s="609"/>
      <c r="BS13" s="609"/>
      <c r="BT13" s="609"/>
      <c r="BU13" s="609"/>
      <c r="BV13" s="187" t="s">
        <v>451</v>
      </c>
    </row>
    <row r="14" spans="2:76" ht="5" customHeight="1" x14ac:dyDescent="0.55000000000000004">
      <c r="B14" s="185"/>
      <c r="C14" s="188"/>
      <c r="D14" s="188"/>
      <c r="E14" s="188"/>
      <c r="F14" s="188"/>
      <c r="G14" s="188"/>
      <c r="H14" s="188"/>
      <c r="I14" s="188"/>
      <c r="J14" s="188"/>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6"/>
      <c r="AN14" s="186"/>
      <c r="AO14" s="186"/>
      <c r="AP14" s="186"/>
      <c r="AQ14" s="186"/>
      <c r="AR14" s="186"/>
      <c r="AS14" s="186"/>
      <c r="AT14" s="186"/>
      <c r="AU14" s="186"/>
      <c r="AV14" s="186"/>
      <c r="AW14" s="186"/>
      <c r="AX14" s="186"/>
      <c r="AY14" s="186"/>
      <c r="AZ14" s="186"/>
      <c r="BA14" s="186"/>
      <c r="BB14" s="186"/>
      <c r="BC14" s="186"/>
      <c r="BD14" s="186"/>
      <c r="BE14" s="186"/>
      <c r="BF14" s="186"/>
      <c r="BG14" s="186"/>
      <c r="BH14" s="186"/>
      <c r="BI14" s="186"/>
      <c r="BJ14" s="186"/>
      <c r="BK14" s="186"/>
      <c r="BL14" s="186"/>
      <c r="BM14" s="186"/>
      <c r="BN14" s="186"/>
      <c r="BO14" s="186"/>
      <c r="BP14" s="186"/>
      <c r="BQ14" s="186"/>
      <c r="BR14" s="186"/>
      <c r="BS14" s="186"/>
      <c r="BT14" s="186"/>
      <c r="BU14" s="186"/>
      <c r="BV14" s="187"/>
    </row>
    <row r="15" spans="2:76" ht="18.5" customHeight="1" x14ac:dyDescent="0.55000000000000004">
      <c r="B15" s="185"/>
      <c r="C15" s="619" t="s">
        <v>473</v>
      </c>
      <c r="D15" s="619"/>
      <c r="E15" s="619"/>
      <c r="F15" s="619"/>
      <c r="G15" s="619"/>
      <c r="H15" s="619"/>
      <c r="I15" s="619"/>
      <c r="J15" s="619"/>
      <c r="K15" s="610" t="s">
        <v>468</v>
      </c>
      <c r="L15" s="610"/>
      <c r="M15" s="610"/>
      <c r="N15" s="186" t="s">
        <v>455</v>
      </c>
      <c r="O15" s="610" t="s">
        <v>11</v>
      </c>
      <c r="P15" s="610"/>
      <c r="Q15" s="610"/>
      <c r="R15" s="94">
        <v>8</v>
      </c>
      <c r="S15" s="186" t="s">
        <v>12</v>
      </c>
      <c r="T15" s="94">
        <v>5</v>
      </c>
      <c r="U15" s="186" t="s">
        <v>66</v>
      </c>
      <c r="V15" s="94">
        <v>12</v>
      </c>
      <c r="W15" s="186" t="s">
        <v>13</v>
      </c>
      <c r="X15" s="186"/>
      <c r="Y15" s="610" t="s">
        <v>469</v>
      </c>
      <c r="Z15" s="610"/>
      <c r="AA15" s="610"/>
      <c r="AB15" s="186" t="s">
        <v>455</v>
      </c>
      <c r="AC15" s="610" t="s">
        <v>11</v>
      </c>
      <c r="AD15" s="610"/>
      <c r="AE15" s="610"/>
      <c r="AF15" s="94">
        <v>8</v>
      </c>
      <c r="AG15" s="186" t="s">
        <v>12</v>
      </c>
      <c r="AH15" s="94">
        <v>11</v>
      </c>
      <c r="AI15" s="186" t="s">
        <v>66</v>
      </c>
      <c r="AJ15" s="94">
        <v>1</v>
      </c>
      <c r="AK15" s="186" t="s">
        <v>13</v>
      </c>
      <c r="AL15" s="186"/>
      <c r="AM15" s="186"/>
      <c r="AN15" s="186"/>
      <c r="AO15" s="186"/>
      <c r="AP15" s="186"/>
      <c r="AQ15" s="186"/>
      <c r="AR15" s="186"/>
      <c r="AS15" s="186"/>
      <c r="AT15" s="186"/>
      <c r="AU15" s="186"/>
      <c r="AV15" s="186"/>
      <c r="AW15" s="186"/>
      <c r="AX15" s="186"/>
      <c r="AY15" s="186"/>
      <c r="AZ15" s="186"/>
      <c r="BA15" s="186"/>
      <c r="BB15" s="186"/>
      <c r="BC15" s="186"/>
      <c r="BD15" s="186"/>
      <c r="BE15" s="186"/>
      <c r="BF15" s="186"/>
      <c r="BG15" s="186"/>
      <c r="BH15" s="186"/>
      <c r="BI15" s="186"/>
      <c r="BJ15" s="186"/>
      <c r="BK15" s="186"/>
      <c r="BL15" s="186"/>
      <c r="BM15" s="186"/>
      <c r="BN15" s="186"/>
      <c r="BO15" s="186"/>
      <c r="BP15" s="186"/>
      <c r="BQ15" s="186"/>
      <c r="BR15" s="186"/>
      <c r="BS15" s="186"/>
      <c r="BT15" s="186"/>
      <c r="BU15" s="186"/>
      <c r="BV15" s="187" t="s">
        <v>451</v>
      </c>
    </row>
    <row r="16" spans="2:76" ht="5" customHeight="1" x14ac:dyDescent="0.55000000000000004">
      <c r="B16" s="185"/>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c r="BC16" s="186"/>
      <c r="BD16" s="186"/>
      <c r="BE16" s="186"/>
      <c r="BF16" s="186"/>
      <c r="BG16" s="186"/>
      <c r="BH16" s="186"/>
      <c r="BI16" s="186"/>
      <c r="BJ16" s="186"/>
      <c r="BK16" s="186"/>
      <c r="BL16" s="186"/>
      <c r="BM16" s="186"/>
      <c r="BN16" s="186"/>
      <c r="BO16" s="186"/>
      <c r="BP16" s="186"/>
      <c r="BQ16" s="186"/>
      <c r="BR16" s="186"/>
      <c r="BS16" s="186"/>
      <c r="BT16" s="186"/>
      <c r="BU16" s="186"/>
      <c r="BV16" s="187"/>
    </row>
    <row r="17" spans="2:74" ht="18.5" customHeight="1" x14ac:dyDescent="0.55000000000000004">
      <c r="B17" s="185"/>
      <c r="C17" s="601" t="s">
        <v>387</v>
      </c>
      <c r="D17" s="601"/>
      <c r="E17" s="601"/>
      <c r="F17" s="601"/>
      <c r="G17" s="601"/>
      <c r="H17" s="601" t="s">
        <v>67</v>
      </c>
      <c r="I17" s="601"/>
      <c r="J17" s="601"/>
      <c r="K17" s="601"/>
      <c r="L17" s="601"/>
      <c r="M17" s="601"/>
      <c r="N17" s="602" t="s">
        <v>686</v>
      </c>
      <c r="O17" s="603"/>
      <c r="P17" s="603"/>
      <c r="Q17" s="603"/>
      <c r="R17" s="603"/>
      <c r="S17" s="603"/>
      <c r="T17" s="603"/>
      <c r="U17" s="603"/>
      <c r="V17" s="603"/>
      <c r="W17" s="603"/>
      <c r="X17" s="603"/>
      <c r="Y17" s="603"/>
      <c r="Z17" s="603"/>
      <c r="AA17" s="603"/>
      <c r="AB17" s="603"/>
      <c r="AC17" s="603"/>
      <c r="AD17" s="603"/>
      <c r="AE17" s="603"/>
      <c r="AF17" s="603"/>
      <c r="AG17" s="603"/>
      <c r="AH17" s="603"/>
      <c r="AI17" s="603"/>
      <c r="AJ17" s="603"/>
      <c r="AK17" s="603"/>
      <c r="AL17" s="603"/>
      <c r="AM17" s="603"/>
      <c r="AN17" s="603"/>
      <c r="AO17" s="603"/>
      <c r="AP17" s="603"/>
      <c r="AQ17" s="603"/>
      <c r="AR17" s="603"/>
      <c r="AS17" s="603"/>
      <c r="AT17" s="603"/>
      <c r="AU17" s="603"/>
      <c r="AV17" s="603"/>
      <c r="AW17" s="603"/>
      <c r="AX17" s="603"/>
      <c r="AY17" s="603"/>
      <c r="AZ17" s="603"/>
      <c r="BA17" s="603"/>
      <c r="BB17" s="603"/>
      <c r="BC17" s="603"/>
      <c r="BD17" s="603"/>
      <c r="BE17" s="603"/>
      <c r="BF17" s="603"/>
      <c r="BG17" s="603"/>
      <c r="BH17" s="603"/>
      <c r="BI17" s="603"/>
      <c r="BJ17" s="603"/>
      <c r="BK17" s="603"/>
      <c r="BL17" s="603"/>
      <c r="BM17" s="604"/>
      <c r="BN17" s="190"/>
      <c r="BO17" s="190" t="s">
        <v>459</v>
      </c>
      <c r="BP17" s="190"/>
      <c r="BR17" s="190"/>
      <c r="BS17" s="190"/>
      <c r="BT17" s="190"/>
      <c r="BU17" s="190"/>
      <c r="BV17" s="187"/>
    </row>
    <row r="18" spans="2:74" ht="18.5" customHeight="1" x14ac:dyDescent="0.55000000000000004">
      <c r="B18" s="185"/>
      <c r="C18" s="614" t="s">
        <v>606</v>
      </c>
      <c r="D18" s="614"/>
      <c r="E18" s="614"/>
      <c r="F18" s="614"/>
      <c r="G18" s="614"/>
      <c r="H18" s="597">
        <v>61500</v>
      </c>
      <c r="I18" s="597"/>
      <c r="J18" s="597"/>
      <c r="K18" s="597"/>
      <c r="L18" s="597"/>
      <c r="M18" s="597"/>
      <c r="N18" s="598" t="s">
        <v>786</v>
      </c>
      <c r="O18" s="599"/>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599"/>
      <c r="AQ18" s="599"/>
      <c r="AR18" s="599"/>
      <c r="AS18" s="599"/>
      <c r="AT18" s="599"/>
      <c r="AU18" s="599"/>
      <c r="AV18" s="599"/>
      <c r="AW18" s="599"/>
      <c r="AX18" s="599"/>
      <c r="AY18" s="599"/>
      <c r="AZ18" s="599"/>
      <c r="BA18" s="599"/>
      <c r="BB18" s="599"/>
      <c r="BC18" s="599"/>
      <c r="BD18" s="599"/>
      <c r="BE18" s="599"/>
      <c r="BF18" s="599"/>
      <c r="BG18" s="599"/>
      <c r="BH18" s="599"/>
      <c r="BI18" s="599"/>
      <c r="BJ18" s="599"/>
      <c r="BK18" s="599"/>
      <c r="BL18" s="599"/>
      <c r="BM18" s="600"/>
      <c r="BN18" s="190"/>
      <c r="BO18" s="625">
        <f>SUM(H18:M22)</f>
        <v>61500</v>
      </c>
      <c r="BP18" s="625"/>
      <c r="BQ18" s="625"/>
      <c r="BR18" s="625"/>
      <c r="BS18" s="625"/>
      <c r="BT18" s="625"/>
      <c r="BU18" s="611" t="s">
        <v>5</v>
      </c>
      <c r="BV18" s="612"/>
    </row>
    <row r="19" spans="2:74" ht="18.5" customHeight="1" x14ac:dyDescent="0.55000000000000004">
      <c r="B19" s="185"/>
      <c r="C19" s="614"/>
      <c r="D19" s="614"/>
      <c r="E19" s="614"/>
      <c r="F19" s="614"/>
      <c r="G19" s="614"/>
      <c r="H19" s="597"/>
      <c r="I19" s="597"/>
      <c r="J19" s="597"/>
      <c r="K19" s="597"/>
      <c r="L19" s="597"/>
      <c r="M19" s="597"/>
      <c r="N19" s="598"/>
      <c r="O19" s="599"/>
      <c r="P19" s="599"/>
      <c r="Q19" s="599"/>
      <c r="R19" s="599"/>
      <c r="S19" s="599"/>
      <c r="T19" s="599"/>
      <c r="U19" s="599"/>
      <c r="V19" s="599"/>
      <c r="W19" s="599"/>
      <c r="X19" s="599"/>
      <c r="Y19" s="599"/>
      <c r="Z19" s="599"/>
      <c r="AA19" s="599"/>
      <c r="AB19" s="599"/>
      <c r="AC19" s="599"/>
      <c r="AD19" s="599"/>
      <c r="AE19" s="599"/>
      <c r="AF19" s="599"/>
      <c r="AG19" s="599"/>
      <c r="AH19" s="599"/>
      <c r="AI19" s="599"/>
      <c r="AJ19" s="599"/>
      <c r="AK19" s="599"/>
      <c r="AL19" s="599"/>
      <c r="AM19" s="599"/>
      <c r="AN19" s="599"/>
      <c r="AO19" s="599"/>
      <c r="AP19" s="599"/>
      <c r="AQ19" s="599"/>
      <c r="AR19" s="599"/>
      <c r="AS19" s="599"/>
      <c r="AT19" s="599"/>
      <c r="AU19" s="599"/>
      <c r="AV19" s="599"/>
      <c r="AW19" s="599"/>
      <c r="AX19" s="599"/>
      <c r="AY19" s="599"/>
      <c r="AZ19" s="599"/>
      <c r="BA19" s="599"/>
      <c r="BB19" s="599"/>
      <c r="BC19" s="599"/>
      <c r="BD19" s="599"/>
      <c r="BE19" s="599"/>
      <c r="BF19" s="599"/>
      <c r="BG19" s="599"/>
      <c r="BH19" s="599"/>
      <c r="BI19" s="599"/>
      <c r="BJ19" s="599"/>
      <c r="BK19" s="599"/>
      <c r="BL19" s="599"/>
      <c r="BM19" s="600"/>
      <c r="BN19" s="190"/>
      <c r="BO19" s="190"/>
      <c r="BP19" s="190"/>
      <c r="BQ19" s="190"/>
      <c r="BR19" s="190"/>
      <c r="BS19" s="190"/>
      <c r="BT19" s="190"/>
      <c r="BU19" s="190"/>
      <c r="BV19" s="187"/>
    </row>
    <row r="20" spans="2:74" ht="18.5" customHeight="1" x14ac:dyDescent="0.55000000000000004">
      <c r="B20" s="185"/>
      <c r="C20" s="614"/>
      <c r="D20" s="614"/>
      <c r="E20" s="614"/>
      <c r="F20" s="614"/>
      <c r="G20" s="614"/>
      <c r="H20" s="597"/>
      <c r="I20" s="597"/>
      <c r="J20" s="597"/>
      <c r="K20" s="597"/>
      <c r="L20" s="597"/>
      <c r="M20" s="597"/>
      <c r="N20" s="598"/>
      <c r="O20" s="599"/>
      <c r="P20" s="599"/>
      <c r="Q20" s="599"/>
      <c r="R20" s="599"/>
      <c r="S20" s="599"/>
      <c r="T20" s="599"/>
      <c r="U20" s="599"/>
      <c r="V20" s="599"/>
      <c r="W20" s="599"/>
      <c r="X20" s="599"/>
      <c r="Y20" s="599"/>
      <c r="Z20" s="599"/>
      <c r="AA20" s="599"/>
      <c r="AB20" s="599"/>
      <c r="AC20" s="599"/>
      <c r="AD20" s="599"/>
      <c r="AE20" s="599"/>
      <c r="AF20" s="599"/>
      <c r="AG20" s="599"/>
      <c r="AH20" s="599"/>
      <c r="AI20" s="599"/>
      <c r="AJ20" s="599"/>
      <c r="AK20" s="599"/>
      <c r="AL20" s="599"/>
      <c r="AM20" s="599"/>
      <c r="AN20" s="599"/>
      <c r="AO20" s="599"/>
      <c r="AP20" s="599"/>
      <c r="AQ20" s="599"/>
      <c r="AR20" s="599"/>
      <c r="AS20" s="599"/>
      <c r="AT20" s="599"/>
      <c r="AU20" s="599"/>
      <c r="AV20" s="599"/>
      <c r="AW20" s="599"/>
      <c r="AX20" s="599"/>
      <c r="AY20" s="599"/>
      <c r="AZ20" s="599"/>
      <c r="BA20" s="599"/>
      <c r="BB20" s="599"/>
      <c r="BC20" s="599"/>
      <c r="BD20" s="599"/>
      <c r="BE20" s="599"/>
      <c r="BF20" s="599"/>
      <c r="BG20" s="599"/>
      <c r="BH20" s="599"/>
      <c r="BI20" s="599"/>
      <c r="BJ20" s="599"/>
      <c r="BK20" s="599"/>
      <c r="BL20" s="599"/>
      <c r="BM20" s="600"/>
      <c r="BN20" s="190"/>
      <c r="BO20" s="190"/>
      <c r="BP20" s="190"/>
      <c r="BQ20" s="190"/>
      <c r="BR20" s="190"/>
      <c r="BS20" s="190"/>
      <c r="BT20" s="190"/>
      <c r="BU20" s="190"/>
      <c r="BV20" s="187"/>
    </row>
    <row r="21" spans="2:74" ht="18.5" customHeight="1" x14ac:dyDescent="0.55000000000000004">
      <c r="B21" s="185"/>
      <c r="C21" s="614"/>
      <c r="D21" s="614"/>
      <c r="E21" s="614"/>
      <c r="F21" s="614"/>
      <c r="G21" s="614"/>
      <c r="H21" s="597"/>
      <c r="I21" s="597"/>
      <c r="J21" s="597"/>
      <c r="K21" s="597"/>
      <c r="L21" s="597"/>
      <c r="M21" s="597"/>
      <c r="N21" s="598"/>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599"/>
      <c r="AY21" s="599"/>
      <c r="AZ21" s="599"/>
      <c r="BA21" s="599"/>
      <c r="BB21" s="599"/>
      <c r="BC21" s="599"/>
      <c r="BD21" s="599"/>
      <c r="BE21" s="599"/>
      <c r="BF21" s="599"/>
      <c r="BG21" s="599"/>
      <c r="BH21" s="599"/>
      <c r="BI21" s="599"/>
      <c r="BJ21" s="599"/>
      <c r="BK21" s="599"/>
      <c r="BL21" s="599"/>
      <c r="BM21" s="600"/>
      <c r="BN21" s="190"/>
      <c r="BO21" s="190"/>
      <c r="BP21" s="190"/>
      <c r="BQ21" s="190"/>
      <c r="BR21" s="190"/>
      <c r="BS21" s="190"/>
      <c r="BT21" s="190"/>
      <c r="BU21" s="190"/>
      <c r="BV21" s="187"/>
    </row>
    <row r="22" spans="2:74" ht="18.5" customHeight="1" x14ac:dyDescent="0.55000000000000004">
      <c r="B22" s="185"/>
      <c r="C22" s="614"/>
      <c r="D22" s="614"/>
      <c r="E22" s="614"/>
      <c r="F22" s="614"/>
      <c r="G22" s="614"/>
      <c r="H22" s="597"/>
      <c r="I22" s="597"/>
      <c r="J22" s="597"/>
      <c r="K22" s="597"/>
      <c r="L22" s="597"/>
      <c r="M22" s="597"/>
      <c r="N22" s="598"/>
      <c r="O22" s="599"/>
      <c r="P22" s="599"/>
      <c r="Q22" s="599"/>
      <c r="R22" s="599"/>
      <c r="S22" s="599"/>
      <c r="T22" s="599"/>
      <c r="U22" s="599"/>
      <c r="V22" s="599"/>
      <c r="W22" s="599"/>
      <c r="X22" s="599"/>
      <c r="Y22" s="599"/>
      <c r="Z22" s="599"/>
      <c r="AA22" s="599"/>
      <c r="AB22" s="599"/>
      <c r="AC22" s="599"/>
      <c r="AD22" s="599"/>
      <c r="AE22" s="599"/>
      <c r="AF22" s="599"/>
      <c r="AG22" s="599"/>
      <c r="AH22" s="599"/>
      <c r="AI22" s="599"/>
      <c r="AJ22" s="599"/>
      <c r="AK22" s="599"/>
      <c r="AL22" s="599"/>
      <c r="AM22" s="599"/>
      <c r="AN22" s="599"/>
      <c r="AO22" s="599"/>
      <c r="AP22" s="599"/>
      <c r="AQ22" s="599"/>
      <c r="AR22" s="599"/>
      <c r="AS22" s="599"/>
      <c r="AT22" s="599"/>
      <c r="AU22" s="599"/>
      <c r="AV22" s="599"/>
      <c r="AW22" s="599"/>
      <c r="AX22" s="599"/>
      <c r="AY22" s="599"/>
      <c r="AZ22" s="599"/>
      <c r="BA22" s="599"/>
      <c r="BB22" s="599"/>
      <c r="BC22" s="599"/>
      <c r="BD22" s="599"/>
      <c r="BE22" s="599"/>
      <c r="BF22" s="599"/>
      <c r="BG22" s="599"/>
      <c r="BH22" s="599"/>
      <c r="BI22" s="599"/>
      <c r="BJ22" s="599"/>
      <c r="BK22" s="599"/>
      <c r="BL22" s="599"/>
      <c r="BM22" s="600"/>
      <c r="BN22" s="190"/>
      <c r="BO22" s="190"/>
      <c r="BP22" s="190"/>
      <c r="BQ22" s="190"/>
      <c r="BR22" s="190"/>
      <c r="BS22" s="190"/>
      <c r="BT22" s="190"/>
      <c r="BU22" s="190"/>
      <c r="BV22" s="187"/>
    </row>
    <row r="23" spans="2:74" ht="5" customHeight="1" thickBot="1" x14ac:dyDescent="0.6">
      <c r="B23" s="191"/>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3"/>
    </row>
    <row r="24" spans="2:74" ht="5" customHeight="1" thickBot="1" x14ac:dyDescent="0.6">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0"/>
      <c r="AT24" s="180"/>
      <c r="AU24" s="180"/>
      <c r="AV24" s="180"/>
      <c r="AW24" s="180"/>
      <c r="AX24" s="180"/>
      <c r="AY24" s="180"/>
      <c r="AZ24" s="180"/>
      <c r="BA24" s="180"/>
      <c r="BB24" s="180"/>
      <c r="BC24" s="180"/>
      <c r="BD24" s="180"/>
      <c r="BE24" s="180"/>
      <c r="BF24" s="180"/>
      <c r="BG24" s="180"/>
      <c r="BH24" s="180"/>
      <c r="BI24" s="180"/>
      <c r="BJ24" s="180"/>
      <c r="BK24" s="180"/>
      <c r="BL24" s="180"/>
      <c r="BM24" s="180"/>
      <c r="BN24" s="180"/>
      <c r="BO24" s="180"/>
      <c r="BP24" s="180"/>
      <c r="BQ24" s="180"/>
      <c r="BR24" s="180"/>
      <c r="BS24" s="180"/>
      <c r="BT24" s="180"/>
      <c r="BU24" s="180"/>
      <c r="BV24" s="180"/>
    </row>
    <row r="25" spans="2:74" ht="5" customHeight="1" x14ac:dyDescent="0.55000000000000004">
      <c r="B25" s="182"/>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3"/>
      <c r="AU25" s="183"/>
      <c r="AV25" s="183"/>
      <c r="AW25" s="183"/>
      <c r="AX25" s="183"/>
      <c r="AY25" s="183"/>
      <c r="AZ25" s="183"/>
      <c r="BA25" s="183"/>
      <c r="BB25" s="183"/>
      <c r="BC25" s="183"/>
      <c r="BD25" s="183"/>
      <c r="BE25" s="183"/>
      <c r="BF25" s="183"/>
      <c r="BG25" s="183"/>
      <c r="BH25" s="183"/>
      <c r="BI25" s="183"/>
      <c r="BJ25" s="183"/>
      <c r="BK25" s="183"/>
      <c r="BL25" s="183"/>
      <c r="BM25" s="183"/>
      <c r="BN25" s="183"/>
      <c r="BO25" s="183"/>
      <c r="BP25" s="183"/>
      <c r="BQ25" s="183"/>
      <c r="BR25" s="183"/>
      <c r="BS25" s="183"/>
      <c r="BT25" s="183"/>
      <c r="BU25" s="183"/>
      <c r="BV25" s="184"/>
    </row>
    <row r="26" spans="2:74" ht="18" customHeight="1" x14ac:dyDescent="0.55000000000000004">
      <c r="B26" s="185"/>
      <c r="C26" s="186" t="s">
        <v>461</v>
      </c>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6"/>
      <c r="BC26" s="186"/>
      <c r="BD26" s="186"/>
      <c r="BE26" s="186"/>
      <c r="BF26" s="186"/>
      <c r="BG26" s="186"/>
      <c r="BH26" s="186"/>
      <c r="BI26" s="186"/>
      <c r="BJ26" s="186"/>
      <c r="BK26" s="186"/>
      <c r="BL26" s="186"/>
      <c r="BM26" s="186"/>
      <c r="BN26" s="186"/>
      <c r="BO26" s="186"/>
      <c r="BP26" s="186"/>
      <c r="BQ26" s="186"/>
      <c r="BR26" s="186"/>
      <c r="BS26" s="186"/>
      <c r="BT26" s="186"/>
      <c r="BU26" s="186"/>
      <c r="BV26" s="187"/>
    </row>
    <row r="27" spans="2:74" ht="5" customHeight="1" x14ac:dyDescent="0.55000000000000004">
      <c r="B27" s="185"/>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6"/>
      <c r="BC27" s="186"/>
      <c r="BD27" s="186"/>
      <c r="BE27" s="186"/>
      <c r="BF27" s="186"/>
      <c r="BG27" s="186"/>
      <c r="BH27" s="186"/>
      <c r="BI27" s="186"/>
      <c r="BJ27" s="186"/>
      <c r="BK27" s="186"/>
      <c r="BL27" s="186"/>
      <c r="BM27" s="186"/>
      <c r="BN27" s="186"/>
      <c r="BO27" s="186"/>
      <c r="BP27" s="186"/>
      <c r="BQ27" s="186"/>
      <c r="BR27" s="186"/>
      <c r="BS27" s="186"/>
      <c r="BT27" s="186"/>
      <c r="BU27" s="186"/>
      <c r="BV27" s="187"/>
    </row>
    <row r="28" spans="2:74" ht="18.5" customHeight="1" x14ac:dyDescent="0.55000000000000004">
      <c r="B28" s="185"/>
      <c r="C28" s="619" t="s">
        <v>501</v>
      </c>
      <c r="D28" s="619"/>
      <c r="E28" s="619"/>
      <c r="F28" s="619"/>
      <c r="G28" s="619"/>
      <c r="H28" s="619"/>
      <c r="I28" s="619"/>
      <c r="J28" s="619"/>
      <c r="K28" s="186" t="s">
        <v>450</v>
      </c>
      <c r="L28" s="609" t="s">
        <v>795</v>
      </c>
      <c r="M28" s="609"/>
      <c r="N28" s="609"/>
      <c r="O28" s="609"/>
      <c r="P28" s="609"/>
      <c r="Q28" s="609"/>
      <c r="R28" s="609"/>
      <c r="S28" s="609"/>
      <c r="T28" s="609"/>
      <c r="U28" s="609"/>
      <c r="V28" s="609"/>
      <c r="W28" s="609"/>
      <c r="X28" s="609"/>
      <c r="Y28" s="609"/>
      <c r="Z28" s="609"/>
      <c r="AA28" s="609"/>
      <c r="AB28" s="609"/>
      <c r="AC28" s="609"/>
      <c r="AD28" s="609"/>
      <c r="AE28" s="609"/>
      <c r="AF28" s="609"/>
      <c r="AG28" s="609"/>
      <c r="AH28" s="609"/>
      <c r="AI28" s="609"/>
      <c r="AJ28" s="609"/>
      <c r="AK28" s="609"/>
      <c r="AL28" s="609"/>
      <c r="AM28" s="609"/>
      <c r="AN28" s="609"/>
      <c r="AO28" s="609"/>
      <c r="AP28" s="609"/>
      <c r="AQ28" s="609"/>
      <c r="AR28" s="609"/>
      <c r="AS28" s="609"/>
      <c r="AT28" s="609"/>
      <c r="AU28" s="609"/>
      <c r="AV28" s="609"/>
      <c r="AW28" s="609"/>
      <c r="AX28" s="609"/>
      <c r="AY28" s="609"/>
      <c r="AZ28" s="609"/>
      <c r="BA28" s="609"/>
      <c r="BB28" s="609"/>
      <c r="BC28" s="609"/>
      <c r="BD28" s="609"/>
      <c r="BE28" s="609"/>
      <c r="BF28" s="609"/>
      <c r="BG28" s="609"/>
      <c r="BH28" s="609"/>
      <c r="BI28" s="609"/>
      <c r="BJ28" s="609"/>
      <c r="BK28" s="609"/>
      <c r="BL28" s="609"/>
      <c r="BM28" s="609"/>
      <c r="BN28" s="609"/>
      <c r="BO28" s="609"/>
      <c r="BP28" s="609"/>
      <c r="BQ28" s="609"/>
      <c r="BR28" s="609"/>
      <c r="BS28" s="609"/>
      <c r="BT28" s="609"/>
      <c r="BU28" s="609"/>
      <c r="BV28" s="187" t="s">
        <v>451</v>
      </c>
    </row>
    <row r="29" spans="2:74" ht="5" customHeight="1" x14ac:dyDescent="0.55000000000000004">
      <c r="B29" s="185"/>
      <c r="C29" s="188"/>
      <c r="D29" s="188"/>
      <c r="E29" s="188"/>
      <c r="F29" s="188"/>
      <c r="G29" s="188"/>
      <c r="H29" s="188"/>
      <c r="I29" s="188"/>
      <c r="J29" s="188"/>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186"/>
      <c r="BU29" s="186"/>
      <c r="BV29" s="187"/>
    </row>
    <row r="30" spans="2:74" ht="18.5" customHeight="1" x14ac:dyDescent="0.55000000000000004">
      <c r="B30" s="185"/>
      <c r="C30" s="619" t="s">
        <v>473</v>
      </c>
      <c r="D30" s="619"/>
      <c r="E30" s="619"/>
      <c r="F30" s="619"/>
      <c r="G30" s="619"/>
      <c r="H30" s="619"/>
      <c r="I30" s="619"/>
      <c r="J30" s="619"/>
      <c r="K30" s="610" t="s">
        <v>468</v>
      </c>
      <c r="L30" s="610"/>
      <c r="M30" s="610"/>
      <c r="N30" s="186" t="s">
        <v>455</v>
      </c>
      <c r="O30" s="610" t="s">
        <v>11</v>
      </c>
      <c r="P30" s="610"/>
      <c r="Q30" s="610"/>
      <c r="R30" s="94">
        <v>8</v>
      </c>
      <c r="S30" s="186" t="s">
        <v>12</v>
      </c>
      <c r="T30" s="94">
        <v>10</v>
      </c>
      <c r="U30" s="186" t="s">
        <v>66</v>
      </c>
      <c r="V30" s="94">
        <v>15</v>
      </c>
      <c r="W30" s="186" t="s">
        <v>13</v>
      </c>
      <c r="X30" s="186"/>
      <c r="Y30" s="610" t="s">
        <v>640</v>
      </c>
      <c r="Z30" s="610"/>
      <c r="AA30" s="610"/>
      <c r="AB30" s="186" t="s">
        <v>455</v>
      </c>
      <c r="AC30" s="610" t="s">
        <v>11</v>
      </c>
      <c r="AD30" s="610"/>
      <c r="AE30" s="610"/>
      <c r="AF30" s="94">
        <v>8</v>
      </c>
      <c r="AG30" s="186" t="s">
        <v>12</v>
      </c>
      <c r="AH30" s="94">
        <v>12</v>
      </c>
      <c r="AI30" s="186" t="s">
        <v>66</v>
      </c>
      <c r="AJ30" s="94">
        <v>15</v>
      </c>
      <c r="AK30" s="186" t="s">
        <v>13</v>
      </c>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7" t="s">
        <v>451</v>
      </c>
    </row>
    <row r="31" spans="2:74" ht="5" customHeight="1" x14ac:dyDescent="0.55000000000000004">
      <c r="B31" s="185"/>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7"/>
    </row>
    <row r="32" spans="2:74" x14ac:dyDescent="0.55000000000000004">
      <c r="B32" s="185"/>
      <c r="C32" s="601" t="s">
        <v>387</v>
      </c>
      <c r="D32" s="601"/>
      <c r="E32" s="601"/>
      <c r="F32" s="601"/>
      <c r="G32" s="601"/>
      <c r="H32" s="601" t="s">
        <v>67</v>
      </c>
      <c r="I32" s="601"/>
      <c r="J32" s="601"/>
      <c r="K32" s="601"/>
      <c r="L32" s="601"/>
      <c r="M32" s="601"/>
      <c r="N32" s="602" t="s">
        <v>686</v>
      </c>
      <c r="O32" s="603"/>
      <c r="P32" s="603"/>
      <c r="Q32" s="603"/>
      <c r="R32" s="603"/>
      <c r="S32" s="603"/>
      <c r="T32" s="603"/>
      <c r="U32" s="603"/>
      <c r="V32" s="603"/>
      <c r="W32" s="603"/>
      <c r="X32" s="603"/>
      <c r="Y32" s="603"/>
      <c r="Z32" s="603"/>
      <c r="AA32" s="603"/>
      <c r="AB32" s="603"/>
      <c r="AC32" s="603"/>
      <c r="AD32" s="603"/>
      <c r="AE32" s="603"/>
      <c r="AF32" s="603"/>
      <c r="AG32" s="603"/>
      <c r="AH32" s="603"/>
      <c r="AI32" s="603"/>
      <c r="AJ32" s="603"/>
      <c r="AK32" s="603"/>
      <c r="AL32" s="603"/>
      <c r="AM32" s="603"/>
      <c r="AN32" s="603"/>
      <c r="AO32" s="603"/>
      <c r="AP32" s="603"/>
      <c r="AQ32" s="603"/>
      <c r="AR32" s="603"/>
      <c r="AS32" s="603"/>
      <c r="AT32" s="603"/>
      <c r="AU32" s="603"/>
      <c r="AV32" s="603"/>
      <c r="AW32" s="603"/>
      <c r="AX32" s="603"/>
      <c r="AY32" s="603"/>
      <c r="AZ32" s="603"/>
      <c r="BA32" s="603"/>
      <c r="BB32" s="603"/>
      <c r="BC32" s="603"/>
      <c r="BD32" s="603"/>
      <c r="BE32" s="603"/>
      <c r="BF32" s="603"/>
      <c r="BG32" s="603"/>
      <c r="BH32" s="603"/>
      <c r="BI32" s="603"/>
      <c r="BJ32" s="603"/>
      <c r="BK32" s="603"/>
      <c r="BL32" s="603"/>
      <c r="BM32" s="604"/>
      <c r="BN32" s="190"/>
      <c r="BO32" s="190" t="s">
        <v>479</v>
      </c>
      <c r="BP32" s="190"/>
      <c r="BR32" s="190"/>
      <c r="BS32" s="190"/>
      <c r="BT32" s="190"/>
      <c r="BU32" s="190"/>
      <c r="BV32" s="187"/>
    </row>
    <row r="33" spans="2:74" ht="18.5" customHeight="1" x14ac:dyDescent="0.55000000000000004">
      <c r="B33" s="185"/>
      <c r="C33" s="614" t="s">
        <v>625</v>
      </c>
      <c r="D33" s="614"/>
      <c r="E33" s="614"/>
      <c r="F33" s="614"/>
      <c r="G33" s="614"/>
      <c r="H33" s="597">
        <v>63000</v>
      </c>
      <c r="I33" s="597"/>
      <c r="J33" s="597"/>
      <c r="K33" s="597"/>
      <c r="L33" s="597"/>
      <c r="M33" s="597"/>
      <c r="N33" s="598" t="s">
        <v>794</v>
      </c>
      <c r="O33" s="599"/>
      <c r="P33" s="599"/>
      <c r="Q33" s="599"/>
      <c r="R33" s="599"/>
      <c r="S33" s="599"/>
      <c r="T33" s="599"/>
      <c r="U33" s="599"/>
      <c r="V33" s="599"/>
      <c r="W33" s="599"/>
      <c r="X33" s="599"/>
      <c r="Y33" s="599"/>
      <c r="Z33" s="599"/>
      <c r="AA33" s="599"/>
      <c r="AB33" s="599"/>
      <c r="AC33" s="599"/>
      <c r="AD33" s="599"/>
      <c r="AE33" s="599"/>
      <c r="AF33" s="599"/>
      <c r="AG33" s="599"/>
      <c r="AH33" s="599"/>
      <c r="AI33" s="599"/>
      <c r="AJ33" s="599"/>
      <c r="AK33" s="599"/>
      <c r="AL33" s="599"/>
      <c r="AM33" s="599"/>
      <c r="AN33" s="599"/>
      <c r="AO33" s="599"/>
      <c r="AP33" s="599"/>
      <c r="AQ33" s="599"/>
      <c r="AR33" s="599"/>
      <c r="AS33" s="599"/>
      <c r="AT33" s="599"/>
      <c r="AU33" s="599"/>
      <c r="AV33" s="599"/>
      <c r="AW33" s="599"/>
      <c r="AX33" s="599"/>
      <c r="AY33" s="599"/>
      <c r="AZ33" s="599"/>
      <c r="BA33" s="599"/>
      <c r="BB33" s="599"/>
      <c r="BC33" s="599"/>
      <c r="BD33" s="599"/>
      <c r="BE33" s="599"/>
      <c r="BF33" s="599"/>
      <c r="BG33" s="599"/>
      <c r="BH33" s="599"/>
      <c r="BI33" s="599"/>
      <c r="BJ33" s="599"/>
      <c r="BK33" s="599"/>
      <c r="BL33" s="599"/>
      <c r="BM33" s="600"/>
      <c r="BN33" s="190"/>
      <c r="BO33" s="625">
        <f>SUM(H33:M37)</f>
        <v>63000</v>
      </c>
      <c r="BP33" s="625"/>
      <c r="BQ33" s="625"/>
      <c r="BR33" s="625"/>
      <c r="BS33" s="625"/>
      <c r="BT33" s="625"/>
      <c r="BU33" s="611" t="s">
        <v>5</v>
      </c>
      <c r="BV33" s="612"/>
    </row>
    <row r="34" spans="2:74" ht="18.5" customHeight="1" x14ac:dyDescent="0.55000000000000004">
      <c r="B34" s="185"/>
      <c r="C34" s="614"/>
      <c r="D34" s="614"/>
      <c r="E34" s="614"/>
      <c r="F34" s="614"/>
      <c r="G34" s="614"/>
      <c r="H34" s="597"/>
      <c r="I34" s="597"/>
      <c r="J34" s="597"/>
      <c r="K34" s="597"/>
      <c r="L34" s="597"/>
      <c r="M34" s="597"/>
      <c r="N34" s="598"/>
      <c r="O34" s="599"/>
      <c r="P34" s="599"/>
      <c r="Q34" s="599"/>
      <c r="R34" s="599"/>
      <c r="S34" s="599"/>
      <c r="T34" s="599"/>
      <c r="U34" s="599"/>
      <c r="V34" s="599"/>
      <c r="W34" s="599"/>
      <c r="X34" s="599"/>
      <c r="Y34" s="599"/>
      <c r="Z34" s="599"/>
      <c r="AA34" s="599"/>
      <c r="AB34" s="599"/>
      <c r="AC34" s="599"/>
      <c r="AD34" s="599"/>
      <c r="AE34" s="599"/>
      <c r="AF34" s="599"/>
      <c r="AG34" s="599"/>
      <c r="AH34" s="599"/>
      <c r="AI34" s="599"/>
      <c r="AJ34" s="599"/>
      <c r="AK34" s="599"/>
      <c r="AL34" s="599"/>
      <c r="AM34" s="599"/>
      <c r="AN34" s="599"/>
      <c r="AO34" s="599"/>
      <c r="AP34" s="599"/>
      <c r="AQ34" s="599"/>
      <c r="AR34" s="599"/>
      <c r="AS34" s="599"/>
      <c r="AT34" s="599"/>
      <c r="AU34" s="599"/>
      <c r="AV34" s="599"/>
      <c r="AW34" s="599"/>
      <c r="AX34" s="599"/>
      <c r="AY34" s="599"/>
      <c r="AZ34" s="599"/>
      <c r="BA34" s="599"/>
      <c r="BB34" s="599"/>
      <c r="BC34" s="599"/>
      <c r="BD34" s="599"/>
      <c r="BE34" s="599"/>
      <c r="BF34" s="599"/>
      <c r="BG34" s="599"/>
      <c r="BH34" s="599"/>
      <c r="BI34" s="599"/>
      <c r="BJ34" s="599"/>
      <c r="BK34" s="599"/>
      <c r="BL34" s="599"/>
      <c r="BM34" s="600"/>
      <c r="BN34" s="190"/>
      <c r="BO34" s="190"/>
      <c r="BP34" s="190"/>
      <c r="BQ34" s="190"/>
      <c r="BR34" s="190"/>
      <c r="BS34" s="190"/>
      <c r="BT34" s="190"/>
      <c r="BU34" s="190"/>
      <c r="BV34" s="187"/>
    </row>
    <row r="35" spans="2:74" ht="18.5" customHeight="1" x14ac:dyDescent="0.55000000000000004">
      <c r="B35" s="185"/>
      <c r="C35" s="614"/>
      <c r="D35" s="614"/>
      <c r="E35" s="614"/>
      <c r="F35" s="614"/>
      <c r="G35" s="614"/>
      <c r="H35" s="597"/>
      <c r="I35" s="597"/>
      <c r="J35" s="597"/>
      <c r="K35" s="597"/>
      <c r="L35" s="597"/>
      <c r="M35" s="597"/>
      <c r="N35" s="598"/>
      <c r="O35" s="599"/>
      <c r="P35" s="599"/>
      <c r="Q35" s="599"/>
      <c r="R35" s="599"/>
      <c r="S35" s="599"/>
      <c r="T35" s="599"/>
      <c r="U35" s="599"/>
      <c r="V35" s="599"/>
      <c r="W35" s="599"/>
      <c r="X35" s="599"/>
      <c r="Y35" s="599"/>
      <c r="Z35" s="599"/>
      <c r="AA35" s="599"/>
      <c r="AB35" s="599"/>
      <c r="AC35" s="599"/>
      <c r="AD35" s="599"/>
      <c r="AE35" s="599"/>
      <c r="AF35" s="599"/>
      <c r="AG35" s="599"/>
      <c r="AH35" s="599"/>
      <c r="AI35" s="599"/>
      <c r="AJ35" s="599"/>
      <c r="AK35" s="599"/>
      <c r="AL35" s="599"/>
      <c r="AM35" s="599"/>
      <c r="AN35" s="599"/>
      <c r="AO35" s="599"/>
      <c r="AP35" s="599"/>
      <c r="AQ35" s="599"/>
      <c r="AR35" s="599"/>
      <c r="AS35" s="599"/>
      <c r="AT35" s="599"/>
      <c r="AU35" s="599"/>
      <c r="AV35" s="599"/>
      <c r="AW35" s="599"/>
      <c r="AX35" s="599"/>
      <c r="AY35" s="599"/>
      <c r="AZ35" s="599"/>
      <c r="BA35" s="599"/>
      <c r="BB35" s="599"/>
      <c r="BC35" s="599"/>
      <c r="BD35" s="599"/>
      <c r="BE35" s="599"/>
      <c r="BF35" s="599"/>
      <c r="BG35" s="599"/>
      <c r="BH35" s="599"/>
      <c r="BI35" s="599"/>
      <c r="BJ35" s="599"/>
      <c r="BK35" s="599"/>
      <c r="BL35" s="599"/>
      <c r="BM35" s="600"/>
      <c r="BN35" s="190"/>
      <c r="BO35" s="190"/>
      <c r="BP35" s="190"/>
      <c r="BQ35" s="190"/>
      <c r="BR35" s="190"/>
      <c r="BS35" s="190"/>
      <c r="BT35" s="190"/>
      <c r="BU35" s="190"/>
      <c r="BV35" s="187"/>
    </row>
    <row r="36" spans="2:74" ht="18.5" customHeight="1" x14ac:dyDescent="0.55000000000000004">
      <c r="B36" s="185"/>
      <c r="C36" s="614"/>
      <c r="D36" s="614"/>
      <c r="E36" s="614"/>
      <c r="F36" s="614"/>
      <c r="G36" s="614"/>
      <c r="H36" s="597"/>
      <c r="I36" s="597"/>
      <c r="J36" s="597"/>
      <c r="K36" s="597"/>
      <c r="L36" s="597"/>
      <c r="M36" s="597"/>
      <c r="N36" s="598"/>
      <c r="O36" s="599"/>
      <c r="P36" s="599"/>
      <c r="Q36" s="599"/>
      <c r="R36" s="599"/>
      <c r="S36" s="599"/>
      <c r="T36" s="599"/>
      <c r="U36" s="599"/>
      <c r="V36" s="599"/>
      <c r="W36" s="599"/>
      <c r="X36" s="599"/>
      <c r="Y36" s="599"/>
      <c r="Z36" s="599"/>
      <c r="AA36" s="599"/>
      <c r="AB36" s="599"/>
      <c r="AC36" s="599"/>
      <c r="AD36" s="599"/>
      <c r="AE36" s="599"/>
      <c r="AF36" s="599"/>
      <c r="AG36" s="599"/>
      <c r="AH36" s="599"/>
      <c r="AI36" s="599"/>
      <c r="AJ36" s="599"/>
      <c r="AK36" s="599"/>
      <c r="AL36" s="599"/>
      <c r="AM36" s="599"/>
      <c r="AN36" s="599"/>
      <c r="AO36" s="599"/>
      <c r="AP36" s="599"/>
      <c r="AQ36" s="599"/>
      <c r="AR36" s="599"/>
      <c r="AS36" s="599"/>
      <c r="AT36" s="599"/>
      <c r="AU36" s="599"/>
      <c r="AV36" s="599"/>
      <c r="AW36" s="599"/>
      <c r="AX36" s="599"/>
      <c r="AY36" s="599"/>
      <c r="AZ36" s="599"/>
      <c r="BA36" s="599"/>
      <c r="BB36" s="599"/>
      <c r="BC36" s="599"/>
      <c r="BD36" s="599"/>
      <c r="BE36" s="599"/>
      <c r="BF36" s="599"/>
      <c r="BG36" s="599"/>
      <c r="BH36" s="599"/>
      <c r="BI36" s="599"/>
      <c r="BJ36" s="599"/>
      <c r="BK36" s="599"/>
      <c r="BL36" s="599"/>
      <c r="BM36" s="600"/>
      <c r="BN36" s="190"/>
      <c r="BO36" s="190"/>
      <c r="BP36" s="190"/>
      <c r="BQ36" s="190"/>
      <c r="BR36" s="190"/>
      <c r="BS36" s="190"/>
      <c r="BT36" s="190"/>
      <c r="BU36" s="190"/>
      <c r="BV36" s="187"/>
    </row>
    <row r="37" spans="2:74" ht="18.5" customHeight="1" x14ac:dyDescent="0.55000000000000004">
      <c r="B37" s="185"/>
      <c r="C37" s="614"/>
      <c r="D37" s="614"/>
      <c r="E37" s="614"/>
      <c r="F37" s="614"/>
      <c r="G37" s="614"/>
      <c r="H37" s="597"/>
      <c r="I37" s="597"/>
      <c r="J37" s="597"/>
      <c r="K37" s="597"/>
      <c r="L37" s="597"/>
      <c r="M37" s="597"/>
      <c r="N37" s="598"/>
      <c r="O37" s="599"/>
      <c r="P37" s="599"/>
      <c r="Q37" s="599"/>
      <c r="R37" s="599"/>
      <c r="S37" s="599"/>
      <c r="T37" s="599"/>
      <c r="U37" s="599"/>
      <c r="V37" s="599"/>
      <c r="W37" s="599"/>
      <c r="X37" s="599"/>
      <c r="Y37" s="599"/>
      <c r="Z37" s="599"/>
      <c r="AA37" s="599"/>
      <c r="AB37" s="599"/>
      <c r="AC37" s="599"/>
      <c r="AD37" s="599"/>
      <c r="AE37" s="599"/>
      <c r="AF37" s="599"/>
      <c r="AG37" s="599"/>
      <c r="AH37" s="599"/>
      <c r="AI37" s="599"/>
      <c r="AJ37" s="599"/>
      <c r="AK37" s="599"/>
      <c r="AL37" s="599"/>
      <c r="AM37" s="599"/>
      <c r="AN37" s="599"/>
      <c r="AO37" s="599"/>
      <c r="AP37" s="599"/>
      <c r="AQ37" s="599"/>
      <c r="AR37" s="599"/>
      <c r="AS37" s="599"/>
      <c r="AT37" s="599"/>
      <c r="AU37" s="599"/>
      <c r="AV37" s="599"/>
      <c r="AW37" s="599"/>
      <c r="AX37" s="599"/>
      <c r="AY37" s="599"/>
      <c r="AZ37" s="599"/>
      <c r="BA37" s="599"/>
      <c r="BB37" s="599"/>
      <c r="BC37" s="599"/>
      <c r="BD37" s="599"/>
      <c r="BE37" s="599"/>
      <c r="BF37" s="599"/>
      <c r="BG37" s="599"/>
      <c r="BH37" s="599"/>
      <c r="BI37" s="599"/>
      <c r="BJ37" s="599"/>
      <c r="BK37" s="599"/>
      <c r="BL37" s="599"/>
      <c r="BM37" s="600"/>
      <c r="BN37" s="190"/>
      <c r="BO37" s="190"/>
      <c r="BP37" s="190"/>
      <c r="BQ37" s="190"/>
      <c r="BR37" s="190"/>
      <c r="BS37" s="190"/>
      <c r="BT37" s="190"/>
      <c r="BU37" s="190"/>
      <c r="BV37" s="187"/>
    </row>
    <row r="38" spans="2:74" ht="5" customHeight="1" thickBot="1" x14ac:dyDescent="0.6">
      <c r="B38" s="191"/>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2"/>
      <c r="BA38" s="192"/>
      <c r="BB38" s="192"/>
      <c r="BC38" s="192"/>
      <c r="BD38" s="192"/>
      <c r="BE38" s="192"/>
      <c r="BF38" s="192"/>
      <c r="BG38" s="192"/>
      <c r="BH38" s="192"/>
      <c r="BI38" s="192"/>
      <c r="BJ38" s="192"/>
      <c r="BK38" s="192"/>
      <c r="BL38" s="192"/>
      <c r="BM38" s="192"/>
      <c r="BN38" s="192"/>
      <c r="BO38" s="192"/>
      <c r="BP38" s="192"/>
      <c r="BQ38" s="192"/>
      <c r="BR38" s="192"/>
      <c r="BS38" s="192"/>
      <c r="BT38" s="192"/>
      <c r="BU38" s="192"/>
      <c r="BV38" s="193"/>
    </row>
    <row r="39" spans="2:74" ht="5" customHeight="1" thickBot="1" x14ac:dyDescent="0.6"/>
    <row r="40" spans="2:74" ht="5" customHeight="1" x14ac:dyDescent="0.55000000000000004">
      <c r="B40" s="182"/>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3"/>
      <c r="BL40" s="183"/>
      <c r="BM40" s="183"/>
      <c r="BN40" s="183"/>
      <c r="BO40" s="183"/>
      <c r="BP40" s="183"/>
      <c r="BQ40" s="183"/>
      <c r="BR40" s="183"/>
      <c r="BS40" s="183"/>
      <c r="BT40" s="183"/>
      <c r="BU40" s="183"/>
      <c r="BV40" s="184"/>
    </row>
    <row r="41" spans="2:74" ht="18" customHeight="1" x14ac:dyDescent="0.55000000000000004">
      <c r="B41" s="185"/>
      <c r="C41" s="186" t="s">
        <v>478</v>
      </c>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7"/>
    </row>
    <row r="42" spans="2:74" ht="5" customHeight="1" x14ac:dyDescent="0.55000000000000004">
      <c r="B42" s="185"/>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186"/>
      <c r="BJ42" s="186"/>
      <c r="BK42" s="186"/>
      <c r="BL42" s="186"/>
      <c r="BM42" s="186"/>
      <c r="BN42" s="186"/>
      <c r="BO42" s="186"/>
      <c r="BP42" s="186"/>
      <c r="BQ42" s="186"/>
      <c r="BR42" s="186"/>
      <c r="BS42" s="186"/>
      <c r="BT42" s="186"/>
      <c r="BU42" s="186"/>
      <c r="BV42" s="187"/>
    </row>
    <row r="43" spans="2:74" ht="18.5" customHeight="1" x14ac:dyDescent="0.55000000000000004">
      <c r="B43" s="185"/>
      <c r="C43" s="619" t="s">
        <v>502</v>
      </c>
      <c r="D43" s="619"/>
      <c r="E43" s="619"/>
      <c r="F43" s="619"/>
      <c r="G43" s="619"/>
      <c r="H43" s="619"/>
      <c r="I43" s="619"/>
      <c r="J43" s="619"/>
      <c r="K43" s="186" t="s">
        <v>450</v>
      </c>
      <c r="L43" s="609"/>
      <c r="M43" s="609"/>
      <c r="N43" s="609"/>
      <c r="O43" s="609"/>
      <c r="P43" s="609"/>
      <c r="Q43" s="609"/>
      <c r="R43" s="609"/>
      <c r="S43" s="609"/>
      <c r="T43" s="609"/>
      <c r="U43" s="609"/>
      <c r="V43" s="609"/>
      <c r="W43" s="609"/>
      <c r="X43" s="609"/>
      <c r="Y43" s="609"/>
      <c r="Z43" s="609"/>
      <c r="AA43" s="609"/>
      <c r="AB43" s="609"/>
      <c r="AC43" s="609"/>
      <c r="AD43" s="609"/>
      <c r="AE43" s="609"/>
      <c r="AF43" s="609"/>
      <c r="AG43" s="609"/>
      <c r="AH43" s="609"/>
      <c r="AI43" s="609"/>
      <c r="AJ43" s="609"/>
      <c r="AK43" s="609"/>
      <c r="AL43" s="609"/>
      <c r="AM43" s="609"/>
      <c r="AN43" s="609"/>
      <c r="AO43" s="609"/>
      <c r="AP43" s="609"/>
      <c r="AQ43" s="609"/>
      <c r="AR43" s="609"/>
      <c r="AS43" s="609"/>
      <c r="AT43" s="609"/>
      <c r="AU43" s="609"/>
      <c r="AV43" s="609"/>
      <c r="AW43" s="609"/>
      <c r="AX43" s="609"/>
      <c r="AY43" s="609"/>
      <c r="AZ43" s="609"/>
      <c r="BA43" s="609"/>
      <c r="BB43" s="609"/>
      <c r="BC43" s="609"/>
      <c r="BD43" s="609"/>
      <c r="BE43" s="609"/>
      <c r="BF43" s="609"/>
      <c r="BG43" s="609"/>
      <c r="BH43" s="609"/>
      <c r="BI43" s="609"/>
      <c r="BJ43" s="609"/>
      <c r="BK43" s="609"/>
      <c r="BL43" s="609"/>
      <c r="BM43" s="609"/>
      <c r="BN43" s="609"/>
      <c r="BO43" s="609"/>
      <c r="BP43" s="609"/>
      <c r="BQ43" s="609"/>
      <c r="BR43" s="609"/>
      <c r="BS43" s="609"/>
      <c r="BT43" s="609"/>
      <c r="BU43" s="609"/>
      <c r="BV43" s="187" t="s">
        <v>451</v>
      </c>
    </row>
    <row r="44" spans="2:74" ht="5" customHeight="1" x14ac:dyDescent="0.55000000000000004">
      <c r="B44" s="185"/>
      <c r="C44" s="188"/>
      <c r="D44" s="188"/>
      <c r="E44" s="188"/>
      <c r="F44" s="188"/>
      <c r="G44" s="188"/>
      <c r="H44" s="188"/>
      <c r="I44" s="188"/>
      <c r="J44" s="188"/>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186"/>
      <c r="BB44" s="186"/>
      <c r="BC44" s="186"/>
      <c r="BD44" s="186"/>
      <c r="BE44" s="186"/>
      <c r="BF44" s="186"/>
      <c r="BG44" s="186"/>
      <c r="BH44" s="186"/>
      <c r="BI44" s="186"/>
      <c r="BJ44" s="186"/>
      <c r="BK44" s="186"/>
      <c r="BL44" s="186"/>
      <c r="BM44" s="186"/>
      <c r="BN44" s="186"/>
      <c r="BO44" s="186"/>
      <c r="BP44" s="186"/>
      <c r="BQ44" s="186"/>
      <c r="BR44" s="186"/>
      <c r="BS44" s="186"/>
      <c r="BT44" s="186"/>
      <c r="BU44" s="186"/>
      <c r="BV44" s="187"/>
    </row>
    <row r="45" spans="2:74" ht="18.5" customHeight="1" x14ac:dyDescent="0.55000000000000004">
      <c r="B45" s="185"/>
      <c r="C45" s="619" t="s">
        <v>473</v>
      </c>
      <c r="D45" s="619"/>
      <c r="E45" s="619"/>
      <c r="F45" s="619"/>
      <c r="G45" s="619"/>
      <c r="H45" s="619"/>
      <c r="I45" s="619"/>
      <c r="J45" s="619"/>
      <c r="K45" s="610" t="s">
        <v>468</v>
      </c>
      <c r="L45" s="610"/>
      <c r="M45" s="610"/>
      <c r="N45" s="186" t="s">
        <v>455</v>
      </c>
      <c r="O45" s="610" t="s">
        <v>641</v>
      </c>
      <c r="P45" s="610"/>
      <c r="Q45" s="610"/>
      <c r="R45" s="94"/>
      <c r="S45" s="186" t="s">
        <v>12</v>
      </c>
      <c r="T45" s="94"/>
      <c r="U45" s="186" t="s">
        <v>66</v>
      </c>
      <c r="V45" s="94"/>
      <c r="W45" s="186" t="s">
        <v>13</v>
      </c>
      <c r="X45" s="186"/>
      <c r="Y45" s="610" t="s">
        <v>469</v>
      </c>
      <c r="Z45" s="610"/>
      <c r="AA45" s="610"/>
      <c r="AB45" s="186" t="s">
        <v>455</v>
      </c>
      <c r="AC45" s="610" t="s">
        <v>11</v>
      </c>
      <c r="AD45" s="610"/>
      <c r="AE45" s="610"/>
      <c r="AF45" s="94"/>
      <c r="AG45" s="186" t="s">
        <v>12</v>
      </c>
      <c r="AH45" s="94"/>
      <c r="AI45" s="186" t="s">
        <v>66</v>
      </c>
      <c r="AJ45" s="94"/>
      <c r="AK45" s="186" t="s">
        <v>13</v>
      </c>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7" t="s">
        <v>451</v>
      </c>
    </row>
    <row r="46" spans="2:74" ht="5" customHeight="1" x14ac:dyDescent="0.55000000000000004">
      <c r="B46" s="185"/>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7"/>
    </row>
    <row r="47" spans="2:74" x14ac:dyDescent="0.55000000000000004">
      <c r="B47" s="185"/>
      <c r="C47" s="601" t="s">
        <v>387</v>
      </c>
      <c r="D47" s="601"/>
      <c r="E47" s="601"/>
      <c r="F47" s="601"/>
      <c r="G47" s="601"/>
      <c r="H47" s="601" t="s">
        <v>67</v>
      </c>
      <c r="I47" s="601"/>
      <c r="J47" s="601"/>
      <c r="K47" s="601"/>
      <c r="L47" s="601"/>
      <c r="M47" s="601"/>
      <c r="N47" s="602" t="s">
        <v>686</v>
      </c>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4"/>
      <c r="BN47" s="190"/>
      <c r="BO47" s="190" t="s">
        <v>480</v>
      </c>
      <c r="BP47" s="190"/>
      <c r="BR47" s="190"/>
      <c r="BS47" s="190"/>
      <c r="BT47" s="190"/>
      <c r="BU47" s="190"/>
      <c r="BV47" s="187"/>
    </row>
    <row r="48" spans="2:74" ht="18.5" customHeight="1" x14ac:dyDescent="0.55000000000000004">
      <c r="B48" s="185"/>
      <c r="C48" s="614"/>
      <c r="D48" s="614"/>
      <c r="E48" s="614"/>
      <c r="F48" s="614"/>
      <c r="G48" s="614"/>
      <c r="H48" s="597"/>
      <c r="I48" s="597"/>
      <c r="J48" s="597"/>
      <c r="K48" s="597"/>
      <c r="L48" s="597"/>
      <c r="M48" s="597"/>
      <c r="N48" s="598"/>
      <c r="O48" s="599"/>
      <c r="P48" s="599"/>
      <c r="Q48" s="599"/>
      <c r="R48" s="599"/>
      <c r="S48" s="599"/>
      <c r="T48" s="599"/>
      <c r="U48" s="599"/>
      <c r="V48" s="599"/>
      <c r="W48" s="599"/>
      <c r="X48" s="599"/>
      <c r="Y48" s="599"/>
      <c r="Z48" s="599"/>
      <c r="AA48" s="599"/>
      <c r="AB48" s="599"/>
      <c r="AC48" s="599"/>
      <c r="AD48" s="599"/>
      <c r="AE48" s="599"/>
      <c r="AF48" s="599"/>
      <c r="AG48" s="599"/>
      <c r="AH48" s="599"/>
      <c r="AI48" s="599"/>
      <c r="AJ48" s="599"/>
      <c r="AK48" s="599"/>
      <c r="AL48" s="599"/>
      <c r="AM48" s="599"/>
      <c r="AN48" s="599"/>
      <c r="AO48" s="599"/>
      <c r="AP48" s="599"/>
      <c r="AQ48" s="599"/>
      <c r="AR48" s="599"/>
      <c r="AS48" s="599"/>
      <c r="AT48" s="599"/>
      <c r="AU48" s="599"/>
      <c r="AV48" s="599"/>
      <c r="AW48" s="599"/>
      <c r="AX48" s="599"/>
      <c r="AY48" s="599"/>
      <c r="AZ48" s="599"/>
      <c r="BA48" s="599"/>
      <c r="BB48" s="599"/>
      <c r="BC48" s="599"/>
      <c r="BD48" s="599"/>
      <c r="BE48" s="599"/>
      <c r="BF48" s="599"/>
      <c r="BG48" s="599"/>
      <c r="BH48" s="599"/>
      <c r="BI48" s="599"/>
      <c r="BJ48" s="599"/>
      <c r="BK48" s="599"/>
      <c r="BL48" s="599"/>
      <c r="BM48" s="600"/>
      <c r="BN48" s="190"/>
      <c r="BO48" s="625">
        <f>SUM(H48:M52)</f>
        <v>0</v>
      </c>
      <c r="BP48" s="625"/>
      <c r="BQ48" s="625"/>
      <c r="BR48" s="625"/>
      <c r="BS48" s="625"/>
      <c r="BT48" s="625"/>
      <c r="BU48" s="611" t="s">
        <v>5</v>
      </c>
      <c r="BV48" s="612"/>
    </row>
    <row r="49" spans="2:74" ht="18.5" customHeight="1" x14ac:dyDescent="0.55000000000000004">
      <c r="B49" s="185"/>
      <c r="C49" s="614"/>
      <c r="D49" s="614"/>
      <c r="E49" s="614"/>
      <c r="F49" s="614"/>
      <c r="G49" s="614"/>
      <c r="H49" s="597"/>
      <c r="I49" s="597"/>
      <c r="J49" s="597"/>
      <c r="K49" s="597"/>
      <c r="L49" s="597"/>
      <c r="M49" s="597"/>
      <c r="N49" s="598"/>
      <c r="O49" s="599"/>
      <c r="P49" s="599"/>
      <c r="Q49" s="599"/>
      <c r="R49" s="599"/>
      <c r="S49" s="599"/>
      <c r="T49" s="599"/>
      <c r="U49" s="599"/>
      <c r="V49" s="599"/>
      <c r="W49" s="599"/>
      <c r="X49" s="599"/>
      <c r="Y49" s="599"/>
      <c r="Z49" s="599"/>
      <c r="AA49" s="599"/>
      <c r="AB49" s="599"/>
      <c r="AC49" s="599"/>
      <c r="AD49" s="599"/>
      <c r="AE49" s="599"/>
      <c r="AF49" s="599"/>
      <c r="AG49" s="599"/>
      <c r="AH49" s="599"/>
      <c r="AI49" s="599"/>
      <c r="AJ49" s="599"/>
      <c r="AK49" s="599"/>
      <c r="AL49" s="599"/>
      <c r="AM49" s="599"/>
      <c r="AN49" s="599"/>
      <c r="AO49" s="599"/>
      <c r="AP49" s="599"/>
      <c r="AQ49" s="599"/>
      <c r="AR49" s="599"/>
      <c r="AS49" s="599"/>
      <c r="AT49" s="599"/>
      <c r="AU49" s="599"/>
      <c r="AV49" s="599"/>
      <c r="AW49" s="599"/>
      <c r="AX49" s="599"/>
      <c r="AY49" s="599"/>
      <c r="AZ49" s="599"/>
      <c r="BA49" s="599"/>
      <c r="BB49" s="599"/>
      <c r="BC49" s="599"/>
      <c r="BD49" s="599"/>
      <c r="BE49" s="599"/>
      <c r="BF49" s="599"/>
      <c r="BG49" s="599"/>
      <c r="BH49" s="599"/>
      <c r="BI49" s="599"/>
      <c r="BJ49" s="599"/>
      <c r="BK49" s="599"/>
      <c r="BL49" s="599"/>
      <c r="BM49" s="600"/>
      <c r="BN49" s="190"/>
      <c r="BO49" s="190"/>
      <c r="BP49" s="190"/>
      <c r="BQ49" s="190"/>
      <c r="BR49" s="190"/>
      <c r="BS49" s="190"/>
      <c r="BT49" s="190"/>
      <c r="BU49" s="190"/>
      <c r="BV49" s="187"/>
    </row>
    <row r="50" spans="2:74" ht="18.5" customHeight="1" x14ac:dyDescent="0.55000000000000004">
      <c r="B50" s="185"/>
      <c r="C50" s="614"/>
      <c r="D50" s="614"/>
      <c r="E50" s="614"/>
      <c r="F50" s="614"/>
      <c r="G50" s="614"/>
      <c r="H50" s="597"/>
      <c r="I50" s="597"/>
      <c r="J50" s="597"/>
      <c r="K50" s="597"/>
      <c r="L50" s="597"/>
      <c r="M50" s="597"/>
      <c r="N50" s="598"/>
      <c r="O50" s="599"/>
      <c r="P50" s="599"/>
      <c r="Q50" s="599"/>
      <c r="R50" s="599"/>
      <c r="S50" s="599"/>
      <c r="T50" s="599"/>
      <c r="U50" s="599"/>
      <c r="V50" s="599"/>
      <c r="W50" s="599"/>
      <c r="X50" s="599"/>
      <c r="Y50" s="599"/>
      <c r="Z50" s="599"/>
      <c r="AA50" s="599"/>
      <c r="AB50" s="599"/>
      <c r="AC50" s="599"/>
      <c r="AD50" s="599"/>
      <c r="AE50" s="599"/>
      <c r="AF50" s="599"/>
      <c r="AG50" s="599"/>
      <c r="AH50" s="599"/>
      <c r="AI50" s="599"/>
      <c r="AJ50" s="599"/>
      <c r="AK50" s="599"/>
      <c r="AL50" s="599"/>
      <c r="AM50" s="599"/>
      <c r="AN50" s="599"/>
      <c r="AO50" s="599"/>
      <c r="AP50" s="599"/>
      <c r="AQ50" s="599"/>
      <c r="AR50" s="599"/>
      <c r="AS50" s="599"/>
      <c r="AT50" s="599"/>
      <c r="AU50" s="599"/>
      <c r="AV50" s="599"/>
      <c r="AW50" s="599"/>
      <c r="AX50" s="599"/>
      <c r="AY50" s="599"/>
      <c r="AZ50" s="599"/>
      <c r="BA50" s="599"/>
      <c r="BB50" s="599"/>
      <c r="BC50" s="599"/>
      <c r="BD50" s="599"/>
      <c r="BE50" s="599"/>
      <c r="BF50" s="599"/>
      <c r="BG50" s="599"/>
      <c r="BH50" s="599"/>
      <c r="BI50" s="599"/>
      <c r="BJ50" s="599"/>
      <c r="BK50" s="599"/>
      <c r="BL50" s="599"/>
      <c r="BM50" s="600"/>
      <c r="BN50" s="190"/>
      <c r="BO50" s="190"/>
      <c r="BP50" s="190"/>
      <c r="BQ50" s="190"/>
      <c r="BR50" s="190"/>
      <c r="BS50" s="190"/>
      <c r="BT50" s="190"/>
      <c r="BU50" s="190"/>
      <c r="BV50" s="187"/>
    </row>
    <row r="51" spans="2:74" ht="18.5" customHeight="1" x14ac:dyDescent="0.55000000000000004">
      <c r="B51" s="185"/>
      <c r="C51" s="614"/>
      <c r="D51" s="614"/>
      <c r="E51" s="614"/>
      <c r="F51" s="614"/>
      <c r="G51" s="614"/>
      <c r="H51" s="597"/>
      <c r="I51" s="597"/>
      <c r="J51" s="597"/>
      <c r="K51" s="597"/>
      <c r="L51" s="597"/>
      <c r="M51" s="597"/>
      <c r="N51" s="598"/>
      <c r="O51" s="599"/>
      <c r="P51" s="599"/>
      <c r="Q51" s="599"/>
      <c r="R51" s="599"/>
      <c r="S51" s="599"/>
      <c r="T51" s="599"/>
      <c r="U51" s="599"/>
      <c r="V51" s="599"/>
      <c r="W51" s="599"/>
      <c r="X51" s="599"/>
      <c r="Y51" s="599"/>
      <c r="Z51" s="599"/>
      <c r="AA51" s="599"/>
      <c r="AB51" s="599"/>
      <c r="AC51" s="599"/>
      <c r="AD51" s="599"/>
      <c r="AE51" s="599"/>
      <c r="AF51" s="599"/>
      <c r="AG51" s="599"/>
      <c r="AH51" s="599"/>
      <c r="AI51" s="599"/>
      <c r="AJ51" s="599"/>
      <c r="AK51" s="599"/>
      <c r="AL51" s="599"/>
      <c r="AM51" s="599"/>
      <c r="AN51" s="599"/>
      <c r="AO51" s="599"/>
      <c r="AP51" s="599"/>
      <c r="AQ51" s="599"/>
      <c r="AR51" s="599"/>
      <c r="AS51" s="599"/>
      <c r="AT51" s="599"/>
      <c r="AU51" s="599"/>
      <c r="AV51" s="599"/>
      <c r="AW51" s="599"/>
      <c r="AX51" s="599"/>
      <c r="AY51" s="599"/>
      <c r="AZ51" s="599"/>
      <c r="BA51" s="599"/>
      <c r="BB51" s="599"/>
      <c r="BC51" s="599"/>
      <c r="BD51" s="599"/>
      <c r="BE51" s="599"/>
      <c r="BF51" s="599"/>
      <c r="BG51" s="599"/>
      <c r="BH51" s="599"/>
      <c r="BI51" s="599"/>
      <c r="BJ51" s="599"/>
      <c r="BK51" s="599"/>
      <c r="BL51" s="599"/>
      <c r="BM51" s="600"/>
      <c r="BN51" s="190"/>
      <c r="BO51" s="190"/>
      <c r="BP51" s="190"/>
      <c r="BQ51" s="190"/>
      <c r="BR51" s="190"/>
      <c r="BS51" s="190"/>
      <c r="BT51" s="190"/>
      <c r="BU51" s="190"/>
      <c r="BV51" s="187"/>
    </row>
    <row r="52" spans="2:74" ht="18.5" customHeight="1" x14ac:dyDescent="0.55000000000000004">
      <c r="B52" s="185"/>
      <c r="C52" s="614"/>
      <c r="D52" s="614"/>
      <c r="E52" s="614"/>
      <c r="F52" s="614"/>
      <c r="G52" s="614"/>
      <c r="H52" s="597"/>
      <c r="I52" s="597"/>
      <c r="J52" s="597"/>
      <c r="K52" s="597"/>
      <c r="L52" s="597"/>
      <c r="M52" s="597"/>
      <c r="N52" s="598"/>
      <c r="O52" s="599"/>
      <c r="P52" s="599"/>
      <c r="Q52" s="599"/>
      <c r="R52" s="599"/>
      <c r="S52" s="599"/>
      <c r="T52" s="599"/>
      <c r="U52" s="599"/>
      <c r="V52" s="599"/>
      <c r="W52" s="599"/>
      <c r="X52" s="599"/>
      <c r="Y52" s="599"/>
      <c r="Z52" s="599"/>
      <c r="AA52" s="599"/>
      <c r="AB52" s="599"/>
      <c r="AC52" s="599"/>
      <c r="AD52" s="599"/>
      <c r="AE52" s="599"/>
      <c r="AF52" s="599"/>
      <c r="AG52" s="599"/>
      <c r="AH52" s="599"/>
      <c r="AI52" s="599"/>
      <c r="AJ52" s="599"/>
      <c r="AK52" s="599"/>
      <c r="AL52" s="599"/>
      <c r="AM52" s="599"/>
      <c r="AN52" s="599"/>
      <c r="AO52" s="599"/>
      <c r="AP52" s="599"/>
      <c r="AQ52" s="599"/>
      <c r="AR52" s="599"/>
      <c r="AS52" s="599"/>
      <c r="AT52" s="599"/>
      <c r="AU52" s="599"/>
      <c r="AV52" s="599"/>
      <c r="AW52" s="599"/>
      <c r="AX52" s="599"/>
      <c r="AY52" s="599"/>
      <c r="AZ52" s="599"/>
      <c r="BA52" s="599"/>
      <c r="BB52" s="599"/>
      <c r="BC52" s="599"/>
      <c r="BD52" s="599"/>
      <c r="BE52" s="599"/>
      <c r="BF52" s="599"/>
      <c r="BG52" s="599"/>
      <c r="BH52" s="599"/>
      <c r="BI52" s="599"/>
      <c r="BJ52" s="599"/>
      <c r="BK52" s="599"/>
      <c r="BL52" s="599"/>
      <c r="BM52" s="600"/>
      <c r="BN52" s="190"/>
      <c r="BO52" s="190"/>
      <c r="BP52" s="190"/>
      <c r="BQ52" s="190"/>
      <c r="BR52" s="190"/>
      <c r="BS52" s="190"/>
      <c r="BT52" s="190"/>
      <c r="BU52" s="190"/>
      <c r="BV52" s="187"/>
    </row>
    <row r="53" spans="2:74" ht="5" customHeight="1" thickBot="1" x14ac:dyDescent="0.6">
      <c r="B53" s="191"/>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192"/>
      <c r="BR53" s="192"/>
      <c r="BS53" s="192"/>
      <c r="BT53" s="192"/>
      <c r="BU53" s="192"/>
      <c r="BV53" s="193"/>
    </row>
  </sheetData>
  <sheetProtection algorithmName="SHA-512" hashValue="Sg14AmGLJ8KfPAE8a+e2xA4QRbSQ4NnxmxxeMOP26kYSz43ocwHiMHAJSoRnC8g8rjx/gyUkPey0monvL3jZEQ==" saltValue="oxOOik/Sykf7JRHkEcincA==" spinCount="100000" sheet="1" selectLockedCells="1"/>
  <mergeCells count="96">
    <mergeCell ref="C15:J15"/>
    <mergeCell ref="AU6:BA6"/>
    <mergeCell ref="L13:BU13"/>
    <mergeCell ref="BM7:BN7"/>
    <mergeCell ref="BD7:BE7"/>
    <mergeCell ref="BB7:BC7"/>
    <mergeCell ref="AU7:BA7"/>
    <mergeCell ref="K15:M15"/>
    <mergeCell ref="O15:Q15"/>
    <mergeCell ref="Y15:AA15"/>
    <mergeCell ref="AC15:AE15"/>
    <mergeCell ref="B2:J2"/>
    <mergeCell ref="AU2:BA2"/>
    <mergeCell ref="AU3:BA3"/>
    <mergeCell ref="AU4:BA4"/>
    <mergeCell ref="AU5:BA5"/>
    <mergeCell ref="BU18:BV18"/>
    <mergeCell ref="C19:G19"/>
    <mergeCell ref="C17:G17"/>
    <mergeCell ref="C18:G18"/>
    <mergeCell ref="H17:M17"/>
    <mergeCell ref="N17:BM17"/>
    <mergeCell ref="C20:G20"/>
    <mergeCell ref="C21:G21"/>
    <mergeCell ref="BO18:BT18"/>
    <mergeCell ref="H18:M18"/>
    <mergeCell ref="H19:M19"/>
    <mergeCell ref="H20:M20"/>
    <mergeCell ref="H21:M21"/>
    <mergeCell ref="N18:BM18"/>
    <mergeCell ref="N19:BM19"/>
    <mergeCell ref="N20:BM20"/>
    <mergeCell ref="N21:BM21"/>
    <mergeCell ref="C22:G22"/>
    <mergeCell ref="C28:J28"/>
    <mergeCell ref="L28:BU28"/>
    <mergeCell ref="H22:M22"/>
    <mergeCell ref="N22:BM22"/>
    <mergeCell ref="K30:M30"/>
    <mergeCell ref="O30:Q30"/>
    <mergeCell ref="Y30:AA30"/>
    <mergeCell ref="AC30:AE30"/>
    <mergeCell ref="C30:J30"/>
    <mergeCell ref="BO33:BT33"/>
    <mergeCell ref="BU33:BV33"/>
    <mergeCell ref="C34:G34"/>
    <mergeCell ref="C32:G32"/>
    <mergeCell ref="C33:G33"/>
    <mergeCell ref="H32:M32"/>
    <mergeCell ref="N32:BM32"/>
    <mergeCell ref="H33:M33"/>
    <mergeCell ref="N33:BM33"/>
    <mergeCell ref="H34:M34"/>
    <mergeCell ref="N34:BM34"/>
    <mergeCell ref="C35:G35"/>
    <mergeCell ref="C36:G36"/>
    <mergeCell ref="H35:M35"/>
    <mergeCell ref="N35:BM35"/>
    <mergeCell ref="H36:M36"/>
    <mergeCell ref="N36:BM36"/>
    <mergeCell ref="H47:M47"/>
    <mergeCell ref="N47:BM47"/>
    <mergeCell ref="H48:M48"/>
    <mergeCell ref="N48:BM48"/>
    <mergeCell ref="C37:G37"/>
    <mergeCell ref="C43:J43"/>
    <mergeCell ref="L43:BU43"/>
    <mergeCell ref="H37:M37"/>
    <mergeCell ref="N37:BM37"/>
    <mergeCell ref="K45:M45"/>
    <mergeCell ref="O45:Q45"/>
    <mergeCell ref="Y45:AA45"/>
    <mergeCell ref="AC45:AE45"/>
    <mergeCell ref="C45:J45"/>
    <mergeCell ref="H52:M52"/>
    <mergeCell ref="N52:BM52"/>
    <mergeCell ref="C52:G52"/>
    <mergeCell ref="BB6:BV6"/>
    <mergeCell ref="BB2:BV2"/>
    <mergeCell ref="BB3:BV3"/>
    <mergeCell ref="BB4:BV4"/>
    <mergeCell ref="BB5:BV5"/>
    <mergeCell ref="C13:J13"/>
    <mergeCell ref="C50:G50"/>
    <mergeCell ref="C51:G51"/>
    <mergeCell ref="BO48:BT48"/>
    <mergeCell ref="BU48:BV48"/>
    <mergeCell ref="C49:G49"/>
    <mergeCell ref="C47:G47"/>
    <mergeCell ref="C48:G48"/>
    <mergeCell ref="H49:M49"/>
    <mergeCell ref="N49:BM49"/>
    <mergeCell ref="H50:M50"/>
    <mergeCell ref="N50:BM50"/>
    <mergeCell ref="H51:M51"/>
    <mergeCell ref="N51:BM51"/>
  </mergeCells>
  <phoneticPr fontId="2"/>
  <conditionalFormatting sqref="A1:BW54">
    <cfRule type="expression" dxfId="1" priority="1">
      <formula>広報活動=""</formula>
    </cfRule>
  </conditionalFormatting>
  <hyperlinks>
    <hyperlink ref="BX2" location="目次!A1" display="目次に戻る" xr:uid="{D5ED162B-048A-4508-A339-54F31B2635A9}"/>
  </hyperlinks>
  <pageMargins left="0.7" right="0.7" top="0.75" bottom="0.75" header="0.3" footer="0.3"/>
  <pageSetup paperSize="9" scale="59"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76CB434-1DEF-4256-B3C8-7D4076B21B0B}">
          <x14:formula1>
            <xm:f>【非表示】設定!$F$10:$F$14</xm:f>
          </x14:formula1>
          <xm:sqref>C18:G22 C33:G37 C48:G52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45B9-2C97-49EE-81AA-0447726A94DB}">
  <sheetPr codeName="Sheet18">
    <tabColor rgb="FF0070C0"/>
  </sheetPr>
  <dimension ref="A1:M26"/>
  <sheetViews>
    <sheetView view="pageBreakPreview" zoomScaleNormal="100" zoomScaleSheetLayoutView="100" workbookViewId="0">
      <selection activeCell="F26" sqref="F26"/>
    </sheetView>
  </sheetViews>
  <sheetFormatPr defaultColWidth="8.6640625" defaultRowHeight="18" x14ac:dyDescent="0.55000000000000004"/>
  <cols>
    <col min="1" max="1" width="9.1640625" style="79" customWidth="1"/>
    <col min="2" max="2" width="10.4140625" style="79" customWidth="1"/>
    <col min="3" max="3" width="11.83203125" style="79" bestFit="1" customWidth="1"/>
    <col min="4" max="5" width="8.6640625" style="79"/>
    <col min="6" max="6" width="16.1640625" style="79" bestFit="1" customWidth="1"/>
    <col min="7" max="7" width="8.6640625" style="79"/>
    <col min="8" max="8" width="11.33203125" style="79" customWidth="1"/>
    <col min="9" max="9" width="24.4140625" style="79" customWidth="1"/>
    <col min="10" max="16384" width="8.6640625" style="79"/>
  </cols>
  <sheetData>
    <row r="1" spans="1:9" x14ac:dyDescent="0.55000000000000004">
      <c r="A1" s="79" t="s">
        <v>527</v>
      </c>
    </row>
    <row r="2" spans="1:9" ht="33.75" customHeight="1" x14ac:dyDescent="0.55000000000000004">
      <c r="A2" s="375" t="s">
        <v>528</v>
      </c>
      <c r="B2" s="376"/>
      <c r="C2" s="376"/>
      <c r="D2" s="376"/>
      <c r="E2" s="376"/>
      <c r="F2" s="376"/>
      <c r="G2" s="376"/>
      <c r="H2" s="376"/>
    </row>
    <row r="3" spans="1:9" ht="30.75" customHeight="1" x14ac:dyDescent="0.55000000000000004">
      <c r="E3" s="377"/>
      <c r="F3" s="377"/>
      <c r="G3" s="377"/>
      <c r="H3" s="377"/>
    </row>
    <row r="4" spans="1:9" ht="0.75" customHeight="1" x14ac:dyDescent="0.55000000000000004"/>
    <row r="5" spans="1:9" ht="20.25" customHeight="1" x14ac:dyDescent="0.55000000000000004">
      <c r="A5" s="79" t="s">
        <v>529</v>
      </c>
      <c r="I5" s="347" t="s">
        <v>730</v>
      </c>
    </row>
    <row r="6" spans="1:9" ht="30" customHeight="1" x14ac:dyDescent="0.55000000000000004">
      <c r="A6" s="357" t="s">
        <v>530</v>
      </c>
      <c r="B6" s="358"/>
      <c r="C6" s="80" t="s">
        <v>531</v>
      </c>
      <c r="D6" s="378" t="s">
        <v>532</v>
      </c>
      <c r="E6" s="378"/>
      <c r="F6" s="378"/>
      <c r="G6" s="378"/>
      <c r="H6" s="378"/>
    </row>
    <row r="7" spans="1:9" ht="25.5" customHeight="1" x14ac:dyDescent="0.55000000000000004">
      <c r="A7" s="357" t="s">
        <v>533</v>
      </c>
      <c r="B7" s="358"/>
      <c r="C7" s="95">
        <f>【入力不要】様式第２号_所要額調書!N69</f>
        <v>2756000</v>
      </c>
      <c r="D7" s="379" t="s">
        <v>534</v>
      </c>
      <c r="E7" s="379"/>
      <c r="F7" s="379"/>
      <c r="G7" s="379"/>
      <c r="H7" s="379"/>
    </row>
    <row r="8" spans="1:9" ht="25.5" customHeight="1" x14ac:dyDescent="0.55000000000000004">
      <c r="A8" s="357" t="s">
        <v>535</v>
      </c>
      <c r="B8" s="358"/>
      <c r="C8" s="95">
        <f>SUM(【入力不要】様式第２号_所要額調書!I16,【入力不要】様式第２号_所要額調書!I30,【入力不要】様式第２号_所要額調書!I23,【入力不要】様式第２号_所要額調書!I42,【入力不要】様式第２号_所要額調書!I49,【入力不要】様式第２号_所要額調書!I56,【入力不要】様式第２号_所要額調書!I63)</f>
        <v>826</v>
      </c>
      <c r="D8" s="380" t="s">
        <v>540</v>
      </c>
      <c r="E8" s="380"/>
      <c r="F8" s="380"/>
      <c r="G8" s="380"/>
      <c r="H8" s="380"/>
    </row>
    <row r="9" spans="1:9" ht="29.25" customHeight="1" x14ac:dyDescent="0.55000000000000004">
      <c r="A9" s="378" t="s">
        <v>536</v>
      </c>
      <c r="B9" s="378"/>
      <c r="C9" s="96">
        <f>C7+C8</f>
        <v>2756826</v>
      </c>
      <c r="D9" s="381"/>
      <c r="E9" s="381"/>
      <c r="F9" s="381"/>
      <c r="G9" s="381"/>
      <c r="H9" s="381"/>
    </row>
    <row r="10" spans="1:9" ht="29.25" customHeight="1" x14ac:dyDescent="0.55000000000000004">
      <c r="A10" s="81"/>
      <c r="B10" s="81"/>
      <c r="C10" s="82"/>
    </row>
    <row r="11" spans="1:9" ht="30" customHeight="1" x14ac:dyDescent="0.55000000000000004">
      <c r="A11" s="79" t="s">
        <v>537</v>
      </c>
    </row>
    <row r="12" spans="1:9" ht="30" customHeight="1" x14ac:dyDescent="0.55000000000000004">
      <c r="A12" s="378" t="s">
        <v>530</v>
      </c>
      <c r="B12" s="378"/>
      <c r="C12" s="80" t="s">
        <v>531</v>
      </c>
      <c r="D12" s="378" t="s">
        <v>538</v>
      </c>
      <c r="E12" s="378"/>
      <c r="F12" s="378"/>
      <c r="G12" s="378"/>
      <c r="H12" s="378"/>
    </row>
    <row r="13" spans="1:9" ht="20.25" customHeight="1" x14ac:dyDescent="0.55000000000000004">
      <c r="A13" s="382" t="s">
        <v>787</v>
      </c>
      <c r="B13" s="383"/>
      <c r="C13" s="359">
        <v>25326</v>
      </c>
      <c r="D13" s="361" t="s">
        <v>788</v>
      </c>
      <c r="E13" s="362"/>
      <c r="F13" s="362"/>
      <c r="G13" s="362"/>
      <c r="H13" s="363"/>
    </row>
    <row r="14" spans="1:9" ht="18" customHeight="1" x14ac:dyDescent="0.55000000000000004">
      <c r="A14" s="384"/>
      <c r="B14" s="385"/>
      <c r="C14" s="360"/>
      <c r="D14" s="364"/>
      <c r="E14" s="365"/>
      <c r="F14" s="365"/>
      <c r="G14" s="365"/>
      <c r="H14" s="366"/>
    </row>
    <row r="15" spans="1:9" ht="40.5" customHeight="1" x14ac:dyDescent="0.55000000000000004">
      <c r="A15" s="367" t="s">
        <v>677</v>
      </c>
      <c r="B15" s="368"/>
      <c r="C15" s="311">
        <v>71000</v>
      </c>
      <c r="D15" s="356" t="s">
        <v>789</v>
      </c>
      <c r="E15" s="356"/>
      <c r="F15" s="356"/>
      <c r="G15" s="356"/>
      <c r="H15" s="356"/>
    </row>
    <row r="16" spans="1:9" ht="39" customHeight="1" x14ac:dyDescent="0.55000000000000004">
      <c r="A16" s="367" t="s">
        <v>790</v>
      </c>
      <c r="B16" s="368"/>
      <c r="C16" s="311">
        <v>236000</v>
      </c>
      <c r="D16" s="355" t="s">
        <v>791</v>
      </c>
      <c r="E16" s="356"/>
      <c r="F16" s="356"/>
      <c r="G16" s="356"/>
      <c r="H16" s="356"/>
    </row>
    <row r="17" spans="1:13" ht="42.75" customHeight="1" x14ac:dyDescent="0.55000000000000004">
      <c r="A17" s="353" t="s">
        <v>670</v>
      </c>
      <c r="B17" s="353"/>
      <c r="C17" s="311">
        <v>300000</v>
      </c>
      <c r="D17" s="354" t="s">
        <v>615</v>
      </c>
      <c r="E17" s="354"/>
      <c r="F17" s="354"/>
      <c r="G17" s="354"/>
      <c r="H17" s="354"/>
    </row>
    <row r="18" spans="1:13" ht="42.75" customHeight="1" x14ac:dyDescent="0.55000000000000004">
      <c r="A18" s="353" t="s">
        <v>793</v>
      </c>
      <c r="B18" s="353"/>
      <c r="C18" s="311">
        <v>500000</v>
      </c>
      <c r="D18" s="354" t="s">
        <v>792</v>
      </c>
      <c r="E18" s="354"/>
      <c r="F18" s="354"/>
      <c r="G18" s="354"/>
      <c r="H18" s="354"/>
    </row>
    <row r="19" spans="1:13" ht="42.75" customHeight="1" x14ac:dyDescent="0.55000000000000004">
      <c r="A19" s="367" t="s">
        <v>671</v>
      </c>
      <c r="B19" s="368"/>
      <c r="C19" s="311">
        <v>1500000</v>
      </c>
      <c r="D19" s="370" t="s">
        <v>391</v>
      </c>
      <c r="E19" s="371"/>
      <c r="F19" s="371"/>
      <c r="G19" s="371"/>
      <c r="H19" s="372"/>
    </row>
    <row r="20" spans="1:13" ht="36" customHeight="1" x14ac:dyDescent="0.55000000000000004">
      <c r="A20" s="353" t="s">
        <v>672</v>
      </c>
      <c r="B20" s="353"/>
      <c r="C20" s="311">
        <v>124500</v>
      </c>
      <c r="D20" s="355" t="s">
        <v>606</v>
      </c>
      <c r="E20" s="356"/>
      <c r="F20" s="356"/>
      <c r="G20" s="356"/>
      <c r="H20" s="356"/>
    </row>
    <row r="21" spans="1:13" ht="30" customHeight="1" x14ac:dyDescent="0.55000000000000004">
      <c r="A21" s="357" t="s">
        <v>536</v>
      </c>
      <c r="B21" s="358"/>
      <c r="C21" s="96">
        <f>SUM(C13:C20)</f>
        <v>2756826</v>
      </c>
      <c r="D21" s="349"/>
      <c r="E21" s="350"/>
      <c r="F21" s="350"/>
      <c r="G21" s="350"/>
      <c r="H21" s="351"/>
      <c r="I21" s="373" t="str">
        <f>IF(C9=C21,"","←収入の部と支出の部の合計金額が一致していません。")</f>
        <v/>
      </c>
      <c r="J21" s="374"/>
      <c r="K21" s="374"/>
      <c r="L21" s="374"/>
      <c r="M21" s="374"/>
    </row>
    <row r="22" spans="1:13" ht="33" customHeight="1" x14ac:dyDescent="0.55000000000000004">
      <c r="F22" s="84" t="str">
        <f>"令和８年"&amp;基本情報入力シート!G79&amp;"月"&amp;基本情報入力シート!I79&amp;"日"</f>
        <v>令和８年10月9日</v>
      </c>
    </row>
    <row r="23" spans="1:13" ht="27.75" customHeight="1" x14ac:dyDescent="0.55000000000000004">
      <c r="A23" s="369" t="s">
        <v>539</v>
      </c>
      <c r="B23" s="369"/>
      <c r="C23" s="369"/>
      <c r="D23" s="369"/>
      <c r="E23" s="369"/>
      <c r="F23" s="369"/>
      <c r="G23" s="369"/>
      <c r="H23" s="369"/>
    </row>
    <row r="24" spans="1:13" ht="24" customHeight="1" x14ac:dyDescent="0.55000000000000004">
      <c r="A24" s="352" t="str">
        <f>基本情報入力シート!J19&amp;"　"&amp;基本情報入力シート!J25&amp;"　"&amp;基本情報入力シート!J26</f>
        <v>株式会社　◇◇ケアサービス　代表取締役　長野　太郎</v>
      </c>
      <c r="B24" s="352"/>
      <c r="C24" s="352"/>
      <c r="D24" s="352"/>
      <c r="E24" s="352"/>
      <c r="F24" s="352"/>
      <c r="G24" s="352"/>
      <c r="H24" s="352"/>
    </row>
    <row r="26" spans="1:13" x14ac:dyDescent="0.55000000000000004">
      <c r="A26" s="83"/>
    </row>
  </sheetData>
  <sheetProtection selectLockedCells="1"/>
  <mergeCells count="31">
    <mergeCell ref="I21:M21"/>
    <mergeCell ref="A2:H2"/>
    <mergeCell ref="E3:H3"/>
    <mergeCell ref="A6:B6"/>
    <mergeCell ref="D6:H6"/>
    <mergeCell ref="A7:B7"/>
    <mergeCell ref="D7:H7"/>
    <mergeCell ref="A16:B16"/>
    <mergeCell ref="D16:H16"/>
    <mergeCell ref="A8:B8"/>
    <mergeCell ref="D8:H8"/>
    <mergeCell ref="A9:B9"/>
    <mergeCell ref="D9:H9"/>
    <mergeCell ref="A12:B12"/>
    <mergeCell ref="D12:H12"/>
    <mergeCell ref="A13:B14"/>
    <mergeCell ref="C13:C14"/>
    <mergeCell ref="D13:H14"/>
    <mergeCell ref="A15:B15"/>
    <mergeCell ref="D15:H15"/>
    <mergeCell ref="A23:H23"/>
    <mergeCell ref="A18:B18"/>
    <mergeCell ref="D18:H18"/>
    <mergeCell ref="A19:B19"/>
    <mergeCell ref="D19:H19"/>
    <mergeCell ref="A24:H24"/>
    <mergeCell ref="A17:B17"/>
    <mergeCell ref="D17:H17"/>
    <mergeCell ref="A20:B20"/>
    <mergeCell ref="D20:H20"/>
    <mergeCell ref="A21:B21"/>
  </mergeCells>
  <phoneticPr fontId="2"/>
  <conditionalFormatting sqref="I21">
    <cfRule type="expression" dxfId="0" priority="1">
      <formula>C9&lt;&gt;C21</formula>
    </cfRule>
  </conditionalFormatting>
  <hyperlinks>
    <hyperlink ref="I5" location="目次!A1" display="目次に戻る" xr:uid="{82CF853D-6C6C-4925-A60A-D5C6CEB1C297}"/>
  </hyperlinks>
  <pageMargins left="0.70866141732283472" right="0" top="0.74803149606299213" bottom="0.74803149606299213" header="0.11811023622047245"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802DB-09D6-4CBC-9EC6-0BC31501D7EE}">
  <sheetPr codeName="Sheet11">
    <tabColor rgb="FF0070C0"/>
    <pageSetUpPr fitToPage="1"/>
  </sheetPr>
  <dimension ref="A1:AN35"/>
  <sheetViews>
    <sheetView showGridLines="0" view="pageBreakPreview" topLeftCell="A11" zoomScaleNormal="100" zoomScaleSheetLayoutView="100" workbookViewId="0">
      <selection activeCell="A23" sqref="A23:AM24"/>
    </sheetView>
  </sheetViews>
  <sheetFormatPr defaultColWidth="2.58203125" defaultRowHeight="18.5" customHeight="1" x14ac:dyDescent="0.55000000000000004"/>
  <cols>
    <col min="1" max="39" width="2.58203125" style="99"/>
    <col min="40" max="40" width="11" style="99" bestFit="1" customWidth="1"/>
    <col min="41" max="16384" width="2.58203125" style="99"/>
  </cols>
  <sheetData>
    <row r="1" spans="1:40" ht="18.5" customHeight="1" x14ac:dyDescent="0.55000000000000004">
      <c r="A1" s="822" t="s">
        <v>644</v>
      </c>
      <c r="B1" s="823"/>
      <c r="C1" s="823"/>
      <c r="D1" s="823"/>
      <c r="E1" s="823"/>
      <c r="F1" s="823"/>
      <c r="G1" s="823"/>
      <c r="H1" s="823"/>
      <c r="I1" s="823"/>
    </row>
    <row r="2" spans="1:40" ht="18.5" customHeight="1" x14ac:dyDescent="0.55000000000000004">
      <c r="A2" s="98"/>
    </row>
    <row r="3" spans="1:40" ht="18.5" customHeight="1" x14ac:dyDescent="0.55000000000000004">
      <c r="A3" s="98"/>
    </row>
    <row r="4" spans="1:40" ht="18.5" customHeight="1" x14ac:dyDescent="0.55000000000000004">
      <c r="A4" s="824" t="s">
        <v>645</v>
      </c>
      <c r="B4" s="824"/>
      <c r="C4" s="824"/>
      <c r="D4" s="824"/>
      <c r="E4" s="824"/>
      <c r="F4" s="824"/>
      <c r="G4" s="824"/>
      <c r="H4" s="824"/>
      <c r="I4" s="824"/>
      <c r="J4" s="824"/>
      <c r="K4" s="824"/>
      <c r="L4" s="824"/>
      <c r="M4" s="824"/>
      <c r="N4" s="824"/>
      <c r="O4" s="824"/>
      <c r="P4" s="824"/>
      <c r="Q4" s="824"/>
      <c r="R4" s="824"/>
      <c r="S4" s="824"/>
      <c r="T4" s="824"/>
      <c r="U4" s="824"/>
      <c r="V4" s="824"/>
      <c r="W4" s="824"/>
      <c r="X4" s="824"/>
      <c r="Y4" s="824"/>
      <c r="Z4" s="824"/>
      <c r="AA4" s="824"/>
      <c r="AB4" s="824"/>
      <c r="AC4" s="824"/>
      <c r="AD4" s="824"/>
      <c r="AE4" s="824"/>
      <c r="AF4" s="824"/>
      <c r="AG4" s="824"/>
      <c r="AH4" s="824"/>
      <c r="AI4" s="824"/>
      <c r="AJ4" s="824"/>
      <c r="AK4" s="824"/>
      <c r="AL4" s="824"/>
      <c r="AM4" s="824"/>
    </row>
    <row r="5" spans="1:40" ht="18.5" customHeight="1" x14ac:dyDescent="0.55000000000000004">
      <c r="A5" s="97"/>
      <c r="B5" s="97"/>
      <c r="C5" s="97"/>
      <c r="D5" s="97"/>
      <c r="E5" s="97"/>
      <c r="F5" s="97"/>
      <c r="G5" s="97"/>
      <c r="H5" s="97"/>
      <c r="I5" s="97"/>
      <c r="AN5" s="346" t="s">
        <v>730</v>
      </c>
    </row>
    <row r="6" spans="1:40" ht="18.5" customHeight="1" x14ac:dyDescent="0.55000000000000004">
      <c r="A6" s="97"/>
      <c r="B6" s="97"/>
      <c r="C6" s="97"/>
      <c r="D6" s="97"/>
      <c r="E6" s="97"/>
      <c r="AC6" s="100"/>
      <c r="AJ6" s="99" t="s">
        <v>656</v>
      </c>
      <c r="AL6" s="100"/>
      <c r="AM6" s="100" t="s">
        <v>657</v>
      </c>
    </row>
    <row r="7" spans="1:40" ht="18.5" customHeight="1" x14ac:dyDescent="0.55000000000000004">
      <c r="A7" s="97"/>
      <c r="B7" s="97"/>
      <c r="C7" s="97"/>
      <c r="D7" s="97"/>
      <c r="E7" s="97"/>
      <c r="AA7" s="100"/>
      <c r="AB7" s="100"/>
      <c r="AC7" s="100"/>
      <c r="AI7" s="99" t="s">
        <v>12</v>
      </c>
      <c r="AK7" s="99" t="s">
        <v>66</v>
      </c>
      <c r="AM7" s="99" t="s">
        <v>483</v>
      </c>
    </row>
    <row r="8" spans="1:40" ht="18.5" customHeight="1" x14ac:dyDescent="0.55000000000000004">
      <c r="A8" s="97"/>
      <c r="B8" s="97"/>
      <c r="C8" s="97"/>
      <c r="D8" s="97"/>
      <c r="E8" s="97"/>
      <c r="AA8" s="100"/>
      <c r="AB8" s="100"/>
      <c r="AC8" s="100"/>
    </row>
    <row r="9" spans="1:40" ht="18.5" customHeight="1" x14ac:dyDescent="0.55000000000000004">
      <c r="A9" s="97" t="s">
        <v>646</v>
      </c>
    </row>
    <row r="10" spans="1:40" ht="18.5" customHeight="1" x14ac:dyDescent="0.55000000000000004">
      <c r="A10" s="97"/>
    </row>
    <row r="11" spans="1:40" ht="18.5" customHeight="1" x14ac:dyDescent="0.55000000000000004">
      <c r="A11" s="97"/>
      <c r="P11" s="97" t="s">
        <v>647</v>
      </c>
    </row>
    <row r="12" spans="1:40" ht="18.5" customHeight="1" x14ac:dyDescent="0.55000000000000004">
      <c r="A12" s="97"/>
      <c r="B12" s="97"/>
      <c r="C12" s="97"/>
      <c r="D12" s="97"/>
      <c r="E12" s="97"/>
      <c r="P12" s="97" t="s">
        <v>648</v>
      </c>
      <c r="W12" s="826" t="str">
        <f>基本情報入力シート!J21&amp;"　"&amp;基本情報入力シート!J23</f>
        <v>長野県△△市□□□1-1　☆☆ビル　１階</v>
      </c>
      <c r="X12" s="826"/>
      <c r="Y12" s="826"/>
      <c r="Z12" s="826"/>
      <c r="AA12" s="826"/>
      <c r="AB12" s="826"/>
      <c r="AC12" s="826"/>
      <c r="AD12" s="826"/>
      <c r="AE12" s="826"/>
      <c r="AF12" s="826"/>
      <c r="AG12" s="826"/>
      <c r="AH12" s="826"/>
      <c r="AI12" s="826"/>
      <c r="AJ12" s="826"/>
      <c r="AK12" s="826"/>
      <c r="AL12" s="826"/>
      <c r="AM12" s="826"/>
    </row>
    <row r="13" spans="1:40" ht="18.5" customHeight="1" x14ac:dyDescent="0.55000000000000004">
      <c r="A13" s="97"/>
      <c r="B13" s="97"/>
      <c r="C13" s="97"/>
      <c r="D13" s="97"/>
      <c r="E13" s="97"/>
      <c r="P13" s="97" t="s">
        <v>649</v>
      </c>
      <c r="W13" s="827" t="str">
        <f>基本情報入力シート!J19</f>
        <v>株式会社　◇◇ケアサービス</v>
      </c>
      <c r="X13" s="827"/>
      <c r="Y13" s="827"/>
      <c r="Z13" s="827"/>
      <c r="AA13" s="827"/>
      <c r="AB13" s="827"/>
      <c r="AC13" s="827"/>
      <c r="AD13" s="827"/>
      <c r="AE13" s="827"/>
      <c r="AF13" s="827"/>
      <c r="AG13" s="827"/>
      <c r="AH13" s="827"/>
      <c r="AI13" s="827"/>
      <c r="AJ13" s="827"/>
      <c r="AK13" s="827"/>
      <c r="AL13" s="827"/>
      <c r="AM13" s="827"/>
    </row>
    <row r="14" spans="1:40" ht="18.5" customHeight="1" x14ac:dyDescent="0.55000000000000004">
      <c r="A14" s="97"/>
      <c r="B14" s="97"/>
      <c r="C14" s="97"/>
      <c r="D14" s="97"/>
      <c r="E14" s="97"/>
      <c r="P14" s="97" t="s">
        <v>650</v>
      </c>
      <c r="W14" s="826" t="str">
        <f>基本情報入力シート!J25&amp;"　"&amp;基本情報入力シート!J26</f>
        <v>代表取締役　長野　太郎</v>
      </c>
      <c r="X14" s="826"/>
      <c r="Y14" s="826"/>
      <c r="Z14" s="826"/>
      <c r="AA14" s="826"/>
      <c r="AB14" s="826"/>
      <c r="AC14" s="826"/>
      <c r="AD14" s="826"/>
      <c r="AE14" s="826"/>
      <c r="AF14" s="826"/>
      <c r="AG14" s="826"/>
      <c r="AH14" s="826"/>
      <c r="AI14" s="826"/>
      <c r="AJ14" s="826"/>
      <c r="AK14" s="826"/>
      <c r="AL14" s="826"/>
      <c r="AM14" s="826"/>
    </row>
    <row r="15" spans="1:40" ht="18.5" customHeight="1" x14ac:dyDescent="0.55000000000000004">
      <c r="A15" s="97"/>
      <c r="B15" s="97"/>
      <c r="C15" s="97"/>
      <c r="D15" s="97"/>
      <c r="E15" s="97"/>
      <c r="F15" s="97"/>
      <c r="G15" s="97"/>
      <c r="H15" s="97"/>
      <c r="I15" s="97"/>
    </row>
    <row r="16" spans="1:40" ht="18.5" customHeight="1" x14ac:dyDescent="0.55000000000000004">
      <c r="A16" s="828" t="s">
        <v>655</v>
      </c>
      <c r="B16" s="828"/>
      <c r="C16" s="828"/>
      <c r="D16" s="828"/>
      <c r="E16" s="828"/>
      <c r="F16" s="828"/>
      <c r="G16" s="828"/>
      <c r="H16" s="828"/>
      <c r="I16" s="828"/>
      <c r="J16" s="828"/>
      <c r="K16" s="828"/>
      <c r="L16" s="828"/>
      <c r="M16" s="828"/>
      <c r="N16" s="828"/>
      <c r="O16" s="828"/>
      <c r="P16" s="828"/>
      <c r="Q16" s="828"/>
      <c r="R16" s="828"/>
      <c r="S16" s="828"/>
      <c r="T16" s="828"/>
      <c r="U16" s="828"/>
      <c r="V16" s="828"/>
      <c r="W16" s="828"/>
      <c r="X16" s="828"/>
      <c r="Y16" s="828"/>
      <c r="Z16" s="828"/>
      <c r="AA16" s="828"/>
      <c r="AB16" s="828"/>
      <c r="AC16" s="828"/>
      <c r="AD16" s="828"/>
      <c r="AE16" s="828"/>
      <c r="AF16" s="828"/>
      <c r="AG16" s="828"/>
      <c r="AH16" s="828"/>
      <c r="AI16" s="828"/>
      <c r="AJ16" s="828"/>
      <c r="AK16" s="828"/>
      <c r="AL16" s="828"/>
      <c r="AM16" s="828"/>
    </row>
    <row r="17" spans="1:39" ht="18.5" customHeight="1" x14ac:dyDescent="0.55000000000000004">
      <c r="A17" s="828"/>
      <c r="B17" s="828"/>
      <c r="C17" s="828"/>
      <c r="D17" s="828"/>
      <c r="E17" s="828"/>
      <c r="F17" s="828"/>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c r="AE17" s="828"/>
      <c r="AF17" s="828"/>
      <c r="AG17" s="828"/>
      <c r="AH17" s="828"/>
      <c r="AI17" s="828"/>
      <c r="AJ17" s="828"/>
      <c r="AK17" s="828"/>
      <c r="AL17" s="828"/>
      <c r="AM17" s="828"/>
    </row>
    <row r="18" spans="1:39" ht="18.5" customHeight="1" x14ac:dyDescent="0.55000000000000004">
      <c r="A18" s="828"/>
      <c r="B18" s="828"/>
      <c r="C18" s="828"/>
      <c r="D18" s="828"/>
      <c r="E18" s="828"/>
      <c r="F18" s="828"/>
      <c r="G18" s="828"/>
      <c r="H18" s="828"/>
      <c r="I18" s="828"/>
      <c r="J18" s="828"/>
      <c r="K18" s="828"/>
      <c r="L18" s="828"/>
      <c r="M18" s="828"/>
      <c r="N18" s="828"/>
      <c r="O18" s="828"/>
      <c r="P18" s="828"/>
      <c r="Q18" s="828"/>
      <c r="R18" s="828"/>
      <c r="S18" s="828"/>
      <c r="T18" s="828"/>
      <c r="U18" s="828"/>
      <c r="V18" s="828"/>
      <c r="W18" s="828"/>
      <c r="X18" s="828"/>
      <c r="Y18" s="828"/>
      <c r="Z18" s="828"/>
      <c r="AA18" s="828"/>
      <c r="AB18" s="828"/>
      <c r="AC18" s="828"/>
      <c r="AD18" s="828"/>
      <c r="AE18" s="828"/>
      <c r="AF18" s="828"/>
      <c r="AG18" s="828"/>
      <c r="AH18" s="828"/>
      <c r="AI18" s="828"/>
      <c r="AJ18" s="828"/>
      <c r="AK18" s="828"/>
      <c r="AL18" s="828"/>
      <c r="AM18" s="828"/>
    </row>
    <row r="19" spans="1:39" ht="18.5" customHeight="1" x14ac:dyDescent="0.55000000000000004">
      <c r="A19" s="97"/>
      <c r="B19" s="97"/>
      <c r="C19" s="97"/>
      <c r="D19" s="97"/>
      <c r="E19" s="97"/>
      <c r="F19" s="97"/>
      <c r="G19" s="97"/>
      <c r="H19" s="97"/>
      <c r="I19" s="97"/>
    </row>
    <row r="20" spans="1:39" ht="18.5" customHeight="1" x14ac:dyDescent="0.55000000000000004">
      <c r="A20" s="829" t="s">
        <v>651</v>
      </c>
      <c r="B20" s="829"/>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row>
    <row r="21" spans="1:39" ht="18.5" customHeight="1" x14ac:dyDescent="0.55000000000000004">
      <c r="A21" s="97"/>
      <c r="B21" s="97"/>
      <c r="C21" s="97"/>
      <c r="D21" s="97"/>
      <c r="E21" s="97"/>
      <c r="F21" s="97"/>
      <c r="G21" s="97"/>
      <c r="H21" s="97"/>
      <c r="I21" s="97"/>
    </row>
    <row r="22" spans="1:39" ht="18.5" customHeight="1" x14ac:dyDescent="0.55000000000000004">
      <c r="A22" s="831" t="s">
        <v>652</v>
      </c>
      <c r="B22" s="823"/>
      <c r="C22" s="823"/>
      <c r="D22" s="823"/>
      <c r="E22" s="823"/>
      <c r="F22" s="823"/>
      <c r="G22" s="823"/>
      <c r="H22" s="823"/>
      <c r="I22" s="823"/>
    </row>
    <row r="23" spans="1:39" ht="18.5" customHeight="1" x14ac:dyDescent="0.55000000000000004">
      <c r="A23" s="825" t="s">
        <v>797</v>
      </c>
      <c r="B23" s="825"/>
      <c r="C23" s="825"/>
      <c r="D23" s="825"/>
      <c r="E23" s="825"/>
      <c r="F23" s="825"/>
      <c r="G23" s="825"/>
      <c r="H23" s="825"/>
      <c r="I23" s="825"/>
      <c r="J23" s="825"/>
      <c r="K23" s="825"/>
      <c r="L23" s="825"/>
      <c r="M23" s="825"/>
      <c r="N23" s="825"/>
      <c r="O23" s="825"/>
      <c r="P23" s="825"/>
      <c r="Q23" s="825"/>
      <c r="R23" s="825"/>
      <c r="S23" s="825"/>
      <c r="T23" s="825"/>
      <c r="U23" s="825"/>
      <c r="V23" s="825"/>
      <c r="W23" s="825"/>
      <c r="X23" s="825"/>
      <c r="Y23" s="825"/>
      <c r="Z23" s="825"/>
      <c r="AA23" s="825"/>
      <c r="AB23" s="825"/>
      <c r="AC23" s="825"/>
      <c r="AD23" s="825"/>
      <c r="AE23" s="825"/>
      <c r="AF23" s="825"/>
      <c r="AG23" s="825"/>
      <c r="AH23" s="825"/>
      <c r="AI23" s="825"/>
      <c r="AJ23" s="825"/>
      <c r="AK23" s="825"/>
      <c r="AL23" s="825"/>
      <c r="AM23" s="825"/>
    </row>
    <row r="24" spans="1:39" ht="18.5" customHeight="1" x14ac:dyDescent="0.55000000000000004">
      <c r="A24" s="825"/>
      <c r="B24" s="825"/>
      <c r="C24" s="825"/>
      <c r="D24" s="825"/>
      <c r="E24" s="825"/>
      <c r="F24" s="825"/>
      <c r="G24" s="825"/>
      <c r="H24" s="825"/>
      <c r="I24" s="825"/>
      <c r="J24" s="825"/>
      <c r="K24" s="825"/>
      <c r="L24" s="825"/>
      <c r="M24" s="825"/>
      <c r="N24" s="825"/>
      <c r="O24" s="825"/>
      <c r="P24" s="825"/>
      <c r="Q24" s="825"/>
      <c r="R24" s="825"/>
      <c r="S24" s="825"/>
      <c r="T24" s="825"/>
      <c r="U24" s="825"/>
      <c r="V24" s="825"/>
      <c r="W24" s="825"/>
      <c r="X24" s="825"/>
      <c r="Y24" s="825"/>
      <c r="Z24" s="825"/>
      <c r="AA24" s="825"/>
      <c r="AB24" s="825"/>
      <c r="AC24" s="825"/>
      <c r="AD24" s="825"/>
      <c r="AE24" s="825"/>
      <c r="AF24" s="825"/>
      <c r="AG24" s="825"/>
      <c r="AH24" s="825"/>
      <c r="AI24" s="825"/>
      <c r="AJ24" s="825"/>
      <c r="AK24" s="825"/>
      <c r="AL24" s="825"/>
      <c r="AM24" s="825"/>
    </row>
    <row r="25" spans="1:39" ht="18.5" customHeight="1" x14ac:dyDescent="0.55000000000000004">
      <c r="A25" s="830" t="s">
        <v>653</v>
      </c>
      <c r="B25" s="830"/>
      <c r="C25" s="830"/>
      <c r="D25" s="830"/>
      <c r="E25" s="830"/>
      <c r="F25" s="830"/>
      <c r="G25" s="830"/>
      <c r="H25" s="830"/>
      <c r="I25" s="830"/>
      <c r="J25" s="830"/>
    </row>
    <row r="26" spans="1:39" ht="18.5" customHeight="1" x14ac:dyDescent="0.55000000000000004">
      <c r="A26" s="825" t="s">
        <v>796</v>
      </c>
      <c r="B26" s="825"/>
      <c r="C26" s="825"/>
      <c r="D26" s="825"/>
      <c r="E26" s="825"/>
      <c r="F26" s="825"/>
      <c r="G26" s="825"/>
      <c r="H26" s="825"/>
      <c r="I26" s="825"/>
      <c r="J26" s="825"/>
      <c r="K26" s="825"/>
      <c r="L26" s="825"/>
      <c r="M26" s="825"/>
      <c r="N26" s="825"/>
      <c r="O26" s="825"/>
      <c r="P26" s="825"/>
      <c r="Q26" s="825"/>
      <c r="R26" s="825"/>
      <c r="S26" s="825"/>
      <c r="T26" s="825"/>
      <c r="U26" s="825"/>
      <c r="V26" s="825"/>
      <c r="W26" s="825"/>
      <c r="X26" s="825"/>
      <c r="Y26" s="825"/>
      <c r="Z26" s="825"/>
      <c r="AA26" s="825"/>
      <c r="AB26" s="825"/>
      <c r="AC26" s="825"/>
      <c r="AD26" s="825"/>
      <c r="AE26" s="825"/>
      <c r="AF26" s="825"/>
      <c r="AG26" s="825"/>
      <c r="AH26" s="825"/>
      <c r="AI26" s="825"/>
      <c r="AJ26" s="825"/>
      <c r="AK26" s="825"/>
      <c r="AL26" s="825"/>
      <c r="AM26" s="825"/>
    </row>
    <row r="27" spans="1:39" ht="18.5" customHeight="1" x14ac:dyDescent="0.55000000000000004">
      <c r="A27" s="825"/>
      <c r="B27" s="825"/>
      <c r="C27" s="825"/>
      <c r="D27" s="825"/>
      <c r="E27" s="825"/>
      <c r="F27" s="825"/>
      <c r="G27" s="825"/>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c r="AH27" s="825"/>
      <c r="AI27" s="825"/>
      <c r="AJ27" s="825"/>
      <c r="AK27" s="825"/>
      <c r="AL27" s="825"/>
      <c r="AM27" s="825"/>
    </row>
    <row r="28" spans="1:39" ht="18.5" customHeight="1" x14ac:dyDescent="0.55000000000000004">
      <c r="A28" s="97"/>
    </row>
    <row r="29" spans="1:39" ht="18.5" customHeight="1" x14ac:dyDescent="0.55000000000000004">
      <c r="A29" s="97"/>
    </row>
    <row r="30" spans="1:39" ht="18.5" customHeight="1" x14ac:dyDescent="0.55000000000000004">
      <c r="A30" s="97"/>
    </row>
    <row r="31" spans="1:39" ht="18.5" customHeight="1" x14ac:dyDescent="0.55000000000000004">
      <c r="A31" s="97"/>
    </row>
    <row r="32" spans="1:39" ht="18.5" customHeight="1" x14ac:dyDescent="0.55000000000000004">
      <c r="A32" s="97"/>
    </row>
    <row r="33" spans="1:9" ht="18.5" customHeight="1" x14ac:dyDescent="0.55000000000000004">
      <c r="A33" s="97"/>
    </row>
    <row r="34" spans="1:9" ht="18.5" customHeight="1" x14ac:dyDescent="0.55000000000000004">
      <c r="A34" s="97"/>
      <c r="B34" s="97"/>
      <c r="C34" s="97"/>
      <c r="D34" s="97"/>
      <c r="E34" s="97"/>
      <c r="F34" s="97"/>
      <c r="G34" s="97"/>
      <c r="H34" s="97"/>
      <c r="I34" s="97"/>
    </row>
    <row r="35" spans="1:9" ht="18.5" customHeight="1" x14ac:dyDescent="0.55000000000000004">
      <c r="A35" s="101" t="s">
        <v>654</v>
      </c>
    </row>
  </sheetData>
  <sheetProtection algorithmName="SHA-512" hashValue="nzTbRvKXMW2XHXs1cS1L+DlPcXZ1sqrOEay5uhPTu4jFl9xtan8luFUuM7XnTEw+KxSd7KgdZfBTc3qcTmxVtA==" saltValue="46v4tN7AgBZ+4qY46jNMVQ==" spinCount="100000" sheet="1" objects="1" scenarios="1" selectLockedCells="1"/>
  <mergeCells count="11">
    <mergeCell ref="A1:I1"/>
    <mergeCell ref="A4:AM4"/>
    <mergeCell ref="A23:AM24"/>
    <mergeCell ref="A26:AM27"/>
    <mergeCell ref="W12:AM12"/>
    <mergeCell ref="W13:AM13"/>
    <mergeCell ref="W14:AM14"/>
    <mergeCell ref="A16:AM18"/>
    <mergeCell ref="A20:AK20"/>
    <mergeCell ref="A25:J25"/>
    <mergeCell ref="A22:I22"/>
  </mergeCells>
  <phoneticPr fontId="2"/>
  <hyperlinks>
    <hyperlink ref="AN5" location="目次!A1" display="目次に戻る" xr:uid="{51F5DF18-6CD1-401A-A933-FBB5E5C6AD5C}"/>
  </hyperlinks>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13EA-438A-453D-B194-DBEE2EAA1E9E}">
  <sheetPr>
    <tabColor rgb="FF0070C0"/>
    <pageSetUpPr fitToPage="1"/>
  </sheetPr>
  <dimension ref="A1:AN42"/>
  <sheetViews>
    <sheetView showGridLines="0" tabSelected="1" view="pageBreakPreview" topLeftCell="A15" zoomScaleNormal="100" zoomScaleSheetLayoutView="100" workbookViewId="0">
      <selection activeCell="D30" sqref="D30:J30"/>
    </sheetView>
  </sheetViews>
  <sheetFormatPr defaultColWidth="2.58203125" defaultRowHeight="18.5" customHeight="1" x14ac:dyDescent="0.55000000000000004"/>
  <cols>
    <col min="1" max="39" width="2.58203125" style="319"/>
    <col min="40" max="40" width="53.83203125" style="319" customWidth="1"/>
    <col min="41" max="16384" width="2.58203125" style="319"/>
  </cols>
  <sheetData>
    <row r="1" spans="1:40" ht="18.5" customHeight="1" x14ac:dyDescent="0.55000000000000004">
      <c r="A1" s="313"/>
      <c r="B1" s="848" t="s">
        <v>709</v>
      </c>
      <c r="C1" s="849"/>
      <c r="D1" s="849"/>
      <c r="E1" s="849"/>
      <c r="F1" s="849"/>
      <c r="G1" s="849"/>
      <c r="H1" s="849"/>
      <c r="I1" s="849"/>
      <c r="J1" s="313"/>
    </row>
    <row r="2" spans="1:40" ht="18.5" customHeight="1" x14ac:dyDescent="0.55000000000000004">
      <c r="A2" s="313"/>
      <c r="B2" s="313"/>
      <c r="C2" s="313"/>
      <c r="D2" s="313"/>
      <c r="E2" s="313"/>
      <c r="F2" s="313"/>
      <c r="G2" s="313"/>
      <c r="H2" s="313"/>
      <c r="I2" s="313"/>
      <c r="J2" s="313"/>
    </row>
    <row r="3" spans="1:40" ht="18.5" customHeight="1" x14ac:dyDescent="0.55000000000000004">
      <c r="A3" s="313"/>
      <c r="B3" s="851" t="s">
        <v>687</v>
      </c>
      <c r="C3" s="851"/>
      <c r="D3" s="851"/>
      <c r="E3" s="851"/>
      <c r="F3" s="851"/>
      <c r="G3" s="851"/>
      <c r="H3" s="851"/>
      <c r="I3" s="851"/>
      <c r="J3" s="851"/>
      <c r="K3" s="851"/>
      <c r="L3" s="851"/>
      <c r="M3" s="851"/>
      <c r="N3" s="851"/>
      <c r="O3" s="851"/>
      <c r="P3" s="851"/>
      <c r="Q3" s="851"/>
      <c r="R3" s="851"/>
      <c r="S3" s="851"/>
      <c r="T3" s="851"/>
      <c r="U3" s="851"/>
      <c r="V3" s="851"/>
      <c r="W3" s="851"/>
      <c r="X3" s="851"/>
      <c r="Y3" s="851"/>
      <c r="Z3" s="851"/>
      <c r="AA3" s="851"/>
      <c r="AB3" s="851"/>
      <c r="AC3" s="851"/>
      <c r="AD3" s="851"/>
      <c r="AE3" s="851"/>
      <c r="AF3" s="851"/>
      <c r="AG3" s="851"/>
      <c r="AH3" s="851"/>
      <c r="AI3" s="851"/>
      <c r="AJ3" s="851"/>
      <c r="AK3" s="851"/>
      <c r="AL3" s="851"/>
    </row>
    <row r="4" spans="1:40" ht="18.5" customHeight="1" x14ac:dyDescent="0.55000000000000004">
      <c r="A4" s="313"/>
      <c r="B4" s="313"/>
      <c r="C4" s="313"/>
      <c r="D4" s="313"/>
      <c r="E4" s="313"/>
      <c r="F4" s="313"/>
      <c r="G4" s="313"/>
      <c r="H4" s="313"/>
      <c r="I4" s="313"/>
      <c r="J4" s="313"/>
    </row>
    <row r="5" spans="1:40" ht="18.5" customHeight="1" x14ac:dyDescent="0.55000000000000004">
      <c r="A5" s="313"/>
      <c r="B5" s="313"/>
      <c r="C5" s="313"/>
      <c r="D5" s="313"/>
      <c r="E5" s="313"/>
      <c r="J5" s="313"/>
      <c r="AI5" s="850" t="s">
        <v>688</v>
      </c>
      <c r="AJ5" s="850"/>
      <c r="AK5" s="850"/>
      <c r="AL5" s="850"/>
      <c r="AN5" s="348" t="s">
        <v>730</v>
      </c>
    </row>
    <row r="6" spans="1:40" ht="18.5" customHeight="1" x14ac:dyDescent="0.55000000000000004">
      <c r="A6" s="313"/>
      <c r="B6" s="313"/>
      <c r="C6" s="313"/>
      <c r="D6" s="313"/>
      <c r="E6" s="313"/>
      <c r="J6" s="313"/>
      <c r="AD6" s="850" t="s">
        <v>689</v>
      </c>
      <c r="AE6" s="850"/>
      <c r="AF6" s="850"/>
      <c r="AG6" s="850"/>
      <c r="AH6" s="850"/>
      <c r="AI6" s="850"/>
      <c r="AJ6" s="850"/>
      <c r="AK6" s="850"/>
      <c r="AL6" s="850"/>
    </row>
    <row r="7" spans="1:40" ht="18.5" customHeight="1" x14ac:dyDescent="0.55000000000000004">
      <c r="A7" s="313"/>
      <c r="B7" s="313"/>
      <c r="C7" s="313"/>
      <c r="D7" s="313"/>
      <c r="E7" s="313"/>
      <c r="F7" s="313"/>
      <c r="G7" s="313"/>
      <c r="H7" s="313"/>
      <c r="I7" s="313"/>
      <c r="J7" s="313"/>
    </row>
    <row r="8" spans="1:40" ht="18.5" customHeight="1" x14ac:dyDescent="0.55000000000000004">
      <c r="A8" s="313"/>
      <c r="B8" s="313" t="s">
        <v>646</v>
      </c>
      <c r="J8" s="313"/>
    </row>
    <row r="9" spans="1:40" ht="18.5" customHeight="1" x14ac:dyDescent="0.55000000000000004">
      <c r="A9" s="313"/>
      <c r="B9" s="313"/>
      <c r="C9" s="313"/>
      <c r="D9" s="313"/>
      <c r="E9" s="313"/>
      <c r="F9" s="313"/>
      <c r="G9" s="313"/>
      <c r="H9" s="313"/>
      <c r="I9" s="313"/>
      <c r="J9" s="313"/>
    </row>
    <row r="10" spans="1:40" ht="18.5" customHeight="1" x14ac:dyDescent="0.55000000000000004">
      <c r="A10" s="313"/>
      <c r="B10" s="313"/>
      <c r="C10" s="313"/>
      <c r="D10" s="313"/>
      <c r="E10" s="313"/>
      <c r="J10" s="313"/>
      <c r="R10" s="313" t="s">
        <v>690</v>
      </c>
    </row>
    <row r="11" spans="1:40" ht="18.5" customHeight="1" x14ac:dyDescent="0.55000000000000004">
      <c r="A11" s="313"/>
      <c r="B11" s="313"/>
      <c r="C11" s="313"/>
      <c r="D11" s="313"/>
      <c r="E11" s="313"/>
      <c r="J11" s="313"/>
      <c r="S11" s="853" t="s">
        <v>648</v>
      </c>
      <c r="T11" s="853"/>
      <c r="U11" s="853"/>
      <c r="V11" s="853"/>
      <c r="W11" s="853"/>
      <c r="X11" s="853"/>
      <c r="Y11" s="853"/>
      <c r="Z11" s="854" t="str">
        <f>基本情報入力シート!J21&amp;"　"&amp;基本情報入力シート!J23</f>
        <v>長野県△△市□□□1-1　☆☆ビル　１階</v>
      </c>
      <c r="AA11" s="854"/>
      <c r="AB11" s="854"/>
      <c r="AC11" s="854"/>
      <c r="AD11" s="854"/>
      <c r="AE11" s="854"/>
      <c r="AF11" s="854"/>
      <c r="AG11" s="854"/>
      <c r="AH11" s="854"/>
      <c r="AI11" s="854"/>
      <c r="AJ11" s="854"/>
      <c r="AK11" s="854"/>
      <c r="AL11" s="854"/>
    </row>
    <row r="12" spans="1:40" ht="18.5" customHeight="1" x14ac:dyDescent="0.55000000000000004">
      <c r="A12" s="313"/>
      <c r="B12" s="313"/>
      <c r="C12" s="313"/>
      <c r="D12" s="313"/>
      <c r="E12" s="313"/>
      <c r="J12" s="313"/>
      <c r="S12" s="853" t="s">
        <v>649</v>
      </c>
      <c r="T12" s="853"/>
      <c r="U12" s="853"/>
      <c r="V12" s="853"/>
      <c r="W12" s="853"/>
      <c r="X12" s="853"/>
      <c r="Y12" s="853"/>
      <c r="Z12" s="854" t="str">
        <f>基本情報入力シート!J19</f>
        <v>株式会社　◇◇ケアサービス</v>
      </c>
      <c r="AA12" s="854"/>
      <c r="AB12" s="854"/>
      <c r="AC12" s="854"/>
      <c r="AD12" s="854"/>
      <c r="AE12" s="854"/>
      <c r="AF12" s="854"/>
      <c r="AG12" s="854"/>
      <c r="AH12" s="854"/>
      <c r="AI12" s="854"/>
      <c r="AJ12" s="854"/>
      <c r="AK12" s="854"/>
      <c r="AL12" s="854"/>
    </row>
    <row r="13" spans="1:40" ht="18.5" customHeight="1" x14ac:dyDescent="0.55000000000000004">
      <c r="A13" s="313"/>
      <c r="B13" s="313"/>
      <c r="C13" s="313"/>
      <c r="D13" s="313"/>
      <c r="E13" s="313"/>
      <c r="J13" s="313"/>
      <c r="S13" s="850" t="s">
        <v>650</v>
      </c>
      <c r="T13" s="850"/>
      <c r="U13" s="850"/>
      <c r="V13" s="850"/>
      <c r="W13" s="850"/>
      <c r="X13" s="850"/>
      <c r="Y13" s="850"/>
      <c r="Z13" s="854" t="str">
        <f>基本情報入力シート!J25&amp;"　"&amp;基本情報入力シート!J26</f>
        <v>代表取締役　長野　太郎</v>
      </c>
      <c r="AA13" s="854"/>
      <c r="AB13" s="854"/>
      <c r="AC13" s="854"/>
      <c r="AD13" s="854"/>
      <c r="AE13" s="854"/>
      <c r="AF13" s="854"/>
      <c r="AG13" s="854"/>
      <c r="AH13" s="854"/>
      <c r="AI13" s="854"/>
      <c r="AJ13" s="854"/>
      <c r="AK13" s="854"/>
      <c r="AL13" s="854"/>
    </row>
    <row r="14" spans="1:40" ht="18.5" customHeight="1" x14ac:dyDescent="0.55000000000000004">
      <c r="A14" s="313"/>
      <c r="B14" s="313"/>
      <c r="C14" s="313"/>
      <c r="D14" s="313"/>
      <c r="E14" s="313"/>
      <c r="F14" s="313"/>
      <c r="G14" s="313"/>
      <c r="H14" s="313"/>
      <c r="I14" s="313"/>
      <c r="J14" s="313"/>
    </row>
    <row r="15" spans="1:40" ht="18.5" customHeight="1" x14ac:dyDescent="0.55000000000000004">
      <c r="A15" s="313"/>
      <c r="B15" s="848" t="s">
        <v>706</v>
      </c>
      <c r="C15" s="848"/>
      <c r="D15" s="848"/>
      <c r="E15" s="848"/>
      <c r="F15" s="848"/>
      <c r="G15" s="848"/>
      <c r="H15" s="848"/>
      <c r="I15" s="848"/>
      <c r="J15" s="848"/>
      <c r="K15" s="848"/>
      <c r="L15" s="848"/>
      <c r="M15" s="848"/>
      <c r="N15" s="848"/>
      <c r="O15" s="848"/>
      <c r="P15" s="848"/>
      <c r="Q15" s="848"/>
      <c r="R15" s="848"/>
      <c r="S15" s="848"/>
      <c r="T15" s="848"/>
      <c r="U15" s="848"/>
      <c r="V15" s="848"/>
      <c r="W15" s="848"/>
      <c r="X15" s="848"/>
      <c r="Y15" s="848"/>
      <c r="Z15" s="848"/>
      <c r="AA15" s="848"/>
      <c r="AB15" s="848"/>
      <c r="AC15" s="848"/>
      <c r="AD15" s="848"/>
      <c r="AE15" s="848"/>
      <c r="AF15" s="848"/>
      <c r="AG15" s="848"/>
      <c r="AH15" s="848"/>
      <c r="AI15" s="848"/>
      <c r="AJ15" s="848"/>
      <c r="AK15" s="848"/>
      <c r="AL15" s="848"/>
    </row>
    <row r="16" spans="1:40" ht="18.5" customHeight="1" x14ac:dyDescent="0.55000000000000004">
      <c r="A16" s="313"/>
      <c r="B16" s="848"/>
      <c r="C16" s="848"/>
      <c r="D16" s="848"/>
      <c r="E16" s="848"/>
      <c r="F16" s="848"/>
      <c r="G16" s="848"/>
      <c r="H16" s="848"/>
      <c r="I16" s="848"/>
      <c r="J16" s="848"/>
      <c r="K16" s="848"/>
      <c r="L16" s="848"/>
      <c r="M16" s="848"/>
      <c r="N16" s="848"/>
      <c r="O16" s="848"/>
      <c r="P16" s="848"/>
      <c r="Q16" s="848"/>
      <c r="R16" s="848"/>
      <c r="S16" s="848"/>
      <c r="T16" s="848"/>
      <c r="U16" s="848"/>
      <c r="V16" s="848"/>
      <c r="W16" s="848"/>
      <c r="X16" s="848"/>
      <c r="Y16" s="848"/>
      <c r="Z16" s="848"/>
      <c r="AA16" s="848"/>
      <c r="AB16" s="848"/>
      <c r="AC16" s="848"/>
      <c r="AD16" s="848"/>
      <c r="AE16" s="848"/>
      <c r="AF16" s="848"/>
      <c r="AG16" s="848"/>
      <c r="AH16" s="848"/>
      <c r="AI16" s="848"/>
      <c r="AJ16" s="848"/>
      <c r="AK16" s="848"/>
      <c r="AL16" s="848"/>
    </row>
    <row r="17" spans="1:40" ht="18.5" customHeight="1" x14ac:dyDescent="0.55000000000000004">
      <c r="A17" s="313"/>
      <c r="B17" s="314"/>
      <c r="C17" s="314"/>
      <c r="D17" s="314"/>
      <c r="E17" s="314"/>
      <c r="F17" s="314"/>
      <c r="G17" s="314"/>
      <c r="H17" s="314"/>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row>
    <row r="18" spans="1:40" ht="18.5" customHeight="1" x14ac:dyDescent="0.55000000000000004">
      <c r="A18" s="313"/>
      <c r="B18" s="852" t="s">
        <v>651</v>
      </c>
      <c r="C18" s="852"/>
      <c r="D18" s="852"/>
      <c r="E18" s="852"/>
      <c r="F18" s="852"/>
      <c r="G18" s="852"/>
      <c r="H18" s="852"/>
      <c r="I18" s="852"/>
      <c r="J18" s="852"/>
      <c r="K18" s="852"/>
      <c r="L18" s="852"/>
      <c r="M18" s="852"/>
      <c r="N18" s="852"/>
      <c r="O18" s="852"/>
      <c r="P18" s="852"/>
      <c r="Q18" s="852"/>
      <c r="R18" s="852"/>
      <c r="S18" s="852"/>
      <c r="T18" s="852"/>
      <c r="U18" s="852"/>
      <c r="V18" s="852"/>
      <c r="W18" s="852"/>
      <c r="X18" s="852"/>
      <c r="Y18" s="852"/>
      <c r="Z18" s="852"/>
      <c r="AA18" s="852"/>
      <c r="AB18" s="852"/>
      <c r="AC18" s="852"/>
      <c r="AD18" s="852"/>
      <c r="AE18" s="852"/>
      <c r="AF18" s="852"/>
      <c r="AG18" s="852"/>
      <c r="AH18" s="852"/>
      <c r="AI18" s="852"/>
      <c r="AJ18" s="852"/>
      <c r="AK18" s="852"/>
      <c r="AL18" s="852"/>
    </row>
    <row r="19" spans="1:40" ht="18.5" customHeight="1" x14ac:dyDescent="0.55000000000000004">
      <c r="A19" s="313"/>
      <c r="B19" s="313"/>
      <c r="C19" s="313"/>
      <c r="D19" s="313"/>
      <c r="E19" s="313"/>
      <c r="F19" s="313"/>
      <c r="G19" s="313"/>
      <c r="H19" s="313"/>
      <c r="I19" s="313"/>
      <c r="J19" s="313"/>
    </row>
    <row r="20" spans="1:40" ht="18.5" customHeight="1" x14ac:dyDescent="0.55000000000000004">
      <c r="A20" s="313"/>
      <c r="B20" s="316">
        <v>1</v>
      </c>
      <c r="C20" s="320" t="s">
        <v>696</v>
      </c>
      <c r="J20" s="313"/>
    </row>
    <row r="21" spans="1:40" ht="18.5" customHeight="1" x14ac:dyDescent="0.55000000000000004">
      <c r="A21" s="313"/>
      <c r="B21" s="313"/>
      <c r="C21" s="318" t="s">
        <v>691</v>
      </c>
      <c r="J21" s="313"/>
    </row>
    <row r="22" spans="1:40" ht="18.5" customHeight="1" x14ac:dyDescent="0.55000000000000004">
      <c r="A22" s="313"/>
      <c r="B22" s="313"/>
      <c r="C22" s="313"/>
      <c r="D22" s="313"/>
      <c r="E22" s="313"/>
      <c r="F22" s="313"/>
      <c r="G22" s="313"/>
      <c r="H22" s="313"/>
      <c r="I22" s="313"/>
      <c r="J22" s="313"/>
    </row>
    <row r="23" spans="1:40" ht="18.5" customHeight="1" x14ac:dyDescent="0.55000000000000004">
      <c r="A23" s="313"/>
      <c r="B23" s="315">
        <v>2</v>
      </c>
      <c r="C23" s="319" t="s">
        <v>697</v>
      </c>
      <c r="J23" s="313"/>
    </row>
    <row r="24" spans="1:40" ht="18.5" customHeight="1" x14ac:dyDescent="0.55000000000000004">
      <c r="A24" s="313"/>
      <c r="B24" s="313"/>
      <c r="C24" s="317" t="s">
        <v>698</v>
      </c>
      <c r="D24" s="838">
        <f>基本情報入力シート!J61</f>
        <v>2756000</v>
      </c>
      <c r="E24" s="838"/>
      <c r="F24" s="838"/>
      <c r="G24" s="838"/>
      <c r="H24" s="838"/>
      <c r="I24" s="838"/>
      <c r="J24" s="838"/>
      <c r="K24" s="319" t="s">
        <v>5</v>
      </c>
    </row>
    <row r="25" spans="1:40" ht="18.5" customHeight="1" x14ac:dyDescent="0.55000000000000004">
      <c r="A25" s="313"/>
      <c r="B25" s="313"/>
      <c r="C25" s="313"/>
      <c r="D25" s="313"/>
      <c r="E25" s="313"/>
      <c r="F25" s="313"/>
      <c r="G25" s="313"/>
      <c r="H25" s="313"/>
      <c r="I25" s="313"/>
      <c r="J25" s="313"/>
    </row>
    <row r="26" spans="1:40" ht="18.5" customHeight="1" x14ac:dyDescent="0.55000000000000004">
      <c r="A26" s="313"/>
      <c r="B26" s="315">
        <v>3</v>
      </c>
      <c r="C26" s="319" t="s">
        <v>699</v>
      </c>
      <c r="J26" s="313"/>
    </row>
    <row r="27" spans="1:40" ht="18.5" customHeight="1" x14ac:dyDescent="0.55000000000000004">
      <c r="A27" s="313"/>
      <c r="B27" s="313"/>
      <c r="C27" s="317" t="s">
        <v>698</v>
      </c>
      <c r="D27" s="838">
        <v>0</v>
      </c>
      <c r="E27" s="838"/>
      <c r="F27" s="838"/>
      <c r="G27" s="838"/>
      <c r="H27" s="838"/>
      <c r="I27" s="838"/>
      <c r="J27" s="838"/>
      <c r="K27" s="319" t="s">
        <v>5</v>
      </c>
    </row>
    <row r="28" spans="1:40" ht="18.5" customHeight="1" x14ac:dyDescent="0.55000000000000004">
      <c r="A28" s="313"/>
      <c r="B28" s="313"/>
      <c r="C28" s="313"/>
      <c r="D28" s="313"/>
      <c r="E28" s="313"/>
      <c r="F28" s="313"/>
      <c r="G28" s="313"/>
      <c r="H28" s="313"/>
      <c r="I28" s="313"/>
      <c r="J28" s="313"/>
    </row>
    <row r="29" spans="1:40" ht="18.5" customHeight="1" x14ac:dyDescent="0.55000000000000004">
      <c r="A29" s="313"/>
      <c r="B29" s="315">
        <v>4</v>
      </c>
      <c r="C29" s="319" t="s">
        <v>700</v>
      </c>
      <c r="J29" s="313"/>
    </row>
    <row r="30" spans="1:40" ht="18.5" customHeight="1" x14ac:dyDescent="0.55000000000000004">
      <c r="A30" s="313"/>
      <c r="B30" s="313"/>
      <c r="C30" s="317" t="s">
        <v>701</v>
      </c>
      <c r="D30" s="839">
        <v>2756000</v>
      </c>
      <c r="E30" s="839"/>
      <c r="F30" s="839"/>
      <c r="G30" s="839"/>
      <c r="H30" s="839"/>
      <c r="I30" s="839"/>
      <c r="J30" s="839"/>
      <c r="K30" s="319" t="s">
        <v>5</v>
      </c>
      <c r="AN30" s="321" t="s">
        <v>708</v>
      </c>
    </row>
    <row r="31" spans="1:40" ht="18.5" customHeight="1" x14ac:dyDescent="0.55000000000000004">
      <c r="A31" s="313"/>
      <c r="B31" s="313"/>
      <c r="C31" s="313"/>
      <c r="D31" s="313"/>
      <c r="E31" s="313"/>
      <c r="F31" s="313"/>
      <c r="G31" s="313"/>
      <c r="H31" s="313"/>
      <c r="I31" s="313"/>
      <c r="J31" s="313"/>
    </row>
    <row r="32" spans="1:40" ht="18.5" customHeight="1" x14ac:dyDescent="0.55000000000000004">
      <c r="A32" s="313"/>
      <c r="B32" s="315">
        <v>5</v>
      </c>
      <c r="C32" s="319" t="s">
        <v>702</v>
      </c>
      <c r="J32" s="313"/>
    </row>
    <row r="33" spans="1:38" ht="18.5" customHeight="1" x14ac:dyDescent="0.55000000000000004">
      <c r="A33" s="313"/>
      <c r="B33" s="313"/>
      <c r="C33" s="317" t="s">
        <v>698</v>
      </c>
      <c r="D33" s="838">
        <f>D24-(D27+D30)</f>
        <v>0</v>
      </c>
      <c r="E33" s="838"/>
      <c r="F33" s="838"/>
      <c r="G33" s="838"/>
      <c r="H33" s="838"/>
      <c r="I33" s="838"/>
      <c r="J33" s="838"/>
      <c r="K33" s="319" t="s">
        <v>5</v>
      </c>
    </row>
    <row r="34" spans="1:38" ht="18.5" customHeight="1" x14ac:dyDescent="0.55000000000000004">
      <c r="A34" s="313"/>
      <c r="B34" s="313"/>
      <c r="C34" s="313"/>
      <c r="D34" s="313"/>
      <c r="E34" s="313"/>
      <c r="F34" s="313"/>
      <c r="G34" s="313"/>
      <c r="H34" s="313"/>
      <c r="I34" s="313"/>
      <c r="J34" s="313"/>
    </row>
    <row r="35" spans="1:38" ht="18.5" customHeight="1" x14ac:dyDescent="0.55000000000000004">
      <c r="A35" s="313"/>
      <c r="B35" s="315">
        <v>6</v>
      </c>
      <c r="C35" s="319" t="s">
        <v>703</v>
      </c>
      <c r="J35" s="313"/>
    </row>
    <row r="36" spans="1:38" ht="5" customHeight="1" x14ac:dyDescent="0.55000000000000004">
      <c r="A36" s="313"/>
      <c r="B36" s="315"/>
      <c r="J36" s="313"/>
    </row>
    <row r="37" spans="1:38" ht="18.5" customHeight="1" x14ac:dyDescent="0.55000000000000004">
      <c r="A37" s="313"/>
      <c r="B37" s="832" t="s">
        <v>692</v>
      </c>
      <c r="C37" s="832"/>
      <c r="D37" s="832"/>
      <c r="E37" s="832"/>
      <c r="F37" s="832"/>
      <c r="G37" s="842" t="str">
        <f>基本情報入力シート!N65</f>
        <v>☆☆銀行</v>
      </c>
      <c r="H37" s="842"/>
      <c r="I37" s="842"/>
      <c r="J37" s="842"/>
      <c r="K37" s="842"/>
      <c r="L37" s="842"/>
      <c r="M37" s="842"/>
      <c r="N37" s="842"/>
      <c r="O37" s="842"/>
      <c r="P37" s="842"/>
      <c r="Q37" s="842"/>
      <c r="R37" s="842"/>
      <c r="S37" s="842"/>
      <c r="T37" s="842"/>
      <c r="U37" s="842"/>
      <c r="V37" s="842"/>
      <c r="W37" s="842"/>
      <c r="X37" s="842"/>
      <c r="Y37" s="842"/>
      <c r="Z37" s="842"/>
      <c r="AA37" s="842"/>
      <c r="AB37" s="842"/>
      <c r="AC37" s="842"/>
      <c r="AD37" s="842"/>
      <c r="AE37" s="842"/>
      <c r="AF37" s="842"/>
      <c r="AG37" s="842"/>
      <c r="AH37" s="842"/>
      <c r="AI37" s="842"/>
      <c r="AJ37" s="842"/>
      <c r="AK37" s="842"/>
      <c r="AL37" s="842"/>
    </row>
    <row r="38" spans="1:38" ht="18.5" customHeight="1" x14ac:dyDescent="0.55000000000000004">
      <c r="A38" s="313"/>
      <c r="B38" s="832" t="s">
        <v>693</v>
      </c>
      <c r="C38" s="832"/>
      <c r="D38" s="832"/>
      <c r="E38" s="832"/>
      <c r="F38" s="832"/>
      <c r="G38" s="842" t="str">
        <f>基本情報入力シート!N67</f>
        <v>□□支店</v>
      </c>
      <c r="H38" s="842"/>
      <c r="I38" s="842"/>
      <c r="J38" s="842"/>
      <c r="K38" s="842"/>
      <c r="L38" s="842"/>
      <c r="M38" s="842"/>
      <c r="N38" s="842"/>
      <c r="O38" s="842"/>
      <c r="P38" s="842"/>
      <c r="Q38" s="842"/>
      <c r="R38" s="842"/>
      <c r="S38" s="842"/>
      <c r="T38" s="842"/>
      <c r="U38" s="842"/>
      <c r="V38" s="842"/>
      <c r="W38" s="842"/>
      <c r="X38" s="842"/>
      <c r="Y38" s="842"/>
      <c r="Z38" s="842"/>
      <c r="AA38" s="842"/>
      <c r="AB38" s="842"/>
      <c r="AC38" s="842"/>
      <c r="AD38" s="842"/>
      <c r="AE38" s="842"/>
      <c r="AF38" s="842"/>
      <c r="AG38" s="842"/>
      <c r="AH38" s="842"/>
      <c r="AI38" s="842"/>
      <c r="AJ38" s="842"/>
      <c r="AK38" s="842"/>
      <c r="AL38" s="842"/>
    </row>
    <row r="39" spans="1:38" ht="18.5" customHeight="1" x14ac:dyDescent="0.55000000000000004">
      <c r="A39" s="313"/>
      <c r="B39" s="832" t="s">
        <v>694</v>
      </c>
      <c r="C39" s="832"/>
      <c r="D39" s="832"/>
      <c r="E39" s="832"/>
      <c r="F39" s="832"/>
      <c r="G39" s="842" t="str">
        <f>基本情報入力シート!AH65</f>
        <v>普通</v>
      </c>
      <c r="H39" s="842"/>
      <c r="I39" s="842"/>
      <c r="J39" s="842"/>
      <c r="K39" s="842"/>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842"/>
      <c r="AJ39" s="842"/>
      <c r="AK39" s="842"/>
      <c r="AL39" s="842"/>
    </row>
    <row r="40" spans="1:38" ht="18.5" customHeight="1" x14ac:dyDescent="0.55000000000000004">
      <c r="A40" s="313"/>
      <c r="B40" s="847" t="s">
        <v>695</v>
      </c>
      <c r="C40" s="847"/>
      <c r="D40" s="847"/>
      <c r="E40" s="847"/>
      <c r="F40" s="847"/>
      <c r="G40" s="843" t="str">
        <f>基本情報入力シート!AH67</f>
        <v>0000000</v>
      </c>
      <c r="H40" s="843"/>
      <c r="I40" s="843"/>
      <c r="J40" s="843"/>
      <c r="K40" s="843"/>
      <c r="L40" s="843"/>
      <c r="M40" s="843"/>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row>
    <row r="41" spans="1:38" ht="18.5" customHeight="1" x14ac:dyDescent="0.55000000000000004">
      <c r="B41" s="840" t="s">
        <v>705</v>
      </c>
      <c r="C41" s="841"/>
      <c r="D41" s="841"/>
      <c r="E41" s="841"/>
      <c r="F41" s="841"/>
      <c r="G41" s="844" t="str">
        <f>基本情報入力シート!N69</f>
        <v>ｶﾌﾞｼｷｶﾞｲｼｬ◇◇ｹｱｻｰﾋﾞｽ　ﾀﾞｲﾋｮｳﾄﾘｼﾏﾘﾔｸ　ﾅｶﾞﾉﾀﾛｳ</v>
      </c>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6"/>
    </row>
    <row r="42" spans="1:38" ht="18.5" customHeight="1" x14ac:dyDescent="0.55000000000000004">
      <c r="B42" s="833" t="s">
        <v>704</v>
      </c>
      <c r="C42" s="834"/>
      <c r="D42" s="834"/>
      <c r="E42" s="834"/>
      <c r="F42" s="834"/>
      <c r="G42" s="835" t="str">
        <f>基本情報入力シート!N70</f>
        <v>株式会社◇◇ケアサービス　代表取締役　長野太郎</v>
      </c>
      <c r="H42" s="836"/>
      <c r="I42" s="836"/>
      <c r="J42" s="836"/>
      <c r="K42" s="836"/>
      <c r="L42" s="836"/>
      <c r="M42" s="836"/>
      <c r="N42" s="836"/>
      <c r="O42" s="836"/>
      <c r="P42" s="836"/>
      <c r="Q42" s="836"/>
      <c r="R42" s="836"/>
      <c r="S42" s="836"/>
      <c r="T42" s="836"/>
      <c r="U42" s="836"/>
      <c r="V42" s="836"/>
      <c r="W42" s="836"/>
      <c r="X42" s="836"/>
      <c r="Y42" s="836"/>
      <c r="Z42" s="836"/>
      <c r="AA42" s="836"/>
      <c r="AB42" s="836"/>
      <c r="AC42" s="836"/>
      <c r="AD42" s="836"/>
      <c r="AE42" s="836"/>
      <c r="AF42" s="836"/>
      <c r="AG42" s="836"/>
      <c r="AH42" s="836"/>
      <c r="AI42" s="836"/>
      <c r="AJ42" s="836"/>
      <c r="AK42" s="836"/>
      <c r="AL42" s="837"/>
    </row>
  </sheetData>
  <sheetProtection algorithmName="SHA-512" hashValue="SGgk/u9iu6C9qOczeBC6hMROuaRKp1ootv4EfSuri+i5zeRiospg0z5wwHv9dc+OMabNqS0toB40bLkq4CwjJA==" saltValue="ziMMOh4BkxMLV4q/JajdAg==" spinCount="100000" sheet="1" objects="1" scenarios="1" selectLockedCells="1"/>
  <mergeCells count="28">
    <mergeCell ref="B1:I1"/>
    <mergeCell ref="AI5:AL5"/>
    <mergeCell ref="B3:AL3"/>
    <mergeCell ref="AD6:AL6"/>
    <mergeCell ref="B18:AL18"/>
    <mergeCell ref="B15:AL16"/>
    <mergeCell ref="S11:Y11"/>
    <mergeCell ref="S12:Y12"/>
    <mergeCell ref="Z11:AL11"/>
    <mergeCell ref="Z12:AL12"/>
    <mergeCell ref="Z13:AL13"/>
    <mergeCell ref="S13:Y13"/>
    <mergeCell ref="B37:F37"/>
    <mergeCell ref="B42:F42"/>
    <mergeCell ref="G42:AL42"/>
    <mergeCell ref="D24:J24"/>
    <mergeCell ref="D27:J27"/>
    <mergeCell ref="D30:J30"/>
    <mergeCell ref="D33:J33"/>
    <mergeCell ref="B41:F41"/>
    <mergeCell ref="G37:AL37"/>
    <mergeCell ref="G38:AL38"/>
    <mergeCell ref="G39:AL39"/>
    <mergeCell ref="G40:AL40"/>
    <mergeCell ref="G41:AL41"/>
    <mergeCell ref="B38:F38"/>
    <mergeCell ref="B39:F39"/>
    <mergeCell ref="B40:F40"/>
  </mergeCells>
  <phoneticPr fontId="2"/>
  <hyperlinks>
    <hyperlink ref="AN5" location="目次!A1" display="目次に戻る" xr:uid="{25366EE2-268E-467F-B930-ECAA5DBC72CE}"/>
  </hyperlinks>
  <pageMargins left="0.45" right="0.45" top="0.45" bottom="0.45" header="0.15" footer="0.15"/>
  <pageSetup paperSize="9" scale="8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2DA8-B5C5-4947-AC89-CBC598308C1D}">
  <sheetPr codeName="Sheet19">
    <tabColor rgb="FFFFFF00"/>
    <pageSetUpPr fitToPage="1"/>
  </sheetPr>
  <dimension ref="A1:AN44"/>
  <sheetViews>
    <sheetView showGridLines="0" showZeros="0" view="pageBreakPreview" topLeftCell="A3" zoomScaleNormal="90" zoomScaleSheetLayoutView="100" workbookViewId="0">
      <selection activeCell="A34" sqref="A34"/>
    </sheetView>
  </sheetViews>
  <sheetFormatPr defaultColWidth="9.1640625" defaultRowHeight="14" x14ac:dyDescent="0.55000000000000004"/>
  <cols>
    <col min="1" max="7" width="2.58203125" style="85" customWidth="1"/>
    <col min="8" max="23" width="2.58203125" style="86" customWidth="1"/>
    <col min="24" max="25" width="3.58203125" style="86" customWidth="1"/>
    <col min="26" max="36" width="2.58203125" style="86" customWidth="1"/>
    <col min="37" max="37" width="4.1640625" style="86" bestFit="1" customWidth="1"/>
    <col min="38" max="39" width="2.58203125" style="86" customWidth="1"/>
    <col min="40" max="40" width="11.83203125" style="86" customWidth="1"/>
    <col min="41" max="16384" width="9.1640625" style="86"/>
  </cols>
  <sheetData>
    <row r="1" spans="1:40" ht="18" customHeight="1" x14ac:dyDescent="0.55000000000000004">
      <c r="A1" s="86"/>
      <c r="B1" s="86"/>
      <c r="C1" s="86"/>
      <c r="D1" s="86"/>
      <c r="E1" s="86"/>
      <c r="F1" s="86"/>
      <c r="G1" s="86"/>
      <c r="Q1" s="855" t="s">
        <v>504</v>
      </c>
      <c r="R1" s="856"/>
      <c r="S1" s="856"/>
      <c r="T1" s="856"/>
      <c r="U1" s="856"/>
      <c r="V1" s="856"/>
      <c r="W1" s="857"/>
    </row>
    <row r="2" spans="1:40" ht="15" customHeight="1" thickBot="1" x14ac:dyDescent="0.6">
      <c r="A2" s="86"/>
      <c r="B2" s="86"/>
      <c r="C2" s="86"/>
      <c r="D2" s="86"/>
      <c r="E2" s="86"/>
      <c r="F2" s="86"/>
      <c r="G2" s="86"/>
      <c r="Q2" s="858"/>
      <c r="R2" s="859"/>
      <c r="S2" s="859"/>
      <c r="T2" s="859"/>
      <c r="U2" s="859"/>
      <c r="V2" s="859"/>
      <c r="W2" s="860"/>
      <c r="AN2" s="347" t="s">
        <v>730</v>
      </c>
    </row>
    <row r="3" spans="1:40" ht="10" customHeight="1" x14ac:dyDescent="0.55000000000000004">
      <c r="A3" s="86"/>
      <c r="B3" s="86"/>
      <c r="C3" s="86"/>
      <c r="D3" s="86"/>
      <c r="E3" s="86"/>
      <c r="F3" s="86"/>
      <c r="G3" s="86"/>
    </row>
    <row r="4" spans="1:40" x14ac:dyDescent="0.55000000000000004">
      <c r="A4" s="86"/>
      <c r="B4" s="90" t="s">
        <v>554</v>
      </c>
      <c r="C4" s="86"/>
      <c r="D4" s="86"/>
      <c r="E4" s="86"/>
      <c r="F4" s="102"/>
      <c r="G4" s="102"/>
    </row>
    <row r="5" spans="1:40" x14ac:dyDescent="0.55000000000000004">
      <c r="A5" s="90"/>
      <c r="B5" s="86"/>
      <c r="C5" s="86"/>
      <c r="D5" s="86"/>
      <c r="E5" s="86"/>
      <c r="F5" s="102"/>
      <c r="G5" s="102"/>
      <c r="AG5" s="86" t="s">
        <v>65</v>
      </c>
    </row>
    <row r="6" spans="1:40" ht="18" customHeight="1" x14ac:dyDescent="0.55000000000000004">
      <c r="A6" s="86"/>
      <c r="B6" s="86"/>
      <c r="C6" s="86"/>
      <c r="D6" s="86"/>
      <c r="E6" s="86"/>
      <c r="F6" s="86"/>
      <c r="G6" s="86"/>
      <c r="AE6" s="861" t="s">
        <v>11</v>
      </c>
      <c r="AF6" s="861"/>
      <c r="AG6" s="104">
        <f>基本情報入力シート!E79</f>
        <v>8</v>
      </c>
      <c r="AH6" s="105" t="s">
        <v>12</v>
      </c>
      <c r="AI6" s="106">
        <f>基本情報入力シート!G79</f>
        <v>10</v>
      </c>
      <c r="AJ6" s="107" t="s">
        <v>66</v>
      </c>
      <c r="AK6" s="106">
        <f>基本情報入力シート!I79</f>
        <v>9</v>
      </c>
      <c r="AL6" s="108" t="s">
        <v>13</v>
      </c>
    </row>
    <row r="7" spans="1:40" x14ac:dyDescent="0.55000000000000004">
      <c r="A7" s="86"/>
      <c r="B7" s="86"/>
      <c r="C7" s="86"/>
      <c r="D7" s="86"/>
      <c r="E7" s="86"/>
      <c r="F7" s="102"/>
      <c r="G7" s="102"/>
    </row>
    <row r="8" spans="1:40" x14ac:dyDescent="0.55000000000000004">
      <c r="A8" s="86" t="s">
        <v>16</v>
      </c>
      <c r="B8" s="86"/>
      <c r="C8" s="86"/>
      <c r="D8" s="86"/>
      <c r="E8" s="86"/>
      <c r="F8" s="86"/>
      <c r="G8" s="86"/>
    </row>
    <row r="9" spans="1:40" x14ac:dyDescent="0.55000000000000004">
      <c r="A9" s="86"/>
      <c r="B9" s="86"/>
      <c r="C9" s="86"/>
      <c r="D9" s="86"/>
      <c r="E9" s="86"/>
      <c r="F9" s="86"/>
      <c r="G9" s="86"/>
    </row>
    <row r="10" spans="1:40" ht="18" customHeight="1" x14ac:dyDescent="0.55000000000000004">
      <c r="A10" s="86"/>
      <c r="B10" s="86"/>
      <c r="C10" s="86"/>
      <c r="D10" s="86"/>
      <c r="E10" s="86"/>
      <c r="F10" s="86"/>
      <c r="G10" s="86"/>
      <c r="R10" s="862" t="s">
        <v>17</v>
      </c>
      <c r="S10" s="862"/>
      <c r="T10" s="862"/>
      <c r="U10" s="862"/>
      <c r="V10" s="862"/>
      <c r="W10" s="109" t="s">
        <v>377</v>
      </c>
      <c r="X10" s="864" t="str">
        <f>基本情報入力シート!J20</f>
        <v>○○〇</v>
      </c>
      <c r="Y10" s="865"/>
      <c r="Z10" s="108" t="s">
        <v>347</v>
      </c>
      <c r="AA10" s="866" t="str">
        <f>基本情報入力シート!N20</f>
        <v>〇〇〇〇</v>
      </c>
      <c r="AB10" s="866"/>
      <c r="AC10" s="866"/>
    </row>
    <row r="11" spans="1:40" ht="20" customHeight="1" x14ac:dyDescent="0.55000000000000004">
      <c r="A11" s="86"/>
      <c r="B11" s="86"/>
      <c r="C11" s="86"/>
      <c r="D11" s="86"/>
      <c r="E11" s="86"/>
      <c r="F11" s="86"/>
      <c r="G11" s="86"/>
      <c r="R11" s="862"/>
      <c r="S11" s="862"/>
      <c r="T11" s="862"/>
      <c r="U11" s="862"/>
      <c r="V11" s="862"/>
      <c r="W11" s="867" t="str">
        <f>基本情報入力シート!J21</f>
        <v>長野県△△市□□□1-1</v>
      </c>
      <c r="X11" s="867"/>
      <c r="Y11" s="867"/>
      <c r="Z11" s="867"/>
      <c r="AA11" s="867"/>
      <c r="AB11" s="867"/>
      <c r="AC11" s="867"/>
      <c r="AD11" s="867"/>
      <c r="AE11" s="867"/>
      <c r="AF11" s="867"/>
      <c r="AG11" s="867"/>
      <c r="AH11" s="867"/>
      <c r="AI11" s="867"/>
      <c r="AJ11" s="867"/>
      <c r="AK11" s="867"/>
      <c r="AL11" s="867"/>
    </row>
    <row r="12" spans="1:40" ht="20" customHeight="1" thickBot="1" x14ac:dyDescent="0.6">
      <c r="A12" s="86"/>
      <c r="B12" s="86"/>
      <c r="C12" s="86"/>
      <c r="D12" s="86"/>
      <c r="E12" s="86"/>
      <c r="F12" s="86"/>
      <c r="G12" s="86"/>
      <c r="R12" s="863"/>
      <c r="S12" s="863"/>
      <c r="T12" s="863"/>
      <c r="U12" s="863"/>
      <c r="V12" s="863"/>
      <c r="W12" s="868" t="str">
        <f>基本情報入力シート!J23</f>
        <v>☆☆ビル　１階</v>
      </c>
      <c r="X12" s="868"/>
      <c r="Y12" s="868"/>
      <c r="Z12" s="868"/>
      <c r="AA12" s="868"/>
      <c r="AB12" s="868"/>
      <c r="AC12" s="868"/>
      <c r="AD12" s="868"/>
      <c r="AE12" s="868"/>
      <c r="AF12" s="868"/>
      <c r="AG12" s="868"/>
      <c r="AH12" s="868"/>
      <c r="AI12" s="868"/>
      <c r="AJ12" s="868"/>
      <c r="AK12" s="868"/>
      <c r="AL12" s="868"/>
    </row>
    <row r="13" spans="1:40" ht="20" customHeight="1" thickTop="1" thickBot="1" x14ac:dyDescent="0.6">
      <c r="A13" s="86"/>
      <c r="B13" s="86"/>
      <c r="C13" s="86"/>
      <c r="D13" s="86"/>
      <c r="E13" s="86"/>
      <c r="F13" s="86"/>
      <c r="G13" s="86"/>
      <c r="R13" s="863" t="s">
        <v>18</v>
      </c>
      <c r="S13" s="863"/>
      <c r="T13" s="863"/>
      <c r="U13" s="863"/>
      <c r="V13" s="863"/>
      <c r="W13" s="868" t="str">
        <f>基本情報入力シート!J19</f>
        <v>株式会社　◇◇ケアサービス</v>
      </c>
      <c r="X13" s="868"/>
      <c r="Y13" s="868"/>
      <c r="Z13" s="868"/>
      <c r="AA13" s="868"/>
      <c r="AB13" s="868"/>
      <c r="AC13" s="868"/>
      <c r="AD13" s="868"/>
      <c r="AE13" s="868"/>
      <c r="AF13" s="868"/>
      <c r="AG13" s="868"/>
      <c r="AH13" s="868"/>
      <c r="AI13" s="868"/>
      <c r="AJ13" s="868"/>
      <c r="AK13" s="868"/>
      <c r="AL13" s="868"/>
    </row>
    <row r="14" spans="1:40" ht="20" customHeight="1" thickTop="1" thickBot="1" x14ac:dyDescent="0.6">
      <c r="A14" s="86"/>
      <c r="B14" s="86"/>
      <c r="C14" s="86"/>
      <c r="D14" s="86"/>
      <c r="E14" s="86"/>
      <c r="F14" s="86"/>
      <c r="G14" s="86"/>
      <c r="R14" s="863" t="s">
        <v>431</v>
      </c>
      <c r="S14" s="863"/>
      <c r="T14" s="863"/>
      <c r="U14" s="863"/>
      <c r="V14" s="863"/>
      <c r="W14" s="868" t="str">
        <f>基本情報入力シート!J25</f>
        <v>代表取締役</v>
      </c>
      <c r="X14" s="868"/>
      <c r="Y14" s="868"/>
      <c r="Z14" s="868"/>
      <c r="AA14" s="868"/>
      <c r="AB14" s="868"/>
      <c r="AC14" s="868"/>
      <c r="AD14" s="868"/>
      <c r="AE14" s="868"/>
      <c r="AF14" s="868"/>
      <c r="AG14" s="868"/>
      <c r="AH14" s="868"/>
      <c r="AI14" s="868"/>
      <c r="AJ14" s="868"/>
      <c r="AK14" s="868"/>
      <c r="AL14" s="868"/>
    </row>
    <row r="15" spans="1:40" ht="20" customHeight="1" thickTop="1" thickBot="1" x14ac:dyDescent="0.6">
      <c r="A15" s="86"/>
      <c r="B15" s="86"/>
      <c r="C15" s="86"/>
      <c r="D15" s="86"/>
      <c r="E15" s="86"/>
      <c r="F15" s="86"/>
      <c r="G15" s="86"/>
      <c r="R15" s="863" t="s">
        <v>432</v>
      </c>
      <c r="S15" s="863"/>
      <c r="T15" s="863"/>
      <c r="U15" s="863"/>
      <c r="V15" s="863"/>
      <c r="W15" s="868" t="str">
        <f>基本情報入力シート!J26</f>
        <v>長野　太郎</v>
      </c>
      <c r="X15" s="868"/>
      <c r="Y15" s="868"/>
      <c r="Z15" s="868"/>
      <c r="AA15" s="868"/>
      <c r="AB15" s="868"/>
      <c r="AC15" s="868"/>
      <c r="AD15" s="868"/>
      <c r="AE15" s="868"/>
      <c r="AF15" s="868"/>
      <c r="AG15" s="868"/>
      <c r="AH15" s="868"/>
      <c r="AI15" s="868"/>
      <c r="AJ15" s="868"/>
      <c r="AK15" s="868"/>
      <c r="AL15" s="868"/>
    </row>
    <row r="16" spans="1:40" ht="20" customHeight="1" thickTop="1" thickBot="1" x14ac:dyDescent="0.6">
      <c r="A16" s="86"/>
      <c r="B16" s="86"/>
      <c r="C16" s="86"/>
      <c r="D16" s="86"/>
      <c r="E16" s="86"/>
      <c r="F16" s="86"/>
      <c r="G16" s="86"/>
      <c r="R16" s="863" t="s">
        <v>19</v>
      </c>
      <c r="S16" s="863"/>
      <c r="T16" s="863"/>
      <c r="U16" s="863"/>
      <c r="V16" s="863"/>
      <c r="W16" s="868">
        <f>基本情報入力シート!J30</f>
        <v>2011111111</v>
      </c>
      <c r="X16" s="868"/>
      <c r="Y16" s="868"/>
      <c r="Z16" s="868"/>
      <c r="AA16" s="868"/>
      <c r="AB16" s="868"/>
      <c r="AC16" s="868"/>
      <c r="AD16" s="868"/>
      <c r="AE16" s="868"/>
      <c r="AF16" s="868"/>
      <c r="AG16" s="868"/>
      <c r="AH16" s="868"/>
      <c r="AI16" s="868"/>
      <c r="AJ16" s="868"/>
      <c r="AK16" s="868"/>
      <c r="AL16" s="868"/>
    </row>
    <row r="17" spans="1:39" ht="12.75" customHeight="1" thickTop="1" x14ac:dyDescent="0.55000000000000004">
      <c r="A17" s="102"/>
      <c r="B17" s="110"/>
      <c r="C17" s="872"/>
      <c r="D17" s="872"/>
      <c r="E17" s="872"/>
      <c r="F17" s="872"/>
      <c r="G17" s="111"/>
    </row>
    <row r="18" spans="1:39" ht="12.75" customHeight="1" x14ac:dyDescent="0.55000000000000004">
      <c r="A18" s="102"/>
      <c r="B18" s="110"/>
      <c r="C18" s="872"/>
      <c r="D18" s="872"/>
      <c r="E18" s="872"/>
      <c r="F18" s="872"/>
      <c r="G18" s="111"/>
    </row>
    <row r="19" spans="1:39" x14ac:dyDescent="0.55000000000000004">
      <c r="A19" s="870" t="s">
        <v>378</v>
      </c>
      <c r="B19" s="870"/>
      <c r="C19" s="870"/>
      <c r="D19" s="870"/>
      <c r="E19" s="870"/>
      <c r="F19" s="870"/>
      <c r="G19" s="870"/>
      <c r="H19" s="870"/>
      <c r="I19" s="870"/>
      <c r="J19" s="870"/>
      <c r="K19" s="870"/>
      <c r="L19" s="870"/>
      <c r="M19" s="870"/>
      <c r="N19" s="870"/>
      <c r="O19" s="870"/>
      <c r="P19" s="870"/>
      <c r="Q19" s="870"/>
      <c r="R19" s="870"/>
      <c r="S19" s="870"/>
      <c r="T19" s="870"/>
      <c r="U19" s="870"/>
      <c r="V19" s="870"/>
      <c r="W19" s="870"/>
      <c r="X19" s="870"/>
      <c r="Y19" s="870"/>
      <c r="Z19" s="870"/>
      <c r="AA19" s="870"/>
      <c r="AB19" s="870"/>
      <c r="AC19" s="870"/>
      <c r="AD19" s="870"/>
      <c r="AE19" s="870"/>
      <c r="AF19" s="870"/>
      <c r="AG19" s="870"/>
      <c r="AH19" s="870"/>
      <c r="AI19" s="870"/>
      <c r="AJ19" s="870"/>
      <c r="AK19" s="870"/>
      <c r="AL19" s="870"/>
      <c r="AM19" s="870"/>
    </row>
    <row r="20" spans="1:39" x14ac:dyDescent="0.55000000000000004">
      <c r="A20" s="108"/>
      <c r="B20" s="108"/>
      <c r="C20" s="108"/>
      <c r="D20" s="108"/>
      <c r="E20" s="108"/>
      <c r="F20" s="108"/>
      <c r="G20" s="108"/>
    </row>
    <row r="21" spans="1:39" x14ac:dyDescent="0.55000000000000004">
      <c r="A21" s="871"/>
      <c r="B21" s="871"/>
      <c r="C21" s="871"/>
      <c r="D21" s="871"/>
      <c r="E21" s="871"/>
      <c r="F21" s="871"/>
      <c r="G21" s="112"/>
    </row>
    <row r="22" spans="1:39" x14ac:dyDescent="0.55000000000000004">
      <c r="A22" s="86" t="s">
        <v>569</v>
      </c>
      <c r="B22" s="869" t="s">
        <v>570</v>
      </c>
      <c r="C22" s="869"/>
      <c r="D22" s="869"/>
      <c r="E22" s="869"/>
      <c r="F22" s="869"/>
      <c r="G22" s="869"/>
      <c r="H22" s="869"/>
      <c r="I22" s="869"/>
      <c r="J22" s="869"/>
      <c r="K22" s="869"/>
      <c r="L22" s="869"/>
      <c r="M22" s="869"/>
      <c r="N22" s="869"/>
      <c r="O22" s="869"/>
      <c r="P22" s="869"/>
      <c r="Q22" s="869"/>
      <c r="R22" s="869"/>
      <c r="S22" s="869"/>
      <c r="T22" s="869"/>
      <c r="U22" s="869"/>
      <c r="V22" s="869"/>
      <c r="W22" s="869"/>
      <c r="X22" s="869"/>
      <c r="Y22" s="869"/>
      <c r="Z22" s="869"/>
      <c r="AA22" s="869"/>
      <c r="AB22" s="869"/>
      <c r="AC22" s="869"/>
      <c r="AD22" s="869"/>
      <c r="AE22" s="869"/>
      <c r="AF22" s="869"/>
      <c r="AG22" s="869"/>
      <c r="AH22" s="869"/>
      <c r="AI22" s="869"/>
      <c r="AJ22" s="869"/>
      <c r="AK22" s="869"/>
      <c r="AL22" s="869"/>
    </row>
    <row r="23" spans="1:39" x14ac:dyDescent="0.55000000000000004">
      <c r="A23" s="86" t="s">
        <v>571</v>
      </c>
      <c r="B23" s="869"/>
      <c r="C23" s="869"/>
      <c r="D23" s="869"/>
      <c r="E23" s="869"/>
      <c r="F23" s="869"/>
      <c r="G23" s="869"/>
      <c r="H23" s="869"/>
      <c r="I23" s="869"/>
      <c r="J23" s="869"/>
      <c r="K23" s="869"/>
      <c r="L23" s="869"/>
      <c r="M23" s="869"/>
      <c r="N23" s="869"/>
      <c r="O23" s="869"/>
      <c r="P23" s="869"/>
      <c r="Q23" s="869"/>
      <c r="R23" s="869"/>
      <c r="S23" s="869"/>
      <c r="T23" s="869"/>
      <c r="U23" s="869"/>
      <c r="V23" s="869"/>
      <c r="W23" s="869"/>
      <c r="X23" s="869"/>
      <c r="Y23" s="869"/>
      <c r="Z23" s="869"/>
      <c r="AA23" s="869"/>
      <c r="AB23" s="869"/>
      <c r="AC23" s="869"/>
      <c r="AD23" s="869"/>
      <c r="AE23" s="869"/>
      <c r="AF23" s="869"/>
      <c r="AG23" s="869"/>
      <c r="AH23" s="869"/>
      <c r="AI23" s="869"/>
      <c r="AJ23" s="869"/>
      <c r="AK23" s="869"/>
      <c r="AL23" s="869"/>
    </row>
    <row r="24" spans="1:39" x14ac:dyDescent="0.55000000000000004">
      <c r="A24" s="86"/>
      <c r="B24" s="86"/>
      <c r="C24" s="86"/>
      <c r="D24" s="86"/>
      <c r="E24" s="86"/>
      <c r="F24" s="86"/>
      <c r="G24" s="86"/>
    </row>
    <row r="25" spans="1:39" x14ac:dyDescent="0.55000000000000004">
      <c r="A25" s="86"/>
      <c r="B25" s="86"/>
      <c r="C25" s="86"/>
      <c r="D25" s="86"/>
      <c r="E25" s="86"/>
      <c r="F25" s="86"/>
      <c r="G25" s="86"/>
    </row>
    <row r="26" spans="1:39" x14ac:dyDescent="0.55000000000000004">
      <c r="A26" s="86"/>
      <c r="B26" s="86"/>
      <c r="C26" s="86"/>
      <c r="D26" s="86"/>
      <c r="E26" s="86"/>
      <c r="F26" s="86"/>
      <c r="G26" s="86"/>
    </row>
    <row r="27" spans="1:39" ht="18" customHeight="1" x14ac:dyDescent="0.55000000000000004">
      <c r="A27" s="870" t="s">
        <v>20</v>
      </c>
      <c r="B27" s="870"/>
      <c r="C27" s="870"/>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0"/>
      <c r="AH27" s="870"/>
      <c r="AI27" s="870"/>
      <c r="AJ27" s="870"/>
      <c r="AK27" s="870"/>
      <c r="AL27" s="870"/>
      <c r="AM27" s="870"/>
    </row>
    <row r="28" spans="1:39" ht="11.25" customHeight="1" x14ac:dyDescent="0.55000000000000004">
      <c r="A28" s="113"/>
      <c r="B28" s="871"/>
      <c r="C28" s="871"/>
      <c r="D28" s="871"/>
      <c r="E28" s="871"/>
      <c r="F28" s="871"/>
      <c r="G28" s="112"/>
    </row>
    <row r="29" spans="1:39" ht="21" customHeight="1" x14ac:dyDescent="0.55000000000000004">
      <c r="A29" s="86"/>
      <c r="B29" s="86"/>
      <c r="C29" s="86"/>
      <c r="D29" s="86"/>
      <c r="E29" s="86"/>
      <c r="F29" s="86"/>
      <c r="G29" s="86"/>
    </row>
    <row r="30" spans="1:39" ht="24" customHeight="1" x14ac:dyDescent="0.55000000000000004">
      <c r="A30" s="86" t="s">
        <v>379</v>
      </c>
      <c r="B30" s="114">
        <v>1</v>
      </c>
      <c r="C30" s="86" t="s">
        <v>380</v>
      </c>
      <c r="D30" s="86"/>
      <c r="E30" s="86"/>
      <c r="F30" s="86"/>
      <c r="G30" s="86"/>
    </row>
    <row r="31" spans="1:39" ht="24" customHeight="1" x14ac:dyDescent="0.55000000000000004">
      <c r="A31" s="86"/>
      <c r="B31" s="114">
        <v>2</v>
      </c>
      <c r="C31" s="86" t="s">
        <v>381</v>
      </c>
      <c r="D31" s="86"/>
      <c r="E31" s="86"/>
      <c r="F31" s="86"/>
      <c r="G31" s="86"/>
    </row>
    <row r="32" spans="1:39" ht="24" customHeight="1" x14ac:dyDescent="0.55000000000000004">
      <c r="A32" s="86"/>
      <c r="B32" s="114">
        <v>3</v>
      </c>
      <c r="C32" s="86" t="s">
        <v>572</v>
      </c>
      <c r="D32" s="86"/>
      <c r="E32" s="86"/>
      <c r="F32" s="86"/>
      <c r="G32" s="86"/>
    </row>
    <row r="33" spans="1:11" ht="24" customHeight="1" x14ac:dyDescent="0.55000000000000004">
      <c r="A33" s="86"/>
      <c r="B33" s="114"/>
      <c r="C33" s="86"/>
      <c r="D33" s="86"/>
      <c r="E33" s="86"/>
      <c r="F33" s="86"/>
      <c r="G33" s="86"/>
    </row>
    <row r="34" spans="1:11" x14ac:dyDescent="0.55000000000000004">
      <c r="B34" s="87"/>
    </row>
    <row r="35" spans="1:11" s="85" customFormat="1" x14ac:dyDescent="0.55000000000000004">
      <c r="B35" s="87"/>
      <c r="H35" s="86"/>
      <c r="I35" s="86"/>
      <c r="J35" s="86"/>
      <c r="K35" s="86"/>
    </row>
    <row r="36" spans="1:11" s="85" customFormat="1" x14ac:dyDescent="0.55000000000000004">
      <c r="B36" s="87"/>
      <c r="H36" s="86"/>
      <c r="I36" s="86"/>
      <c r="J36" s="86"/>
      <c r="K36" s="86"/>
    </row>
    <row r="37" spans="1:11" s="85" customFormat="1" x14ac:dyDescent="0.55000000000000004">
      <c r="B37" s="87"/>
      <c r="H37" s="86"/>
      <c r="I37" s="86"/>
      <c r="J37" s="86"/>
      <c r="K37" s="86"/>
    </row>
    <row r="38" spans="1:11" s="85" customFormat="1" x14ac:dyDescent="0.55000000000000004">
      <c r="B38" s="87"/>
      <c r="H38" s="86"/>
      <c r="I38" s="86"/>
      <c r="J38" s="86"/>
      <c r="K38" s="86"/>
    </row>
    <row r="39" spans="1:11" s="85" customFormat="1" x14ac:dyDescent="0.55000000000000004">
      <c r="B39" s="87"/>
      <c r="H39" s="86"/>
      <c r="I39" s="86"/>
      <c r="J39" s="86"/>
      <c r="K39" s="86"/>
    </row>
    <row r="40" spans="1:11" s="85" customFormat="1" x14ac:dyDescent="0.55000000000000004">
      <c r="B40" s="87"/>
      <c r="H40" s="86"/>
      <c r="I40" s="86"/>
      <c r="J40" s="86"/>
      <c r="K40" s="86"/>
    </row>
    <row r="41" spans="1:11" s="85" customFormat="1" x14ac:dyDescent="0.55000000000000004">
      <c r="B41" s="88"/>
      <c r="C41" s="89"/>
      <c r="H41" s="86"/>
      <c r="I41" s="86"/>
      <c r="J41" s="86"/>
      <c r="K41" s="86"/>
    </row>
    <row r="42" spans="1:11" s="85" customFormat="1" x14ac:dyDescent="0.55000000000000004">
      <c r="B42" s="87"/>
      <c r="C42" s="89"/>
      <c r="H42" s="86"/>
      <c r="I42" s="86"/>
      <c r="J42" s="86"/>
      <c r="K42" s="86"/>
    </row>
    <row r="44" spans="1:11" s="85" customFormat="1" x14ac:dyDescent="0.55000000000000004">
      <c r="H44" s="86"/>
      <c r="I44" s="86"/>
      <c r="J44" s="86"/>
      <c r="K44" s="86"/>
    </row>
  </sheetData>
  <sheetProtection algorithmName="SHA-512" hashValue="bKNK3ayQcm4lf8MaLs7EKH0p9AZOSKIOJT/7HU8Zz7mpNE5nskEslX9liLYq1dHDei0lIxxhVy2JI67Iz0scDg==" saltValue="ISBDLvUsMvo5v0SnlWbBwA==" spinCount="100000" sheet="1" objects="1" scenarios="1" selectLockedCells="1"/>
  <mergeCells count="22">
    <mergeCell ref="B22:AL23"/>
    <mergeCell ref="A27:AM27"/>
    <mergeCell ref="B28:F28"/>
    <mergeCell ref="R16:V16"/>
    <mergeCell ref="W16:AL16"/>
    <mergeCell ref="C17:F17"/>
    <mergeCell ref="C18:F18"/>
    <mergeCell ref="A19:AM19"/>
    <mergeCell ref="A21:F21"/>
    <mergeCell ref="R13:V13"/>
    <mergeCell ref="W13:AL13"/>
    <mergeCell ref="R14:V14"/>
    <mergeCell ref="W14:AL14"/>
    <mergeCell ref="R15:V15"/>
    <mergeCell ref="W15:AL15"/>
    <mergeCell ref="Q1:W2"/>
    <mergeCell ref="AE6:AF6"/>
    <mergeCell ref="R10:V12"/>
    <mergeCell ref="X10:Y10"/>
    <mergeCell ref="AA10:AC10"/>
    <mergeCell ref="W11:AL11"/>
    <mergeCell ref="W12:AL12"/>
  </mergeCells>
  <phoneticPr fontId="2"/>
  <hyperlinks>
    <hyperlink ref="AN2" location="目次!A1" display="目次に戻る" xr:uid="{E95C8CA3-A164-4C04-95FD-7FC48C0778B5}"/>
  </hyperlinks>
  <pageMargins left="0.70866141732283472" right="0.2" top="1.1200000000000001" bottom="0.55118110236220474" header="0.31496062992125984" footer="0.31496062992125984"/>
  <pageSetup paperSize="9" scale="8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605C-CB5D-41CF-B040-2F94232AB9E4}">
  <sheetPr codeName="Sheet20">
    <tabColor rgb="FFFFFF00"/>
    <pageSetUpPr fitToPage="1"/>
  </sheetPr>
  <dimension ref="B1:AO70"/>
  <sheetViews>
    <sheetView showGridLines="0" view="pageBreakPreview" zoomScaleNormal="100" zoomScaleSheetLayoutView="100" workbookViewId="0">
      <selection activeCell="AO7" sqref="AO7"/>
    </sheetView>
  </sheetViews>
  <sheetFormatPr defaultColWidth="9.33203125" defaultRowHeight="15" customHeight="1" x14ac:dyDescent="0.55000000000000004"/>
  <cols>
    <col min="1" max="5" width="2.58203125" style="90" customWidth="1"/>
    <col min="6" max="6" width="3.08203125" style="90" customWidth="1"/>
    <col min="7" max="40" width="2.58203125" style="90" customWidth="1"/>
    <col min="41" max="41" width="14.1640625" style="90" customWidth="1"/>
    <col min="42" max="52" width="2.58203125" style="90" customWidth="1"/>
    <col min="53" max="16384" width="9.33203125" style="90"/>
  </cols>
  <sheetData>
    <row r="1" spans="2:41" ht="18" customHeight="1" x14ac:dyDescent="0.55000000000000004"/>
    <row r="2" spans="2:41" s="86" customFormat="1" ht="10" customHeight="1" x14ac:dyDescent="0.55000000000000004">
      <c r="N2" s="90"/>
      <c r="O2" s="90"/>
      <c r="P2" s="90"/>
      <c r="X2" s="90"/>
      <c r="Y2" s="90"/>
    </row>
    <row r="3" spans="2:41" ht="18" customHeight="1" x14ac:dyDescent="0.55000000000000004">
      <c r="B3" s="90" t="s">
        <v>553</v>
      </c>
    </row>
    <row r="4" spans="2:41" ht="5" customHeight="1" x14ac:dyDescent="0.55000000000000004"/>
    <row r="5" spans="2:41" ht="18" customHeight="1" x14ac:dyDescent="0.55000000000000004">
      <c r="B5" s="881" t="s">
        <v>382</v>
      </c>
      <c r="C5" s="881"/>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row>
    <row r="6" spans="2:41" ht="10" customHeight="1" x14ac:dyDescent="0.55000000000000004"/>
    <row r="7" spans="2:41" ht="20" customHeight="1" thickBot="1" x14ac:dyDescent="0.6">
      <c r="S7" s="116" t="s">
        <v>0</v>
      </c>
      <c r="T7" s="882" t="str">
        <f>基本情報入力シート!J32</f>
        <v>ヘルパーステーション　◇◇ケアサービス</v>
      </c>
      <c r="U7" s="882"/>
      <c r="V7" s="882"/>
      <c r="W7" s="882"/>
      <c r="X7" s="882"/>
      <c r="Y7" s="882"/>
      <c r="Z7" s="882"/>
      <c r="AA7" s="882"/>
      <c r="AB7" s="882"/>
      <c r="AC7" s="882"/>
      <c r="AD7" s="882"/>
      <c r="AE7" s="882"/>
      <c r="AF7" s="882"/>
      <c r="AG7" s="882"/>
      <c r="AH7" s="882"/>
      <c r="AI7" s="882"/>
      <c r="AJ7" s="882"/>
      <c r="AK7" s="882"/>
      <c r="AL7" s="882"/>
      <c r="AM7" s="882"/>
      <c r="AO7" s="347" t="s">
        <v>730</v>
      </c>
    </row>
    <row r="8" spans="2:41" ht="5" customHeight="1" thickTop="1" x14ac:dyDescent="0.55000000000000004"/>
    <row r="9" spans="2:41" ht="18" customHeight="1" thickBot="1" x14ac:dyDescent="0.6"/>
    <row r="10" spans="2:41" ht="5" customHeight="1" x14ac:dyDescent="0.55000000000000004">
      <c r="B10" s="117"/>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9"/>
    </row>
    <row r="11" spans="2:41" ht="18" customHeight="1" x14ac:dyDescent="0.55000000000000004">
      <c r="B11" s="120" t="s">
        <v>28</v>
      </c>
      <c r="AM11" s="121"/>
    </row>
    <row r="12" spans="2:41" ht="5" customHeight="1" x14ac:dyDescent="0.55000000000000004">
      <c r="B12" s="120"/>
      <c r="AM12" s="121"/>
    </row>
    <row r="13" spans="2:41" ht="18" customHeight="1" x14ac:dyDescent="0.55000000000000004">
      <c r="B13" s="122" t="str">
        <f>IF(基本情報入力シート!J50&gt;0,"☑","")</f>
        <v>☑</v>
      </c>
      <c r="C13" s="90" t="s">
        <v>29</v>
      </c>
      <c r="AM13" s="121"/>
    </row>
    <row r="14" spans="2:41" ht="15" customHeight="1" x14ac:dyDescent="0.55000000000000004">
      <c r="B14" s="120"/>
      <c r="C14" s="883" t="s">
        <v>1</v>
      </c>
      <c r="D14" s="884"/>
      <c r="E14" s="884"/>
      <c r="F14" s="884"/>
      <c r="G14" s="884"/>
      <c r="H14" s="884"/>
      <c r="I14" s="887" t="s">
        <v>505</v>
      </c>
      <c r="J14" s="888"/>
      <c r="K14" s="888"/>
      <c r="L14" s="888"/>
      <c r="M14" s="888"/>
      <c r="N14" s="889"/>
      <c r="O14" s="883" t="s">
        <v>507</v>
      </c>
      <c r="P14" s="884"/>
      <c r="Q14" s="884"/>
      <c r="R14" s="884"/>
      <c r="S14" s="884"/>
      <c r="T14" s="890"/>
      <c r="U14" s="883" t="s">
        <v>508</v>
      </c>
      <c r="V14" s="884"/>
      <c r="W14" s="884"/>
      <c r="X14" s="884"/>
      <c r="Y14" s="884"/>
      <c r="Z14" s="890"/>
      <c r="AA14" s="883" t="s">
        <v>367</v>
      </c>
      <c r="AB14" s="884"/>
      <c r="AC14" s="884"/>
      <c r="AD14" s="884"/>
      <c r="AE14" s="884"/>
      <c r="AF14" s="890"/>
      <c r="AG14" s="884" t="s">
        <v>510</v>
      </c>
      <c r="AH14" s="884"/>
      <c r="AI14" s="884"/>
      <c r="AJ14" s="884"/>
      <c r="AK14" s="884"/>
      <c r="AL14" s="890"/>
      <c r="AM14" s="121"/>
    </row>
    <row r="15" spans="2:41" ht="15" customHeight="1" x14ac:dyDescent="0.55000000000000004">
      <c r="B15" s="120"/>
      <c r="C15" s="885"/>
      <c r="D15" s="886"/>
      <c r="E15" s="886"/>
      <c r="F15" s="886"/>
      <c r="G15" s="886"/>
      <c r="H15" s="886"/>
      <c r="I15" s="892" t="s">
        <v>506</v>
      </c>
      <c r="J15" s="893"/>
      <c r="K15" s="893"/>
      <c r="L15" s="893"/>
      <c r="M15" s="893"/>
      <c r="N15" s="894"/>
      <c r="O15" s="885"/>
      <c r="P15" s="886"/>
      <c r="Q15" s="886"/>
      <c r="R15" s="886"/>
      <c r="S15" s="886"/>
      <c r="T15" s="891"/>
      <c r="U15" s="885" t="s">
        <v>509</v>
      </c>
      <c r="V15" s="886"/>
      <c r="W15" s="886"/>
      <c r="X15" s="886"/>
      <c r="Y15" s="886"/>
      <c r="Z15" s="891"/>
      <c r="AA15" s="885"/>
      <c r="AB15" s="886"/>
      <c r="AC15" s="886"/>
      <c r="AD15" s="886"/>
      <c r="AE15" s="886"/>
      <c r="AF15" s="891"/>
      <c r="AG15" s="886"/>
      <c r="AH15" s="886"/>
      <c r="AI15" s="886"/>
      <c r="AJ15" s="886"/>
      <c r="AK15" s="886"/>
      <c r="AL15" s="891"/>
      <c r="AM15" s="121"/>
    </row>
    <row r="16" spans="2:41" ht="15" customHeight="1" x14ac:dyDescent="0.55000000000000004">
      <c r="B16" s="120"/>
      <c r="C16" s="873">
        <f>'1-（ア）研修体制'!BB4</f>
        <v>25326</v>
      </c>
      <c r="D16" s="873"/>
      <c r="E16" s="873"/>
      <c r="F16" s="873"/>
      <c r="G16" s="873"/>
      <c r="H16" s="873"/>
      <c r="I16" s="873">
        <f>'1-（ア）研修体制'!BB6</f>
        <v>326</v>
      </c>
      <c r="J16" s="873"/>
      <c r="K16" s="873"/>
      <c r="L16" s="873"/>
      <c r="M16" s="873"/>
      <c r="N16" s="873"/>
      <c r="O16" s="873">
        <f>C16-I16</f>
        <v>25000</v>
      </c>
      <c r="P16" s="873"/>
      <c r="Q16" s="873"/>
      <c r="R16" s="873"/>
      <c r="S16" s="873"/>
      <c r="T16" s="873"/>
      <c r="U16" s="874">
        <f>C16</f>
        <v>25326</v>
      </c>
      <c r="V16" s="875"/>
      <c r="W16" s="875"/>
      <c r="X16" s="875"/>
      <c r="Y16" s="875"/>
      <c r="Z16" s="876"/>
      <c r="AA16" s="880">
        <f>'1-（ア）研修体制'!BB3</f>
        <v>25000</v>
      </c>
      <c r="AB16" s="873"/>
      <c r="AC16" s="873"/>
      <c r="AD16" s="873"/>
      <c r="AE16" s="873"/>
      <c r="AF16" s="873"/>
      <c r="AG16" s="873">
        <f>'1-（ア）研修体制'!BB5</f>
        <v>25000</v>
      </c>
      <c r="AH16" s="873"/>
      <c r="AI16" s="873"/>
      <c r="AJ16" s="873"/>
      <c r="AK16" s="873"/>
      <c r="AL16" s="873"/>
      <c r="AM16" s="121"/>
    </row>
    <row r="17" spans="2:39" ht="15" customHeight="1" x14ac:dyDescent="0.55000000000000004">
      <c r="B17" s="120"/>
      <c r="C17" s="873"/>
      <c r="D17" s="873"/>
      <c r="E17" s="873"/>
      <c r="F17" s="873"/>
      <c r="G17" s="873"/>
      <c r="H17" s="873"/>
      <c r="I17" s="873"/>
      <c r="J17" s="873"/>
      <c r="K17" s="873"/>
      <c r="L17" s="873"/>
      <c r="M17" s="873"/>
      <c r="N17" s="873"/>
      <c r="O17" s="873"/>
      <c r="P17" s="873"/>
      <c r="Q17" s="873"/>
      <c r="R17" s="873"/>
      <c r="S17" s="873"/>
      <c r="T17" s="873"/>
      <c r="U17" s="877"/>
      <c r="V17" s="878"/>
      <c r="W17" s="878"/>
      <c r="X17" s="878"/>
      <c r="Y17" s="878"/>
      <c r="Z17" s="879"/>
      <c r="AA17" s="880"/>
      <c r="AB17" s="873"/>
      <c r="AC17" s="873"/>
      <c r="AD17" s="873"/>
      <c r="AE17" s="873"/>
      <c r="AF17" s="873"/>
      <c r="AG17" s="873"/>
      <c r="AH17" s="873"/>
      <c r="AI17" s="873"/>
      <c r="AJ17" s="873"/>
      <c r="AK17" s="873"/>
      <c r="AL17" s="873"/>
      <c r="AM17" s="121"/>
    </row>
    <row r="18" spans="2:39" ht="5" customHeight="1" x14ac:dyDescent="0.55000000000000004">
      <c r="B18" s="120"/>
      <c r="AM18" s="121"/>
    </row>
    <row r="19" spans="2:39" ht="18" customHeight="1" x14ac:dyDescent="0.55000000000000004">
      <c r="B19" s="122" t="str">
        <f>IF(基本情報入力シート!J51&gt;0,"☑","")</f>
        <v>☑</v>
      </c>
      <c r="C19" s="90" t="s">
        <v>573</v>
      </c>
      <c r="AM19" s="121"/>
    </row>
    <row r="20" spans="2:39" ht="5" customHeight="1" x14ac:dyDescent="0.55000000000000004">
      <c r="B20" s="120"/>
      <c r="AM20" s="121"/>
    </row>
    <row r="21" spans="2:39" ht="15" customHeight="1" x14ac:dyDescent="0.55000000000000004">
      <c r="B21" s="120"/>
      <c r="C21" s="883" t="s">
        <v>1</v>
      </c>
      <c r="D21" s="884"/>
      <c r="E21" s="884"/>
      <c r="F21" s="884"/>
      <c r="G21" s="884"/>
      <c r="H21" s="884"/>
      <c r="I21" s="887" t="s">
        <v>505</v>
      </c>
      <c r="J21" s="888"/>
      <c r="K21" s="888"/>
      <c r="L21" s="888"/>
      <c r="M21" s="888"/>
      <c r="N21" s="889"/>
      <c r="O21" s="883" t="s">
        <v>507</v>
      </c>
      <c r="P21" s="884"/>
      <c r="Q21" s="884"/>
      <c r="R21" s="884"/>
      <c r="S21" s="884"/>
      <c r="T21" s="890"/>
      <c r="U21" s="883" t="s">
        <v>508</v>
      </c>
      <c r="V21" s="884"/>
      <c r="W21" s="884"/>
      <c r="X21" s="884"/>
      <c r="Y21" s="884"/>
      <c r="Z21" s="890"/>
      <c r="AA21" s="883" t="s">
        <v>367</v>
      </c>
      <c r="AB21" s="884"/>
      <c r="AC21" s="884"/>
      <c r="AD21" s="884"/>
      <c r="AE21" s="884"/>
      <c r="AF21" s="890"/>
      <c r="AG21" s="884" t="s">
        <v>510</v>
      </c>
      <c r="AH21" s="884"/>
      <c r="AI21" s="884"/>
      <c r="AJ21" s="884"/>
      <c r="AK21" s="884"/>
      <c r="AL21" s="890"/>
      <c r="AM21" s="121"/>
    </row>
    <row r="22" spans="2:39" ht="15" customHeight="1" x14ac:dyDescent="0.55000000000000004">
      <c r="B22" s="120"/>
      <c r="C22" s="885"/>
      <c r="D22" s="886"/>
      <c r="E22" s="886"/>
      <c r="F22" s="886"/>
      <c r="G22" s="886"/>
      <c r="H22" s="886"/>
      <c r="I22" s="892" t="s">
        <v>506</v>
      </c>
      <c r="J22" s="893"/>
      <c r="K22" s="893"/>
      <c r="L22" s="893"/>
      <c r="M22" s="893"/>
      <c r="N22" s="894"/>
      <c r="O22" s="885"/>
      <c r="P22" s="886"/>
      <c r="Q22" s="886"/>
      <c r="R22" s="886"/>
      <c r="S22" s="886"/>
      <c r="T22" s="891"/>
      <c r="U22" s="885" t="s">
        <v>509</v>
      </c>
      <c r="V22" s="886"/>
      <c r="W22" s="886"/>
      <c r="X22" s="886"/>
      <c r="Y22" s="886"/>
      <c r="Z22" s="891"/>
      <c r="AA22" s="885"/>
      <c r="AB22" s="886"/>
      <c r="AC22" s="886"/>
      <c r="AD22" s="886"/>
      <c r="AE22" s="886"/>
      <c r="AF22" s="891"/>
      <c r="AG22" s="886"/>
      <c r="AH22" s="886"/>
      <c r="AI22" s="886"/>
      <c r="AJ22" s="886"/>
      <c r="AK22" s="886"/>
      <c r="AL22" s="891"/>
      <c r="AM22" s="121"/>
    </row>
    <row r="23" spans="2:39" ht="15" customHeight="1" x14ac:dyDescent="0.55000000000000004">
      <c r="B23" s="120"/>
      <c r="C23" s="873">
        <f>'1-（イ）採用活動'!BB5</f>
        <v>71000</v>
      </c>
      <c r="D23" s="873"/>
      <c r="E23" s="873"/>
      <c r="F23" s="873"/>
      <c r="G23" s="873"/>
      <c r="H23" s="873"/>
      <c r="I23" s="873">
        <f>'1-（イ）採用活動'!BB7</f>
        <v>0</v>
      </c>
      <c r="J23" s="873"/>
      <c r="K23" s="873"/>
      <c r="L23" s="873"/>
      <c r="M23" s="873"/>
      <c r="N23" s="873"/>
      <c r="O23" s="873">
        <f>C23-I23</f>
        <v>71000</v>
      </c>
      <c r="P23" s="873"/>
      <c r="Q23" s="873"/>
      <c r="R23" s="873"/>
      <c r="S23" s="873"/>
      <c r="T23" s="873"/>
      <c r="U23" s="874">
        <f>C23</f>
        <v>71000</v>
      </c>
      <c r="V23" s="875"/>
      <c r="W23" s="875"/>
      <c r="X23" s="875"/>
      <c r="Y23" s="875"/>
      <c r="Z23" s="876"/>
      <c r="AA23" s="880">
        <f>'1-（イ）採用活動'!BB4</f>
        <v>71000</v>
      </c>
      <c r="AB23" s="873"/>
      <c r="AC23" s="873"/>
      <c r="AD23" s="873"/>
      <c r="AE23" s="873"/>
      <c r="AF23" s="873"/>
      <c r="AG23" s="873">
        <f>'1-（イ）採用活動'!BB6</f>
        <v>71000</v>
      </c>
      <c r="AH23" s="873"/>
      <c r="AI23" s="873"/>
      <c r="AJ23" s="873"/>
      <c r="AK23" s="873"/>
      <c r="AL23" s="873"/>
      <c r="AM23" s="121"/>
    </row>
    <row r="24" spans="2:39" ht="15" customHeight="1" x14ac:dyDescent="0.55000000000000004">
      <c r="B24" s="120"/>
      <c r="C24" s="873"/>
      <c r="D24" s="873"/>
      <c r="E24" s="873"/>
      <c r="F24" s="873"/>
      <c r="G24" s="873"/>
      <c r="H24" s="873"/>
      <c r="I24" s="873"/>
      <c r="J24" s="873"/>
      <c r="K24" s="873"/>
      <c r="L24" s="873"/>
      <c r="M24" s="873"/>
      <c r="N24" s="873"/>
      <c r="O24" s="873"/>
      <c r="P24" s="873"/>
      <c r="Q24" s="873"/>
      <c r="R24" s="873"/>
      <c r="S24" s="873"/>
      <c r="T24" s="873"/>
      <c r="U24" s="877"/>
      <c r="V24" s="878"/>
      <c r="W24" s="878"/>
      <c r="X24" s="878"/>
      <c r="Y24" s="878"/>
      <c r="Z24" s="879"/>
      <c r="AA24" s="880"/>
      <c r="AB24" s="873"/>
      <c r="AC24" s="873"/>
      <c r="AD24" s="873"/>
      <c r="AE24" s="873"/>
      <c r="AF24" s="873"/>
      <c r="AG24" s="873"/>
      <c r="AH24" s="873"/>
      <c r="AI24" s="873"/>
      <c r="AJ24" s="873"/>
      <c r="AK24" s="873"/>
      <c r="AL24" s="873"/>
      <c r="AM24" s="121"/>
    </row>
    <row r="25" spans="2:39" ht="5" customHeight="1" x14ac:dyDescent="0.55000000000000004">
      <c r="B25" s="120"/>
      <c r="AM25" s="121"/>
    </row>
    <row r="26" spans="2:39" ht="18" customHeight="1" x14ac:dyDescent="0.55000000000000004">
      <c r="B26" s="122" t="str">
        <f>IF(基本情報入力シート!J52&gt;0,"☑","")</f>
        <v>☑</v>
      </c>
      <c r="C26" s="90" t="s">
        <v>574</v>
      </c>
      <c r="AM26" s="121"/>
    </row>
    <row r="27" spans="2:39" ht="5" customHeight="1" x14ac:dyDescent="0.55000000000000004">
      <c r="B27" s="125"/>
      <c r="AM27" s="121"/>
    </row>
    <row r="28" spans="2:39" ht="15" customHeight="1" x14ac:dyDescent="0.55000000000000004">
      <c r="B28" s="120"/>
      <c r="C28" s="883" t="s">
        <v>1</v>
      </c>
      <c r="D28" s="884"/>
      <c r="E28" s="884"/>
      <c r="F28" s="884"/>
      <c r="G28" s="884"/>
      <c r="H28" s="884"/>
      <c r="I28" s="887" t="s">
        <v>505</v>
      </c>
      <c r="J28" s="888"/>
      <c r="K28" s="888"/>
      <c r="L28" s="888"/>
      <c r="M28" s="888"/>
      <c r="N28" s="889"/>
      <c r="O28" s="883" t="s">
        <v>507</v>
      </c>
      <c r="P28" s="884"/>
      <c r="Q28" s="884"/>
      <c r="R28" s="884"/>
      <c r="S28" s="884"/>
      <c r="T28" s="890"/>
      <c r="U28" s="883" t="s">
        <v>508</v>
      </c>
      <c r="V28" s="884"/>
      <c r="W28" s="884"/>
      <c r="X28" s="884"/>
      <c r="Y28" s="884"/>
      <c r="Z28" s="890"/>
      <c r="AA28" s="883" t="s">
        <v>367</v>
      </c>
      <c r="AB28" s="884"/>
      <c r="AC28" s="884"/>
      <c r="AD28" s="884"/>
      <c r="AE28" s="884"/>
      <c r="AF28" s="890"/>
      <c r="AG28" s="884" t="s">
        <v>510</v>
      </c>
      <c r="AH28" s="884"/>
      <c r="AI28" s="884"/>
      <c r="AJ28" s="884"/>
      <c r="AK28" s="884"/>
      <c r="AL28" s="890"/>
      <c r="AM28" s="121"/>
    </row>
    <row r="29" spans="2:39" ht="15" customHeight="1" x14ac:dyDescent="0.55000000000000004">
      <c r="B29" s="120"/>
      <c r="C29" s="885"/>
      <c r="D29" s="886"/>
      <c r="E29" s="886"/>
      <c r="F29" s="886"/>
      <c r="G29" s="886"/>
      <c r="H29" s="886"/>
      <c r="I29" s="892" t="s">
        <v>506</v>
      </c>
      <c r="J29" s="893"/>
      <c r="K29" s="893"/>
      <c r="L29" s="893"/>
      <c r="M29" s="893"/>
      <c r="N29" s="894"/>
      <c r="O29" s="885"/>
      <c r="P29" s="886"/>
      <c r="Q29" s="886"/>
      <c r="R29" s="886"/>
      <c r="S29" s="886"/>
      <c r="T29" s="891"/>
      <c r="U29" s="885" t="s">
        <v>509</v>
      </c>
      <c r="V29" s="886"/>
      <c r="W29" s="886"/>
      <c r="X29" s="886"/>
      <c r="Y29" s="886"/>
      <c r="Z29" s="891"/>
      <c r="AA29" s="885"/>
      <c r="AB29" s="886"/>
      <c r="AC29" s="886"/>
      <c r="AD29" s="886"/>
      <c r="AE29" s="886"/>
      <c r="AF29" s="891"/>
      <c r="AG29" s="886"/>
      <c r="AH29" s="886"/>
      <c r="AI29" s="886"/>
      <c r="AJ29" s="886"/>
      <c r="AK29" s="886"/>
      <c r="AL29" s="891"/>
      <c r="AM29" s="121"/>
    </row>
    <row r="30" spans="2:39" ht="15" customHeight="1" x14ac:dyDescent="0.55000000000000004">
      <c r="B30" s="120"/>
      <c r="C30" s="873">
        <f>'1-（ウ）同行支援'!AZ3</f>
        <v>236000</v>
      </c>
      <c r="D30" s="873"/>
      <c r="E30" s="873"/>
      <c r="F30" s="873"/>
      <c r="G30" s="873"/>
      <c r="H30" s="873"/>
      <c r="I30" s="873">
        <f>'1-（ウ）同行支援'!AZ6</f>
        <v>0</v>
      </c>
      <c r="J30" s="873"/>
      <c r="K30" s="873"/>
      <c r="L30" s="873"/>
      <c r="M30" s="873"/>
      <c r="N30" s="873"/>
      <c r="O30" s="873">
        <f>C30-I30</f>
        <v>236000</v>
      </c>
      <c r="P30" s="873"/>
      <c r="Q30" s="873"/>
      <c r="R30" s="873"/>
      <c r="S30" s="873"/>
      <c r="T30" s="873"/>
      <c r="U30" s="874">
        <f>C30</f>
        <v>236000</v>
      </c>
      <c r="V30" s="875"/>
      <c r="W30" s="875"/>
      <c r="X30" s="875"/>
      <c r="Y30" s="875"/>
      <c r="Z30" s="876"/>
      <c r="AA30" s="880">
        <f>'1-（ウ）同行支援'!AZ3</f>
        <v>236000</v>
      </c>
      <c r="AB30" s="873"/>
      <c r="AC30" s="873"/>
      <c r="AD30" s="873"/>
      <c r="AE30" s="873"/>
      <c r="AF30" s="873"/>
      <c r="AG30" s="873">
        <f>'1-（ウ）同行支援'!AZ5</f>
        <v>236000</v>
      </c>
      <c r="AH30" s="873"/>
      <c r="AI30" s="873"/>
      <c r="AJ30" s="873"/>
      <c r="AK30" s="873"/>
      <c r="AL30" s="873"/>
      <c r="AM30" s="121"/>
    </row>
    <row r="31" spans="2:39" ht="15" customHeight="1" x14ac:dyDescent="0.55000000000000004">
      <c r="B31" s="120"/>
      <c r="C31" s="873"/>
      <c r="D31" s="873"/>
      <c r="E31" s="873"/>
      <c r="F31" s="873"/>
      <c r="G31" s="873"/>
      <c r="H31" s="873"/>
      <c r="I31" s="873"/>
      <c r="J31" s="873"/>
      <c r="K31" s="873"/>
      <c r="L31" s="873"/>
      <c r="M31" s="873"/>
      <c r="N31" s="873"/>
      <c r="O31" s="873"/>
      <c r="P31" s="873"/>
      <c r="Q31" s="873"/>
      <c r="R31" s="873"/>
      <c r="S31" s="873"/>
      <c r="T31" s="873"/>
      <c r="U31" s="877"/>
      <c r="V31" s="878"/>
      <c r="W31" s="878"/>
      <c r="X31" s="878"/>
      <c r="Y31" s="878"/>
      <c r="Z31" s="879"/>
      <c r="AA31" s="880"/>
      <c r="AB31" s="873"/>
      <c r="AC31" s="873"/>
      <c r="AD31" s="873"/>
      <c r="AE31" s="873"/>
      <c r="AF31" s="873"/>
      <c r="AG31" s="873"/>
      <c r="AH31" s="873"/>
      <c r="AI31" s="873"/>
      <c r="AJ31" s="873"/>
      <c r="AK31" s="873"/>
      <c r="AL31" s="873"/>
      <c r="AM31" s="121"/>
    </row>
    <row r="32" spans="2:39" ht="5" customHeight="1" x14ac:dyDescent="0.55000000000000004">
      <c r="B32" s="120"/>
      <c r="D32" s="126"/>
      <c r="AM32" s="121"/>
    </row>
    <row r="33" spans="2:39" ht="20" customHeight="1" thickBot="1" x14ac:dyDescent="0.6">
      <c r="B33" s="120"/>
      <c r="C33" s="127" t="s">
        <v>4</v>
      </c>
      <c r="D33" s="128"/>
      <c r="E33" s="127"/>
      <c r="F33" s="127"/>
      <c r="G33" s="895">
        <f>SUM(AG16,AG23,AG30)</f>
        <v>332000</v>
      </c>
      <c r="H33" s="896"/>
      <c r="I33" s="896"/>
      <c r="J33" s="896"/>
      <c r="K33" s="896"/>
      <c r="L33" s="896"/>
      <c r="M33" s="896" t="s">
        <v>5</v>
      </c>
      <c r="N33" s="896"/>
      <c r="O33" s="127"/>
      <c r="AM33" s="121"/>
    </row>
    <row r="34" spans="2:39" ht="5" customHeight="1" x14ac:dyDescent="0.55000000000000004">
      <c r="B34" s="120"/>
      <c r="D34" s="126"/>
      <c r="G34" s="115"/>
      <c r="H34" s="115"/>
      <c r="I34" s="115"/>
      <c r="J34" s="115"/>
      <c r="K34" s="115"/>
      <c r="L34" s="115"/>
      <c r="M34" s="115"/>
      <c r="N34" s="115"/>
      <c r="AM34" s="121"/>
    </row>
    <row r="35" spans="2:39" ht="5" customHeight="1" x14ac:dyDescent="0.55000000000000004">
      <c r="B35" s="129"/>
      <c r="C35" s="130"/>
      <c r="D35" s="131"/>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2"/>
    </row>
    <row r="36" spans="2:39" ht="18" customHeight="1" x14ac:dyDescent="0.55000000000000004">
      <c r="B36" s="120" t="s">
        <v>21</v>
      </c>
      <c r="AM36" s="121"/>
    </row>
    <row r="37" spans="2:39" ht="5" customHeight="1" x14ac:dyDescent="0.55000000000000004">
      <c r="B37" s="120"/>
      <c r="AM37" s="121"/>
    </row>
    <row r="38" spans="2:39" ht="18" customHeight="1" x14ac:dyDescent="0.55000000000000004">
      <c r="B38" s="122" t="str">
        <f>IF(基本情報入力シート!J56&gt;0,"☑","")</f>
        <v>☑</v>
      </c>
      <c r="C38" s="90" t="s">
        <v>514</v>
      </c>
      <c r="AM38" s="121"/>
    </row>
    <row r="39" spans="2:39" ht="5" customHeight="1" x14ac:dyDescent="0.55000000000000004">
      <c r="B39" s="120"/>
      <c r="C39" s="115"/>
      <c r="D39" s="133"/>
      <c r="E39" s="115"/>
      <c r="F39" s="133"/>
      <c r="G39" s="115"/>
      <c r="H39" s="115"/>
      <c r="AM39" s="121"/>
    </row>
    <row r="40" spans="2:39" ht="15" customHeight="1" x14ac:dyDescent="0.55000000000000004">
      <c r="B40" s="120"/>
      <c r="C40" s="883" t="s">
        <v>1</v>
      </c>
      <c r="D40" s="884"/>
      <c r="E40" s="884"/>
      <c r="F40" s="884"/>
      <c r="G40" s="884"/>
      <c r="H40" s="884"/>
      <c r="I40" s="887" t="s">
        <v>505</v>
      </c>
      <c r="J40" s="888"/>
      <c r="K40" s="888"/>
      <c r="L40" s="888"/>
      <c r="M40" s="888"/>
      <c r="N40" s="889"/>
      <c r="O40" s="883" t="s">
        <v>507</v>
      </c>
      <c r="P40" s="884"/>
      <c r="Q40" s="884"/>
      <c r="R40" s="884"/>
      <c r="S40" s="884"/>
      <c r="T40" s="890"/>
      <c r="U40" s="883" t="s">
        <v>508</v>
      </c>
      <c r="V40" s="884"/>
      <c r="W40" s="884"/>
      <c r="X40" s="884"/>
      <c r="Y40" s="884"/>
      <c r="Z40" s="890"/>
      <c r="AA40" s="883" t="s">
        <v>367</v>
      </c>
      <c r="AB40" s="884"/>
      <c r="AC40" s="884"/>
      <c r="AD40" s="884"/>
      <c r="AE40" s="884"/>
      <c r="AF40" s="890"/>
      <c r="AG40" s="884" t="s">
        <v>510</v>
      </c>
      <c r="AH40" s="884"/>
      <c r="AI40" s="884"/>
      <c r="AJ40" s="884"/>
      <c r="AK40" s="884"/>
      <c r="AL40" s="890"/>
      <c r="AM40" s="121"/>
    </row>
    <row r="41" spans="2:39" ht="15" customHeight="1" x14ac:dyDescent="0.55000000000000004">
      <c r="B41" s="120"/>
      <c r="C41" s="885"/>
      <c r="D41" s="886"/>
      <c r="E41" s="886"/>
      <c r="F41" s="886"/>
      <c r="G41" s="886"/>
      <c r="H41" s="886"/>
      <c r="I41" s="892" t="s">
        <v>506</v>
      </c>
      <c r="J41" s="893"/>
      <c r="K41" s="893"/>
      <c r="L41" s="893"/>
      <c r="M41" s="893"/>
      <c r="N41" s="894"/>
      <c r="O41" s="885"/>
      <c r="P41" s="886"/>
      <c r="Q41" s="886"/>
      <c r="R41" s="886"/>
      <c r="S41" s="886"/>
      <c r="T41" s="891"/>
      <c r="U41" s="885" t="s">
        <v>509</v>
      </c>
      <c r="V41" s="886"/>
      <c r="W41" s="886"/>
      <c r="X41" s="886"/>
      <c r="Y41" s="886"/>
      <c r="Z41" s="891"/>
      <c r="AA41" s="885"/>
      <c r="AB41" s="886"/>
      <c r="AC41" s="886"/>
      <c r="AD41" s="886"/>
      <c r="AE41" s="886"/>
      <c r="AF41" s="891"/>
      <c r="AG41" s="886"/>
      <c r="AH41" s="886"/>
      <c r="AI41" s="886"/>
      <c r="AJ41" s="886"/>
      <c r="AK41" s="886"/>
      <c r="AL41" s="891"/>
      <c r="AM41" s="121"/>
    </row>
    <row r="42" spans="2:39" ht="15" customHeight="1" x14ac:dyDescent="0.55000000000000004">
      <c r="B42" s="120"/>
      <c r="C42" s="873">
        <f>'2-（ア）経営改善'!BD4</f>
        <v>300000</v>
      </c>
      <c r="D42" s="873"/>
      <c r="E42" s="873"/>
      <c r="F42" s="873"/>
      <c r="G42" s="873"/>
      <c r="H42" s="873"/>
      <c r="I42" s="873">
        <f>'2-（ア）経営改善'!BD6</f>
        <v>0</v>
      </c>
      <c r="J42" s="873"/>
      <c r="K42" s="873"/>
      <c r="L42" s="873"/>
      <c r="M42" s="873"/>
      <c r="N42" s="873"/>
      <c r="O42" s="873">
        <f>C42-I42</f>
        <v>300000</v>
      </c>
      <c r="P42" s="873"/>
      <c r="Q42" s="873"/>
      <c r="R42" s="873"/>
      <c r="S42" s="873"/>
      <c r="T42" s="873"/>
      <c r="U42" s="874">
        <f>C42</f>
        <v>300000</v>
      </c>
      <c r="V42" s="875"/>
      <c r="W42" s="875"/>
      <c r="X42" s="875"/>
      <c r="Y42" s="875"/>
      <c r="Z42" s="876"/>
      <c r="AA42" s="880">
        <f>'2-（ア）経営改善'!BD3</f>
        <v>300000</v>
      </c>
      <c r="AB42" s="873"/>
      <c r="AC42" s="873"/>
      <c r="AD42" s="873"/>
      <c r="AE42" s="873"/>
      <c r="AF42" s="873"/>
      <c r="AG42" s="873">
        <f>'2-（ア）経営改善'!BD5</f>
        <v>300000</v>
      </c>
      <c r="AH42" s="873"/>
      <c r="AI42" s="873"/>
      <c r="AJ42" s="873"/>
      <c r="AK42" s="873"/>
      <c r="AL42" s="873"/>
      <c r="AM42" s="121"/>
    </row>
    <row r="43" spans="2:39" ht="15" customHeight="1" x14ac:dyDescent="0.55000000000000004">
      <c r="B43" s="120"/>
      <c r="C43" s="873"/>
      <c r="D43" s="873"/>
      <c r="E43" s="873"/>
      <c r="F43" s="873"/>
      <c r="G43" s="873"/>
      <c r="H43" s="873"/>
      <c r="I43" s="873"/>
      <c r="J43" s="873"/>
      <c r="K43" s="873"/>
      <c r="L43" s="873"/>
      <c r="M43" s="873"/>
      <c r="N43" s="873"/>
      <c r="O43" s="873"/>
      <c r="P43" s="873"/>
      <c r="Q43" s="873"/>
      <c r="R43" s="873"/>
      <c r="S43" s="873"/>
      <c r="T43" s="873"/>
      <c r="U43" s="877"/>
      <c r="V43" s="878"/>
      <c r="W43" s="878"/>
      <c r="X43" s="878"/>
      <c r="Y43" s="878"/>
      <c r="Z43" s="879"/>
      <c r="AA43" s="880"/>
      <c r="AB43" s="873"/>
      <c r="AC43" s="873"/>
      <c r="AD43" s="873"/>
      <c r="AE43" s="873"/>
      <c r="AF43" s="873"/>
      <c r="AG43" s="873"/>
      <c r="AH43" s="873"/>
      <c r="AI43" s="873"/>
      <c r="AJ43" s="873"/>
      <c r="AK43" s="873"/>
      <c r="AL43" s="873"/>
      <c r="AM43" s="121"/>
    </row>
    <row r="44" spans="2:39" ht="5" customHeight="1" x14ac:dyDescent="0.55000000000000004">
      <c r="B44" s="120"/>
      <c r="AM44" s="121"/>
    </row>
    <row r="45" spans="2:39" ht="18" customHeight="1" x14ac:dyDescent="0.55000000000000004">
      <c r="B45" s="122" t="str">
        <f>IF(基本情報入力シート!J57&gt;0,"☑","")</f>
        <v>☑</v>
      </c>
      <c r="C45" s="90" t="s">
        <v>511</v>
      </c>
      <c r="AM45" s="121"/>
    </row>
    <row r="46" spans="2:39" ht="5" customHeight="1" x14ac:dyDescent="0.55000000000000004">
      <c r="B46" s="120"/>
      <c r="C46" s="115"/>
      <c r="D46" s="133"/>
      <c r="E46" s="115"/>
      <c r="F46" s="133"/>
      <c r="G46" s="115"/>
      <c r="H46" s="115"/>
      <c r="AM46" s="121"/>
    </row>
    <row r="47" spans="2:39" ht="15" customHeight="1" x14ac:dyDescent="0.55000000000000004">
      <c r="B47" s="120"/>
      <c r="C47" s="883" t="s">
        <v>1</v>
      </c>
      <c r="D47" s="884"/>
      <c r="E47" s="884"/>
      <c r="F47" s="884"/>
      <c r="G47" s="884"/>
      <c r="H47" s="884"/>
      <c r="I47" s="887" t="s">
        <v>505</v>
      </c>
      <c r="J47" s="888"/>
      <c r="K47" s="888"/>
      <c r="L47" s="888"/>
      <c r="M47" s="888"/>
      <c r="N47" s="889"/>
      <c r="O47" s="883" t="s">
        <v>507</v>
      </c>
      <c r="P47" s="884"/>
      <c r="Q47" s="884"/>
      <c r="R47" s="884"/>
      <c r="S47" s="884"/>
      <c r="T47" s="890"/>
      <c r="U47" s="883" t="s">
        <v>508</v>
      </c>
      <c r="V47" s="884"/>
      <c r="W47" s="884"/>
      <c r="X47" s="884"/>
      <c r="Y47" s="884"/>
      <c r="Z47" s="890"/>
      <c r="AA47" s="883" t="s">
        <v>367</v>
      </c>
      <c r="AB47" s="884"/>
      <c r="AC47" s="884"/>
      <c r="AD47" s="884"/>
      <c r="AE47" s="884"/>
      <c r="AF47" s="890"/>
      <c r="AG47" s="884" t="s">
        <v>510</v>
      </c>
      <c r="AH47" s="884"/>
      <c r="AI47" s="884"/>
      <c r="AJ47" s="884"/>
      <c r="AK47" s="884"/>
      <c r="AL47" s="890"/>
      <c r="AM47" s="121"/>
    </row>
    <row r="48" spans="2:39" ht="15" customHeight="1" x14ac:dyDescent="0.55000000000000004">
      <c r="B48" s="120"/>
      <c r="C48" s="885"/>
      <c r="D48" s="886"/>
      <c r="E48" s="886"/>
      <c r="F48" s="886"/>
      <c r="G48" s="886"/>
      <c r="H48" s="886"/>
      <c r="I48" s="892" t="s">
        <v>506</v>
      </c>
      <c r="J48" s="893"/>
      <c r="K48" s="893"/>
      <c r="L48" s="893"/>
      <c r="M48" s="893"/>
      <c r="N48" s="894"/>
      <c r="O48" s="885"/>
      <c r="P48" s="886"/>
      <c r="Q48" s="886"/>
      <c r="R48" s="886"/>
      <c r="S48" s="886"/>
      <c r="T48" s="891"/>
      <c r="U48" s="885" t="s">
        <v>509</v>
      </c>
      <c r="V48" s="886"/>
      <c r="W48" s="886"/>
      <c r="X48" s="886"/>
      <c r="Y48" s="886"/>
      <c r="Z48" s="891"/>
      <c r="AA48" s="885"/>
      <c r="AB48" s="886"/>
      <c r="AC48" s="886"/>
      <c r="AD48" s="886"/>
      <c r="AE48" s="886"/>
      <c r="AF48" s="891"/>
      <c r="AG48" s="886"/>
      <c r="AH48" s="886"/>
      <c r="AI48" s="886"/>
      <c r="AJ48" s="886"/>
      <c r="AK48" s="886"/>
      <c r="AL48" s="891"/>
      <c r="AM48" s="121"/>
    </row>
    <row r="49" spans="2:39" ht="15" customHeight="1" x14ac:dyDescent="0.55000000000000004">
      <c r="B49" s="120"/>
      <c r="C49" s="873">
        <f>'2-（イ）常勤化'!AQ4</f>
        <v>500000</v>
      </c>
      <c r="D49" s="873"/>
      <c r="E49" s="873"/>
      <c r="F49" s="873"/>
      <c r="G49" s="873"/>
      <c r="H49" s="873"/>
      <c r="I49" s="873">
        <f>'2-（イ）常勤化'!AQ6</f>
        <v>0</v>
      </c>
      <c r="J49" s="873"/>
      <c r="K49" s="873"/>
      <c r="L49" s="873"/>
      <c r="M49" s="873"/>
      <c r="N49" s="873"/>
      <c r="O49" s="873">
        <f>C49-I49</f>
        <v>500000</v>
      </c>
      <c r="P49" s="873"/>
      <c r="Q49" s="873"/>
      <c r="R49" s="873"/>
      <c r="S49" s="873"/>
      <c r="T49" s="873"/>
      <c r="U49" s="874">
        <f>C49</f>
        <v>500000</v>
      </c>
      <c r="V49" s="875"/>
      <c r="W49" s="875"/>
      <c r="X49" s="875"/>
      <c r="Y49" s="875"/>
      <c r="Z49" s="876"/>
      <c r="AA49" s="880">
        <f>'2-（イ）常勤化'!AQ3</f>
        <v>500000</v>
      </c>
      <c r="AB49" s="873"/>
      <c r="AC49" s="873"/>
      <c r="AD49" s="873"/>
      <c r="AE49" s="873"/>
      <c r="AF49" s="873"/>
      <c r="AG49" s="873">
        <f>'2-（イ）常勤化'!AQ5</f>
        <v>500000</v>
      </c>
      <c r="AH49" s="873"/>
      <c r="AI49" s="873"/>
      <c r="AJ49" s="873"/>
      <c r="AK49" s="873"/>
      <c r="AL49" s="873"/>
      <c r="AM49" s="121"/>
    </row>
    <row r="50" spans="2:39" ht="15" customHeight="1" x14ac:dyDescent="0.55000000000000004">
      <c r="B50" s="120"/>
      <c r="C50" s="873"/>
      <c r="D50" s="873"/>
      <c r="E50" s="873"/>
      <c r="F50" s="873"/>
      <c r="G50" s="873"/>
      <c r="H50" s="873"/>
      <c r="I50" s="873"/>
      <c r="J50" s="873"/>
      <c r="K50" s="873"/>
      <c r="L50" s="873"/>
      <c r="M50" s="873"/>
      <c r="N50" s="873"/>
      <c r="O50" s="873"/>
      <c r="P50" s="873"/>
      <c r="Q50" s="873"/>
      <c r="R50" s="873"/>
      <c r="S50" s="873"/>
      <c r="T50" s="873"/>
      <c r="U50" s="877"/>
      <c r="V50" s="878"/>
      <c r="W50" s="878"/>
      <c r="X50" s="878"/>
      <c r="Y50" s="878"/>
      <c r="Z50" s="879"/>
      <c r="AA50" s="880"/>
      <c r="AB50" s="873"/>
      <c r="AC50" s="873"/>
      <c r="AD50" s="873"/>
      <c r="AE50" s="873"/>
      <c r="AF50" s="873"/>
      <c r="AG50" s="873"/>
      <c r="AH50" s="873"/>
      <c r="AI50" s="873"/>
      <c r="AJ50" s="873"/>
      <c r="AK50" s="873"/>
      <c r="AL50" s="873"/>
      <c r="AM50" s="121"/>
    </row>
    <row r="51" spans="2:39" ht="5" customHeight="1" x14ac:dyDescent="0.55000000000000004">
      <c r="B51" s="120"/>
      <c r="AM51" s="121"/>
    </row>
    <row r="52" spans="2:39" ht="18" customHeight="1" x14ac:dyDescent="0.55000000000000004">
      <c r="B52" s="122" t="str">
        <f>IF(基本情報入力シート!J58&gt;0,"☑","")</f>
        <v>☑</v>
      </c>
      <c r="C52" s="90" t="s">
        <v>512</v>
      </c>
      <c r="AM52" s="121"/>
    </row>
    <row r="53" spans="2:39" ht="5" customHeight="1" x14ac:dyDescent="0.55000000000000004">
      <c r="B53" s="120"/>
      <c r="C53" s="115"/>
      <c r="D53" s="133"/>
      <c r="E53" s="115"/>
      <c r="F53" s="133"/>
      <c r="G53" s="115"/>
      <c r="H53" s="115"/>
      <c r="AM53" s="121"/>
    </row>
    <row r="54" spans="2:39" ht="15" customHeight="1" x14ac:dyDescent="0.55000000000000004">
      <c r="B54" s="120"/>
      <c r="C54" s="883" t="s">
        <v>1</v>
      </c>
      <c r="D54" s="884"/>
      <c r="E54" s="884"/>
      <c r="F54" s="884"/>
      <c r="G54" s="884"/>
      <c r="H54" s="884"/>
      <c r="I54" s="887" t="s">
        <v>505</v>
      </c>
      <c r="J54" s="888"/>
      <c r="K54" s="888"/>
      <c r="L54" s="888"/>
      <c r="M54" s="888"/>
      <c r="N54" s="889"/>
      <c r="O54" s="883" t="s">
        <v>507</v>
      </c>
      <c r="P54" s="884"/>
      <c r="Q54" s="884"/>
      <c r="R54" s="884"/>
      <c r="S54" s="884"/>
      <c r="T54" s="890"/>
      <c r="U54" s="883" t="s">
        <v>508</v>
      </c>
      <c r="V54" s="884"/>
      <c r="W54" s="884"/>
      <c r="X54" s="884"/>
      <c r="Y54" s="884"/>
      <c r="Z54" s="890"/>
      <c r="AA54" s="883" t="s">
        <v>367</v>
      </c>
      <c r="AB54" s="884"/>
      <c r="AC54" s="884"/>
      <c r="AD54" s="884"/>
      <c r="AE54" s="884"/>
      <c r="AF54" s="890"/>
      <c r="AG54" s="884" t="s">
        <v>510</v>
      </c>
      <c r="AH54" s="884"/>
      <c r="AI54" s="884"/>
      <c r="AJ54" s="884"/>
      <c r="AK54" s="884"/>
      <c r="AL54" s="890"/>
      <c r="AM54" s="121"/>
    </row>
    <row r="55" spans="2:39" ht="15" customHeight="1" x14ac:dyDescent="0.55000000000000004">
      <c r="B55" s="120"/>
      <c r="C55" s="885"/>
      <c r="D55" s="886"/>
      <c r="E55" s="886"/>
      <c r="F55" s="886"/>
      <c r="G55" s="886"/>
      <c r="H55" s="886"/>
      <c r="I55" s="892" t="s">
        <v>506</v>
      </c>
      <c r="J55" s="893"/>
      <c r="K55" s="893"/>
      <c r="L55" s="893"/>
      <c r="M55" s="893"/>
      <c r="N55" s="894"/>
      <c r="O55" s="885"/>
      <c r="P55" s="886"/>
      <c r="Q55" s="886"/>
      <c r="R55" s="886"/>
      <c r="S55" s="886"/>
      <c r="T55" s="891"/>
      <c r="U55" s="885" t="s">
        <v>509</v>
      </c>
      <c r="V55" s="886"/>
      <c r="W55" s="886"/>
      <c r="X55" s="886"/>
      <c r="Y55" s="886"/>
      <c r="Z55" s="891"/>
      <c r="AA55" s="885"/>
      <c r="AB55" s="886"/>
      <c r="AC55" s="886"/>
      <c r="AD55" s="886"/>
      <c r="AE55" s="886"/>
      <c r="AF55" s="891"/>
      <c r="AG55" s="886"/>
      <c r="AH55" s="886"/>
      <c r="AI55" s="886"/>
      <c r="AJ55" s="886"/>
      <c r="AK55" s="886"/>
      <c r="AL55" s="891"/>
      <c r="AM55" s="121"/>
    </row>
    <row r="56" spans="2:39" ht="15" customHeight="1" x14ac:dyDescent="0.55000000000000004">
      <c r="B56" s="120"/>
      <c r="C56" s="873">
        <f>'2-（ウ）協働化'!AV5</f>
        <v>1500000</v>
      </c>
      <c r="D56" s="873"/>
      <c r="E56" s="873"/>
      <c r="F56" s="873"/>
      <c r="G56" s="873"/>
      <c r="H56" s="873"/>
      <c r="I56" s="873">
        <f>'2-（ウ）協働化'!AV7</f>
        <v>0</v>
      </c>
      <c r="J56" s="873"/>
      <c r="K56" s="873"/>
      <c r="L56" s="873"/>
      <c r="M56" s="873"/>
      <c r="N56" s="873"/>
      <c r="O56" s="873">
        <f>C56-I56</f>
        <v>1500000</v>
      </c>
      <c r="P56" s="873"/>
      <c r="Q56" s="873"/>
      <c r="R56" s="873"/>
      <c r="S56" s="873"/>
      <c r="T56" s="873"/>
      <c r="U56" s="874">
        <f>C56</f>
        <v>1500000</v>
      </c>
      <c r="V56" s="875"/>
      <c r="W56" s="875"/>
      <c r="X56" s="875"/>
      <c r="Y56" s="875"/>
      <c r="Z56" s="876"/>
      <c r="AA56" s="880">
        <f>'2-（ウ）協働化'!AV4</f>
        <v>1500000</v>
      </c>
      <c r="AB56" s="873"/>
      <c r="AC56" s="873"/>
      <c r="AD56" s="873"/>
      <c r="AE56" s="873"/>
      <c r="AF56" s="873"/>
      <c r="AG56" s="873">
        <f>'2-（ウ）協働化'!AV6</f>
        <v>1500000</v>
      </c>
      <c r="AH56" s="873"/>
      <c r="AI56" s="873"/>
      <c r="AJ56" s="873"/>
      <c r="AK56" s="873"/>
      <c r="AL56" s="873"/>
      <c r="AM56" s="121"/>
    </row>
    <row r="57" spans="2:39" ht="15" customHeight="1" x14ac:dyDescent="0.55000000000000004">
      <c r="B57" s="120"/>
      <c r="C57" s="873"/>
      <c r="D57" s="873"/>
      <c r="E57" s="873"/>
      <c r="F57" s="873"/>
      <c r="G57" s="873"/>
      <c r="H57" s="873"/>
      <c r="I57" s="873"/>
      <c r="J57" s="873"/>
      <c r="K57" s="873"/>
      <c r="L57" s="873"/>
      <c r="M57" s="873"/>
      <c r="N57" s="873"/>
      <c r="O57" s="873"/>
      <c r="P57" s="873"/>
      <c r="Q57" s="873"/>
      <c r="R57" s="873"/>
      <c r="S57" s="873"/>
      <c r="T57" s="873"/>
      <c r="U57" s="877"/>
      <c r="V57" s="878"/>
      <c r="W57" s="878"/>
      <c r="X57" s="878"/>
      <c r="Y57" s="878"/>
      <c r="Z57" s="879"/>
      <c r="AA57" s="880"/>
      <c r="AB57" s="873"/>
      <c r="AC57" s="873"/>
      <c r="AD57" s="873"/>
      <c r="AE57" s="873"/>
      <c r="AF57" s="873"/>
      <c r="AG57" s="873"/>
      <c r="AH57" s="873"/>
      <c r="AI57" s="873"/>
      <c r="AJ57" s="873"/>
      <c r="AK57" s="873"/>
      <c r="AL57" s="873"/>
      <c r="AM57" s="121"/>
    </row>
    <row r="58" spans="2:39" ht="5" customHeight="1" x14ac:dyDescent="0.55000000000000004">
      <c r="B58" s="120"/>
      <c r="AM58" s="121"/>
    </row>
    <row r="59" spans="2:39" ht="18" customHeight="1" x14ac:dyDescent="0.55000000000000004">
      <c r="B59" s="122" t="str">
        <f>IF(基本情報入力シート!J59&gt;0,"☑","")</f>
        <v>☑</v>
      </c>
      <c r="C59" s="90" t="s">
        <v>513</v>
      </c>
      <c r="AM59" s="121"/>
    </row>
    <row r="60" spans="2:39" ht="5" customHeight="1" x14ac:dyDescent="0.55000000000000004">
      <c r="B60" s="120"/>
      <c r="AM60" s="121"/>
    </row>
    <row r="61" spans="2:39" ht="15" customHeight="1" x14ac:dyDescent="0.55000000000000004">
      <c r="B61" s="120"/>
      <c r="C61" s="883" t="s">
        <v>1</v>
      </c>
      <c r="D61" s="884"/>
      <c r="E61" s="884"/>
      <c r="F61" s="884"/>
      <c r="G61" s="884"/>
      <c r="H61" s="884"/>
      <c r="I61" s="887" t="s">
        <v>505</v>
      </c>
      <c r="J61" s="888"/>
      <c r="K61" s="888"/>
      <c r="L61" s="888"/>
      <c r="M61" s="888"/>
      <c r="N61" s="889"/>
      <c r="O61" s="883" t="s">
        <v>507</v>
      </c>
      <c r="P61" s="884"/>
      <c r="Q61" s="884"/>
      <c r="R61" s="884"/>
      <c r="S61" s="884"/>
      <c r="T61" s="890"/>
      <c r="U61" s="883" t="s">
        <v>508</v>
      </c>
      <c r="V61" s="884"/>
      <c r="W61" s="884"/>
      <c r="X61" s="884"/>
      <c r="Y61" s="884"/>
      <c r="Z61" s="890"/>
      <c r="AA61" s="883" t="s">
        <v>367</v>
      </c>
      <c r="AB61" s="884"/>
      <c r="AC61" s="884"/>
      <c r="AD61" s="884"/>
      <c r="AE61" s="884"/>
      <c r="AF61" s="890"/>
      <c r="AG61" s="884" t="s">
        <v>510</v>
      </c>
      <c r="AH61" s="884"/>
      <c r="AI61" s="884"/>
      <c r="AJ61" s="884"/>
      <c r="AK61" s="884"/>
      <c r="AL61" s="890"/>
      <c r="AM61" s="121"/>
    </row>
    <row r="62" spans="2:39" ht="15" customHeight="1" x14ac:dyDescent="0.55000000000000004">
      <c r="B62" s="120"/>
      <c r="C62" s="885"/>
      <c r="D62" s="886"/>
      <c r="E62" s="886"/>
      <c r="F62" s="886"/>
      <c r="G62" s="886"/>
      <c r="H62" s="886"/>
      <c r="I62" s="892" t="s">
        <v>506</v>
      </c>
      <c r="J62" s="893"/>
      <c r="K62" s="893"/>
      <c r="L62" s="893"/>
      <c r="M62" s="893"/>
      <c r="N62" s="894"/>
      <c r="O62" s="885"/>
      <c r="P62" s="886"/>
      <c r="Q62" s="886"/>
      <c r="R62" s="886"/>
      <c r="S62" s="886"/>
      <c r="T62" s="891"/>
      <c r="U62" s="885" t="s">
        <v>509</v>
      </c>
      <c r="V62" s="886"/>
      <c r="W62" s="886"/>
      <c r="X62" s="886"/>
      <c r="Y62" s="886"/>
      <c r="Z62" s="891"/>
      <c r="AA62" s="885"/>
      <c r="AB62" s="886"/>
      <c r="AC62" s="886"/>
      <c r="AD62" s="886"/>
      <c r="AE62" s="886"/>
      <c r="AF62" s="891"/>
      <c r="AG62" s="886"/>
      <c r="AH62" s="886"/>
      <c r="AI62" s="886"/>
      <c r="AJ62" s="886"/>
      <c r="AK62" s="886"/>
      <c r="AL62" s="891"/>
      <c r="AM62" s="121"/>
    </row>
    <row r="63" spans="2:39" ht="15" customHeight="1" x14ac:dyDescent="0.55000000000000004">
      <c r="B63" s="120"/>
      <c r="C63" s="873">
        <f>'2-（エ）広報活動'!BB4</f>
        <v>124500</v>
      </c>
      <c r="D63" s="873"/>
      <c r="E63" s="873"/>
      <c r="F63" s="873"/>
      <c r="G63" s="873"/>
      <c r="H63" s="873"/>
      <c r="I63" s="873">
        <f>'2-（エ）広報活動'!BB6</f>
        <v>500</v>
      </c>
      <c r="J63" s="873"/>
      <c r="K63" s="873"/>
      <c r="L63" s="873"/>
      <c r="M63" s="873"/>
      <c r="N63" s="873"/>
      <c r="O63" s="873">
        <f>C63-I63</f>
        <v>124000</v>
      </c>
      <c r="P63" s="873"/>
      <c r="Q63" s="873"/>
      <c r="R63" s="873"/>
      <c r="S63" s="873"/>
      <c r="T63" s="873"/>
      <c r="U63" s="874">
        <f>C63</f>
        <v>124500</v>
      </c>
      <c r="V63" s="875"/>
      <c r="W63" s="875"/>
      <c r="X63" s="875"/>
      <c r="Y63" s="875"/>
      <c r="Z63" s="876"/>
      <c r="AA63" s="880">
        <f>'2-（エ）広報活動'!BB3</f>
        <v>124000</v>
      </c>
      <c r="AB63" s="873"/>
      <c r="AC63" s="873"/>
      <c r="AD63" s="873"/>
      <c r="AE63" s="873"/>
      <c r="AF63" s="873"/>
      <c r="AG63" s="873">
        <f>'2-（エ）広報活動'!BB5</f>
        <v>124000</v>
      </c>
      <c r="AH63" s="873"/>
      <c r="AI63" s="873"/>
      <c r="AJ63" s="873"/>
      <c r="AK63" s="873"/>
      <c r="AL63" s="873"/>
      <c r="AM63" s="121"/>
    </row>
    <row r="64" spans="2:39" ht="15" customHeight="1" x14ac:dyDescent="0.55000000000000004">
      <c r="B64" s="120"/>
      <c r="C64" s="873"/>
      <c r="D64" s="873"/>
      <c r="E64" s="873"/>
      <c r="F64" s="873"/>
      <c r="G64" s="873"/>
      <c r="H64" s="873"/>
      <c r="I64" s="873"/>
      <c r="J64" s="873"/>
      <c r="K64" s="873"/>
      <c r="L64" s="873"/>
      <c r="M64" s="873"/>
      <c r="N64" s="873"/>
      <c r="O64" s="873"/>
      <c r="P64" s="873"/>
      <c r="Q64" s="873"/>
      <c r="R64" s="873"/>
      <c r="S64" s="873"/>
      <c r="T64" s="873"/>
      <c r="U64" s="877"/>
      <c r="V64" s="878"/>
      <c r="W64" s="878"/>
      <c r="X64" s="878"/>
      <c r="Y64" s="878"/>
      <c r="Z64" s="879"/>
      <c r="AA64" s="880"/>
      <c r="AB64" s="873"/>
      <c r="AC64" s="873"/>
      <c r="AD64" s="873"/>
      <c r="AE64" s="873"/>
      <c r="AF64" s="873"/>
      <c r="AG64" s="873"/>
      <c r="AH64" s="873"/>
      <c r="AI64" s="873"/>
      <c r="AJ64" s="873"/>
      <c r="AK64" s="873"/>
      <c r="AL64" s="873"/>
      <c r="AM64" s="121"/>
    </row>
    <row r="65" spans="2:39" ht="5" customHeight="1" x14ac:dyDescent="0.55000000000000004">
      <c r="B65" s="120"/>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21"/>
    </row>
    <row r="66" spans="2:39" ht="20" customHeight="1" thickBot="1" x14ac:dyDescent="0.6">
      <c r="B66" s="120"/>
      <c r="C66" s="127" t="s">
        <v>575</v>
      </c>
      <c r="D66" s="135"/>
      <c r="E66" s="135"/>
      <c r="F66" s="135"/>
      <c r="G66" s="897">
        <f>SUM(AG42,AG49,AG56,AG63)</f>
        <v>2424000</v>
      </c>
      <c r="H66" s="897"/>
      <c r="I66" s="897"/>
      <c r="J66" s="897"/>
      <c r="K66" s="897"/>
      <c r="L66" s="897"/>
      <c r="M66" s="897" t="s">
        <v>5</v>
      </c>
      <c r="N66" s="897"/>
      <c r="O66" s="135"/>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21"/>
    </row>
    <row r="67" spans="2:39" ht="5" customHeight="1" thickBot="1" x14ac:dyDescent="0.6">
      <c r="B67" s="136"/>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37"/>
    </row>
    <row r="68" spans="2:39" ht="5" customHeight="1" x14ac:dyDescent="0.55000000000000004"/>
    <row r="69" spans="2:39" ht="20" customHeight="1" thickBot="1" x14ac:dyDescent="0.6">
      <c r="B69" s="896" t="s">
        <v>383</v>
      </c>
      <c r="C69" s="896"/>
      <c r="D69" s="896"/>
      <c r="E69" s="896"/>
      <c r="F69" s="896"/>
      <c r="G69" s="896"/>
      <c r="H69" s="896"/>
      <c r="I69" s="896"/>
      <c r="J69" s="896"/>
      <c r="K69" s="896"/>
      <c r="L69" s="896"/>
      <c r="M69" s="896"/>
      <c r="N69" s="895">
        <f>G33+G66</f>
        <v>2756000</v>
      </c>
      <c r="O69" s="896"/>
      <c r="P69" s="896"/>
      <c r="Q69" s="896"/>
      <c r="R69" s="896"/>
      <c r="S69" s="896"/>
      <c r="T69" s="896"/>
      <c r="U69" s="896" t="s">
        <v>5</v>
      </c>
      <c r="V69" s="896"/>
    </row>
    <row r="70" spans="2:39" ht="18" customHeight="1" x14ac:dyDescent="0.55000000000000004"/>
  </sheetData>
  <sheetProtection algorithmName="SHA-512" hashValue="4lwyKJhwy70sz6a0kU+TJhKv99mSnJs0aQXZ/5QWYzlGF1izvnu99Mk3fkx1AVvHuyGZ0atTiqNC9zKMgA9OCw==" saltValue="/jLdZ+Q6JFk/Z2OndokuKQ==" spinCount="100000" sheet="1" objects="1" scenarios="1" selectLockedCells="1" selectUnlockedCells="1"/>
  <mergeCells count="107">
    <mergeCell ref="G66:L66"/>
    <mergeCell ref="M66:N66"/>
    <mergeCell ref="B69:M69"/>
    <mergeCell ref="N69:T69"/>
    <mergeCell ref="U69:V69"/>
    <mergeCell ref="C63:H64"/>
    <mergeCell ref="I63:N64"/>
    <mergeCell ref="O63:T64"/>
    <mergeCell ref="U63:Z64"/>
    <mergeCell ref="AA63:AF64"/>
    <mergeCell ref="AG63:AL64"/>
    <mergeCell ref="C61:H62"/>
    <mergeCell ref="I61:N61"/>
    <mergeCell ref="O61:T62"/>
    <mergeCell ref="U61:Z61"/>
    <mergeCell ref="AA61:AF62"/>
    <mergeCell ref="AG61:AL62"/>
    <mergeCell ref="I62:N62"/>
    <mergeCell ref="U62:Z62"/>
    <mergeCell ref="C56:H57"/>
    <mergeCell ref="I56:N57"/>
    <mergeCell ref="O56:T57"/>
    <mergeCell ref="U56:Z57"/>
    <mergeCell ref="AA56:AF57"/>
    <mergeCell ref="AG56:AL57"/>
    <mergeCell ref="C54:H55"/>
    <mergeCell ref="I54:N54"/>
    <mergeCell ref="O54:T55"/>
    <mergeCell ref="U54:Z54"/>
    <mergeCell ref="AA54:AF55"/>
    <mergeCell ref="AG54:AL55"/>
    <mergeCell ref="I55:N55"/>
    <mergeCell ref="U55:Z55"/>
    <mergeCell ref="C49:H50"/>
    <mergeCell ref="I49:N50"/>
    <mergeCell ref="O49:T50"/>
    <mergeCell ref="U49:Z50"/>
    <mergeCell ref="AA49:AF50"/>
    <mergeCell ref="AG49:AL50"/>
    <mergeCell ref="C47:H48"/>
    <mergeCell ref="I47:N47"/>
    <mergeCell ref="O47:T48"/>
    <mergeCell ref="U47:Z47"/>
    <mergeCell ref="AA47:AF48"/>
    <mergeCell ref="AG47:AL48"/>
    <mergeCell ref="I48:N48"/>
    <mergeCell ref="U48:Z48"/>
    <mergeCell ref="AA40:AF41"/>
    <mergeCell ref="AG40:AL41"/>
    <mergeCell ref="I41:N41"/>
    <mergeCell ref="U41:Z41"/>
    <mergeCell ref="C42:H43"/>
    <mergeCell ref="I42:N43"/>
    <mergeCell ref="O42:T43"/>
    <mergeCell ref="U42:Z43"/>
    <mergeCell ref="AA42:AF43"/>
    <mergeCell ref="AG42:AL43"/>
    <mergeCell ref="G33:L33"/>
    <mergeCell ref="M33:N33"/>
    <mergeCell ref="C40:H41"/>
    <mergeCell ref="I40:N40"/>
    <mergeCell ref="O40:T41"/>
    <mergeCell ref="U40:Z40"/>
    <mergeCell ref="C30:H31"/>
    <mergeCell ref="I30:N31"/>
    <mergeCell ref="O30:T31"/>
    <mergeCell ref="U30:Z31"/>
    <mergeCell ref="AA30:AF31"/>
    <mergeCell ref="AG30:AL31"/>
    <mergeCell ref="C28:H29"/>
    <mergeCell ref="I28:N28"/>
    <mergeCell ref="O28:T29"/>
    <mergeCell ref="U28:Z28"/>
    <mergeCell ref="AA28:AF29"/>
    <mergeCell ref="AG28:AL29"/>
    <mergeCell ref="I29:N29"/>
    <mergeCell ref="U29:Z29"/>
    <mergeCell ref="C23:H24"/>
    <mergeCell ref="I23:N24"/>
    <mergeCell ref="O23:T24"/>
    <mergeCell ref="U23:Z24"/>
    <mergeCell ref="AA23:AF24"/>
    <mergeCell ref="AG23:AL24"/>
    <mergeCell ref="C21:H22"/>
    <mergeCell ref="I21:N21"/>
    <mergeCell ref="O21:T22"/>
    <mergeCell ref="U21:Z21"/>
    <mergeCell ref="AA21:AF22"/>
    <mergeCell ref="AG21:AL22"/>
    <mergeCell ref="I22:N22"/>
    <mergeCell ref="U22:Z22"/>
    <mergeCell ref="C16:H17"/>
    <mergeCell ref="I16:N17"/>
    <mergeCell ref="O16:T17"/>
    <mergeCell ref="U16:Z17"/>
    <mergeCell ref="AA16:AF17"/>
    <mergeCell ref="AG16:AL17"/>
    <mergeCell ref="B5:AK5"/>
    <mergeCell ref="T7:AM7"/>
    <mergeCell ref="C14:H15"/>
    <mergeCell ref="I14:N14"/>
    <mergeCell ref="O14:T15"/>
    <mergeCell ref="U14:Z14"/>
    <mergeCell ref="AA14:AF15"/>
    <mergeCell ref="AG14:AL15"/>
    <mergeCell ref="I15:N15"/>
    <mergeCell ref="U15:Z15"/>
  </mergeCells>
  <phoneticPr fontId="2"/>
  <hyperlinks>
    <hyperlink ref="AO7" location="目次!A1" display="目次に戻る" xr:uid="{CD343794-56FF-491D-A4D1-7AA89369B39A}"/>
  </hyperlinks>
  <pageMargins left="0.70866141732283472" right="0.39370078740157483" top="0.56000000000000005" bottom="0.46" header="0.31496062992125984" footer="0.31496062992125984"/>
  <pageSetup paperSize="9" scale="8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8AD9-C7A9-47D6-99EF-440A9DB699F5}">
  <sheetPr codeName="Sheet21">
    <tabColor rgb="FFFFFF00"/>
    <pageSetUpPr fitToPage="1"/>
  </sheetPr>
  <dimension ref="B1:AO80"/>
  <sheetViews>
    <sheetView showGridLines="0" showZeros="0" view="pageBreakPreview" zoomScaleNormal="100" zoomScaleSheetLayoutView="100" workbookViewId="0">
      <selection activeCell="AO6" sqref="AO6"/>
    </sheetView>
  </sheetViews>
  <sheetFormatPr defaultColWidth="5.5" defaultRowHeight="15" customHeight="1" x14ac:dyDescent="0.55000000000000004"/>
  <cols>
    <col min="1" max="20" width="2.58203125" style="90" customWidth="1"/>
    <col min="21" max="21" width="4" style="90" bestFit="1" customWidth="1"/>
    <col min="22" max="22" width="2.58203125" style="90" customWidth="1"/>
    <col min="23" max="23" width="4" style="90" bestFit="1" customWidth="1"/>
    <col min="24" max="33" width="2.58203125" style="90" customWidth="1"/>
    <col min="34" max="34" width="4" style="90" bestFit="1" customWidth="1"/>
    <col min="35" max="35" width="2.58203125" style="90" customWidth="1"/>
    <col min="36" max="36" width="4" style="90" bestFit="1" customWidth="1"/>
    <col min="37" max="40" width="2.58203125" style="90" customWidth="1"/>
    <col min="41" max="41" width="12.58203125" style="90" customWidth="1"/>
    <col min="42" max="45" width="2.58203125" style="90" customWidth="1"/>
    <col min="46" max="16384" width="5.5" style="90"/>
  </cols>
  <sheetData>
    <row r="1" spans="2:41" s="86" customFormat="1" ht="15" customHeight="1" x14ac:dyDescent="0.55000000000000004"/>
    <row r="2" spans="2:41" ht="15" customHeight="1" x14ac:dyDescent="0.55000000000000004">
      <c r="B2" s="138" t="s">
        <v>555</v>
      </c>
    </row>
    <row r="3" spans="2:41" ht="5" customHeight="1" x14ac:dyDescent="0.55000000000000004"/>
    <row r="4" spans="2:41" ht="15" customHeight="1" x14ac:dyDescent="0.55000000000000004">
      <c r="B4" s="881" t="s">
        <v>384</v>
      </c>
      <c r="C4" s="881"/>
      <c r="D4" s="881"/>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881"/>
      <c r="AM4" s="881"/>
    </row>
    <row r="5" spans="2:41" ht="10" customHeight="1" x14ac:dyDescent="0.55000000000000004"/>
    <row r="6" spans="2:41" ht="21" customHeight="1" x14ac:dyDescent="0.55000000000000004">
      <c r="D6" s="116"/>
      <c r="T6" s="904" t="s">
        <v>6</v>
      </c>
      <c r="U6" s="905"/>
      <c r="V6" s="905"/>
      <c r="W6" s="905"/>
      <c r="X6" s="906"/>
      <c r="Y6" s="901" t="str" cm="1">
        <f t="array" ref="Y6">基本情報入力シート!J29:J29</f>
        <v>訪問介護</v>
      </c>
      <c r="Z6" s="902"/>
      <c r="AA6" s="902"/>
      <c r="AB6" s="902"/>
      <c r="AC6" s="902"/>
      <c r="AD6" s="902"/>
      <c r="AE6" s="902"/>
      <c r="AF6" s="902"/>
      <c r="AG6" s="902"/>
      <c r="AH6" s="902"/>
      <c r="AI6" s="902"/>
      <c r="AJ6" s="902"/>
      <c r="AK6" s="902"/>
      <c r="AL6" s="902"/>
      <c r="AM6" s="903"/>
      <c r="AO6" s="347" t="s">
        <v>730</v>
      </c>
    </row>
    <row r="7" spans="2:41" ht="21" customHeight="1" x14ac:dyDescent="0.55000000000000004">
      <c r="T7" s="904" t="s">
        <v>70</v>
      </c>
      <c r="U7" s="905"/>
      <c r="V7" s="905"/>
      <c r="W7" s="905"/>
      <c r="X7" s="906"/>
      <c r="Y7" s="901">
        <f>基本情報入力シート!J30</f>
        <v>2011111111</v>
      </c>
      <c r="Z7" s="902"/>
      <c r="AA7" s="902"/>
      <c r="AB7" s="902"/>
      <c r="AC7" s="902"/>
      <c r="AD7" s="902"/>
      <c r="AE7" s="902"/>
      <c r="AF7" s="902"/>
      <c r="AG7" s="902"/>
      <c r="AH7" s="902"/>
      <c r="AI7" s="902"/>
      <c r="AJ7" s="902"/>
      <c r="AK7" s="902"/>
      <c r="AL7" s="902"/>
      <c r="AM7" s="903"/>
    </row>
    <row r="8" spans="2:41" ht="21" customHeight="1" x14ac:dyDescent="0.55000000000000004">
      <c r="T8" s="898" t="s">
        <v>0</v>
      </c>
      <c r="U8" s="899"/>
      <c r="V8" s="899"/>
      <c r="W8" s="899"/>
      <c r="X8" s="900"/>
      <c r="Y8" s="901" t="str" cm="1">
        <f t="array" ref="Y8">基本情報入力シート!J32:J32</f>
        <v>ヘルパーステーション　◇◇ケアサービス</v>
      </c>
      <c r="Z8" s="902"/>
      <c r="AA8" s="902"/>
      <c r="AB8" s="902"/>
      <c r="AC8" s="902"/>
      <c r="AD8" s="902"/>
      <c r="AE8" s="902"/>
      <c r="AF8" s="902"/>
      <c r="AG8" s="902"/>
      <c r="AH8" s="902"/>
      <c r="AI8" s="902"/>
      <c r="AJ8" s="902"/>
      <c r="AK8" s="902"/>
      <c r="AL8" s="902"/>
      <c r="AM8" s="903"/>
    </row>
    <row r="9" spans="2:41" ht="6" customHeight="1" x14ac:dyDescent="0.55000000000000004">
      <c r="C9" s="115"/>
      <c r="D9" s="133"/>
      <c r="E9" s="115"/>
      <c r="F9" s="133"/>
      <c r="G9" s="115"/>
      <c r="H9" s="115"/>
    </row>
    <row r="10" spans="2:41" ht="6" customHeight="1" x14ac:dyDescent="0.55000000000000004">
      <c r="B10" s="139"/>
      <c r="C10" s="123"/>
      <c r="D10" s="124"/>
      <c r="E10" s="123"/>
      <c r="F10" s="124"/>
      <c r="G10" s="123"/>
      <c r="H10" s="123"/>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1"/>
    </row>
    <row r="11" spans="2:41" ht="15" customHeight="1" x14ac:dyDescent="0.55000000000000004">
      <c r="B11" s="142" t="s">
        <v>28</v>
      </c>
      <c r="AM11" s="143"/>
    </row>
    <row r="12" spans="2:41" ht="5" customHeight="1" x14ac:dyDescent="0.55000000000000004">
      <c r="B12" s="142"/>
      <c r="AM12" s="143"/>
    </row>
    <row r="13" spans="2:41" ht="6" customHeight="1" x14ac:dyDescent="0.55000000000000004">
      <c r="B13" s="144"/>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6"/>
    </row>
    <row r="14" spans="2:41" ht="15" customHeight="1" x14ac:dyDescent="0.55000000000000004">
      <c r="B14" s="147" t="s">
        <v>541</v>
      </c>
      <c r="C14" s="90" t="s">
        <v>29</v>
      </c>
      <c r="D14" s="133"/>
      <c r="E14" s="115"/>
      <c r="F14" s="133"/>
      <c r="G14" s="115"/>
      <c r="H14" s="115"/>
      <c r="AM14" s="143"/>
    </row>
    <row r="15" spans="2:41" ht="5" customHeight="1" x14ac:dyDescent="0.55000000000000004">
      <c r="B15" s="142"/>
      <c r="AM15" s="143"/>
    </row>
    <row r="16" spans="2:41" ht="18" customHeight="1" x14ac:dyDescent="0.55000000000000004">
      <c r="B16" s="142"/>
      <c r="D16" s="90" t="s">
        <v>518</v>
      </c>
      <c r="E16" s="90" t="s">
        <v>412</v>
      </c>
      <c r="L16" s="881" t="s">
        <v>524</v>
      </c>
      <c r="M16" s="881"/>
      <c r="N16" s="881"/>
      <c r="O16" s="881"/>
      <c r="P16" s="881"/>
      <c r="Q16" s="90" t="s">
        <v>11</v>
      </c>
      <c r="S16" s="148">
        <f>'1-（ア）研修体制'!BF7</f>
        <v>8</v>
      </c>
      <c r="T16" s="90" t="s">
        <v>12</v>
      </c>
      <c r="U16" s="148">
        <f>'1-（ア）研修体制'!BH7</f>
        <v>11</v>
      </c>
      <c r="V16" s="90" t="s">
        <v>66</v>
      </c>
      <c r="W16" s="148">
        <f>'1-（ア）研修体制'!BJ7</f>
        <v>1</v>
      </c>
      <c r="X16" s="90" t="s">
        <v>13</v>
      </c>
      <c r="Y16" s="881" t="s">
        <v>525</v>
      </c>
      <c r="Z16" s="881"/>
      <c r="AA16" s="881"/>
      <c r="AB16" s="881"/>
      <c r="AC16" s="881"/>
      <c r="AD16" s="90" t="s">
        <v>11</v>
      </c>
      <c r="AF16" s="148">
        <f>'1-（ア）研修体制'!BQ7</f>
        <v>8</v>
      </c>
      <c r="AG16" s="90" t="s">
        <v>12</v>
      </c>
      <c r="AH16" s="148">
        <f>'1-（ア）研修体制'!BS7</f>
        <v>11</v>
      </c>
      <c r="AI16" s="90" t="s">
        <v>66</v>
      </c>
      <c r="AJ16" s="148">
        <f>'1-（ア）研修体制'!BU7</f>
        <v>1</v>
      </c>
      <c r="AK16" s="90" t="s">
        <v>13</v>
      </c>
      <c r="AM16" s="143"/>
    </row>
    <row r="17" spans="2:39" ht="5" customHeight="1" x14ac:dyDescent="0.55000000000000004">
      <c r="B17" s="142"/>
      <c r="K17" s="115"/>
      <c r="L17" s="115"/>
      <c r="M17" s="115"/>
      <c r="N17" s="115"/>
      <c r="O17" s="115"/>
      <c r="P17" s="115"/>
      <c r="X17" s="115"/>
      <c r="Y17" s="115"/>
      <c r="Z17" s="115"/>
      <c r="AA17" s="115"/>
      <c r="AB17" s="115"/>
      <c r="AC17" s="115"/>
      <c r="AM17" s="143"/>
    </row>
    <row r="18" spans="2:39" ht="18" customHeight="1" x14ac:dyDescent="0.55000000000000004">
      <c r="B18" s="142"/>
      <c r="D18" s="90" t="s">
        <v>520</v>
      </c>
      <c r="E18" s="90" t="s">
        <v>551</v>
      </c>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M18" s="143"/>
    </row>
    <row r="19" spans="2:39" ht="18.5" customHeight="1" x14ac:dyDescent="0.55000000000000004">
      <c r="B19" s="142"/>
      <c r="D19" s="910" t="str">
        <f>'1-（ア）研修体制'!K13</f>
        <v>訪問介護基礎講座</v>
      </c>
      <c r="E19" s="911"/>
      <c r="F19" s="911"/>
      <c r="G19" s="911"/>
      <c r="H19" s="911"/>
      <c r="I19" s="911"/>
      <c r="J19" s="911"/>
      <c r="K19" s="911"/>
      <c r="L19" s="911"/>
      <c r="M19" s="911"/>
      <c r="N19" s="911"/>
      <c r="O19" s="911"/>
      <c r="P19" s="911"/>
      <c r="Q19" s="911"/>
      <c r="R19" s="911"/>
      <c r="S19" s="911"/>
      <c r="T19" s="911"/>
      <c r="U19" s="911"/>
      <c r="V19" s="911"/>
      <c r="W19" s="911"/>
      <c r="X19" s="911"/>
      <c r="Y19" s="911"/>
      <c r="Z19" s="911"/>
      <c r="AA19" s="911"/>
      <c r="AB19" s="911"/>
      <c r="AC19" s="911"/>
      <c r="AD19" s="911"/>
      <c r="AE19" s="911"/>
      <c r="AF19" s="911"/>
      <c r="AG19" s="911"/>
      <c r="AH19" s="911"/>
      <c r="AI19" s="911"/>
      <c r="AJ19" s="911"/>
      <c r="AK19" s="911"/>
      <c r="AL19" s="912"/>
      <c r="AM19" s="143"/>
    </row>
    <row r="20" spans="2:39" ht="18.5" customHeight="1" x14ac:dyDescent="0.55000000000000004">
      <c r="B20" s="142"/>
      <c r="D20" s="907">
        <f>'1-（ア）研修体制'!K31</f>
        <v>0</v>
      </c>
      <c r="E20" s="908"/>
      <c r="F20" s="908"/>
      <c r="G20" s="908"/>
      <c r="H20" s="908"/>
      <c r="I20" s="908"/>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08"/>
      <c r="AJ20" s="908"/>
      <c r="AK20" s="908"/>
      <c r="AL20" s="909"/>
      <c r="AM20" s="143"/>
    </row>
    <row r="21" spans="2:39" ht="18.5" customHeight="1" x14ac:dyDescent="0.55000000000000004">
      <c r="B21" s="142"/>
      <c r="D21" s="913">
        <f>'1-（ア）研修体制'!K49</f>
        <v>0</v>
      </c>
      <c r="E21" s="914"/>
      <c r="F21" s="914"/>
      <c r="G21" s="914"/>
      <c r="H21" s="914"/>
      <c r="I21" s="914"/>
      <c r="J21" s="914"/>
      <c r="K21" s="914"/>
      <c r="L21" s="914"/>
      <c r="M21" s="914"/>
      <c r="N21" s="914"/>
      <c r="O21" s="914"/>
      <c r="P21" s="914"/>
      <c r="Q21" s="914"/>
      <c r="R21" s="914"/>
      <c r="S21" s="914"/>
      <c r="T21" s="914"/>
      <c r="U21" s="914"/>
      <c r="V21" s="914"/>
      <c r="W21" s="914"/>
      <c r="X21" s="914"/>
      <c r="Y21" s="914"/>
      <c r="Z21" s="914"/>
      <c r="AA21" s="914"/>
      <c r="AB21" s="914"/>
      <c r="AC21" s="914"/>
      <c r="AD21" s="914"/>
      <c r="AE21" s="914"/>
      <c r="AF21" s="914"/>
      <c r="AG21" s="914"/>
      <c r="AH21" s="914"/>
      <c r="AI21" s="914"/>
      <c r="AJ21" s="914"/>
      <c r="AK21" s="914"/>
      <c r="AL21" s="915"/>
      <c r="AM21" s="143"/>
    </row>
    <row r="22" spans="2:39" ht="5" customHeight="1" x14ac:dyDescent="0.55000000000000004">
      <c r="B22" s="142"/>
      <c r="D22" s="149"/>
      <c r="AM22" s="143"/>
    </row>
    <row r="23" spans="2:39" ht="5" customHeight="1" x14ac:dyDescent="0.55000000000000004">
      <c r="B23" s="150"/>
      <c r="C23" s="145"/>
      <c r="D23" s="151"/>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6"/>
    </row>
    <row r="24" spans="2:39" ht="15" customHeight="1" x14ac:dyDescent="0.55000000000000004">
      <c r="B24" s="147" t="s">
        <v>541</v>
      </c>
      <c r="C24" s="90" t="s">
        <v>576</v>
      </c>
      <c r="D24" s="133"/>
      <c r="E24" s="115"/>
      <c r="F24" s="133"/>
      <c r="G24" s="115"/>
      <c r="H24" s="115"/>
      <c r="AM24" s="143"/>
    </row>
    <row r="25" spans="2:39" ht="5" customHeight="1" x14ac:dyDescent="0.55000000000000004">
      <c r="B25" s="142"/>
      <c r="AM25" s="143"/>
    </row>
    <row r="26" spans="2:39" ht="18" customHeight="1" x14ac:dyDescent="0.55000000000000004">
      <c r="B26" s="142"/>
      <c r="D26" s="90" t="s">
        <v>518</v>
      </c>
      <c r="E26" s="90" t="s">
        <v>412</v>
      </c>
      <c r="L26" s="881" t="s">
        <v>524</v>
      </c>
      <c r="M26" s="881"/>
      <c r="N26" s="881"/>
      <c r="O26" s="881"/>
      <c r="P26" s="881"/>
      <c r="Q26" s="90" t="s">
        <v>11</v>
      </c>
      <c r="S26" s="148">
        <f>'1-（イ）採用活動'!BF8</f>
        <v>8</v>
      </c>
      <c r="T26" s="90" t="s">
        <v>12</v>
      </c>
      <c r="U26" s="148">
        <f>'1-（イ）採用活動'!BH8</f>
        <v>11</v>
      </c>
      <c r="V26" s="90" t="s">
        <v>66</v>
      </c>
      <c r="W26" s="148">
        <f>'1-（イ）採用活動'!BJ8</f>
        <v>20</v>
      </c>
      <c r="X26" s="90" t="s">
        <v>13</v>
      </c>
      <c r="Y26" s="881" t="s">
        <v>525</v>
      </c>
      <c r="Z26" s="881"/>
      <c r="AA26" s="881"/>
      <c r="AB26" s="881"/>
      <c r="AC26" s="881"/>
      <c r="AD26" s="90" t="s">
        <v>11</v>
      </c>
      <c r="AF26" s="148">
        <f>'1-（イ）採用活動'!BQ8</f>
        <v>8</v>
      </c>
      <c r="AG26" s="90" t="s">
        <v>12</v>
      </c>
      <c r="AH26" s="148">
        <f>'1-（イ）採用活動'!BS8</f>
        <v>11</v>
      </c>
      <c r="AI26" s="90" t="s">
        <v>66</v>
      </c>
      <c r="AJ26" s="148">
        <f>'1-（イ）採用活動'!BU8</f>
        <v>22</v>
      </c>
      <c r="AK26" s="90" t="s">
        <v>13</v>
      </c>
      <c r="AM26" s="143"/>
    </row>
    <row r="27" spans="2:39" ht="5" customHeight="1" x14ac:dyDescent="0.55000000000000004">
      <c r="B27" s="142"/>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M27" s="143"/>
    </row>
    <row r="28" spans="2:39" ht="18" customHeight="1" x14ac:dyDescent="0.55000000000000004">
      <c r="B28" s="142"/>
      <c r="D28" s="90" t="s">
        <v>520</v>
      </c>
      <c r="E28" s="90" t="s">
        <v>497</v>
      </c>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43"/>
    </row>
    <row r="29" spans="2:39" ht="18" customHeight="1" x14ac:dyDescent="0.55000000000000004">
      <c r="B29" s="142"/>
      <c r="D29" s="910" t="str">
        <f>'1-（イ）採用活動'!K14</f>
        <v>訪問介護事業所就活フェア</v>
      </c>
      <c r="E29" s="916"/>
      <c r="F29" s="916"/>
      <c r="G29" s="916"/>
      <c r="H29" s="916"/>
      <c r="I29" s="916"/>
      <c r="J29" s="916"/>
      <c r="K29" s="916"/>
      <c r="L29" s="916"/>
      <c r="M29" s="916"/>
      <c r="N29" s="916"/>
      <c r="O29" s="916"/>
      <c r="P29" s="916"/>
      <c r="Q29" s="916"/>
      <c r="R29" s="916"/>
      <c r="S29" s="916"/>
      <c r="T29" s="916"/>
      <c r="U29" s="916"/>
      <c r="V29" s="916"/>
      <c r="W29" s="916"/>
      <c r="X29" s="916"/>
      <c r="Y29" s="916"/>
      <c r="Z29" s="916"/>
      <c r="AA29" s="916"/>
      <c r="AB29" s="916"/>
      <c r="AC29" s="916"/>
      <c r="AD29" s="916"/>
      <c r="AE29" s="916"/>
      <c r="AF29" s="916"/>
      <c r="AG29" s="916"/>
      <c r="AH29" s="916"/>
      <c r="AI29" s="916"/>
      <c r="AJ29" s="916"/>
      <c r="AK29" s="916"/>
      <c r="AL29" s="917"/>
      <c r="AM29" s="143"/>
    </row>
    <row r="30" spans="2:39" ht="18" customHeight="1" x14ac:dyDescent="0.55000000000000004">
      <c r="B30" s="142"/>
      <c r="D30" s="907">
        <f>'1-（イ）採用活動'!K31</f>
        <v>0</v>
      </c>
      <c r="E30" s="918"/>
      <c r="F30" s="918"/>
      <c r="G30" s="918"/>
      <c r="H30" s="918"/>
      <c r="I30" s="918"/>
      <c r="J30" s="918"/>
      <c r="K30" s="918"/>
      <c r="L30" s="918"/>
      <c r="M30" s="918"/>
      <c r="N30" s="918"/>
      <c r="O30" s="918"/>
      <c r="P30" s="918"/>
      <c r="Q30" s="918"/>
      <c r="R30" s="918"/>
      <c r="S30" s="918"/>
      <c r="T30" s="918"/>
      <c r="U30" s="918"/>
      <c r="V30" s="918"/>
      <c r="W30" s="918"/>
      <c r="X30" s="918"/>
      <c r="Y30" s="918"/>
      <c r="Z30" s="918"/>
      <c r="AA30" s="918"/>
      <c r="AB30" s="918"/>
      <c r="AC30" s="918"/>
      <c r="AD30" s="918"/>
      <c r="AE30" s="918"/>
      <c r="AF30" s="918"/>
      <c r="AG30" s="918"/>
      <c r="AH30" s="918"/>
      <c r="AI30" s="918"/>
      <c r="AJ30" s="918"/>
      <c r="AK30" s="918"/>
      <c r="AL30" s="919"/>
      <c r="AM30" s="143"/>
    </row>
    <row r="31" spans="2:39" ht="18" customHeight="1" x14ac:dyDescent="0.55000000000000004">
      <c r="B31" s="142"/>
      <c r="D31" s="913">
        <f>'1-（イ）採用活動'!K48</f>
        <v>0</v>
      </c>
      <c r="E31" s="914"/>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915"/>
      <c r="AM31" s="143"/>
    </row>
    <row r="32" spans="2:39" ht="5" customHeight="1" x14ac:dyDescent="0.55000000000000004">
      <c r="B32" s="142"/>
      <c r="G32" s="116"/>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M32" s="143"/>
    </row>
    <row r="33" spans="2:39" ht="5" customHeight="1" x14ac:dyDescent="0.55000000000000004">
      <c r="B33" s="150"/>
      <c r="C33" s="145"/>
      <c r="D33" s="145"/>
      <c r="E33" s="145"/>
      <c r="F33" s="145"/>
      <c r="G33" s="152"/>
      <c r="H33" s="145"/>
      <c r="I33" s="145"/>
      <c r="J33" s="145"/>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c r="AJ33" s="145"/>
      <c r="AK33" s="145"/>
      <c r="AL33" s="145"/>
      <c r="AM33" s="146"/>
    </row>
    <row r="34" spans="2:39" ht="15" customHeight="1" x14ac:dyDescent="0.55000000000000004">
      <c r="B34" s="147" t="s">
        <v>541</v>
      </c>
      <c r="C34" s="90" t="s">
        <v>577</v>
      </c>
      <c r="D34" s="133"/>
      <c r="E34" s="115"/>
      <c r="F34" s="133"/>
      <c r="G34" s="115"/>
      <c r="H34" s="115"/>
      <c r="AM34" s="143"/>
    </row>
    <row r="35" spans="2:39" ht="6" customHeight="1" x14ac:dyDescent="0.55000000000000004">
      <c r="B35" s="142"/>
      <c r="AM35" s="143"/>
    </row>
    <row r="36" spans="2:39" ht="18" customHeight="1" x14ac:dyDescent="0.55000000000000004">
      <c r="B36" s="142"/>
      <c r="D36" s="90" t="s">
        <v>518</v>
      </c>
      <c r="E36" s="90" t="s">
        <v>412</v>
      </c>
      <c r="L36" s="881" t="s">
        <v>524</v>
      </c>
      <c r="M36" s="881"/>
      <c r="N36" s="881"/>
      <c r="O36" s="881"/>
      <c r="P36" s="881"/>
      <c r="Q36" s="90" t="s">
        <v>11</v>
      </c>
      <c r="S36" s="148">
        <f>'1-（ウ）同行支援'!BE7</f>
        <v>8</v>
      </c>
      <c r="T36" s="90" t="s">
        <v>12</v>
      </c>
      <c r="U36" s="148">
        <f>'1-（ウ）同行支援'!BG7</f>
        <v>10</v>
      </c>
      <c r="V36" s="90" t="s">
        <v>66</v>
      </c>
      <c r="W36" s="148">
        <f>'1-（ウ）同行支援'!BI7</f>
        <v>9</v>
      </c>
      <c r="X36" s="90" t="s">
        <v>13</v>
      </c>
      <c r="Y36" s="881" t="s">
        <v>525</v>
      </c>
      <c r="Z36" s="881"/>
      <c r="AA36" s="881"/>
      <c r="AB36" s="881"/>
      <c r="AC36" s="881"/>
      <c r="AD36" s="90" t="s">
        <v>11</v>
      </c>
      <c r="AF36" s="148">
        <f>'1-（ウ）同行支援'!BP7</f>
        <v>8</v>
      </c>
      <c r="AG36" s="90" t="s">
        <v>12</v>
      </c>
      <c r="AH36" s="148">
        <f>'1-（ウ）同行支援'!BR7</f>
        <v>12</v>
      </c>
      <c r="AI36" s="90" t="s">
        <v>66</v>
      </c>
      <c r="AJ36" s="148">
        <f>'1-（ウ）同行支援'!BT7</f>
        <v>31</v>
      </c>
      <c r="AK36" s="90" t="s">
        <v>13</v>
      </c>
      <c r="AM36" s="143"/>
    </row>
    <row r="37" spans="2:39" ht="6" customHeight="1" x14ac:dyDescent="0.55000000000000004">
      <c r="B37" s="142"/>
      <c r="M37" s="115"/>
      <c r="AM37" s="143"/>
    </row>
    <row r="38" spans="2:39" ht="15" customHeight="1" x14ac:dyDescent="0.55000000000000004">
      <c r="B38" s="142"/>
      <c r="D38" s="90" t="s">
        <v>520</v>
      </c>
      <c r="E38" s="90" t="s">
        <v>521</v>
      </c>
      <c r="Q38" s="90" t="s">
        <v>523</v>
      </c>
      <c r="R38" s="90" t="s">
        <v>522</v>
      </c>
      <c r="AM38" s="143"/>
    </row>
    <row r="39" spans="2:39" ht="5" customHeight="1" x14ac:dyDescent="0.55000000000000004">
      <c r="B39" s="142"/>
      <c r="AM39" s="143"/>
    </row>
    <row r="40" spans="2:39" ht="18" customHeight="1" x14ac:dyDescent="0.55000000000000004">
      <c r="B40" s="142"/>
      <c r="E40" s="920">
        <f>COUNTA('1-（ウ）同行支援'!T11,'1-（ウ）同行支援'!T20,'1-（ウ）同行支援'!T29,'1-（ウ）同行支援'!T38,'1-（ウ）同行支援'!T47,'1-（ウ）同行支援'!T56)</f>
        <v>2</v>
      </c>
      <c r="F40" s="920"/>
      <c r="G40" s="881" t="s">
        <v>14</v>
      </c>
      <c r="H40" s="881"/>
      <c r="R40" s="920">
        <f>SUM('1-（ウ）同行支援'!BC13,'1-（ウ）同行支援'!BC15,'1-（ウ）同行支援'!BC22,'1-（ウ）同行支援'!BC24,'1-（ウ）同行支援'!BC31,'1-（ウ）同行支援'!BC33,'1-（ウ）同行支援'!BC40,'1-（ウ）同行支援'!BC42,'1-（ウ）同行支援'!BC49,'1-（ウ）同行支援'!BC51,'1-（ウ）同行支援'!BC58,'1-（ウ）同行支援'!BC60)</f>
        <v>52</v>
      </c>
      <c r="S40" s="920"/>
      <c r="T40" s="881" t="s">
        <v>15</v>
      </c>
      <c r="U40" s="881"/>
      <c r="AM40" s="143"/>
    </row>
    <row r="41" spans="2:39" ht="6" customHeight="1" x14ac:dyDescent="0.55000000000000004">
      <c r="B41" s="154"/>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6"/>
    </row>
    <row r="42" spans="2:39" ht="6" customHeight="1" x14ac:dyDescent="0.55000000000000004"/>
    <row r="43" spans="2:39" ht="6" customHeight="1" x14ac:dyDescent="0.55000000000000004">
      <c r="B43" s="139"/>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1"/>
    </row>
    <row r="44" spans="2:39" ht="15" customHeight="1" x14ac:dyDescent="0.55000000000000004">
      <c r="B44" s="142" t="s">
        <v>21</v>
      </c>
      <c r="AM44" s="143"/>
    </row>
    <row r="45" spans="2:39" ht="5" customHeight="1" x14ac:dyDescent="0.55000000000000004">
      <c r="B45" s="142"/>
      <c r="AM45" s="143"/>
    </row>
    <row r="46" spans="2:39" ht="5" customHeight="1" x14ac:dyDescent="0.55000000000000004">
      <c r="B46" s="150"/>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6"/>
    </row>
    <row r="47" spans="2:39" ht="15" customHeight="1" x14ac:dyDescent="0.55000000000000004">
      <c r="B47" s="142"/>
      <c r="C47" s="90" t="s">
        <v>516</v>
      </c>
      <c r="AM47" s="143"/>
    </row>
    <row r="48" spans="2:39" ht="18" customHeight="1" x14ac:dyDescent="0.55000000000000004">
      <c r="B48" s="147">
        <v>0</v>
      </c>
      <c r="D48" s="90" t="s">
        <v>518</v>
      </c>
      <c r="E48" s="90" t="s">
        <v>519</v>
      </c>
      <c r="L48" s="881" t="s">
        <v>524</v>
      </c>
      <c r="M48" s="881"/>
      <c r="N48" s="881"/>
      <c r="O48" s="881"/>
      <c r="P48" s="881"/>
      <c r="Q48" s="90" t="s">
        <v>11</v>
      </c>
      <c r="S48" s="148">
        <f>'2-（ア）経営改善'!BI7</f>
        <v>8</v>
      </c>
      <c r="T48" s="90" t="s">
        <v>12</v>
      </c>
      <c r="U48" s="148">
        <f>'2-（ア）経営改善'!BK7</f>
        <v>10</v>
      </c>
      <c r="V48" s="90" t="s">
        <v>66</v>
      </c>
      <c r="W48" s="148">
        <f>'2-（ア）経営改善'!BM7</f>
        <v>15</v>
      </c>
      <c r="X48" s="90" t="s">
        <v>13</v>
      </c>
      <c r="Y48" s="881" t="s">
        <v>525</v>
      </c>
      <c r="Z48" s="881"/>
      <c r="AA48" s="881"/>
      <c r="AB48" s="881"/>
      <c r="AC48" s="881"/>
      <c r="AD48" s="90" t="s">
        <v>11</v>
      </c>
      <c r="AF48" s="148">
        <f>'2-（ア）経営改善'!BT7</f>
        <v>8</v>
      </c>
      <c r="AG48" s="90" t="s">
        <v>12</v>
      </c>
      <c r="AH48" s="148">
        <f>'2-（ア）経営改善'!BV7</f>
        <v>12</v>
      </c>
      <c r="AI48" s="90" t="s">
        <v>66</v>
      </c>
      <c r="AJ48" s="148">
        <f>'2-（ア）経営改善'!BX7</f>
        <v>31</v>
      </c>
      <c r="AK48" s="90" t="s">
        <v>13</v>
      </c>
      <c r="AM48" s="143"/>
    </row>
    <row r="49" spans="2:39" ht="5" customHeight="1" x14ac:dyDescent="0.55000000000000004">
      <c r="B49" s="157"/>
      <c r="E49" s="115"/>
      <c r="F49" s="115"/>
      <c r="G49" s="115"/>
      <c r="H49" s="115"/>
      <c r="I49" s="115"/>
      <c r="J49" s="115"/>
      <c r="K49" s="115"/>
      <c r="L49" s="115"/>
      <c r="M49" s="115"/>
      <c r="N49" s="115"/>
      <c r="O49" s="115"/>
      <c r="P49" s="115"/>
      <c r="X49" s="115"/>
      <c r="Y49" s="115"/>
      <c r="Z49" s="115"/>
      <c r="AA49" s="115"/>
      <c r="AB49" s="115"/>
      <c r="AC49" s="115"/>
      <c r="AM49" s="143"/>
    </row>
    <row r="50" spans="2:39" ht="15" customHeight="1" x14ac:dyDescent="0.55000000000000004">
      <c r="B50" s="157"/>
      <c r="D50" s="90" t="s">
        <v>520</v>
      </c>
      <c r="E50" s="921" t="s">
        <v>551</v>
      </c>
      <c r="F50" s="921"/>
      <c r="G50" s="921"/>
      <c r="H50" s="921"/>
      <c r="I50" s="921"/>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43"/>
    </row>
    <row r="51" spans="2:39" ht="18" customHeight="1" x14ac:dyDescent="0.55000000000000004">
      <c r="B51" s="157"/>
      <c r="D51" s="922" t="str">
        <f>IF('2-（ア）経営改善'!B5&gt;0,'2-（ア）経営改善'!D5,"")</f>
        <v>経営改善の外部コンサルタントに委託を行う。</v>
      </c>
      <c r="E51" s="923"/>
      <c r="F51" s="923"/>
      <c r="G51" s="923"/>
      <c r="H51" s="923"/>
      <c r="I51" s="923"/>
      <c r="J51" s="923"/>
      <c r="K51" s="923"/>
      <c r="L51" s="923"/>
      <c r="M51" s="923"/>
      <c r="N51" s="923"/>
      <c r="O51" s="923"/>
      <c r="P51" s="923"/>
      <c r="Q51" s="923"/>
      <c r="R51" s="923"/>
      <c r="S51" s="923"/>
      <c r="T51" s="923"/>
      <c r="U51" s="923"/>
      <c r="V51" s="923"/>
      <c r="W51" s="923"/>
      <c r="X51" s="923"/>
      <c r="Y51" s="923"/>
      <c r="Z51" s="923"/>
      <c r="AA51" s="923"/>
      <c r="AB51" s="923"/>
      <c r="AC51" s="923"/>
      <c r="AD51" s="923"/>
      <c r="AE51" s="923"/>
      <c r="AF51" s="923"/>
      <c r="AG51" s="923"/>
      <c r="AH51" s="923"/>
      <c r="AI51" s="923"/>
      <c r="AJ51" s="923"/>
      <c r="AK51" s="923"/>
      <c r="AL51" s="924"/>
      <c r="AM51" s="143"/>
    </row>
    <row r="52" spans="2:39" ht="18" customHeight="1" x14ac:dyDescent="0.55000000000000004">
      <c r="B52" s="157"/>
      <c r="D52" s="925" t="str">
        <f>IF('2-（ア）経営改善'!B7&gt;0,'2-（ア）経営改善'!D7,"")</f>
        <v/>
      </c>
      <c r="E52" s="914"/>
      <c r="F52" s="914"/>
      <c r="G52" s="914"/>
      <c r="H52" s="914"/>
      <c r="I52" s="914"/>
      <c r="J52" s="914"/>
      <c r="K52" s="914"/>
      <c r="L52" s="914"/>
      <c r="M52" s="914"/>
      <c r="N52" s="914"/>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915"/>
      <c r="AM52" s="143"/>
    </row>
    <row r="53" spans="2:39" ht="6" customHeight="1" x14ac:dyDescent="0.55000000000000004">
      <c r="B53" s="157"/>
      <c r="AM53" s="143"/>
    </row>
    <row r="54" spans="2:39" ht="6" customHeight="1" x14ac:dyDescent="0.55000000000000004">
      <c r="B54" s="144"/>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6"/>
    </row>
    <row r="55" spans="2:39" ht="15" customHeight="1" x14ac:dyDescent="0.55000000000000004">
      <c r="B55" s="147">
        <v>0</v>
      </c>
      <c r="C55" s="90" t="s">
        <v>511</v>
      </c>
      <c r="D55" s="133"/>
      <c r="E55" s="115"/>
      <c r="F55" s="133"/>
      <c r="G55" s="115"/>
      <c r="H55" s="115"/>
      <c r="AM55" s="143"/>
    </row>
    <row r="56" spans="2:39" ht="6" customHeight="1" x14ac:dyDescent="0.55000000000000004">
      <c r="B56" s="142"/>
      <c r="AM56" s="143"/>
    </row>
    <row r="57" spans="2:39" ht="18" customHeight="1" x14ac:dyDescent="0.55000000000000004">
      <c r="B57" s="142"/>
      <c r="D57" s="90" t="s">
        <v>518</v>
      </c>
      <c r="E57" s="90" t="s">
        <v>519</v>
      </c>
      <c r="L57" s="881" t="s">
        <v>524</v>
      </c>
      <c r="M57" s="881"/>
      <c r="N57" s="881"/>
      <c r="O57" s="881"/>
      <c r="P57" s="881"/>
      <c r="Q57" s="90" t="s">
        <v>11</v>
      </c>
      <c r="S57" s="148">
        <f>'2-（イ）常勤化'!AU7</f>
        <v>8</v>
      </c>
      <c r="T57" s="90" t="s">
        <v>12</v>
      </c>
      <c r="U57" s="148">
        <f>'2-（ア）経営改善'!BK7</f>
        <v>10</v>
      </c>
      <c r="V57" s="90" t="s">
        <v>66</v>
      </c>
      <c r="W57" s="148">
        <f>'2-（ア）経営改善'!BM7</f>
        <v>15</v>
      </c>
      <c r="X57" s="90" t="s">
        <v>13</v>
      </c>
      <c r="Y57" s="881" t="s">
        <v>525</v>
      </c>
      <c r="Z57" s="881"/>
      <c r="AA57" s="881"/>
      <c r="AB57" s="881"/>
      <c r="AC57" s="881"/>
      <c r="AD57" s="90" t="s">
        <v>11</v>
      </c>
      <c r="AF57" s="148">
        <f>'2-（ア）経営改善'!BT7</f>
        <v>8</v>
      </c>
      <c r="AG57" s="90" t="s">
        <v>12</v>
      </c>
      <c r="AH57" s="148">
        <f>'2-（ア）経営改善'!BV7</f>
        <v>12</v>
      </c>
      <c r="AI57" s="90" t="s">
        <v>66</v>
      </c>
      <c r="AJ57" s="148">
        <f>'2-（ア）経営改善'!BX7</f>
        <v>31</v>
      </c>
      <c r="AK57" s="90" t="s">
        <v>13</v>
      </c>
      <c r="AM57" s="143"/>
    </row>
    <row r="58" spans="2:39" ht="5" customHeight="1" x14ac:dyDescent="0.55000000000000004">
      <c r="B58" s="142"/>
      <c r="C58" s="115"/>
      <c r="D58" s="115"/>
      <c r="E58" s="115"/>
      <c r="F58" s="115"/>
      <c r="G58" s="115"/>
      <c r="H58" s="115"/>
      <c r="I58" s="115"/>
      <c r="J58" s="115"/>
      <c r="M58" s="115"/>
      <c r="R58" s="115"/>
      <c r="S58" s="115"/>
      <c r="AM58" s="143"/>
    </row>
    <row r="59" spans="2:39" ht="15" customHeight="1" x14ac:dyDescent="0.55000000000000004">
      <c r="B59" s="142"/>
      <c r="D59" s="90" t="s">
        <v>520</v>
      </c>
      <c r="E59" s="90" t="s">
        <v>526</v>
      </c>
      <c r="AM59" s="143"/>
    </row>
    <row r="60" spans="2:39" ht="18" customHeight="1" x14ac:dyDescent="0.55000000000000004">
      <c r="B60" s="142"/>
      <c r="E60" s="926">
        <f>COUNTA('2-（イ）常勤化'!H11,'2-（イ）常勤化'!H19,'2-（イ）常勤化'!H27,'2-（イ）常勤化'!H35,'2-（イ）常勤化'!H43,'2-（イ）常勤化'!H51)</f>
        <v>2</v>
      </c>
      <c r="F60" s="927"/>
      <c r="G60" s="881" t="s">
        <v>515</v>
      </c>
      <c r="H60" s="881"/>
      <c r="AM60" s="143"/>
    </row>
    <row r="61" spans="2:39" ht="5" customHeight="1" x14ac:dyDescent="0.55000000000000004">
      <c r="B61" s="142"/>
      <c r="E61" s="115"/>
      <c r="F61" s="115"/>
      <c r="G61" s="115"/>
      <c r="H61" s="115"/>
      <c r="AM61" s="143"/>
    </row>
    <row r="62" spans="2:39" ht="6" customHeight="1" x14ac:dyDescent="0.55000000000000004">
      <c r="B62" s="150"/>
      <c r="C62" s="145"/>
      <c r="D62" s="151"/>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6"/>
    </row>
    <row r="63" spans="2:39" ht="15" customHeight="1" x14ac:dyDescent="0.55000000000000004">
      <c r="B63" s="147">
        <v>0</v>
      </c>
      <c r="C63" s="90" t="s">
        <v>517</v>
      </c>
      <c r="D63" s="133"/>
      <c r="E63" s="115"/>
      <c r="F63" s="133"/>
      <c r="G63" s="115"/>
      <c r="H63" s="115"/>
      <c r="AM63" s="143"/>
    </row>
    <row r="64" spans="2:39" ht="5" customHeight="1" x14ac:dyDescent="0.55000000000000004">
      <c r="B64" s="142"/>
      <c r="AM64" s="143"/>
    </row>
    <row r="65" spans="2:39" ht="18" customHeight="1" x14ac:dyDescent="0.55000000000000004">
      <c r="B65" s="142"/>
      <c r="D65" s="90" t="s">
        <v>518</v>
      </c>
      <c r="E65" s="90" t="s">
        <v>519</v>
      </c>
      <c r="L65" s="881" t="s">
        <v>524</v>
      </c>
      <c r="M65" s="881"/>
      <c r="N65" s="881"/>
      <c r="O65" s="881"/>
      <c r="P65" s="881"/>
      <c r="Q65" s="90" t="s">
        <v>11</v>
      </c>
      <c r="S65" s="148">
        <f>'2-（ウ）協働化'!AZ8</f>
        <v>8</v>
      </c>
      <c r="T65" s="90" t="s">
        <v>12</v>
      </c>
      <c r="U65" s="148">
        <f>'2-（ウ）協働化'!BB8</f>
        <v>11</v>
      </c>
      <c r="V65" s="90" t="s">
        <v>66</v>
      </c>
      <c r="W65" s="148">
        <f>'2-（ウ）協働化'!BD8</f>
        <v>1</v>
      </c>
      <c r="X65" s="90" t="s">
        <v>13</v>
      </c>
      <c r="Y65" s="881" t="s">
        <v>525</v>
      </c>
      <c r="Z65" s="881"/>
      <c r="AA65" s="881"/>
      <c r="AB65" s="881"/>
      <c r="AC65" s="881"/>
      <c r="AD65" s="90" t="s">
        <v>11</v>
      </c>
      <c r="AF65" s="148">
        <f>'2-（ウ）協働化'!BJ8</f>
        <v>8</v>
      </c>
      <c r="AG65" s="90" t="s">
        <v>12</v>
      </c>
      <c r="AH65" s="148">
        <f>'2-（ウ）協働化'!BL8</f>
        <v>12</v>
      </c>
      <c r="AI65" s="90" t="s">
        <v>66</v>
      </c>
      <c r="AJ65" s="148">
        <f>'2-（ウ）協働化'!BN8</f>
        <v>31</v>
      </c>
      <c r="AK65" s="90" t="s">
        <v>13</v>
      </c>
      <c r="AM65" s="143"/>
    </row>
    <row r="66" spans="2:39" ht="5" customHeight="1" x14ac:dyDescent="0.55000000000000004">
      <c r="B66" s="142"/>
      <c r="E66" s="115"/>
      <c r="F66" s="115"/>
      <c r="G66" s="115"/>
      <c r="H66" s="115"/>
      <c r="I66" s="115"/>
      <c r="J66" s="115"/>
      <c r="K66" s="115"/>
      <c r="L66" s="115"/>
      <c r="M66" s="115"/>
      <c r="N66" s="115"/>
      <c r="O66" s="115"/>
      <c r="P66" s="115"/>
      <c r="X66" s="115"/>
      <c r="Y66" s="115"/>
      <c r="Z66" s="115"/>
      <c r="AA66" s="115"/>
      <c r="AB66" s="115"/>
      <c r="AC66" s="115"/>
      <c r="AM66" s="143"/>
    </row>
    <row r="67" spans="2:39" ht="15" customHeight="1" x14ac:dyDescent="0.55000000000000004">
      <c r="B67" s="142"/>
      <c r="D67" s="90" t="s">
        <v>520</v>
      </c>
      <c r="E67" s="921" t="s">
        <v>552</v>
      </c>
      <c r="F67" s="921"/>
      <c r="G67" s="921"/>
      <c r="H67" s="921"/>
      <c r="I67" s="921"/>
      <c r="J67" s="921"/>
      <c r="K67" s="115"/>
      <c r="L67" s="115"/>
      <c r="M67" s="115"/>
      <c r="N67" s="115"/>
      <c r="O67" s="115"/>
      <c r="P67" s="115"/>
      <c r="X67" s="115"/>
      <c r="Y67" s="115"/>
      <c r="Z67" s="115"/>
      <c r="AA67" s="115"/>
      <c r="AB67" s="115"/>
      <c r="AC67" s="115"/>
      <c r="AM67" s="143"/>
    </row>
    <row r="68" spans="2:39" ht="18" customHeight="1" x14ac:dyDescent="0.55000000000000004">
      <c r="B68" s="142"/>
      <c r="D68" s="928" t="str">
        <f>'2-（ウ）協働化'!K12</f>
        <v>介護職員合同研修</v>
      </c>
      <c r="E68" s="916"/>
      <c r="F68" s="916"/>
      <c r="G68" s="916"/>
      <c r="H68" s="916"/>
      <c r="I68" s="916"/>
      <c r="J68" s="916"/>
      <c r="K68" s="916"/>
      <c r="L68" s="916"/>
      <c r="M68" s="916"/>
      <c r="N68" s="916"/>
      <c r="O68" s="916"/>
      <c r="P68" s="916"/>
      <c r="Q68" s="916"/>
      <c r="R68" s="916"/>
      <c r="S68" s="916"/>
      <c r="T68" s="916"/>
      <c r="U68" s="916"/>
      <c r="V68" s="916"/>
      <c r="W68" s="916"/>
      <c r="X68" s="916"/>
      <c r="Y68" s="916"/>
      <c r="Z68" s="916"/>
      <c r="AA68" s="916"/>
      <c r="AB68" s="916"/>
      <c r="AC68" s="916"/>
      <c r="AD68" s="916"/>
      <c r="AE68" s="916"/>
      <c r="AF68" s="916"/>
      <c r="AG68" s="916"/>
      <c r="AH68" s="916"/>
      <c r="AI68" s="916"/>
      <c r="AJ68" s="916"/>
      <c r="AK68" s="916"/>
      <c r="AL68" s="917"/>
      <c r="AM68" s="143"/>
    </row>
    <row r="69" spans="2:39" ht="18" customHeight="1" x14ac:dyDescent="0.55000000000000004">
      <c r="B69" s="142"/>
      <c r="D69" s="925">
        <f>'2-（ウ）協働化'!K25</f>
        <v>0</v>
      </c>
      <c r="E69" s="914"/>
      <c r="F69" s="914"/>
      <c r="G69" s="914"/>
      <c r="H69" s="914"/>
      <c r="I69" s="914"/>
      <c r="J69" s="914"/>
      <c r="K69" s="914"/>
      <c r="L69" s="914"/>
      <c r="M69" s="914"/>
      <c r="N69" s="914"/>
      <c r="O69" s="914"/>
      <c r="P69" s="914"/>
      <c r="Q69" s="914"/>
      <c r="R69" s="914"/>
      <c r="S69" s="914"/>
      <c r="T69" s="914"/>
      <c r="U69" s="914"/>
      <c r="V69" s="914"/>
      <c r="W69" s="914"/>
      <c r="X69" s="914"/>
      <c r="Y69" s="914"/>
      <c r="Z69" s="914"/>
      <c r="AA69" s="914"/>
      <c r="AB69" s="914"/>
      <c r="AC69" s="914"/>
      <c r="AD69" s="914"/>
      <c r="AE69" s="914"/>
      <c r="AF69" s="914"/>
      <c r="AG69" s="914"/>
      <c r="AH69" s="914"/>
      <c r="AI69" s="914"/>
      <c r="AJ69" s="914"/>
      <c r="AK69" s="914"/>
      <c r="AL69" s="915"/>
      <c r="AM69" s="143"/>
    </row>
    <row r="70" spans="2:39" ht="5" customHeight="1" x14ac:dyDescent="0.55000000000000004">
      <c r="B70" s="142"/>
      <c r="D70" s="158"/>
      <c r="E70" s="158"/>
      <c r="F70" s="158"/>
      <c r="G70" s="116"/>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M70" s="143"/>
    </row>
    <row r="71" spans="2:39" ht="6" customHeight="1" x14ac:dyDescent="0.55000000000000004">
      <c r="B71" s="150"/>
      <c r="C71" s="153"/>
      <c r="D71" s="159"/>
      <c r="E71" s="153"/>
      <c r="F71" s="159"/>
      <c r="G71" s="153"/>
      <c r="H71" s="153"/>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6"/>
    </row>
    <row r="72" spans="2:39" ht="15" customHeight="1" x14ac:dyDescent="0.55000000000000004">
      <c r="B72" s="147">
        <v>0</v>
      </c>
      <c r="C72" s="90" t="s">
        <v>513</v>
      </c>
      <c r="D72" s="133"/>
      <c r="E72" s="115"/>
      <c r="F72" s="133"/>
      <c r="G72" s="115"/>
      <c r="H72" s="115"/>
      <c r="AM72" s="143"/>
    </row>
    <row r="73" spans="2:39" ht="5" customHeight="1" x14ac:dyDescent="0.55000000000000004">
      <c r="B73" s="142"/>
      <c r="AM73" s="143"/>
    </row>
    <row r="74" spans="2:39" ht="18" customHeight="1" x14ac:dyDescent="0.55000000000000004">
      <c r="B74" s="142"/>
      <c r="D74" s="90" t="s">
        <v>518</v>
      </c>
      <c r="E74" s="90" t="s">
        <v>519</v>
      </c>
      <c r="L74" s="881" t="s">
        <v>524</v>
      </c>
      <c r="M74" s="881"/>
      <c r="N74" s="881"/>
      <c r="O74" s="881"/>
      <c r="P74" s="881"/>
      <c r="Q74" s="90" t="s">
        <v>11</v>
      </c>
      <c r="S74" s="148">
        <f>'2-（エ）広報活動'!BF7</f>
        <v>8</v>
      </c>
      <c r="T74" s="90" t="s">
        <v>12</v>
      </c>
      <c r="U74" s="148">
        <f>'2-（エ）広報活動'!BH7</f>
        <v>5</v>
      </c>
      <c r="V74" s="90" t="s">
        <v>66</v>
      </c>
      <c r="W74" s="148">
        <f>'2-（エ）広報活動'!BJ7</f>
        <v>12</v>
      </c>
      <c r="X74" s="90" t="s">
        <v>13</v>
      </c>
      <c r="Y74" s="881" t="s">
        <v>525</v>
      </c>
      <c r="Z74" s="881"/>
      <c r="AA74" s="881"/>
      <c r="AB74" s="881"/>
      <c r="AC74" s="881"/>
      <c r="AD74" s="90" t="s">
        <v>11</v>
      </c>
      <c r="AF74" s="148">
        <f>'2-（エ）広報活動'!BQ7</f>
        <v>8</v>
      </c>
      <c r="AG74" s="90" t="s">
        <v>12</v>
      </c>
      <c r="AH74" s="148">
        <f>'2-（エ）広報活動'!BS7</f>
        <v>12</v>
      </c>
      <c r="AI74" s="90" t="s">
        <v>66</v>
      </c>
      <c r="AJ74" s="148">
        <f>'2-（エ）広報活動'!BU7</f>
        <v>15</v>
      </c>
      <c r="AK74" s="90" t="s">
        <v>13</v>
      </c>
      <c r="AM74" s="143"/>
    </row>
    <row r="75" spans="2:39" ht="5" customHeight="1" x14ac:dyDescent="0.55000000000000004">
      <c r="B75" s="142"/>
      <c r="E75" s="115"/>
      <c r="F75" s="115"/>
      <c r="G75" s="115"/>
      <c r="H75" s="115"/>
      <c r="I75" s="115"/>
      <c r="J75" s="115"/>
      <c r="K75" s="115"/>
      <c r="L75" s="115"/>
      <c r="M75" s="115"/>
      <c r="N75" s="115"/>
      <c r="O75" s="115"/>
      <c r="P75" s="115"/>
      <c r="X75" s="115"/>
      <c r="Y75" s="115"/>
      <c r="Z75" s="115"/>
      <c r="AA75" s="115"/>
      <c r="AB75" s="115"/>
      <c r="AC75" s="115"/>
      <c r="AM75" s="143"/>
    </row>
    <row r="76" spans="2:39" ht="15" customHeight="1" x14ac:dyDescent="0.55000000000000004">
      <c r="B76" s="142"/>
      <c r="D76" s="90" t="s">
        <v>520</v>
      </c>
      <c r="E76" s="921" t="s">
        <v>497</v>
      </c>
      <c r="F76" s="921"/>
      <c r="G76" s="921"/>
      <c r="H76" s="921"/>
      <c r="I76" s="921"/>
      <c r="J76" s="921"/>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M76" s="143"/>
    </row>
    <row r="77" spans="2:39" ht="15" customHeight="1" x14ac:dyDescent="0.55000000000000004">
      <c r="B77" s="142"/>
      <c r="D77" s="910" t="str">
        <f>'2-（エ）広報活動'!L13</f>
        <v>職員募集についてのチラシの配布</v>
      </c>
      <c r="E77" s="916"/>
      <c r="F77" s="916"/>
      <c r="G77" s="916"/>
      <c r="H77" s="916"/>
      <c r="I77" s="916"/>
      <c r="J77" s="916"/>
      <c r="K77" s="916"/>
      <c r="L77" s="916"/>
      <c r="M77" s="916"/>
      <c r="N77" s="916"/>
      <c r="O77" s="916"/>
      <c r="P77" s="916"/>
      <c r="Q77" s="916"/>
      <c r="R77" s="916"/>
      <c r="S77" s="916"/>
      <c r="T77" s="916"/>
      <c r="U77" s="916"/>
      <c r="V77" s="916"/>
      <c r="W77" s="916"/>
      <c r="X77" s="916"/>
      <c r="Y77" s="916"/>
      <c r="Z77" s="916"/>
      <c r="AA77" s="916"/>
      <c r="AB77" s="916"/>
      <c r="AC77" s="916"/>
      <c r="AD77" s="916"/>
      <c r="AE77" s="916"/>
      <c r="AF77" s="916"/>
      <c r="AG77" s="916"/>
      <c r="AH77" s="916"/>
      <c r="AI77" s="916"/>
      <c r="AJ77" s="916"/>
      <c r="AK77" s="916"/>
      <c r="AL77" s="917"/>
      <c r="AM77" s="143"/>
    </row>
    <row r="78" spans="2:39" ht="18" customHeight="1" x14ac:dyDescent="0.55000000000000004">
      <c r="B78" s="142"/>
      <c r="D78" s="907" t="str">
        <f>'2-（エ）広報活動'!L28</f>
        <v>事業所HPの作成・改修</v>
      </c>
      <c r="E78" s="918"/>
      <c r="F78" s="918"/>
      <c r="G78" s="918"/>
      <c r="H78" s="918"/>
      <c r="I78" s="918"/>
      <c r="J78" s="918"/>
      <c r="K78" s="918"/>
      <c r="L78" s="918"/>
      <c r="M78" s="918"/>
      <c r="N78" s="918"/>
      <c r="O78" s="918"/>
      <c r="P78" s="918"/>
      <c r="Q78" s="918"/>
      <c r="R78" s="918"/>
      <c r="S78" s="918"/>
      <c r="T78" s="918"/>
      <c r="U78" s="918"/>
      <c r="V78" s="918"/>
      <c r="W78" s="918"/>
      <c r="X78" s="918"/>
      <c r="Y78" s="918"/>
      <c r="Z78" s="918"/>
      <c r="AA78" s="918"/>
      <c r="AB78" s="918"/>
      <c r="AC78" s="918"/>
      <c r="AD78" s="918"/>
      <c r="AE78" s="918"/>
      <c r="AF78" s="918"/>
      <c r="AG78" s="918"/>
      <c r="AH78" s="918"/>
      <c r="AI78" s="918"/>
      <c r="AJ78" s="918"/>
      <c r="AK78" s="918"/>
      <c r="AL78" s="919"/>
      <c r="AM78" s="143"/>
    </row>
    <row r="79" spans="2:39" ht="18" customHeight="1" x14ac:dyDescent="0.55000000000000004">
      <c r="B79" s="142"/>
      <c r="D79" s="913">
        <f>'2-（エ）広報活動'!L43</f>
        <v>0</v>
      </c>
      <c r="E79" s="914"/>
      <c r="F79" s="914"/>
      <c r="G79" s="914"/>
      <c r="H79" s="914"/>
      <c r="I79" s="914"/>
      <c r="J79" s="914"/>
      <c r="K79" s="914"/>
      <c r="L79" s="914"/>
      <c r="M79" s="914"/>
      <c r="N79" s="914"/>
      <c r="O79" s="914"/>
      <c r="P79" s="914"/>
      <c r="Q79" s="914"/>
      <c r="R79" s="914"/>
      <c r="S79" s="914"/>
      <c r="T79" s="914"/>
      <c r="U79" s="914"/>
      <c r="V79" s="914"/>
      <c r="W79" s="914"/>
      <c r="X79" s="914"/>
      <c r="Y79" s="914"/>
      <c r="Z79" s="914"/>
      <c r="AA79" s="914"/>
      <c r="AB79" s="914"/>
      <c r="AC79" s="914"/>
      <c r="AD79" s="914"/>
      <c r="AE79" s="914"/>
      <c r="AF79" s="914"/>
      <c r="AG79" s="914"/>
      <c r="AH79" s="914"/>
      <c r="AI79" s="914"/>
      <c r="AJ79" s="914"/>
      <c r="AK79" s="914"/>
      <c r="AL79" s="915"/>
      <c r="AM79" s="143"/>
    </row>
    <row r="80" spans="2:39" ht="6" customHeight="1" x14ac:dyDescent="0.55000000000000004">
      <c r="B80" s="154"/>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6"/>
    </row>
  </sheetData>
  <sheetProtection algorithmName="SHA-512" hashValue="dVW9HHd+V+NMOs8+NbBjNQg5X6/x1OgvGMd9oOCJdUNOrPYEMwST7wYVMgngWUHUeaOhN03Hmh4WyHuABvQVCA==" saltValue="YMZnyckBVHfzDZuQDs/F4Q==" spinCount="100000" sheet="1" objects="1" scenarios="1" selectLockedCells="1"/>
  <mergeCells count="43">
    <mergeCell ref="D78:AL78"/>
    <mergeCell ref="D79:AL79"/>
    <mergeCell ref="E60:F60"/>
    <mergeCell ref="G60:H60"/>
    <mergeCell ref="L65:P65"/>
    <mergeCell ref="Y65:AC65"/>
    <mergeCell ref="E67:J67"/>
    <mergeCell ref="L74:P74"/>
    <mergeCell ref="Y74:AC74"/>
    <mergeCell ref="E76:J76"/>
    <mergeCell ref="D68:AL68"/>
    <mergeCell ref="D69:AL69"/>
    <mergeCell ref="D77:AL77"/>
    <mergeCell ref="L57:P57"/>
    <mergeCell ref="Y57:AC57"/>
    <mergeCell ref="E40:F40"/>
    <mergeCell ref="G40:H40"/>
    <mergeCell ref="R40:S40"/>
    <mergeCell ref="T40:U40"/>
    <mergeCell ref="L48:P48"/>
    <mergeCell ref="Y48:AC48"/>
    <mergeCell ref="E50:I50"/>
    <mergeCell ref="D51:AL51"/>
    <mergeCell ref="D52:AL52"/>
    <mergeCell ref="D29:AL29"/>
    <mergeCell ref="L36:P36"/>
    <mergeCell ref="Y36:AC36"/>
    <mergeCell ref="D30:AL30"/>
    <mergeCell ref="D31:AL31"/>
    <mergeCell ref="L16:P16"/>
    <mergeCell ref="Y16:AC16"/>
    <mergeCell ref="D20:AL20"/>
    <mergeCell ref="D19:AL19"/>
    <mergeCell ref="L26:P26"/>
    <mergeCell ref="Y26:AC26"/>
    <mergeCell ref="D21:AL21"/>
    <mergeCell ref="T8:X8"/>
    <mergeCell ref="Y8:AM8"/>
    <mergeCell ref="B4:AM4"/>
    <mergeCell ref="T6:X6"/>
    <mergeCell ref="Y6:AM6"/>
    <mergeCell ref="T7:X7"/>
    <mergeCell ref="Y7:AM7"/>
  </mergeCells>
  <phoneticPr fontId="2"/>
  <hyperlinks>
    <hyperlink ref="AO6" location="目次!A1" display="目次に戻る" xr:uid="{2F510621-2B69-49D1-AF70-6B3CA34B8210}"/>
  </hyperlinks>
  <pageMargins left="0.70866141732283472" right="0.39370078740157483" top="0.56000000000000005" bottom="0.46" header="0.31496062992125984" footer="0.31496062992125984"/>
  <pageSetup paperSize="9" scale="77" orientation="portrait" r:id="rId1"/>
  <rowBreaks count="1" manualBreakCount="1">
    <brk id="41" max="39"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A8A16-EEA3-4653-B037-0801E73EB0BF}">
  <sheetPr codeName="Sheet10">
    <tabColor rgb="FFFFFF00"/>
    <pageSetUpPr fitToPage="1"/>
  </sheetPr>
  <dimension ref="A1:AN53"/>
  <sheetViews>
    <sheetView showGridLines="0" view="pageBreakPreview" zoomScaleNormal="100" zoomScaleSheetLayoutView="100" workbookViewId="0">
      <selection activeCell="AN33" sqref="AN33"/>
    </sheetView>
  </sheetViews>
  <sheetFormatPr defaultColWidth="9.1640625" defaultRowHeight="14" x14ac:dyDescent="0.55000000000000004"/>
  <cols>
    <col min="1" max="7" width="2.58203125" style="85" customWidth="1"/>
    <col min="8" max="23" width="2.58203125" style="86" customWidth="1"/>
    <col min="24" max="25" width="3.58203125" style="86" customWidth="1"/>
    <col min="26" max="36" width="2.58203125" style="86" customWidth="1"/>
    <col min="37" max="37" width="4.1640625" style="86" bestFit="1" customWidth="1"/>
    <col min="38" max="39" width="2.58203125" style="86" customWidth="1"/>
    <col min="40" max="40" width="12.1640625" style="86" customWidth="1"/>
    <col min="41" max="16384" width="9.1640625" style="86"/>
  </cols>
  <sheetData>
    <row r="1" spans="1:40" ht="18" customHeight="1" x14ac:dyDescent="0.55000000000000004">
      <c r="A1" s="86"/>
      <c r="B1" s="86"/>
      <c r="C1" s="86"/>
      <c r="D1" s="86"/>
      <c r="E1" s="86"/>
      <c r="F1" s="86"/>
      <c r="G1" s="86"/>
      <c r="Q1" s="855" t="s">
        <v>578</v>
      </c>
      <c r="R1" s="856"/>
      <c r="S1" s="856"/>
      <c r="T1" s="856"/>
      <c r="U1" s="856"/>
      <c r="V1" s="856"/>
      <c r="W1" s="857"/>
    </row>
    <row r="2" spans="1:40" ht="15" customHeight="1" thickBot="1" x14ac:dyDescent="0.6">
      <c r="A2" s="86"/>
      <c r="B2" s="86"/>
      <c r="C2" s="86"/>
      <c r="D2" s="86"/>
      <c r="E2" s="86"/>
      <c r="F2" s="86"/>
      <c r="G2" s="86"/>
      <c r="Q2" s="858"/>
      <c r="R2" s="859"/>
      <c r="S2" s="859"/>
      <c r="T2" s="859"/>
      <c r="U2" s="859"/>
      <c r="V2" s="859"/>
      <c r="W2" s="860"/>
    </row>
    <row r="3" spans="1:40" ht="10" customHeight="1" x14ac:dyDescent="0.55000000000000004">
      <c r="A3" s="86"/>
      <c r="B3" s="86"/>
      <c r="C3" s="86"/>
      <c r="D3" s="86"/>
      <c r="E3" s="86"/>
      <c r="F3" s="86"/>
      <c r="G3" s="86"/>
    </row>
    <row r="4" spans="1:40" x14ac:dyDescent="0.55000000000000004">
      <c r="A4" s="86"/>
      <c r="B4" s="881" t="s">
        <v>579</v>
      </c>
      <c r="C4" s="881"/>
      <c r="D4" s="881"/>
      <c r="E4" s="881"/>
      <c r="F4" s="102"/>
      <c r="G4" s="102"/>
    </row>
    <row r="5" spans="1:40" x14ac:dyDescent="0.55000000000000004">
      <c r="A5" s="90"/>
      <c r="B5" s="86"/>
      <c r="C5" s="86"/>
      <c r="D5" s="86"/>
      <c r="E5" s="86"/>
      <c r="F5" s="102"/>
      <c r="G5" s="102"/>
    </row>
    <row r="6" spans="1:40" ht="18" customHeight="1" x14ac:dyDescent="0.55000000000000004">
      <c r="A6" s="86"/>
      <c r="B6" s="86"/>
      <c r="C6" s="86"/>
      <c r="D6" s="86"/>
      <c r="E6" s="86"/>
      <c r="F6" s="86"/>
      <c r="G6" s="86"/>
      <c r="AE6" s="861" t="s">
        <v>11</v>
      </c>
      <c r="AF6" s="861"/>
      <c r="AG6" s="106">
        <f>基本情報入力シート!E79</f>
        <v>8</v>
      </c>
      <c r="AH6" s="103" t="s">
        <v>12</v>
      </c>
      <c r="AI6" s="106" cm="1">
        <f t="array" ref="AI6">基本情報入力シート!G79:G79</f>
        <v>10</v>
      </c>
      <c r="AJ6" s="107" t="s">
        <v>66</v>
      </c>
      <c r="AK6" s="106" cm="1">
        <f t="array" ref="AK6">基本情報入力シート!I79:I79</f>
        <v>9</v>
      </c>
      <c r="AL6" s="108" t="s">
        <v>13</v>
      </c>
      <c r="AN6" s="347" t="s">
        <v>730</v>
      </c>
    </row>
    <row r="7" spans="1:40" x14ac:dyDescent="0.55000000000000004">
      <c r="A7" s="86"/>
      <c r="B7" s="86"/>
      <c r="C7" s="86"/>
      <c r="D7" s="86"/>
      <c r="E7" s="86"/>
      <c r="F7" s="102"/>
      <c r="G7" s="102"/>
    </row>
    <row r="8" spans="1:40" x14ac:dyDescent="0.55000000000000004">
      <c r="A8" s="86" t="s">
        <v>16</v>
      </c>
      <c r="B8" s="86"/>
      <c r="C8" s="86"/>
      <c r="D8" s="86"/>
      <c r="E8" s="86"/>
      <c r="F8" s="86"/>
      <c r="G8" s="86"/>
    </row>
    <row r="9" spans="1:40" x14ac:dyDescent="0.55000000000000004">
      <c r="A9" s="86"/>
      <c r="B9" s="86"/>
      <c r="C9" s="86"/>
      <c r="D9" s="86"/>
      <c r="E9" s="86"/>
      <c r="F9" s="86"/>
      <c r="G9" s="86"/>
    </row>
    <row r="10" spans="1:40" ht="18" customHeight="1" x14ac:dyDescent="0.55000000000000004">
      <c r="A10" s="86"/>
      <c r="B10" s="86"/>
      <c r="C10" s="86"/>
      <c r="D10" s="86"/>
      <c r="E10" s="86"/>
      <c r="F10" s="86"/>
      <c r="G10" s="86"/>
      <c r="R10" s="862" t="s">
        <v>17</v>
      </c>
      <c r="S10" s="862"/>
      <c r="T10" s="862"/>
      <c r="U10" s="862"/>
      <c r="V10" s="862"/>
      <c r="W10" s="109" t="s">
        <v>377</v>
      </c>
      <c r="X10" s="865" t="str" cm="1">
        <f t="array" ref="X10">基本情報入力シート!J33:J33</f>
        <v>〇○○</v>
      </c>
      <c r="Y10" s="865"/>
      <c r="Z10" s="108" t="s">
        <v>347</v>
      </c>
      <c r="AA10" s="866" t="str" cm="1">
        <f t="array" ref="AA10">基本情報入力シート!N33:N33</f>
        <v>○○〇〇</v>
      </c>
      <c r="AB10" s="866"/>
      <c r="AC10" s="866"/>
    </row>
    <row r="11" spans="1:40" ht="20" customHeight="1" x14ac:dyDescent="0.55000000000000004">
      <c r="A11" s="86"/>
      <c r="B11" s="86"/>
      <c r="C11" s="86"/>
      <c r="D11" s="86"/>
      <c r="E11" s="86"/>
      <c r="F11" s="86"/>
      <c r="G11" s="86"/>
      <c r="R11" s="862"/>
      <c r="S11" s="862"/>
      <c r="T11" s="862"/>
      <c r="U11" s="862"/>
      <c r="V11" s="862"/>
      <c r="W11" s="987" t="str" cm="1">
        <f t="array" ref="W11">基本情報入力シート!J34:J34</f>
        <v>長野県△△市□□□1-1</v>
      </c>
      <c r="X11" s="987"/>
      <c r="Y11" s="987"/>
      <c r="Z11" s="987"/>
      <c r="AA11" s="987"/>
      <c r="AB11" s="987"/>
      <c r="AC11" s="987"/>
      <c r="AD11" s="987"/>
      <c r="AE11" s="987"/>
      <c r="AF11" s="987"/>
      <c r="AG11" s="987"/>
      <c r="AH11" s="987"/>
      <c r="AI11" s="987"/>
      <c r="AJ11" s="987"/>
      <c r="AK11" s="987"/>
      <c r="AL11" s="987"/>
    </row>
    <row r="12" spans="1:40" ht="20" customHeight="1" thickBot="1" x14ac:dyDescent="0.6">
      <c r="A12" s="86"/>
      <c r="B12" s="86"/>
      <c r="C12" s="86"/>
      <c r="D12" s="86"/>
      <c r="E12" s="86"/>
      <c r="F12" s="86"/>
      <c r="G12" s="86"/>
      <c r="R12" s="863"/>
      <c r="S12" s="863"/>
      <c r="T12" s="863"/>
      <c r="U12" s="863"/>
      <c r="V12" s="863"/>
      <c r="W12" s="988" t="str">
        <f>基本情報入力シート!J23</f>
        <v>☆☆ビル　１階</v>
      </c>
      <c r="X12" s="988"/>
      <c r="Y12" s="988"/>
      <c r="Z12" s="988"/>
      <c r="AA12" s="988"/>
      <c r="AB12" s="988"/>
      <c r="AC12" s="988"/>
      <c r="AD12" s="988"/>
      <c r="AE12" s="988"/>
      <c r="AF12" s="988"/>
      <c r="AG12" s="988"/>
      <c r="AH12" s="988"/>
      <c r="AI12" s="988"/>
      <c r="AJ12" s="988"/>
      <c r="AK12" s="988"/>
      <c r="AL12" s="988"/>
    </row>
    <row r="13" spans="1:40" ht="20" customHeight="1" thickTop="1" thickBot="1" x14ac:dyDescent="0.6">
      <c r="A13" s="86"/>
      <c r="B13" s="86"/>
      <c r="C13" s="86"/>
      <c r="D13" s="86"/>
      <c r="E13" s="86"/>
      <c r="F13" s="86"/>
      <c r="G13" s="86"/>
      <c r="R13" s="863" t="s">
        <v>18</v>
      </c>
      <c r="S13" s="863"/>
      <c r="T13" s="863"/>
      <c r="U13" s="863"/>
      <c r="V13" s="863"/>
      <c r="W13" s="988" t="str">
        <f>基本情報入力シート!J19</f>
        <v>株式会社　◇◇ケアサービス</v>
      </c>
      <c r="X13" s="988"/>
      <c r="Y13" s="988"/>
      <c r="Z13" s="988"/>
      <c r="AA13" s="988"/>
      <c r="AB13" s="988"/>
      <c r="AC13" s="988"/>
      <c r="AD13" s="988"/>
      <c r="AE13" s="988"/>
      <c r="AF13" s="988"/>
      <c r="AG13" s="988"/>
      <c r="AH13" s="988"/>
      <c r="AI13" s="988"/>
      <c r="AJ13" s="988"/>
      <c r="AK13" s="988"/>
      <c r="AL13" s="988"/>
    </row>
    <row r="14" spans="1:40" ht="20" customHeight="1" thickTop="1" thickBot="1" x14ac:dyDescent="0.6">
      <c r="A14" s="86"/>
      <c r="B14" s="86"/>
      <c r="C14" s="86"/>
      <c r="D14" s="86"/>
      <c r="E14" s="86"/>
      <c r="F14" s="86"/>
      <c r="G14" s="86"/>
      <c r="R14" s="863" t="s">
        <v>431</v>
      </c>
      <c r="S14" s="863"/>
      <c r="T14" s="863"/>
      <c r="U14" s="863"/>
      <c r="V14" s="863"/>
      <c r="W14" s="988" t="str" cm="1">
        <f t="array" ref="W14">基本情報入力シート!J25:J25</f>
        <v>代表取締役</v>
      </c>
      <c r="X14" s="988"/>
      <c r="Y14" s="988"/>
      <c r="Z14" s="988"/>
      <c r="AA14" s="988"/>
      <c r="AB14" s="988"/>
      <c r="AC14" s="988"/>
      <c r="AD14" s="988"/>
      <c r="AE14" s="988"/>
      <c r="AF14" s="988"/>
      <c r="AG14" s="988"/>
      <c r="AH14" s="988"/>
      <c r="AI14" s="988"/>
      <c r="AJ14" s="988"/>
      <c r="AK14" s="988"/>
      <c r="AL14" s="988"/>
    </row>
    <row r="15" spans="1:40" ht="20" customHeight="1" thickTop="1" thickBot="1" x14ac:dyDescent="0.6">
      <c r="A15" s="86"/>
      <c r="B15" s="86"/>
      <c r="C15" s="86"/>
      <c r="D15" s="86"/>
      <c r="E15" s="86"/>
      <c r="F15" s="86"/>
      <c r="G15" s="86"/>
      <c r="R15" s="863" t="s">
        <v>432</v>
      </c>
      <c r="S15" s="863"/>
      <c r="T15" s="863"/>
      <c r="U15" s="863"/>
      <c r="V15" s="863"/>
      <c r="W15" s="988" t="str" cm="1">
        <f t="array" ref="W15">基本情報入力シート!J26:J26</f>
        <v>長野　太郎</v>
      </c>
      <c r="X15" s="988"/>
      <c r="Y15" s="988"/>
      <c r="Z15" s="988"/>
      <c r="AA15" s="988"/>
      <c r="AB15" s="988"/>
      <c r="AC15" s="988"/>
      <c r="AD15" s="988"/>
      <c r="AE15" s="988"/>
      <c r="AF15" s="988"/>
      <c r="AG15" s="988"/>
      <c r="AH15" s="988"/>
      <c r="AI15" s="988"/>
      <c r="AJ15" s="988"/>
      <c r="AK15" s="988"/>
      <c r="AL15" s="988"/>
    </row>
    <row r="16" spans="1:40" ht="20" customHeight="1" thickTop="1" thickBot="1" x14ac:dyDescent="0.6">
      <c r="A16" s="86"/>
      <c r="B16" s="86"/>
      <c r="C16" s="86"/>
      <c r="D16" s="86"/>
      <c r="E16" s="86"/>
      <c r="F16" s="86"/>
      <c r="G16" s="86"/>
      <c r="R16" s="863" t="s">
        <v>19</v>
      </c>
      <c r="S16" s="863"/>
      <c r="T16" s="863"/>
      <c r="U16" s="863"/>
      <c r="V16" s="863"/>
      <c r="W16" s="868" cm="1">
        <f t="array" ref="W16">基本情報入力シート!J30:J30</f>
        <v>2011111111</v>
      </c>
      <c r="X16" s="868"/>
      <c r="Y16" s="868"/>
      <c r="Z16" s="868"/>
      <c r="AA16" s="868"/>
      <c r="AB16" s="868"/>
      <c r="AC16" s="868"/>
      <c r="AD16" s="868"/>
      <c r="AE16" s="868"/>
      <c r="AF16" s="868"/>
      <c r="AG16" s="868"/>
      <c r="AH16" s="868"/>
      <c r="AI16" s="868"/>
      <c r="AJ16" s="868"/>
      <c r="AK16" s="868"/>
      <c r="AL16" s="868"/>
    </row>
    <row r="17" spans="1:39" ht="12.75" customHeight="1" thickTop="1" x14ac:dyDescent="0.55000000000000004">
      <c r="A17" s="102"/>
      <c r="B17" s="110"/>
      <c r="C17" s="872"/>
      <c r="D17" s="872"/>
      <c r="E17" s="872"/>
      <c r="F17" s="872"/>
      <c r="G17" s="111"/>
    </row>
    <row r="18" spans="1:39" ht="12.75" customHeight="1" x14ac:dyDescent="0.55000000000000004">
      <c r="A18" s="102"/>
      <c r="B18" s="110"/>
      <c r="C18" s="872"/>
      <c r="D18" s="872"/>
      <c r="E18" s="872"/>
      <c r="F18" s="872"/>
      <c r="G18" s="111"/>
    </row>
    <row r="19" spans="1:39" x14ac:dyDescent="0.55000000000000004">
      <c r="A19" s="870" t="s">
        <v>580</v>
      </c>
      <c r="B19" s="870"/>
      <c r="C19" s="870"/>
      <c r="D19" s="870"/>
      <c r="E19" s="870"/>
      <c r="F19" s="870"/>
      <c r="G19" s="870"/>
      <c r="H19" s="870"/>
      <c r="I19" s="870"/>
      <c r="J19" s="870"/>
      <c r="K19" s="870"/>
      <c r="L19" s="870"/>
      <c r="M19" s="870"/>
      <c r="N19" s="870"/>
      <c r="O19" s="870"/>
      <c r="P19" s="870"/>
      <c r="Q19" s="870"/>
      <c r="R19" s="870"/>
      <c r="S19" s="870"/>
      <c r="T19" s="870"/>
      <c r="U19" s="870"/>
      <c r="V19" s="870"/>
      <c r="W19" s="870"/>
      <c r="X19" s="870"/>
      <c r="Y19" s="870"/>
      <c r="Z19" s="870"/>
      <c r="AA19" s="870"/>
      <c r="AB19" s="870"/>
      <c r="AC19" s="870"/>
      <c r="AD19" s="870"/>
      <c r="AE19" s="870"/>
      <c r="AF19" s="870"/>
      <c r="AG19" s="870"/>
      <c r="AH19" s="870"/>
      <c r="AI19" s="870"/>
      <c r="AJ19" s="870"/>
      <c r="AK19" s="870"/>
      <c r="AL19" s="870"/>
      <c r="AM19" s="870"/>
    </row>
    <row r="20" spans="1:39" x14ac:dyDescent="0.55000000000000004">
      <c r="A20" s="108"/>
      <c r="B20" s="108"/>
      <c r="C20" s="108"/>
      <c r="D20" s="108"/>
      <c r="E20" s="108"/>
      <c r="F20" s="108"/>
      <c r="G20" s="108"/>
    </row>
    <row r="21" spans="1:39" x14ac:dyDescent="0.55000000000000004">
      <c r="A21" s="871"/>
      <c r="B21" s="871"/>
      <c r="C21" s="871"/>
      <c r="D21" s="871"/>
      <c r="E21" s="871"/>
      <c r="F21" s="871"/>
      <c r="G21" s="112"/>
    </row>
    <row r="22" spans="1:39" x14ac:dyDescent="0.55000000000000004">
      <c r="A22" s="160" t="s">
        <v>581</v>
      </c>
      <c r="B22" s="161"/>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row>
    <row r="23" spans="1:39" x14ac:dyDescent="0.55000000000000004">
      <c r="A23" s="161" t="s">
        <v>582</v>
      </c>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s="161"/>
    </row>
    <row r="24" spans="1:39" x14ac:dyDescent="0.55000000000000004">
      <c r="A24" s="86"/>
      <c r="B24" s="86"/>
      <c r="C24" s="86"/>
      <c r="D24" s="86"/>
      <c r="E24" s="86"/>
      <c r="F24" s="86"/>
      <c r="G24" s="86"/>
    </row>
    <row r="25" spans="1:39" x14ac:dyDescent="0.55000000000000004">
      <c r="A25" s="86"/>
      <c r="B25" s="86"/>
      <c r="C25" s="86"/>
      <c r="D25" s="86"/>
      <c r="E25" s="86"/>
      <c r="F25" s="86"/>
      <c r="G25" s="86"/>
    </row>
    <row r="26" spans="1:39" x14ac:dyDescent="0.55000000000000004">
      <c r="A26" s="86"/>
      <c r="B26" s="86"/>
      <c r="C26" s="86"/>
      <c r="D26" s="86"/>
      <c r="E26" s="86"/>
      <c r="F26" s="86"/>
      <c r="G26" s="86"/>
    </row>
    <row r="27" spans="1:39" ht="18" customHeight="1" x14ac:dyDescent="0.55000000000000004">
      <c r="A27" s="870" t="s">
        <v>20</v>
      </c>
      <c r="B27" s="870"/>
      <c r="C27" s="870"/>
      <c r="D27" s="870"/>
      <c r="E27" s="870"/>
      <c r="F27" s="870"/>
      <c r="G27" s="870"/>
      <c r="H27" s="870"/>
      <c r="I27" s="870"/>
      <c r="J27" s="870"/>
      <c r="K27" s="870"/>
      <c r="L27" s="870"/>
      <c r="M27" s="870"/>
      <c r="N27" s="870"/>
      <c r="O27" s="870"/>
      <c r="P27" s="870"/>
      <c r="Q27" s="870"/>
      <c r="R27" s="870"/>
      <c r="S27" s="870"/>
      <c r="T27" s="870"/>
      <c r="U27" s="870"/>
      <c r="V27" s="870"/>
      <c r="W27" s="870"/>
      <c r="X27" s="870"/>
      <c r="Y27" s="870"/>
      <c r="Z27" s="870"/>
      <c r="AA27" s="870"/>
      <c r="AB27" s="870"/>
      <c r="AC27" s="870"/>
      <c r="AD27" s="870"/>
      <c r="AE27" s="870"/>
      <c r="AF27" s="870"/>
      <c r="AG27" s="870"/>
      <c r="AH27" s="870"/>
      <c r="AI27" s="870"/>
      <c r="AJ27" s="870"/>
      <c r="AK27" s="870"/>
      <c r="AL27" s="870"/>
      <c r="AM27" s="870"/>
    </row>
    <row r="28" spans="1:39" ht="11.25" customHeight="1" x14ac:dyDescent="0.55000000000000004">
      <c r="A28" s="113"/>
      <c r="B28" s="871"/>
      <c r="C28" s="871"/>
      <c r="D28" s="871"/>
      <c r="E28" s="871"/>
      <c r="F28" s="871"/>
      <c r="G28" s="112"/>
    </row>
    <row r="29" spans="1:39" ht="20" customHeight="1" x14ac:dyDescent="0.55000000000000004">
      <c r="A29" s="86"/>
      <c r="B29" s="86">
        <v>1</v>
      </c>
      <c r="C29" s="86"/>
      <c r="D29" s="86" t="s">
        <v>583</v>
      </c>
      <c r="E29" s="86"/>
      <c r="F29" s="86"/>
      <c r="G29" s="86"/>
      <c r="J29" s="929" t="s">
        <v>584</v>
      </c>
      <c r="K29" s="929"/>
      <c r="L29" s="929"/>
      <c r="M29" s="930">
        <f>【入力不要】様式第２号_所要額調書!N69</f>
        <v>2756000</v>
      </c>
      <c r="N29" s="930"/>
      <c r="O29" s="930"/>
      <c r="P29" s="930"/>
      <c r="Q29" s="930"/>
      <c r="R29" s="930"/>
      <c r="S29" s="930"/>
      <c r="T29" s="930"/>
      <c r="U29" s="930"/>
      <c r="V29" s="929" t="s">
        <v>5</v>
      </c>
      <c r="W29" s="929"/>
      <c r="X29" s="162"/>
    </row>
    <row r="30" spans="1:39" ht="15" customHeight="1" x14ac:dyDescent="0.55000000000000004">
      <c r="A30" s="86"/>
      <c r="B30" s="114"/>
      <c r="C30" s="86"/>
      <c r="D30" s="86"/>
      <c r="E30" s="86"/>
      <c r="F30" s="86"/>
      <c r="G30" s="86"/>
    </row>
    <row r="31" spans="1:39" x14ac:dyDescent="0.55000000000000004">
      <c r="A31" s="86"/>
      <c r="B31" s="163">
        <v>2</v>
      </c>
      <c r="C31" s="86"/>
      <c r="D31" s="86" t="s">
        <v>585</v>
      </c>
      <c r="E31" s="86"/>
      <c r="F31" s="86"/>
      <c r="G31" s="86"/>
      <c r="J31" s="164" t="s">
        <v>586</v>
      </c>
    </row>
    <row r="32" spans="1:39" ht="5" customHeight="1" x14ac:dyDescent="0.55000000000000004">
      <c r="A32" s="86"/>
      <c r="B32" s="114"/>
      <c r="C32" s="86"/>
      <c r="D32" s="86"/>
      <c r="E32" s="86"/>
      <c r="F32" s="86"/>
      <c r="G32" s="86"/>
    </row>
    <row r="33" spans="1:39" s="85" customFormat="1" ht="20" customHeight="1" x14ac:dyDescent="0.55000000000000004">
      <c r="A33" s="86"/>
      <c r="B33" s="114"/>
      <c r="C33" s="86"/>
      <c r="D33" s="86"/>
      <c r="E33" s="86"/>
      <c r="F33" s="86"/>
      <c r="G33" s="86"/>
      <c r="H33" s="86"/>
      <c r="I33" s="86"/>
      <c r="J33" s="162" t="s">
        <v>543</v>
      </c>
      <c r="K33" s="162"/>
      <c r="L33" s="162"/>
      <c r="M33" s="162"/>
      <c r="N33" s="162"/>
      <c r="O33" s="162"/>
      <c r="P33" s="162"/>
      <c r="Q33" s="162"/>
      <c r="R33" s="162"/>
      <c r="S33" s="162"/>
      <c r="T33" s="162"/>
      <c r="U33" s="162"/>
      <c r="V33" s="162"/>
      <c r="W33" s="162"/>
      <c r="X33" s="162"/>
      <c r="Y33" s="929" t="s">
        <v>584</v>
      </c>
      <c r="Z33" s="929"/>
      <c r="AA33" s="930">
        <f>【入力不要】様式第２号_所要額調書!AG16</f>
        <v>25000</v>
      </c>
      <c r="AB33" s="930"/>
      <c r="AC33" s="930"/>
      <c r="AD33" s="930"/>
      <c r="AE33" s="930"/>
      <c r="AF33" s="930"/>
      <c r="AG33" s="930"/>
      <c r="AH33" s="930"/>
      <c r="AI33" s="930"/>
      <c r="AJ33" s="929" t="s">
        <v>5</v>
      </c>
      <c r="AK33" s="929"/>
      <c r="AL33" s="86"/>
      <c r="AM33" s="86"/>
    </row>
    <row r="34" spans="1:39" s="85" customFormat="1" ht="5" customHeight="1" x14ac:dyDescent="0.55000000000000004">
      <c r="A34" s="86"/>
      <c r="B34" s="114"/>
      <c r="C34" s="86"/>
      <c r="D34" s="86"/>
      <c r="E34" s="86"/>
      <c r="F34" s="86"/>
      <c r="G34" s="86"/>
      <c r="H34" s="86"/>
      <c r="I34" s="86"/>
      <c r="J34" s="86"/>
      <c r="K34" s="86"/>
      <c r="L34" s="86"/>
      <c r="M34" s="86"/>
      <c r="N34" s="86"/>
      <c r="O34" s="86"/>
      <c r="P34" s="86"/>
      <c r="Q34" s="86"/>
      <c r="R34" s="86"/>
      <c r="S34" s="86"/>
      <c r="T34" s="86"/>
      <c r="U34" s="86"/>
      <c r="V34" s="86"/>
      <c r="W34" s="86"/>
      <c r="X34" s="86"/>
      <c r="Y34" s="108"/>
      <c r="Z34" s="108"/>
      <c r="AA34" s="165"/>
      <c r="AB34" s="165"/>
      <c r="AC34" s="165"/>
      <c r="AD34" s="165"/>
      <c r="AE34" s="165"/>
      <c r="AF34" s="165"/>
      <c r="AG34" s="165"/>
      <c r="AH34" s="165"/>
      <c r="AI34" s="165"/>
      <c r="AJ34" s="108"/>
      <c r="AK34" s="108"/>
      <c r="AL34" s="86"/>
      <c r="AM34" s="86"/>
    </row>
    <row r="35" spans="1:39" s="85" customFormat="1" ht="20" customHeight="1" x14ac:dyDescent="0.55000000000000004">
      <c r="A35" s="86"/>
      <c r="B35" s="114"/>
      <c r="C35" s="86"/>
      <c r="D35" s="86"/>
      <c r="E35" s="86"/>
      <c r="F35" s="86"/>
      <c r="G35" s="86"/>
      <c r="H35" s="86"/>
      <c r="I35" s="86"/>
      <c r="J35" s="162" t="s">
        <v>587</v>
      </c>
      <c r="K35" s="162"/>
      <c r="L35" s="162"/>
      <c r="M35" s="162"/>
      <c r="N35" s="162"/>
      <c r="O35" s="162"/>
      <c r="P35" s="162"/>
      <c r="Q35" s="162"/>
      <c r="R35" s="162"/>
      <c r="S35" s="162"/>
      <c r="T35" s="162"/>
      <c r="U35" s="162"/>
      <c r="V35" s="162"/>
      <c r="W35" s="162"/>
      <c r="X35" s="162"/>
      <c r="Y35" s="929" t="s">
        <v>584</v>
      </c>
      <c r="Z35" s="929"/>
      <c r="AA35" s="931">
        <f>【入力不要】様式第２号_所要額調書!AG23</f>
        <v>71000</v>
      </c>
      <c r="AB35" s="930"/>
      <c r="AC35" s="930"/>
      <c r="AD35" s="930"/>
      <c r="AE35" s="930"/>
      <c r="AF35" s="930"/>
      <c r="AG35" s="930"/>
      <c r="AH35" s="930"/>
      <c r="AI35" s="930"/>
      <c r="AJ35" s="929" t="s">
        <v>5</v>
      </c>
      <c r="AK35" s="929"/>
      <c r="AL35" s="86"/>
      <c r="AM35" s="86"/>
    </row>
    <row r="36" spans="1:39" s="85" customFormat="1" ht="5" customHeight="1" x14ac:dyDescent="0.55000000000000004">
      <c r="A36" s="86"/>
      <c r="B36" s="114"/>
      <c r="C36" s="86"/>
      <c r="D36" s="86"/>
      <c r="E36" s="86"/>
      <c r="F36" s="86"/>
      <c r="G36" s="86"/>
      <c r="H36" s="86"/>
      <c r="I36" s="86"/>
      <c r="J36" s="86"/>
      <c r="K36" s="86"/>
      <c r="L36" s="86"/>
      <c r="M36" s="86"/>
      <c r="N36" s="86"/>
      <c r="O36" s="86"/>
      <c r="P36" s="86"/>
      <c r="Q36" s="86"/>
      <c r="R36" s="86"/>
      <c r="S36" s="86"/>
      <c r="T36" s="86"/>
      <c r="U36" s="86"/>
      <c r="V36" s="86"/>
      <c r="W36" s="86"/>
      <c r="X36" s="86"/>
      <c r="Y36" s="108"/>
      <c r="Z36" s="108"/>
      <c r="AA36" s="165"/>
      <c r="AB36" s="165"/>
      <c r="AC36" s="165"/>
      <c r="AD36" s="165"/>
      <c r="AE36" s="165"/>
      <c r="AF36" s="165"/>
      <c r="AG36" s="165"/>
      <c r="AH36" s="165"/>
      <c r="AI36" s="165"/>
      <c r="AJ36" s="108"/>
      <c r="AK36" s="108"/>
      <c r="AL36" s="86"/>
      <c r="AM36" s="86"/>
    </row>
    <row r="37" spans="1:39" s="85" customFormat="1" ht="20" customHeight="1" x14ac:dyDescent="0.55000000000000004">
      <c r="A37" s="86"/>
      <c r="B37" s="114"/>
      <c r="C37" s="86"/>
      <c r="D37" s="86"/>
      <c r="E37" s="86"/>
      <c r="F37" s="86"/>
      <c r="G37" s="86"/>
      <c r="H37" s="86"/>
      <c r="I37" s="86"/>
      <c r="J37" s="166" t="s">
        <v>588</v>
      </c>
      <c r="K37" s="166"/>
      <c r="L37" s="166"/>
      <c r="M37" s="166"/>
      <c r="N37" s="166"/>
      <c r="O37" s="166"/>
      <c r="P37" s="166"/>
      <c r="Q37" s="166"/>
      <c r="R37" s="166"/>
      <c r="S37" s="166"/>
      <c r="T37" s="166"/>
      <c r="U37" s="166"/>
      <c r="V37" s="166"/>
      <c r="W37" s="166"/>
      <c r="X37" s="166"/>
      <c r="Y37" s="929" t="s">
        <v>584</v>
      </c>
      <c r="Z37" s="929"/>
      <c r="AA37" s="930">
        <f>【入力不要】様式第２号_所要額調書!AG30</f>
        <v>236000</v>
      </c>
      <c r="AB37" s="930"/>
      <c r="AC37" s="930"/>
      <c r="AD37" s="930"/>
      <c r="AE37" s="930"/>
      <c r="AF37" s="930"/>
      <c r="AG37" s="930"/>
      <c r="AH37" s="930"/>
      <c r="AI37" s="930"/>
      <c r="AJ37" s="929" t="s">
        <v>5</v>
      </c>
      <c r="AK37" s="929"/>
      <c r="AL37" s="86"/>
      <c r="AM37" s="86"/>
    </row>
    <row r="38" spans="1:39" s="85" customFormat="1" x14ac:dyDescent="0.55000000000000004">
      <c r="A38" s="86"/>
      <c r="B38" s="114"/>
      <c r="C38" s="86"/>
      <c r="D38" s="86"/>
      <c r="E38" s="86"/>
      <c r="F38" s="86"/>
      <c r="G38" s="86"/>
      <c r="H38" s="86"/>
      <c r="I38" s="86"/>
      <c r="J38" s="86"/>
      <c r="K38" s="86"/>
      <c r="L38" s="86"/>
      <c r="M38" s="86"/>
      <c r="N38" s="86"/>
      <c r="O38" s="86"/>
      <c r="P38" s="86"/>
      <c r="Q38" s="86"/>
      <c r="R38" s="86"/>
      <c r="S38" s="86"/>
      <c r="T38" s="86"/>
      <c r="U38" s="86"/>
      <c r="V38" s="86"/>
      <c r="W38" s="86"/>
      <c r="X38" s="86"/>
      <c r="Y38" s="86"/>
      <c r="Z38" s="86"/>
      <c r="AA38" s="167"/>
      <c r="AB38" s="167"/>
      <c r="AC38" s="167"/>
      <c r="AD38" s="167"/>
      <c r="AE38" s="167"/>
      <c r="AF38" s="167"/>
      <c r="AG38" s="167"/>
      <c r="AH38" s="167"/>
      <c r="AI38" s="167"/>
      <c r="AJ38" s="86"/>
      <c r="AK38" s="86"/>
      <c r="AL38" s="86"/>
      <c r="AM38" s="86"/>
    </row>
    <row r="39" spans="1:39" s="85" customFormat="1" x14ac:dyDescent="0.55000000000000004">
      <c r="A39" s="86"/>
      <c r="B39" s="114"/>
      <c r="C39" s="86"/>
      <c r="D39" s="86"/>
      <c r="E39" s="86"/>
      <c r="F39" s="86"/>
      <c r="G39" s="86"/>
      <c r="H39" s="86"/>
      <c r="I39" s="86"/>
      <c r="J39" s="164" t="s">
        <v>589</v>
      </c>
      <c r="K39" s="86"/>
      <c r="L39" s="86"/>
      <c r="M39" s="86"/>
      <c r="N39" s="86"/>
      <c r="O39" s="86"/>
      <c r="P39" s="86"/>
      <c r="Q39" s="86"/>
      <c r="R39" s="86"/>
      <c r="S39" s="86"/>
      <c r="T39" s="86"/>
      <c r="U39" s="86"/>
      <c r="V39" s="86"/>
      <c r="W39" s="86"/>
      <c r="X39" s="86"/>
      <c r="Y39" s="86"/>
      <c r="Z39" s="86"/>
      <c r="AA39" s="167"/>
      <c r="AB39" s="167"/>
      <c r="AC39" s="167"/>
      <c r="AD39" s="167"/>
      <c r="AE39" s="167"/>
      <c r="AF39" s="167"/>
      <c r="AG39" s="167"/>
      <c r="AH39" s="167"/>
      <c r="AI39" s="167"/>
      <c r="AJ39" s="86"/>
      <c r="AK39" s="86"/>
      <c r="AL39" s="86"/>
      <c r="AM39" s="86"/>
    </row>
    <row r="40" spans="1:39" s="85" customFormat="1" ht="5" customHeight="1" x14ac:dyDescent="0.55000000000000004">
      <c r="A40" s="86"/>
      <c r="B40" s="114"/>
      <c r="C40" s="86"/>
      <c r="D40" s="86"/>
      <c r="E40" s="86"/>
      <c r="F40" s="86"/>
      <c r="G40" s="86"/>
      <c r="H40" s="86"/>
      <c r="I40" s="86"/>
      <c r="J40" s="86"/>
      <c r="K40" s="86"/>
      <c r="L40" s="86"/>
      <c r="M40" s="86"/>
      <c r="N40" s="86"/>
      <c r="O40" s="86"/>
      <c r="P40" s="86"/>
      <c r="Q40" s="86"/>
      <c r="R40" s="86"/>
      <c r="S40" s="86"/>
      <c r="T40" s="86"/>
      <c r="U40" s="86"/>
      <c r="V40" s="86"/>
      <c r="W40" s="86"/>
      <c r="X40" s="86"/>
      <c r="Y40" s="86"/>
      <c r="Z40" s="86"/>
      <c r="AA40" s="167"/>
      <c r="AB40" s="167"/>
      <c r="AC40" s="167"/>
      <c r="AD40" s="167"/>
      <c r="AE40" s="167"/>
      <c r="AF40" s="167"/>
      <c r="AG40" s="167"/>
      <c r="AH40" s="167"/>
      <c r="AI40" s="167"/>
      <c r="AJ40" s="86"/>
      <c r="AK40" s="86"/>
      <c r="AL40" s="86"/>
      <c r="AM40" s="86"/>
    </row>
    <row r="41" spans="1:39" s="85" customFormat="1" ht="20" customHeight="1" x14ac:dyDescent="0.55000000000000004">
      <c r="A41" s="86"/>
      <c r="B41" s="114"/>
      <c r="C41" s="86"/>
      <c r="D41" s="86"/>
      <c r="E41" s="86"/>
      <c r="F41" s="86"/>
      <c r="G41" s="86"/>
      <c r="H41" s="86"/>
      <c r="I41" s="86"/>
      <c r="J41" s="162" t="s">
        <v>514</v>
      </c>
      <c r="K41" s="162"/>
      <c r="L41" s="162"/>
      <c r="M41" s="162"/>
      <c r="N41" s="162"/>
      <c r="O41" s="162"/>
      <c r="P41" s="162"/>
      <c r="Q41" s="162"/>
      <c r="R41" s="162"/>
      <c r="S41" s="162"/>
      <c r="T41" s="162"/>
      <c r="U41" s="162"/>
      <c r="V41" s="162"/>
      <c r="W41" s="162"/>
      <c r="X41" s="162"/>
      <c r="Y41" s="929" t="s">
        <v>584</v>
      </c>
      <c r="Z41" s="929"/>
      <c r="AA41" s="930">
        <f>【入力不要】様式第２号_所要額調書!AG42</f>
        <v>300000</v>
      </c>
      <c r="AB41" s="930"/>
      <c r="AC41" s="930"/>
      <c r="AD41" s="930"/>
      <c r="AE41" s="930"/>
      <c r="AF41" s="930"/>
      <c r="AG41" s="930"/>
      <c r="AH41" s="930"/>
      <c r="AI41" s="930"/>
      <c r="AJ41" s="929" t="s">
        <v>5</v>
      </c>
      <c r="AK41" s="929"/>
      <c r="AL41" s="86"/>
      <c r="AM41" s="86"/>
    </row>
    <row r="42" spans="1:39" s="85" customFormat="1" ht="5" customHeight="1" x14ac:dyDescent="0.55000000000000004">
      <c r="A42" s="86"/>
      <c r="B42" s="114"/>
      <c r="C42" s="86"/>
      <c r="D42" s="86"/>
      <c r="E42" s="86"/>
      <c r="F42" s="86"/>
      <c r="G42" s="86"/>
      <c r="H42" s="86"/>
      <c r="I42" s="86"/>
      <c r="J42" s="86"/>
      <c r="K42" s="86"/>
      <c r="L42" s="86"/>
      <c r="M42" s="86"/>
      <c r="N42" s="86"/>
      <c r="O42" s="86"/>
      <c r="P42" s="86"/>
      <c r="Q42" s="86"/>
      <c r="R42" s="86"/>
      <c r="S42" s="86"/>
      <c r="T42" s="86"/>
      <c r="U42" s="86"/>
      <c r="V42" s="86"/>
      <c r="W42" s="86"/>
      <c r="X42" s="86"/>
      <c r="Y42" s="86"/>
      <c r="Z42" s="86"/>
      <c r="AA42" s="167"/>
      <c r="AB42" s="167"/>
      <c r="AC42" s="167"/>
      <c r="AD42" s="167"/>
      <c r="AE42" s="167"/>
      <c r="AF42" s="167"/>
      <c r="AG42" s="167"/>
      <c r="AH42" s="167"/>
      <c r="AI42" s="167"/>
      <c r="AJ42" s="86"/>
      <c r="AK42" s="86"/>
      <c r="AL42" s="86"/>
      <c r="AM42" s="86"/>
    </row>
    <row r="43" spans="1:39" s="85" customFormat="1" ht="20" customHeight="1" x14ac:dyDescent="0.55000000000000004">
      <c r="A43" s="86"/>
      <c r="B43" s="168"/>
      <c r="C43" s="169"/>
      <c r="D43" s="86"/>
      <c r="E43" s="86"/>
      <c r="F43" s="86"/>
      <c r="G43" s="86"/>
      <c r="H43" s="86"/>
      <c r="I43" s="86"/>
      <c r="J43" s="162" t="s">
        <v>590</v>
      </c>
      <c r="K43" s="162"/>
      <c r="L43" s="162"/>
      <c r="M43" s="162"/>
      <c r="N43" s="162"/>
      <c r="O43" s="162"/>
      <c r="P43" s="162"/>
      <c r="Q43" s="162"/>
      <c r="R43" s="162"/>
      <c r="S43" s="162"/>
      <c r="T43" s="162"/>
      <c r="U43" s="162"/>
      <c r="V43" s="162"/>
      <c r="W43" s="162"/>
      <c r="X43" s="162"/>
      <c r="Y43" s="929" t="s">
        <v>584</v>
      </c>
      <c r="Z43" s="929"/>
      <c r="AA43" s="930">
        <f>【入力不要】様式第２号_所要額調書!AG49</f>
        <v>500000</v>
      </c>
      <c r="AB43" s="930"/>
      <c r="AC43" s="930"/>
      <c r="AD43" s="930"/>
      <c r="AE43" s="930"/>
      <c r="AF43" s="930"/>
      <c r="AG43" s="930"/>
      <c r="AH43" s="930"/>
      <c r="AI43" s="930"/>
      <c r="AJ43" s="929" t="s">
        <v>5</v>
      </c>
      <c r="AK43" s="929"/>
      <c r="AL43" s="86"/>
      <c r="AM43" s="86"/>
    </row>
    <row r="44" spans="1:39" s="85" customFormat="1" ht="5" customHeight="1" x14ac:dyDescent="0.55000000000000004">
      <c r="A44" s="86"/>
      <c r="B44" s="168"/>
      <c r="C44" s="169"/>
      <c r="D44" s="86"/>
      <c r="E44" s="86"/>
      <c r="F44" s="86"/>
      <c r="G44" s="86"/>
      <c r="H44" s="86"/>
      <c r="I44" s="86"/>
      <c r="J44" s="86"/>
      <c r="K44" s="86"/>
      <c r="L44" s="86"/>
      <c r="M44" s="86"/>
      <c r="N44" s="86"/>
      <c r="O44" s="86"/>
      <c r="P44" s="86"/>
      <c r="Q44" s="86"/>
      <c r="R44" s="86"/>
      <c r="S44" s="86"/>
      <c r="T44" s="86"/>
      <c r="U44" s="86"/>
      <c r="V44" s="86"/>
      <c r="W44" s="86"/>
      <c r="X44" s="86"/>
      <c r="Y44" s="86"/>
      <c r="Z44" s="86"/>
      <c r="AA44" s="167"/>
      <c r="AB44" s="167"/>
      <c r="AC44" s="167"/>
      <c r="AD44" s="167"/>
      <c r="AE44" s="167"/>
      <c r="AF44" s="167"/>
      <c r="AG44" s="167"/>
      <c r="AH44" s="167"/>
      <c r="AI44" s="167"/>
      <c r="AJ44" s="86"/>
      <c r="AK44" s="86"/>
      <c r="AL44" s="86"/>
      <c r="AM44" s="86"/>
    </row>
    <row r="45" spans="1:39" s="85" customFormat="1" ht="20" customHeight="1" x14ac:dyDescent="0.55000000000000004">
      <c r="A45" s="86"/>
      <c r="B45" s="114"/>
      <c r="C45" s="169"/>
      <c r="D45" s="86"/>
      <c r="E45" s="86"/>
      <c r="F45" s="86"/>
      <c r="G45" s="86"/>
      <c r="H45" s="86"/>
      <c r="I45" s="86"/>
      <c r="J45" s="166" t="s">
        <v>591</v>
      </c>
      <c r="K45" s="166"/>
      <c r="L45" s="166"/>
      <c r="M45" s="166"/>
      <c r="N45" s="166"/>
      <c r="O45" s="166"/>
      <c r="P45" s="166"/>
      <c r="Q45" s="166"/>
      <c r="R45" s="166"/>
      <c r="S45" s="166"/>
      <c r="T45" s="166"/>
      <c r="U45" s="166"/>
      <c r="V45" s="166"/>
      <c r="W45" s="166"/>
      <c r="X45" s="166"/>
      <c r="Y45" s="929" t="s">
        <v>584</v>
      </c>
      <c r="Z45" s="929"/>
      <c r="AA45" s="930">
        <f>【入力不要】様式第２号_所要額調書!AG56</f>
        <v>1500000</v>
      </c>
      <c r="AB45" s="930"/>
      <c r="AC45" s="930"/>
      <c r="AD45" s="930"/>
      <c r="AE45" s="930"/>
      <c r="AF45" s="930"/>
      <c r="AG45" s="930"/>
      <c r="AH45" s="930"/>
      <c r="AI45" s="930"/>
      <c r="AJ45" s="929" t="s">
        <v>5</v>
      </c>
      <c r="AK45" s="929"/>
      <c r="AL45" s="86"/>
      <c r="AM45" s="86"/>
    </row>
    <row r="46" spans="1:39" s="85" customFormat="1" ht="5" customHeight="1" x14ac:dyDescent="0.55000000000000004">
      <c r="A46" s="86"/>
      <c r="B46" s="114"/>
      <c r="C46" s="169"/>
      <c r="D46" s="86"/>
      <c r="E46" s="86"/>
      <c r="F46" s="86"/>
      <c r="G46" s="86"/>
      <c r="H46" s="86"/>
      <c r="I46" s="86"/>
      <c r="J46" s="86"/>
      <c r="K46" s="86"/>
      <c r="L46" s="86"/>
      <c r="M46" s="86"/>
      <c r="N46" s="86"/>
      <c r="O46" s="86"/>
      <c r="P46" s="86"/>
      <c r="Q46" s="86"/>
      <c r="R46" s="86"/>
      <c r="S46" s="86"/>
      <c r="T46" s="86"/>
      <c r="U46" s="86"/>
      <c r="V46" s="86"/>
      <c r="W46" s="86"/>
      <c r="X46" s="86"/>
      <c r="Y46" s="86"/>
      <c r="Z46" s="86"/>
      <c r="AA46" s="167"/>
      <c r="AB46" s="167"/>
      <c r="AC46" s="167"/>
      <c r="AD46" s="167"/>
      <c r="AE46" s="167"/>
      <c r="AF46" s="167"/>
      <c r="AG46" s="167"/>
      <c r="AH46" s="167"/>
      <c r="AI46" s="167"/>
      <c r="AJ46" s="86"/>
      <c r="AK46" s="86"/>
      <c r="AL46" s="86"/>
      <c r="AM46" s="86"/>
    </row>
    <row r="47" spans="1:39" ht="20" customHeight="1" x14ac:dyDescent="0.55000000000000004">
      <c r="A47" s="86"/>
      <c r="B47" s="86"/>
      <c r="C47" s="86"/>
      <c r="D47" s="86"/>
      <c r="E47" s="86"/>
      <c r="F47" s="86"/>
      <c r="G47" s="86"/>
      <c r="J47" s="166" t="s">
        <v>592</v>
      </c>
      <c r="K47" s="166"/>
      <c r="L47" s="166"/>
      <c r="M47" s="166"/>
      <c r="N47" s="166"/>
      <c r="O47" s="166"/>
      <c r="P47" s="166"/>
      <c r="Q47" s="166"/>
      <c r="R47" s="166"/>
      <c r="S47" s="166"/>
      <c r="T47" s="166"/>
      <c r="U47" s="166"/>
      <c r="V47" s="166"/>
      <c r="W47" s="166"/>
      <c r="X47" s="166"/>
      <c r="Y47" s="929" t="s">
        <v>584</v>
      </c>
      <c r="Z47" s="929"/>
      <c r="AA47" s="930">
        <f>【入力不要】様式第２号_所要額調書!AG63</f>
        <v>124000</v>
      </c>
      <c r="AB47" s="930"/>
      <c r="AC47" s="930"/>
      <c r="AD47" s="930"/>
      <c r="AE47" s="930"/>
      <c r="AF47" s="930"/>
      <c r="AG47" s="930"/>
      <c r="AH47" s="930"/>
      <c r="AI47" s="930"/>
      <c r="AJ47" s="929" t="s">
        <v>5</v>
      </c>
      <c r="AK47" s="929"/>
    </row>
    <row r="48" spans="1:39" s="85" customFormat="1" x14ac:dyDescent="0.55000000000000004">
      <c r="A48" s="86"/>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row>
    <row r="49" spans="1:10" x14ac:dyDescent="0.55000000000000004">
      <c r="A49" s="86"/>
      <c r="B49" s="86">
        <v>3</v>
      </c>
      <c r="C49" s="86"/>
      <c r="D49" s="86" t="s">
        <v>593</v>
      </c>
      <c r="E49" s="86"/>
      <c r="F49" s="86"/>
      <c r="G49" s="86"/>
      <c r="J49" s="86" t="s">
        <v>594</v>
      </c>
    </row>
    <row r="50" spans="1:10" x14ac:dyDescent="0.55000000000000004">
      <c r="A50" s="86"/>
      <c r="B50" s="86"/>
      <c r="C50" s="86"/>
      <c r="D50" s="86"/>
      <c r="E50" s="86"/>
      <c r="F50" s="86"/>
      <c r="G50" s="86"/>
      <c r="J50" s="86" t="s">
        <v>595</v>
      </c>
    </row>
    <row r="51" spans="1:10" x14ac:dyDescent="0.55000000000000004">
      <c r="A51" s="86"/>
      <c r="B51" s="86"/>
      <c r="C51" s="86"/>
      <c r="D51" s="86"/>
      <c r="E51" s="86"/>
      <c r="F51" s="86"/>
      <c r="G51" s="86"/>
      <c r="J51" s="86" t="s">
        <v>596</v>
      </c>
    </row>
    <row r="52" spans="1:10" x14ac:dyDescent="0.55000000000000004">
      <c r="A52" s="86"/>
      <c r="B52" s="86"/>
      <c r="C52" s="86"/>
      <c r="D52" s="86"/>
      <c r="E52" s="86"/>
      <c r="F52" s="86"/>
      <c r="G52" s="86"/>
      <c r="J52" s="86" t="s">
        <v>597</v>
      </c>
    </row>
    <row r="53" spans="1:10" x14ac:dyDescent="0.55000000000000004">
      <c r="A53" s="86"/>
      <c r="B53" s="86"/>
      <c r="C53" s="86"/>
      <c r="D53" s="86"/>
      <c r="E53" s="86"/>
      <c r="F53" s="86"/>
      <c r="G53" s="86"/>
    </row>
  </sheetData>
  <sheetProtection algorithmName="SHA-512" hashValue="P/ziXLE+GqGOljBA079OajMzqqnWHXGAtQvmvQGal1JAHS/eeQWC2YvWc2RixUk4CD9tLeydvEaMBuOaGPA3vw==" saltValue="eRUvPLIIiWU68G+GL9z0Fw==" spinCount="100000" sheet="1" objects="1" scenarios="1" selectLockedCells="1"/>
  <mergeCells count="46">
    <mergeCell ref="Y45:Z45"/>
    <mergeCell ref="AA45:AI45"/>
    <mergeCell ref="AJ45:AK45"/>
    <mergeCell ref="Y47:Z47"/>
    <mergeCell ref="AA47:AI47"/>
    <mergeCell ref="AJ47:AK47"/>
    <mergeCell ref="Y41:Z41"/>
    <mergeCell ref="AA41:AI41"/>
    <mergeCell ref="AJ41:AK41"/>
    <mergeCell ref="Y43:Z43"/>
    <mergeCell ref="AA43:AI43"/>
    <mergeCell ref="AJ43:AK43"/>
    <mergeCell ref="Y35:Z35"/>
    <mergeCell ref="AA35:AI35"/>
    <mergeCell ref="AJ35:AK35"/>
    <mergeCell ref="Y37:Z37"/>
    <mergeCell ref="AA37:AI37"/>
    <mergeCell ref="AJ37:AK37"/>
    <mergeCell ref="Y33:Z33"/>
    <mergeCell ref="AA33:AI33"/>
    <mergeCell ref="AJ33:AK33"/>
    <mergeCell ref="R16:V16"/>
    <mergeCell ref="W16:AL16"/>
    <mergeCell ref="A27:AM27"/>
    <mergeCell ref="B28:F28"/>
    <mergeCell ref="J29:L29"/>
    <mergeCell ref="M29:U29"/>
    <mergeCell ref="V29:W29"/>
    <mergeCell ref="C17:F17"/>
    <mergeCell ref="C18:F18"/>
    <mergeCell ref="A19:AM19"/>
    <mergeCell ref="A21:F21"/>
    <mergeCell ref="R13:V13"/>
    <mergeCell ref="W13:AL13"/>
    <mergeCell ref="R14:V14"/>
    <mergeCell ref="W14:AL14"/>
    <mergeCell ref="R15:V15"/>
    <mergeCell ref="W15:AL15"/>
    <mergeCell ref="Q1:W2"/>
    <mergeCell ref="B4:E4"/>
    <mergeCell ref="AE6:AF6"/>
    <mergeCell ref="R10:V12"/>
    <mergeCell ref="X10:Y10"/>
    <mergeCell ref="AA10:AC10"/>
    <mergeCell ref="W11:AL11"/>
    <mergeCell ref="W12:AL12"/>
  </mergeCells>
  <phoneticPr fontId="2"/>
  <hyperlinks>
    <hyperlink ref="AN6" location="目次!A1" display="目次に戻る" xr:uid="{96023875-DB8D-429D-9AEE-12254B9BEEEC}"/>
  </hyperlinks>
  <pageMargins left="0.70866141732283472" right="0.2" top="1.1200000000000001" bottom="0.55118110236220474" header="0.31496062992125984" footer="0.31496062992125984"/>
  <pageSetup paperSize="9" scale="83"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0471-E37D-49AB-AB4A-7907D3711A2E}">
  <sheetPr codeName="Sheet13"/>
  <dimension ref="A1:W143"/>
  <sheetViews>
    <sheetView view="pageBreakPreview" zoomScaleNormal="100" zoomScaleSheetLayoutView="100" workbookViewId="0">
      <pane xSplit="1" ySplit="2" topLeftCell="B3" activePane="bottomRight" state="frozen"/>
      <selection activeCell="R9" sqref="R9:V10"/>
      <selection pane="topRight" activeCell="R9" sqref="R9:V10"/>
      <selection pane="bottomLeft" activeCell="R9" sqref="R9:V10"/>
      <selection pane="bottomRight" activeCell="P9" sqref="P9:V10"/>
    </sheetView>
  </sheetViews>
  <sheetFormatPr defaultColWidth="8.6640625" defaultRowHeight="16" x14ac:dyDescent="0.55000000000000004"/>
  <cols>
    <col min="1" max="1" width="8.6640625" style="2"/>
    <col min="2" max="2" width="11" style="15" bestFit="1" customWidth="1"/>
    <col min="3" max="5" width="8.6640625" style="2"/>
    <col min="6" max="6" width="9.6640625" style="2" customWidth="1"/>
    <col min="7" max="8" width="8.6640625" style="2"/>
    <col min="9" max="9" width="4.58203125" style="2" customWidth="1"/>
    <col min="10" max="16384" width="8.6640625" style="2"/>
  </cols>
  <sheetData>
    <row r="1" spans="1:23" x14ac:dyDescent="0.55000000000000004">
      <c r="A1" s="936" t="s">
        <v>91</v>
      </c>
      <c r="B1" s="936" t="s">
        <v>92</v>
      </c>
      <c r="C1" s="933" t="s">
        <v>93</v>
      </c>
      <c r="D1" s="933"/>
      <c r="E1" s="938" t="s">
        <v>94</v>
      </c>
      <c r="F1" s="938"/>
      <c r="G1" s="938" t="s">
        <v>95</v>
      </c>
      <c r="H1" s="938"/>
      <c r="I1" s="938"/>
      <c r="J1" s="938"/>
      <c r="K1" s="933" t="s">
        <v>96</v>
      </c>
      <c r="L1" s="933"/>
      <c r="M1" s="933"/>
      <c r="N1" s="933"/>
      <c r="O1" s="933"/>
      <c r="P1" s="933" t="s">
        <v>97</v>
      </c>
      <c r="Q1" s="933"/>
      <c r="R1" s="933"/>
      <c r="S1" s="933" t="s">
        <v>98</v>
      </c>
      <c r="T1" s="933"/>
    </row>
    <row r="2" spans="1:23" x14ac:dyDescent="0.55000000000000004">
      <c r="A2" s="937"/>
      <c r="B2" s="937"/>
      <c r="C2" s="933"/>
      <c r="D2" s="933"/>
      <c r="E2" s="938"/>
      <c r="F2" s="938"/>
      <c r="G2" s="938"/>
      <c r="H2" s="938"/>
      <c r="I2" s="938"/>
      <c r="J2" s="938"/>
      <c r="K2" s="933"/>
      <c r="L2" s="933"/>
      <c r="M2" s="933"/>
      <c r="N2" s="933"/>
      <c r="O2" s="933"/>
      <c r="P2" s="933"/>
      <c r="Q2" s="933"/>
      <c r="R2" s="933"/>
      <c r="S2" s="933"/>
      <c r="T2" s="933"/>
    </row>
    <row r="3" spans="1:23" ht="18" x14ac:dyDescent="0.55000000000000004">
      <c r="A3" s="934" t="s">
        <v>99</v>
      </c>
      <c r="B3" s="8" t="s">
        <v>100</v>
      </c>
      <c r="C3" s="935"/>
      <c r="D3" s="935"/>
      <c r="E3" s="935"/>
      <c r="F3" s="935"/>
      <c r="G3" s="935"/>
      <c r="H3" s="935"/>
      <c r="I3" s="935"/>
      <c r="J3" s="935"/>
      <c r="K3" s="935"/>
      <c r="L3" s="935"/>
      <c r="M3" s="935"/>
      <c r="N3" s="935"/>
      <c r="O3" s="935"/>
      <c r="P3" s="934" t="s">
        <v>101</v>
      </c>
      <c r="Q3" s="934"/>
      <c r="R3" s="934"/>
      <c r="S3" s="935"/>
      <c r="T3" s="935"/>
      <c r="U3" s="932" t="s">
        <v>313</v>
      </c>
      <c r="V3" s="932"/>
      <c r="W3" s="932"/>
    </row>
    <row r="4" spans="1:23" ht="18" x14ac:dyDescent="0.55000000000000004">
      <c r="A4" s="934"/>
      <c r="B4" s="934" t="s">
        <v>102</v>
      </c>
      <c r="C4" s="939" t="s">
        <v>103</v>
      </c>
      <c r="D4" s="940"/>
      <c r="E4" s="945"/>
      <c r="F4" s="946"/>
      <c r="G4" s="945"/>
      <c r="H4" s="951"/>
      <c r="I4" s="951"/>
      <c r="J4" s="946"/>
      <c r="K4" s="954" t="s">
        <v>104</v>
      </c>
      <c r="L4" s="955"/>
      <c r="M4" s="955"/>
      <c r="N4" s="955"/>
      <c r="O4" s="956"/>
      <c r="P4" s="954" t="s">
        <v>105</v>
      </c>
      <c r="Q4" s="955"/>
      <c r="R4" s="956"/>
      <c r="S4" s="945"/>
      <c r="T4" s="946"/>
      <c r="U4" s="583" t="s">
        <v>310</v>
      </c>
      <c r="V4" s="583"/>
      <c r="W4" s="583"/>
    </row>
    <row r="5" spans="1:23" x14ac:dyDescent="0.55000000000000004">
      <c r="A5" s="934"/>
      <c r="B5" s="934"/>
      <c r="C5" s="941"/>
      <c r="D5" s="942"/>
      <c r="E5" s="947"/>
      <c r="F5" s="948"/>
      <c r="G5" s="947"/>
      <c r="H5" s="952"/>
      <c r="I5" s="952"/>
      <c r="J5" s="948"/>
      <c r="K5" s="957"/>
      <c r="L5" s="958"/>
      <c r="M5" s="958"/>
      <c r="N5" s="958"/>
      <c r="O5" s="959"/>
      <c r="P5" s="957"/>
      <c r="Q5" s="958"/>
      <c r="R5" s="959"/>
      <c r="S5" s="947"/>
      <c r="T5" s="948"/>
    </row>
    <row r="6" spans="1:23" x14ac:dyDescent="0.55000000000000004">
      <c r="A6" s="934"/>
      <c r="B6" s="934"/>
      <c r="C6" s="941"/>
      <c r="D6" s="942"/>
      <c r="E6" s="947"/>
      <c r="F6" s="948"/>
      <c r="G6" s="947"/>
      <c r="H6" s="952"/>
      <c r="I6" s="952"/>
      <c r="J6" s="948"/>
      <c r="K6" s="957"/>
      <c r="L6" s="958"/>
      <c r="M6" s="958"/>
      <c r="N6" s="958"/>
      <c r="O6" s="959"/>
      <c r="P6" s="957"/>
      <c r="Q6" s="958"/>
      <c r="R6" s="959"/>
      <c r="S6" s="947"/>
      <c r="T6" s="948"/>
    </row>
    <row r="7" spans="1:23" x14ac:dyDescent="0.55000000000000004">
      <c r="A7" s="934"/>
      <c r="B7" s="934"/>
      <c r="C7" s="943"/>
      <c r="D7" s="944"/>
      <c r="E7" s="949"/>
      <c r="F7" s="950"/>
      <c r="G7" s="949"/>
      <c r="H7" s="953"/>
      <c r="I7" s="953"/>
      <c r="J7" s="950"/>
      <c r="K7" s="960"/>
      <c r="L7" s="961"/>
      <c r="M7" s="961"/>
      <c r="N7" s="961"/>
      <c r="O7" s="962"/>
      <c r="P7" s="960"/>
      <c r="Q7" s="961"/>
      <c r="R7" s="962"/>
      <c r="S7" s="949"/>
      <c r="T7" s="950"/>
    </row>
    <row r="8" spans="1:23" x14ac:dyDescent="0.55000000000000004">
      <c r="A8" s="934"/>
      <c r="B8" s="8" t="s">
        <v>106</v>
      </c>
      <c r="C8" s="934" t="s">
        <v>101</v>
      </c>
      <c r="D8" s="934"/>
      <c r="E8" s="935"/>
      <c r="F8" s="935"/>
      <c r="G8" s="935"/>
      <c r="H8" s="935"/>
      <c r="I8" s="935"/>
      <c r="J8" s="935"/>
      <c r="K8" s="935"/>
      <c r="L8" s="935"/>
      <c r="M8" s="935"/>
      <c r="N8" s="935"/>
      <c r="O8" s="935"/>
      <c r="P8" s="934" t="s">
        <v>101</v>
      </c>
      <c r="Q8" s="934"/>
      <c r="R8" s="934"/>
      <c r="S8" s="934" t="s">
        <v>101</v>
      </c>
      <c r="T8" s="934"/>
    </row>
    <row r="9" spans="1:23" x14ac:dyDescent="0.55000000000000004">
      <c r="A9" s="934"/>
      <c r="B9" s="934" t="s">
        <v>107</v>
      </c>
      <c r="C9" s="939" t="s">
        <v>101</v>
      </c>
      <c r="D9" s="940"/>
      <c r="E9" s="945"/>
      <c r="F9" s="946"/>
      <c r="G9" s="945"/>
      <c r="H9" s="951"/>
      <c r="I9" s="951"/>
      <c r="J9" s="946"/>
      <c r="K9" s="954" t="s">
        <v>108</v>
      </c>
      <c r="L9" s="955"/>
      <c r="M9" s="955"/>
      <c r="N9" s="955"/>
      <c r="O9" s="956"/>
      <c r="P9" s="939" t="s">
        <v>101</v>
      </c>
      <c r="Q9" s="963"/>
      <c r="R9" s="940"/>
      <c r="S9" s="945"/>
      <c r="T9" s="946"/>
    </row>
    <row r="10" spans="1:23" ht="18" customHeight="1" x14ac:dyDescent="0.55000000000000004">
      <c r="A10" s="934"/>
      <c r="B10" s="934"/>
      <c r="C10" s="943"/>
      <c r="D10" s="944"/>
      <c r="E10" s="949"/>
      <c r="F10" s="950"/>
      <c r="G10" s="949"/>
      <c r="H10" s="953"/>
      <c r="I10" s="953"/>
      <c r="J10" s="950"/>
      <c r="K10" s="960"/>
      <c r="L10" s="961"/>
      <c r="M10" s="961"/>
      <c r="N10" s="961"/>
      <c r="O10" s="962"/>
      <c r="P10" s="943"/>
      <c r="Q10" s="964"/>
      <c r="R10" s="944"/>
      <c r="S10" s="949"/>
      <c r="T10" s="950"/>
    </row>
    <row r="11" spans="1:23" x14ac:dyDescent="0.55000000000000004">
      <c r="A11" s="934"/>
      <c r="B11" s="934" t="s">
        <v>109</v>
      </c>
      <c r="C11" s="939" t="s">
        <v>101</v>
      </c>
      <c r="D11" s="940"/>
      <c r="E11" s="945"/>
      <c r="F11" s="946"/>
      <c r="G11" s="945"/>
      <c r="H11" s="951"/>
      <c r="I11" s="951"/>
      <c r="J11" s="946"/>
      <c r="K11" s="954" t="s">
        <v>110</v>
      </c>
      <c r="L11" s="955"/>
      <c r="M11" s="955"/>
      <c r="N11" s="955"/>
      <c r="O11" s="956"/>
      <c r="P11" s="939" t="s">
        <v>101</v>
      </c>
      <c r="Q11" s="963"/>
      <c r="R11" s="940"/>
      <c r="S11" s="945"/>
      <c r="T11" s="946"/>
    </row>
    <row r="12" spans="1:23" x14ac:dyDescent="0.55000000000000004">
      <c r="A12" s="934"/>
      <c r="B12" s="934"/>
      <c r="C12" s="943"/>
      <c r="D12" s="944"/>
      <c r="E12" s="949"/>
      <c r="F12" s="950"/>
      <c r="G12" s="949"/>
      <c r="H12" s="953"/>
      <c r="I12" s="953"/>
      <c r="J12" s="950"/>
      <c r="K12" s="960"/>
      <c r="L12" s="961"/>
      <c r="M12" s="961"/>
      <c r="N12" s="961"/>
      <c r="O12" s="962"/>
      <c r="P12" s="943"/>
      <c r="Q12" s="964"/>
      <c r="R12" s="944"/>
      <c r="S12" s="949"/>
      <c r="T12" s="950"/>
    </row>
    <row r="13" spans="1:23" x14ac:dyDescent="0.55000000000000004">
      <c r="A13" s="934"/>
      <c r="B13" s="934" t="s">
        <v>111</v>
      </c>
      <c r="C13" s="939" t="s">
        <v>101</v>
      </c>
      <c r="D13" s="940"/>
      <c r="E13" s="945"/>
      <c r="F13" s="946"/>
      <c r="G13" s="945"/>
      <c r="H13" s="951"/>
      <c r="I13" s="951"/>
      <c r="J13" s="946"/>
      <c r="K13" s="954" t="s">
        <v>112</v>
      </c>
      <c r="L13" s="955"/>
      <c r="M13" s="955"/>
      <c r="N13" s="955"/>
      <c r="O13" s="956"/>
      <c r="P13" s="939" t="s">
        <v>101</v>
      </c>
      <c r="Q13" s="963"/>
      <c r="R13" s="940"/>
      <c r="S13" s="945"/>
      <c r="T13" s="946"/>
    </row>
    <row r="14" spans="1:23" x14ac:dyDescent="0.55000000000000004">
      <c r="A14" s="934"/>
      <c r="B14" s="934"/>
      <c r="C14" s="943"/>
      <c r="D14" s="944"/>
      <c r="E14" s="949"/>
      <c r="F14" s="950"/>
      <c r="G14" s="949"/>
      <c r="H14" s="953"/>
      <c r="I14" s="953"/>
      <c r="J14" s="950"/>
      <c r="K14" s="960"/>
      <c r="L14" s="961"/>
      <c r="M14" s="961"/>
      <c r="N14" s="961"/>
      <c r="O14" s="962"/>
      <c r="P14" s="943"/>
      <c r="Q14" s="964"/>
      <c r="R14" s="944"/>
      <c r="S14" s="949"/>
      <c r="T14" s="950"/>
    </row>
    <row r="15" spans="1:23" x14ac:dyDescent="0.55000000000000004">
      <c r="A15" s="934"/>
      <c r="B15" s="8" t="s">
        <v>113</v>
      </c>
      <c r="C15" s="934" t="s">
        <v>101</v>
      </c>
      <c r="D15" s="934"/>
      <c r="E15" s="935"/>
      <c r="F15" s="935"/>
      <c r="G15" s="935"/>
      <c r="H15" s="935"/>
      <c r="I15" s="935"/>
      <c r="J15" s="935"/>
      <c r="K15" s="934" t="s">
        <v>114</v>
      </c>
      <c r="L15" s="934"/>
      <c r="M15" s="934"/>
      <c r="N15" s="934"/>
      <c r="O15" s="934"/>
      <c r="P15" s="934" t="s">
        <v>101</v>
      </c>
      <c r="Q15" s="934"/>
      <c r="R15" s="934"/>
      <c r="S15" s="934" t="s">
        <v>101</v>
      </c>
      <c r="T15" s="934"/>
    </row>
    <row r="16" spans="1:23" ht="18" customHeight="1" x14ac:dyDescent="0.55000000000000004">
      <c r="A16" s="934"/>
      <c r="B16" s="934" t="s">
        <v>115</v>
      </c>
      <c r="C16" s="939" t="s">
        <v>116</v>
      </c>
      <c r="D16" s="940"/>
      <c r="E16" s="945"/>
      <c r="F16" s="946"/>
      <c r="G16" s="945"/>
      <c r="H16" s="951"/>
      <c r="I16" s="951"/>
      <c r="J16" s="946"/>
      <c r="K16" s="954" t="s">
        <v>117</v>
      </c>
      <c r="L16" s="955"/>
      <c r="M16" s="955"/>
      <c r="N16" s="955"/>
      <c r="O16" s="956"/>
      <c r="P16" s="939" t="s">
        <v>101</v>
      </c>
      <c r="Q16" s="963"/>
      <c r="R16" s="940"/>
      <c r="S16" s="939" t="s">
        <v>101</v>
      </c>
      <c r="T16" s="940"/>
    </row>
    <row r="17" spans="1:20" x14ac:dyDescent="0.55000000000000004">
      <c r="A17" s="934"/>
      <c r="B17" s="934"/>
      <c r="C17" s="941"/>
      <c r="D17" s="942"/>
      <c r="E17" s="947"/>
      <c r="F17" s="948"/>
      <c r="G17" s="947"/>
      <c r="H17" s="952"/>
      <c r="I17" s="952"/>
      <c r="J17" s="948"/>
      <c r="K17" s="957"/>
      <c r="L17" s="958"/>
      <c r="M17" s="958"/>
      <c r="N17" s="958"/>
      <c r="O17" s="959"/>
      <c r="P17" s="941"/>
      <c r="Q17" s="965"/>
      <c r="R17" s="942"/>
      <c r="S17" s="941"/>
      <c r="T17" s="942"/>
    </row>
    <row r="18" spans="1:20" x14ac:dyDescent="0.55000000000000004">
      <c r="A18" s="934"/>
      <c r="B18" s="934"/>
      <c r="C18" s="941"/>
      <c r="D18" s="942"/>
      <c r="E18" s="947"/>
      <c r="F18" s="948"/>
      <c r="G18" s="947"/>
      <c r="H18" s="952"/>
      <c r="I18" s="952"/>
      <c r="J18" s="948"/>
      <c r="K18" s="957"/>
      <c r="L18" s="958"/>
      <c r="M18" s="958"/>
      <c r="N18" s="958"/>
      <c r="O18" s="959"/>
      <c r="P18" s="941"/>
      <c r="Q18" s="965"/>
      <c r="R18" s="942"/>
      <c r="S18" s="941"/>
      <c r="T18" s="942"/>
    </row>
    <row r="19" spans="1:20" x14ac:dyDescent="0.55000000000000004">
      <c r="A19" s="934"/>
      <c r="B19" s="934"/>
      <c r="C19" s="943"/>
      <c r="D19" s="944"/>
      <c r="E19" s="949"/>
      <c r="F19" s="950"/>
      <c r="G19" s="949"/>
      <c r="H19" s="953"/>
      <c r="I19" s="953"/>
      <c r="J19" s="950"/>
      <c r="K19" s="960"/>
      <c r="L19" s="961"/>
      <c r="M19" s="961"/>
      <c r="N19" s="961"/>
      <c r="O19" s="962"/>
      <c r="P19" s="943"/>
      <c r="Q19" s="964"/>
      <c r="R19" s="944"/>
      <c r="S19" s="943"/>
      <c r="T19" s="944"/>
    </row>
    <row r="20" spans="1:20" x14ac:dyDescent="0.55000000000000004">
      <c r="A20" s="934"/>
      <c r="B20" s="8" t="s">
        <v>118</v>
      </c>
      <c r="C20" s="934" t="s">
        <v>119</v>
      </c>
      <c r="D20" s="934"/>
      <c r="E20" s="935"/>
      <c r="F20" s="935"/>
      <c r="G20" s="935"/>
      <c r="H20" s="935"/>
      <c r="I20" s="935"/>
      <c r="J20" s="935"/>
      <c r="K20" s="935"/>
      <c r="L20" s="935"/>
      <c r="M20" s="935"/>
      <c r="N20" s="935"/>
      <c r="O20" s="935"/>
      <c r="P20" s="935"/>
      <c r="Q20" s="935"/>
      <c r="R20" s="935"/>
      <c r="S20" s="935"/>
      <c r="T20" s="935"/>
    </row>
    <row r="21" spans="1:20" x14ac:dyDescent="0.55000000000000004">
      <c r="A21" s="934"/>
      <c r="B21" s="8" t="s">
        <v>120</v>
      </c>
      <c r="C21" s="935"/>
      <c r="D21" s="935"/>
      <c r="E21" s="935"/>
      <c r="F21" s="935"/>
      <c r="G21" s="935"/>
      <c r="H21" s="935"/>
      <c r="I21" s="935"/>
      <c r="J21" s="935"/>
      <c r="K21" s="935"/>
      <c r="L21" s="935"/>
      <c r="M21" s="935"/>
      <c r="N21" s="935"/>
      <c r="O21" s="935"/>
      <c r="P21" s="935"/>
      <c r="Q21" s="935"/>
      <c r="R21" s="935"/>
      <c r="S21" s="935"/>
      <c r="T21" s="935"/>
    </row>
    <row r="22" spans="1:20" x14ac:dyDescent="0.55000000000000004">
      <c r="A22" s="934"/>
      <c r="B22" s="8" t="s">
        <v>121</v>
      </c>
      <c r="C22" s="934" t="s">
        <v>122</v>
      </c>
      <c r="D22" s="934"/>
      <c r="E22" s="935"/>
      <c r="F22" s="935"/>
      <c r="G22" s="935"/>
      <c r="H22" s="935"/>
      <c r="I22" s="935"/>
      <c r="J22" s="935"/>
      <c r="K22" s="934" t="s">
        <v>123</v>
      </c>
      <c r="L22" s="934"/>
      <c r="M22" s="934"/>
      <c r="N22" s="934"/>
      <c r="O22" s="934"/>
      <c r="P22" s="934" t="s">
        <v>101</v>
      </c>
      <c r="Q22" s="934"/>
      <c r="R22" s="934"/>
      <c r="S22" s="934" t="s">
        <v>101</v>
      </c>
      <c r="T22" s="934"/>
    </row>
    <row r="23" spans="1:20" x14ac:dyDescent="0.55000000000000004">
      <c r="A23" s="934" t="s">
        <v>124</v>
      </c>
      <c r="B23" s="934" t="s">
        <v>125</v>
      </c>
      <c r="C23" s="954" t="s">
        <v>126</v>
      </c>
      <c r="D23" s="956"/>
      <c r="E23" s="945"/>
      <c r="F23" s="946"/>
      <c r="G23" s="954" t="s">
        <v>127</v>
      </c>
      <c r="H23" s="955"/>
      <c r="I23" s="955"/>
      <c r="J23" s="956"/>
      <c r="K23" s="954" t="s">
        <v>128</v>
      </c>
      <c r="L23" s="955"/>
      <c r="M23" s="955"/>
      <c r="N23" s="955"/>
      <c r="O23" s="956"/>
      <c r="P23" s="966" t="s">
        <v>129</v>
      </c>
      <c r="Q23" s="967"/>
      <c r="R23" s="968"/>
      <c r="S23" s="945"/>
      <c r="T23" s="946"/>
    </row>
    <row r="24" spans="1:20" x14ac:dyDescent="0.55000000000000004">
      <c r="A24" s="934"/>
      <c r="B24" s="934"/>
      <c r="C24" s="960"/>
      <c r="D24" s="962"/>
      <c r="E24" s="949"/>
      <c r="F24" s="950"/>
      <c r="G24" s="960"/>
      <c r="H24" s="961"/>
      <c r="I24" s="961"/>
      <c r="J24" s="962"/>
      <c r="K24" s="960"/>
      <c r="L24" s="961"/>
      <c r="M24" s="961"/>
      <c r="N24" s="961"/>
      <c r="O24" s="962"/>
      <c r="P24" s="969"/>
      <c r="Q24" s="970"/>
      <c r="R24" s="971"/>
      <c r="S24" s="949"/>
      <c r="T24" s="950"/>
    </row>
    <row r="25" spans="1:20" x14ac:dyDescent="0.55000000000000004">
      <c r="A25" s="934"/>
      <c r="B25" s="8" t="s">
        <v>130</v>
      </c>
      <c r="C25" s="935"/>
      <c r="D25" s="935"/>
      <c r="E25" s="935"/>
      <c r="F25" s="935"/>
      <c r="G25" s="935"/>
      <c r="H25" s="935"/>
      <c r="I25" s="935"/>
      <c r="J25" s="935"/>
      <c r="K25" s="934" t="s">
        <v>131</v>
      </c>
      <c r="L25" s="934"/>
      <c r="M25" s="934"/>
      <c r="N25" s="934"/>
      <c r="O25" s="934"/>
      <c r="P25" s="934" t="s">
        <v>101</v>
      </c>
      <c r="Q25" s="934"/>
      <c r="R25" s="934"/>
      <c r="S25" s="935"/>
      <c r="T25" s="935"/>
    </row>
    <row r="26" spans="1:20" x14ac:dyDescent="0.55000000000000004">
      <c r="A26" s="934"/>
      <c r="B26" s="8" t="s">
        <v>132</v>
      </c>
      <c r="C26" s="934" t="s">
        <v>133</v>
      </c>
      <c r="D26" s="934"/>
      <c r="E26" s="935"/>
      <c r="F26" s="935"/>
      <c r="G26" s="935"/>
      <c r="H26" s="935"/>
      <c r="I26" s="935"/>
      <c r="J26" s="935"/>
      <c r="K26" s="934" t="s">
        <v>134</v>
      </c>
      <c r="L26" s="934"/>
      <c r="M26" s="934"/>
      <c r="N26" s="934"/>
      <c r="O26" s="934"/>
      <c r="P26" s="934" t="s">
        <v>101</v>
      </c>
      <c r="Q26" s="934"/>
      <c r="R26" s="934"/>
      <c r="S26" s="934" t="s">
        <v>101</v>
      </c>
      <c r="T26" s="934"/>
    </row>
    <row r="27" spans="1:20" x14ac:dyDescent="0.55000000000000004">
      <c r="A27" s="934"/>
      <c r="B27" s="8" t="s">
        <v>135</v>
      </c>
      <c r="C27" s="934" t="s">
        <v>71</v>
      </c>
      <c r="D27" s="934"/>
      <c r="E27" s="935"/>
      <c r="F27" s="935"/>
      <c r="G27" s="935"/>
      <c r="H27" s="935"/>
      <c r="I27" s="935"/>
      <c r="J27" s="935"/>
      <c r="K27" s="934" t="s">
        <v>136</v>
      </c>
      <c r="L27" s="934"/>
      <c r="M27" s="934"/>
      <c r="N27" s="934"/>
      <c r="O27" s="934"/>
      <c r="P27" s="934" t="s">
        <v>101</v>
      </c>
      <c r="Q27" s="934"/>
      <c r="R27" s="934"/>
      <c r="S27" s="935"/>
      <c r="T27" s="935"/>
    </row>
    <row r="28" spans="1:20" x14ac:dyDescent="0.55000000000000004">
      <c r="A28" s="934" t="s">
        <v>137</v>
      </c>
      <c r="B28" s="8" t="s">
        <v>138</v>
      </c>
      <c r="C28" s="935"/>
      <c r="D28" s="935"/>
      <c r="E28" s="935"/>
      <c r="F28" s="935"/>
      <c r="G28" s="935"/>
      <c r="H28" s="935"/>
      <c r="I28" s="935"/>
      <c r="J28" s="935"/>
      <c r="K28" s="935"/>
      <c r="L28" s="935"/>
      <c r="M28" s="935"/>
      <c r="N28" s="935"/>
      <c r="O28" s="935"/>
      <c r="P28" s="935"/>
      <c r="Q28" s="935"/>
      <c r="R28" s="935"/>
      <c r="S28" s="935"/>
      <c r="T28" s="935"/>
    </row>
    <row r="29" spans="1:20" x14ac:dyDescent="0.55000000000000004">
      <c r="A29" s="934"/>
      <c r="B29" s="8" t="s">
        <v>139</v>
      </c>
      <c r="C29" s="935"/>
      <c r="D29" s="935"/>
      <c r="E29" s="935"/>
      <c r="F29" s="935"/>
      <c r="G29" s="935"/>
      <c r="H29" s="935"/>
      <c r="I29" s="935"/>
      <c r="J29" s="935"/>
      <c r="K29" s="934" t="s">
        <v>140</v>
      </c>
      <c r="L29" s="934"/>
      <c r="M29" s="934"/>
      <c r="N29" s="934"/>
      <c r="O29" s="934"/>
      <c r="P29" s="934" t="s">
        <v>141</v>
      </c>
      <c r="Q29" s="934"/>
      <c r="R29" s="934"/>
      <c r="S29" s="935"/>
      <c r="T29" s="935"/>
    </row>
    <row r="30" spans="1:20" x14ac:dyDescent="0.55000000000000004">
      <c r="A30" s="934"/>
      <c r="B30" s="934" t="s">
        <v>142</v>
      </c>
      <c r="C30" s="945"/>
      <c r="D30" s="946"/>
      <c r="E30" s="945"/>
      <c r="F30" s="946"/>
      <c r="G30" s="945"/>
      <c r="H30" s="951"/>
      <c r="I30" s="951"/>
      <c r="J30" s="946"/>
      <c r="K30" s="939" t="s">
        <v>143</v>
      </c>
      <c r="L30" s="963"/>
      <c r="M30" s="963"/>
      <c r="N30" s="963"/>
      <c r="O30" s="940"/>
      <c r="P30" s="954" t="s">
        <v>144</v>
      </c>
      <c r="Q30" s="955"/>
      <c r="R30" s="956"/>
      <c r="S30" s="945"/>
      <c r="T30" s="946"/>
    </row>
    <row r="31" spans="1:20" x14ac:dyDescent="0.55000000000000004">
      <c r="A31" s="934"/>
      <c r="B31" s="934"/>
      <c r="C31" s="949"/>
      <c r="D31" s="950"/>
      <c r="E31" s="949"/>
      <c r="F31" s="950"/>
      <c r="G31" s="949"/>
      <c r="H31" s="953"/>
      <c r="I31" s="953"/>
      <c r="J31" s="950"/>
      <c r="K31" s="943"/>
      <c r="L31" s="964"/>
      <c r="M31" s="964"/>
      <c r="N31" s="964"/>
      <c r="O31" s="944"/>
      <c r="P31" s="960"/>
      <c r="Q31" s="961"/>
      <c r="R31" s="962"/>
      <c r="S31" s="949"/>
      <c r="T31" s="950"/>
    </row>
    <row r="32" spans="1:20" x14ac:dyDescent="0.55000000000000004">
      <c r="A32" s="934"/>
      <c r="B32" s="8" t="s">
        <v>145</v>
      </c>
      <c r="C32" s="935"/>
      <c r="D32" s="935"/>
      <c r="E32" s="935"/>
      <c r="F32" s="935"/>
      <c r="G32" s="935"/>
      <c r="H32" s="935"/>
      <c r="I32" s="935"/>
      <c r="J32" s="935"/>
      <c r="K32" s="935"/>
      <c r="L32" s="935"/>
      <c r="M32" s="935"/>
      <c r="N32" s="935"/>
      <c r="O32" s="935"/>
      <c r="P32" s="934" t="s">
        <v>101</v>
      </c>
      <c r="Q32" s="934"/>
      <c r="R32" s="934"/>
      <c r="S32" s="935"/>
      <c r="T32" s="935"/>
    </row>
    <row r="33" spans="1:20" x14ac:dyDescent="0.55000000000000004">
      <c r="A33" s="934"/>
      <c r="B33" s="8" t="s">
        <v>146</v>
      </c>
      <c r="C33" s="935"/>
      <c r="D33" s="935"/>
      <c r="E33" s="935"/>
      <c r="F33" s="935"/>
      <c r="G33" s="935"/>
      <c r="H33" s="935"/>
      <c r="I33" s="935"/>
      <c r="J33" s="935"/>
      <c r="K33" s="935"/>
      <c r="L33" s="935"/>
      <c r="M33" s="935"/>
      <c r="N33" s="935"/>
      <c r="O33" s="935"/>
      <c r="P33" s="934" t="s">
        <v>101</v>
      </c>
      <c r="Q33" s="934"/>
      <c r="R33" s="934"/>
      <c r="S33" s="935"/>
      <c r="T33" s="935"/>
    </row>
    <row r="34" spans="1:20" x14ac:dyDescent="0.55000000000000004">
      <c r="A34" s="934"/>
      <c r="B34" s="8" t="s">
        <v>147</v>
      </c>
      <c r="C34" s="935"/>
      <c r="D34" s="935"/>
      <c r="E34" s="935"/>
      <c r="F34" s="935"/>
      <c r="G34" s="935"/>
      <c r="H34" s="935"/>
      <c r="I34" s="935"/>
      <c r="J34" s="935"/>
      <c r="K34" s="935"/>
      <c r="L34" s="935"/>
      <c r="M34" s="935"/>
      <c r="N34" s="935"/>
      <c r="O34" s="935"/>
      <c r="P34" s="935"/>
      <c r="Q34" s="935"/>
      <c r="R34" s="935"/>
      <c r="S34" s="935"/>
      <c r="T34" s="935"/>
    </row>
    <row r="35" spans="1:20" ht="18" customHeight="1" x14ac:dyDescent="0.55000000000000004">
      <c r="A35" s="934" t="s">
        <v>148</v>
      </c>
      <c r="B35" s="934" t="s">
        <v>149</v>
      </c>
      <c r="C35" s="954" t="s">
        <v>150</v>
      </c>
      <c r="D35" s="956"/>
      <c r="E35" s="945"/>
      <c r="F35" s="946"/>
      <c r="G35" s="945"/>
      <c r="H35" s="951"/>
      <c r="I35" s="951"/>
      <c r="J35" s="946"/>
      <c r="K35" s="954" t="s">
        <v>151</v>
      </c>
      <c r="L35" s="955"/>
      <c r="M35" s="955"/>
      <c r="N35" s="955"/>
      <c r="O35" s="956"/>
      <c r="P35" s="954" t="s">
        <v>152</v>
      </c>
      <c r="Q35" s="955"/>
      <c r="R35" s="956"/>
      <c r="S35" s="945"/>
      <c r="T35" s="946"/>
    </row>
    <row r="36" spans="1:20" x14ac:dyDescent="0.55000000000000004">
      <c r="A36" s="934"/>
      <c r="B36" s="934"/>
      <c r="C36" s="960"/>
      <c r="D36" s="962"/>
      <c r="E36" s="949"/>
      <c r="F36" s="950"/>
      <c r="G36" s="949"/>
      <c r="H36" s="953"/>
      <c r="I36" s="953"/>
      <c r="J36" s="950"/>
      <c r="K36" s="960"/>
      <c r="L36" s="961"/>
      <c r="M36" s="961"/>
      <c r="N36" s="961"/>
      <c r="O36" s="962"/>
      <c r="P36" s="960"/>
      <c r="Q36" s="961"/>
      <c r="R36" s="962"/>
      <c r="S36" s="949"/>
      <c r="T36" s="950"/>
    </row>
    <row r="37" spans="1:20" x14ac:dyDescent="0.55000000000000004">
      <c r="A37" s="934"/>
      <c r="B37" s="8" t="s">
        <v>153</v>
      </c>
      <c r="C37" s="934" t="s">
        <v>154</v>
      </c>
      <c r="D37" s="934"/>
      <c r="E37" s="935"/>
      <c r="F37" s="935"/>
      <c r="G37" s="935"/>
      <c r="H37" s="935"/>
      <c r="I37" s="935"/>
      <c r="J37" s="935"/>
      <c r="K37" s="934" t="s">
        <v>155</v>
      </c>
      <c r="L37" s="934"/>
      <c r="M37" s="934"/>
      <c r="N37" s="934"/>
      <c r="O37" s="934"/>
      <c r="P37" s="934" t="s">
        <v>156</v>
      </c>
      <c r="Q37" s="934"/>
      <c r="R37" s="934"/>
      <c r="S37" s="935"/>
      <c r="T37" s="935"/>
    </row>
    <row r="38" spans="1:20" x14ac:dyDescent="0.55000000000000004">
      <c r="A38" s="934"/>
      <c r="B38" s="8" t="s">
        <v>157</v>
      </c>
      <c r="C38" s="934" t="s">
        <v>158</v>
      </c>
      <c r="D38" s="934"/>
      <c r="E38" s="935"/>
      <c r="F38" s="935"/>
      <c r="G38" s="935"/>
      <c r="H38" s="935"/>
      <c r="I38" s="935"/>
      <c r="J38" s="935"/>
      <c r="K38" s="934" t="s">
        <v>159</v>
      </c>
      <c r="L38" s="934"/>
      <c r="M38" s="934"/>
      <c r="N38" s="934"/>
      <c r="O38" s="934"/>
      <c r="P38" s="934" t="s">
        <v>101</v>
      </c>
      <c r="Q38" s="934"/>
      <c r="R38" s="934"/>
      <c r="S38" s="935"/>
      <c r="T38" s="935"/>
    </row>
    <row r="39" spans="1:20" x14ac:dyDescent="0.55000000000000004">
      <c r="A39" s="934"/>
      <c r="B39" s="8" t="s">
        <v>160</v>
      </c>
      <c r="C39" s="934" t="s">
        <v>161</v>
      </c>
      <c r="D39" s="934"/>
      <c r="E39" s="935"/>
      <c r="F39" s="935"/>
      <c r="G39" s="935"/>
      <c r="H39" s="935"/>
      <c r="I39" s="935"/>
      <c r="J39" s="935"/>
      <c r="K39" s="935"/>
      <c r="L39" s="935"/>
      <c r="M39" s="935"/>
      <c r="N39" s="935"/>
      <c r="O39" s="935"/>
      <c r="P39" s="934" t="s">
        <v>161</v>
      </c>
      <c r="Q39" s="934"/>
      <c r="R39" s="934"/>
      <c r="S39" s="935"/>
      <c r="T39" s="935"/>
    </row>
    <row r="40" spans="1:20" x14ac:dyDescent="0.55000000000000004">
      <c r="A40" s="934"/>
      <c r="B40" s="8" t="s">
        <v>162</v>
      </c>
      <c r="C40" s="935"/>
      <c r="D40" s="935"/>
      <c r="E40" s="935"/>
      <c r="F40" s="935"/>
      <c r="G40" s="935"/>
      <c r="H40" s="935"/>
      <c r="I40" s="935"/>
      <c r="J40" s="935"/>
      <c r="K40" s="935"/>
      <c r="L40" s="935"/>
      <c r="M40" s="935"/>
      <c r="N40" s="935"/>
      <c r="O40" s="935"/>
      <c r="P40" s="934" t="s">
        <v>163</v>
      </c>
      <c r="Q40" s="934"/>
      <c r="R40" s="934"/>
      <c r="S40" s="935"/>
      <c r="T40" s="935"/>
    </row>
    <row r="41" spans="1:20" x14ac:dyDescent="0.55000000000000004">
      <c r="A41" s="934"/>
      <c r="B41" s="8" t="s">
        <v>164</v>
      </c>
      <c r="C41" s="935"/>
      <c r="D41" s="935"/>
      <c r="E41" s="935"/>
      <c r="F41" s="935"/>
      <c r="G41" s="935"/>
      <c r="H41" s="935"/>
      <c r="I41" s="935"/>
      <c r="J41" s="935"/>
      <c r="K41" s="935"/>
      <c r="L41" s="935"/>
      <c r="M41" s="935"/>
      <c r="N41" s="935"/>
      <c r="O41" s="935"/>
      <c r="P41" s="935"/>
      <c r="Q41" s="935"/>
      <c r="R41" s="935"/>
      <c r="S41" s="935"/>
      <c r="T41" s="935"/>
    </row>
    <row r="42" spans="1:20" x14ac:dyDescent="0.55000000000000004">
      <c r="A42" s="934"/>
      <c r="B42" s="8" t="s">
        <v>165</v>
      </c>
      <c r="C42" s="972" t="s">
        <v>166</v>
      </c>
      <c r="D42" s="972"/>
      <c r="E42" s="935"/>
      <c r="F42" s="935"/>
      <c r="G42" s="935"/>
      <c r="H42" s="935"/>
      <c r="I42" s="935"/>
      <c r="J42" s="935"/>
      <c r="K42" s="934" t="s">
        <v>167</v>
      </c>
      <c r="L42" s="934"/>
      <c r="M42" s="934"/>
      <c r="N42" s="934"/>
      <c r="O42" s="934"/>
      <c r="P42" s="934" t="s">
        <v>101</v>
      </c>
      <c r="Q42" s="934"/>
      <c r="R42" s="934"/>
      <c r="S42" s="934" t="s">
        <v>101</v>
      </c>
      <c r="T42" s="934"/>
    </row>
    <row r="43" spans="1:20" x14ac:dyDescent="0.55000000000000004">
      <c r="A43" s="934"/>
      <c r="B43" s="8" t="s">
        <v>168</v>
      </c>
      <c r="C43" s="935"/>
      <c r="D43" s="935"/>
      <c r="E43" s="935"/>
      <c r="F43" s="935"/>
      <c r="G43" s="935"/>
      <c r="H43" s="935"/>
      <c r="I43" s="935"/>
      <c r="J43" s="935"/>
      <c r="K43" s="935"/>
      <c r="L43" s="935"/>
      <c r="M43" s="935"/>
      <c r="N43" s="935"/>
      <c r="O43" s="935"/>
      <c r="P43" s="935"/>
      <c r="Q43" s="935"/>
      <c r="R43" s="935"/>
      <c r="S43" s="935"/>
      <c r="T43" s="935"/>
    </row>
    <row r="44" spans="1:20" ht="18" customHeight="1" x14ac:dyDescent="0.55000000000000004">
      <c r="A44" s="934" t="s">
        <v>169</v>
      </c>
      <c r="B44" s="934" t="s">
        <v>170</v>
      </c>
      <c r="C44" s="954" t="s">
        <v>171</v>
      </c>
      <c r="D44" s="956"/>
      <c r="E44" s="945"/>
      <c r="F44" s="946"/>
      <c r="G44" s="939" t="s">
        <v>172</v>
      </c>
      <c r="H44" s="963"/>
      <c r="I44" s="963"/>
      <c r="J44" s="940"/>
      <c r="K44" s="954" t="s">
        <v>173</v>
      </c>
      <c r="L44" s="955"/>
      <c r="M44" s="955"/>
      <c r="N44" s="955"/>
      <c r="O44" s="956"/>
      <c r="P44" s="954" t="s">
        <v>174</v>
      </c>
      <c r="Q44" s="955"/>
      <c r="R44" s="956"/>
      <c r="S44" s="945"/>
      <c r="T44" s="946"/>
    </row>
    <row r="45" spans="1:20" x14ac:dyDescent="0.55000000000000004">
      <c r="A45" s="934"/>
      <c r="B45" s="934"/>
      <c r="C45" s="957"/>
      <c r="D45" s="959"/>
      <c r="E45" s="947"/>
      <c r="F45" s="948"/>
      <c r="G45" s="941"/>
      <c r="H45" s="965"/>
      <c r="I45" s="965"/>
      <c r="J45" s="942"/>
      <c r="K45" s="957"/>
      <c r="L45" s="958"/>
      <c r="M45" s="958"/>
      <c r="N45" s="958"/>
      <c r="O45" s="959"/>
      <c r="P45" s="957"/>
      <c r="Q45" s="958"/>
      <c r="R45" s="959"/>
      <c r="S45" s="947"/>
      <c r="T45" s="948"/>
    </row>
    <row r="46" spans="1:20" x14ac:dyDescent="0.55000000000000004">
      <c r="A46" s="934"/>
      <c r="B46" s="934"/>
      <c r="C46" s="960"/>
      <c r="D46" s="962"/>
      <c r="E46" s="949"/>
      <c r="F46" s="950"/>
      <c r="G46" s="943"/>
      <c r="H46" s="964"/>
      <c r="I46" s="964"/>
      <c r="J46" s="944"/>
      <c r="K46" s="960"/>
      <c r="L46" s="961"/>
      <c r="M46" s="961"/>
      <c r="N46" s="961"/>
      <c r="O46" s="962"/>
      <c r="P46" s="960"/>
      <c r="Q46" s="961"/>
      <c r="R46" s="962"/>
      <c r="S46" s="949"/>
      <c r="T46" s="950"/>
    </row>
    <row r="47" spans="1:20" x14ac:dyDescent="0.55000000000000004">
      <c r="A47" s="934"/>
      <c r="B47" s="8" t="s">
        <v>175</v>
      </c>
      <c r="C47" s="935"/>
      <c r="D47" s="935"/>
      <c r="E47" s="935"/>
      <c r="F47" s="935"/>
      <c r="G47" s="935"/>
      <c r="H47" s="935"/>
      <c r="I47" s="935"/>
      <c r="J47" s="935"/>
      <c r="K47" s="934" t="s">
        <v>176</v>
      </c>
      <c r="L47" s="934"/>
      <c r="M47" s="934"/>
      <c r="N47" s="934"/>
      <c r="O47" s="934"/>
      <c r="P47" s="934" t="s">
        <v>177</v>
      </c>
      <c r="Q47" s="934"/>
      <c r="R47" s="934"/>
      <c r="S47" s="935"/>
      <c r="T47" s="935"/>
    </row>
    <row r="48" spans="1:20" x14ac:dyDescent="0.55000000000000004">
      <c r="A48" s="934"/>
      <c r="B48" s="8" t="s">
        <v>178</v>
      </c>
      <c r="C48" s="935"/>
      <c r="D48" s="935"/>
      <c r="E48" s="935"/>
      <c r="F48" s="935"/>
      <c r="G48" s="935"/>
      <c r="H48" s="935"/>
      <c r="I48" s="935"/>
      <c r="J48" s="935"/>
      <c r="K48" s="935"/>
      <c r="L48" s="935"/>
      <c r="M48" s="935"/>
      <c r="N48" s="935"/>
      <c r="O48" s="935"/>
      <c r="P48" s="934" t="s">
        <v>101</v>
      </c>
      <c r="Q48" s="934"/>
      <c r="R48" s="934"/>
      <c r="S48" s="935"/>
      <c r="T48" s="935"/>
    </row>
    <row r="49" spans="1:20" x14ac:dyDescent="0.55000000000000004">
      <c r="A49" s="934"/>
      <c r="B49" s="934" t="s">
        <v>179</v>
      </c>
      <c r="C49" s="934" t="s">
        <v>180</v>
      </c>
      <c r="D49" s="934"/>
      <c r="E49" s="935"/>
      <c r="F49" s="935"/>
      <c r="G49" s="935"/>
      <c r="H49" s="935"/>
      <c r="I49" s="935"/>
      <c r="J49" s="935"/>
      <c r="K49" s="954" t="s">
        <v>181</v>
      </c>
      <c r="L49" s="955"/>
      <c r="M49" s="955"/>
      <c r="N49" s="955"/>
      <c r="O49" s="956"/>
      <c r="P49" s="939" t="s">
        <v>101</v>
      </c>
      <c r="Q49" s="963"/>
      <c r="R49" s="940"/>
      <c r="S49" s="939" t="s">
        <v>101</v>
      </c>
      <c r="T49" s="940"/>
    </row>
    <row r="50" spans="1:20" x14ac:dyDescent="0.55000000000000004">
      <c r="A50" s="934"/>
      <c r="B50" s="934"/>
      <c r="C50" s="934"/>
      <c r="D50" s="934"/>
      <c r="E50" s="935"/>
      <c r="F50" s="935"/>
      <c r="G50" s="935"/>
      <c r="H50" s="935"/>
      <c r="I50" s="935"/>
      <c r="J50" s="935"/>
      <c r="K50" s="960"/>
      <c r="L50" s="961"/>
      <c r="M50" s="961"/>
      <c r="N50" s="961"/>
      <c r="O50" s="962"/>
      <c r="P50" s="943"/>
      <c r="Q50" s="964"/>
      <c r="R50" s="944"/>
      <c r="S50" s="943"/>
      <c r="T50" s="944"/>
    </row>
    <row r="51" spans="1:20" ht="18" customHeight="1" x14ac:dyDescent="0.55000000000000004">
      <c r="A51" s="934"/>
      <c r="B51" s="934" t="s">
        <v>182</v>
      </c>
      <c r="C51" s="939" t="s">
        <v>183</v>
      </c>
      <c r="D51" s="940"/>
      <c r="E51" s="945"/>
      <c r="F51" s="946"/>
      <c r="G51" s="945"/>
      <c r="H51" s="951"/>
      <c r="I51" s="951"/>
      <c r="J51" s="946"/>
      <c r="K51" s="954" t="s">
        <v>184</v>
      </c>
      <c r="L51" s="955"/>
      <c r="M51" s="955"/>
      <c r="N51" s="955"/>
      <c r="O51" s="956"/>
      <c r="P51" s="934" t="s">
        <v>101</v>
      </c>
      <c r="Q51" s="934"/>
      <c r="R51" s="934"/>
      <c r="S51" s="945"/>
      <c r="T51" s="946"/>
    </row>
    <row r="52" spans="1:20" x14ac:dyDescent="0.55000000000000004">
      <c r="A52" s="934"/>
      <c r="B52" s="934"/>
      <c r="C52" s="943"/>
      <c r="D52" s="944"/>
      <c r="E52" s="949"/>
      <c r="F52" s="950"/>
      <c r="G52" s="949"/>
      <c r="H52" s="953"/>
      <c r="I52" s="953"/>
      <c r="J52" s="950"/>
      <c r="K52" s="960"/>
      <c r="L52" s="961"/>
      <c r="M52" s="961"/>
      <c r="N52" s="961"/>
      <c r="O52" s="962"/>
      <c r="P52" s="934"/>
      <c r="Q52" s="934"/>
      <c r="R52" s="934"/>
      <c r="S52" s="949"/>
      <c r="T52" s="950"/>
    </row>
    <row r="53" spans="1:20" x14ac:dyDescent="0.55000000000000004">
      <c r="A53" s="934"/>
      <c r="B53" s="8" t="s">
        <v>185</v>
      </c>
      <c r="C53" s="934" t="s">
        <v>101</v>
      </c>
      <c r="D53" s="934"/>
      <c r="E53" s="935"/>
      <c r="F53" s="935"/>
      <c r="G53" s="935"/>
      <c r="H53" s="935"/>
      <c r="I53" s="935"/>
      <c r="J53" s="935"/>
      <c r="K53" s="935"/>
      <c r="L53" s="935"/>
      <c r="M53" s="935"/>
      <c r="N53" s="935"/>
      <c r="O53" s="935"/>
      <c r="P53" s="973" t="s">
        <v>101</v>
      </c>
      <c r="Q53" s="974"/>
      <c r="R53" s="975"/>
      <c r="S53" s="934" t="s">
        <v>101</v>
      </c>
      <c r="T53" s="934"/>
    </row>
    <row r="54" spans="1:20" x14ac:dyDescent="0.55000000000000004">
      <c r="A54" s="934"/>
      <c r="B54" s="8" t="s">
        <v>186</v>
      </c>
      <c r="C54" s="934" t="s">
        <v>101</v>
      </c>
      <c r="D54" s="934"/>
      <c r="E54" s="935"/>
      <c r="F54" s="935"/>
      <c r="G54" s="935"/>
      <c r="H54" s="935"/>
      <c r="I54" s="935"/>
      <c r="J54" s="935"/>
      <c r="K54" s="934" t="s">
        <v>187</v>
      </c>
      <c r="L54" s="934"/>
      <c r="M54" s="934"/>
      <c r="N54" s="934"/>
      <c r="O54" s="934"/>
      <c r="P54" s="934" t="s">
        <v>101</v>
      </c>
      <c r="Q54" s="934"/>
      <c r="R54" s="934"/>
      <c r="S54" s="934" t="s">
        <v>101</v>
      </c>
      <c r="T54" s="934"/>
    </row>
    <row r="55" spans="1:20" x14ac:dyDescent="0.55000000000000004">
      <c r="A55" s="934"/>
      <c r="B55" s="8" t="s">
        <v>188</v>
      </c>
      <c r="C55" s="935"/>
      <c r="D55" s="935"/>
      <c r="E55" s="935"/>
      <c r="F55" s="935"/>
      <c r="G55" s="935"/>
      <c r="H55" s="935"/>
      <c r="I55" s="935"/>
      <c r="J55" s="935"/>
      <c r="K55" s="934" t="s">
        <v>189</v>
      </c>
      <c r="L55" s="934"/>
      <c r="M55" s="934"/>
      <c r="N55" s="934"/>
      <c r="O55" s="934"/>
      <c r="P55" s="935"/>
      <c r="Q55" s="935"/>
      <c r="R55" s="935"/>
      <c r="S55" s="935"/>
      <c r="T55" s="935"/>
    </row>
    <row r="56" spans="1:20" x14ac:dyDescent="0.55000000000000004">
      <c r="A56" s="934"/>
      <c r="B56" s="8" t="s">
        <v>190</v>
      </c>
      <c r="C56" s="934" t="s">
        <v>101</v>
      </c>
      <c r="D56" s="934"/>
      <c r="E56" s="935"/>
      <c r="F56" s="935"/>
      <c r="G56" s="935"/>
      <c r="H56" s="935"/>
      <c r="I56" s="935"/>
      <c r="J56" s="935"/>
      <c r="K56" s="935"/>
      <c r="L56" s="935"/>
      <c r="M56" s="935"/>
      <c r="N56" s="935"/>
      <c r="O56" s="935"/>
      <c r="P56" s="934" t="s">
        <v>101</v>
      </c>
      <c r="Q56" s="934"/>
      <c r="R56" s="934"/>
      <c r="S56" s="934" t="s">
        <v>101</v>
      </c>
      <c r="T56" s="934"/>
    </row>
    <row r="57" spans="1:20" x14ac:dyDescent="0.55000000000000004">
      <c r="A57" s="934"/>
      <c r="B57" s="8" t="s">
        <v>191</v>
      </c>
      <c r="C57" s="934" t="s">
        <v>101</v>
      </c>
      <c r="D57" s="934"/>
      <c r="E57" s="935"/>
      <c r="F57" s="935"/>
      <c r="G57" s="935"/>
      <c r="H57" s="935"/>
      <c r="I57" s="935"/>
      <c r="J57" s="935"/>
      <c r="K57" s="934" t="s">
        <v>192</v>
      </c>
      <c r="L57" s="934"/>
      <c r="M57" s="934"/>
      <c r="N57" s="934"/>
      <c r="O57" s="934"/>
      <c r="P57" s="934" t="s">
        <v>101</v>
      </c>
      <c r="Q57" s="934"/>
      <c r="R57" s="934"/>
      <c r="S57" s="934" t="s">
        <v>101</v>
      </c>
      <c r="T57" s="934"/>
    </row>
    <row r="58" spans="1:20" x14ac:dyDescent="0.55000000000000004">
      <c r="A58" s="934"/>
      <c r="B58" s="934" t="s">
        <v>193</v>
      </c>
      <c r="C58" s="939" t="s">
        <v>101</v>
      </c>
      <c r="D58" s="940"/>
      <c r="E58" s="945"/>
      <c r="F58" s="946"/>
      <c r="G58" s="945"/>
      <c r="H58" s="951"/>
      <c r="I58" s="951"/>
      <c r="J58" s="946"/>
      <c r="K58" s="954" t="s">
        <v>194</v>
      </c>
      <c r="L58" s="955"/>
      <c r="M58" s="955"/>
      <c r="N58" s="955"/>
      <c r="O58" s="956"/>
      <c r="P58" s="939" t="s">
        <v>101</v>
      </c>
      <c r="Q58" s="963"/>
      <c r="R58" s="940"/>
      <c r="S58" s="939" t="s">
        <v>101</v>
      </c>
      <c r="T58" s="940"/>
    </row>
    <row r="59" spans="1:20" x14ac:dyDescent="0.55000000000000004">
      <c r="A59" s="934"/>
      <c r="B59" s="934"/>
      <c r="C59" s="943"/>
      <c r="D59" s="944"/>
      <c r="E59" s="949"/>
      <c r="F59" s="950"/>
      <c r="G59" s="949"/>
      <c r="H59" s="953"/>
      <c r="I59" s="953"/>
      <c r="J59" s="950"/>
      <c r="K59" s="960"/>
      <c r="L59" s="961"/>
      <c r="M59" s="961"/>
      <c r="N59" s="961"/>
      <c r="O59" s="962"/>
      <c r="P59" s="943"/>
      <c r="Q59" s="964"/>
      <c r="R59" s="944"/>
      <c r="S59" s="943"/>
      <c r="T59" s="944"/>
    </row>
    <row r="60" spans="1:20" x14ac:dyDescent="0.55000000000000004">
      <c r="A60" s="934"/>
      <c r="B60" s="8" t="s">
        <v>195</v>
      </c>
      <c r="C60" s="935"/>
      <c r="D60" s="935"/>
      <c r="E60" s="935"/>
      <c r="F60" s="935"/>
      <c r="G60" s="935"/>
      <c r="H60" s="935"/>
      <c r="I60" s="935"/>
      <c r="J60" s="935"/>
      <c r="K60" s="934" t="s">
        <v>196</v>
      </c>
      <c r="L60" s="934"/>
      <c r="M60" s="934"/>
      <c r="N60" s="934"/>
      <c r="O60" s="934"/>
      <c r="P60" s="934" t="s">
        <v>101</v>
      </c>
      <c r="Q60" s="934"/>
      <c r="R60" s="934"/>
      <c r="S60" s="935"/>
      <c r="T60" s="935"/>
    </row>
    <row r="61" spans="1:20" x14ac:dyDescent="0.55000000000000004">
      <c r="A61" s="934"/>
      <c r="B61" s="8" t="s">
        <v>197</v>
      </c>
      <c r="C61" s="934" t="s">
        <v>198</v>
      </c>
      <c r="D61" s="934"/>
      <c r="E61" s="935"/>
      <c r="F61" s="935"/>
      <c r="G61" s="935"/>
      <c r="H61" s="935"/>
      <c r="I61" s="935"/>
      <c r="J61" s="935"/>
      <c r="K61" s="934" t="s">
        <v>199</v>
      </c>
      <c r="L61" s="934"/>
      <c r="M61" s="934"/>
      <c r="N61" s="934"/>
      <c r="O61" s="934"/>
      <c r="P61" s="934" t="s">
        <v>101</v>
      </c>
      <c r="Q61" s="934"/>
      <c r="R61" s="934"/>
      <c r="S61" s="935"/>
      <c r="T61" s="935"/>
    </row>
    <row r="62" spans="1:20" x14ac:dyDescent="0.55000000000000004">
      <c r="A62" s="934"/>
      <c r="B62" s="8" t="s">
        <v>200</v>
      </c>
      <c r="C62" s="934" t="s">
        <v>101</v>
      </c>
      <c r="D62" s="934"/>
      <c r="E62" s="935"/>
      <c r="F62" s="935"/>
      <c r="G62" s="935"/>
      <c r="H62" s="935"/>
      <c r="I62" s="935"/>
      <c r="J62" s="935"/>
      <c r="K62" s="934" t="s">
        <v>201</v>
      </c>
      <c r="L62" s="934"/>
      <c r="M62" s="934"/>
      <c r="N62" s="934"/>
      <c r="O62" s="934"/>
      <c r="P62" s="934" t="s">
        <v>101</v>
      </c>
      <c r="Q62" s="934"/>
      <c r="R62" s="934"/>
      <c r="S62" s="934" t="s">
        <v>101</v>
      </c>
      <c r="T62" s="934"/>
    </row>
    <row r="63" spans="1:20" ht="18" customHeight="1" x14ac:dyDescent="0.55000000000000004">
      <c r="A63" s="934" t="s">
        <v>202</v>
      </c>
      <c r="B63" s="934" t="s">
        <v>203</v>
      </c>
      <c r="C63" s="954" t="s">
        <v>204</v>
      </c>
      <c r="D63" s="956"/>
      <c r="E63" s="945"/>
      <c r="F63" s="946"/>
      <c r="G63" s="945"/>
      <c r="H63" s="951"/>
      <c r="I63" s="951"/>
      <c r="J63" s="946"/>
      <c r="K63" s="954" t="s">
        <v>205</v>
      </c>
      <c r="L63" s="955"/>
      <c r="M63" s="955"/>
      <c r="N63" s="955"/>
      <c r="O63" s="956"/>
      <c r="P63" s="939" t="s">
        <v>101</v>
      </c>
      <c r="Q63" s="963"/>
      <c r="R63" s="940"/>
      <c r="S63" s="939" t="s">
        <v>101</v>
      </c>
      <c r="T63" s="940"/>
    </row>
    <row r="64" spans="1:20" x14ac:dyDescent="0.55000000000000004">
      <c r="A64" s="934"/>
      <c r="B64" s="934"/>
      <c r="C64" s="957"/>
      <c r="D64" s="959"/>
      <c r="E64" s="947"/>
      <c r="F64" s="948"/>
      <c r="G64" s="947"/>
      <c r="H64" s="952"/>
      <c r="I64" s="952"/>
      <c r="J64" s="948"/>
      <c r="K64" s="957"/>
      <c r="L64" s="958"/>
      <c r="M64" s="958"/>
      <c r="N64" s="958"/>
      <c r="O64" s="959"/>
      <c r="P64" s="941"/>
      <c r="Q64" s="965"/>
      <c r="R64" s="942"/>
      <c r="S64" s="941"/>
      <c r="T64" s="942"/>
    </row>
    <row r="65" spans="1:20" x14ac:dyDescent="0.55000000000000004">
      <c r="A65" s="934"/>
      <c r="B65" s="934"/>
      <c r="C65" s="960"/>
      <c r="D65" s="962"/>
      <c r="E65" s="949"/>
      <c r="F65" s="950"/>
      <c r="G65" s="949"/>
      <c r="H65" s="953"/>
      <c r="I65" s="953"/>
      <c r="J65" s="950"/>
      <c r="K65" s="960"/>
      <c r="L65" s="961"/>
      <c r="M65" s="961"/>
      <c r="N65" s="961"/>
      <c r="O65" s="962"/>
      <c r="P65" s="943"/>
      <c r="Q65" s="964"/>
      <c r="R65" s="944"/>
      <c r="S65" s="943"/>
      <c r="T65" s="944"/>
    </row>
    <row r="66" spans="1:20" x14ac:dyDescent="0.55000000000000004">
      <c r="A66" s="934"/>
      <c r="B66" s="8" t="s">
        <v>206</v>
      </c>
      <c r="C66" s="934" t="s">
        <v>101</v>
      </c>
      <c r="D66" s="934"/>
      <c r="E66" s="935"/>
      <c r="F66" s="935"/>
      <c r="G66" s="935"/>
      <c r="H66" s="935"/>
      <c r="I66" s="935"/>
      <c r="J66" s="935"/>
      <c r="K66" s="934" t="s">
        <v>207</v>
      </c>
      <c r="L66" s="934"/>
      <c r="M66" s="934"/>
      <c r="N66" s="934"/>
      <c r="O66" s="934"/>
      <c r="P66" s="934" t="s">
        <v>101</v>
      </c>
      <c r="Q66" s="934"/>
      <c r="R66" s="934"/>
      <c r="S66" s="934" t="s">
        <v>101</v>
      </c>
      <c r="T66" s="934"/>
    </row>
    <row r="67" spans="1:20" ht="18" customHeight="1" x14ac:dyDescent="0.55000000000000004">
      <c r="A67" s="934"/>
      <c r="B67" s="934" t="s">
        <v>208</v>
      </c>
      <c r="C67" s="939" t="s">
        <v>101</v>
      </c>
      <c r="D67" s="940"/>
      <c r="E67" s="945"/>
      <c r="F67" s="946"/>
      <c r="G67" s="945"/>
      <c r="H67" s="951"/>
      <c r="I67" s="951"/>
      <c r="J67" s="946"/>
      <c r="K67" s="954" t="s">
        <v>209</v>
      </c>
      <c r="L67" s="955"/>
      <c r="M67" s="955"/>
      <c r="N67" s="955"/>
      <c r="O67" s="956"/>
      <c r="P67" s="939" t="s">
        <v>101</v>
      </c>
      <c r="Q67" s="963"/>
      <c r="R67" s="940"/>
      <c r="S67" s="939" t="s">
        <v>101</v>
      </c>
      <c r="T67" s="940"/>
    </row>
    <row r="68" spans="1:20" x14ac:dyDescent="0.55000000000000004">
      <c r="A68" s="934"/>
      <c r="B68" s="934"/>
      <c r="C68" s="943"/>
      <c r="D68" s="944"/>
      <c r="E68" s="949"/>
      <c r="F68" s="950"/>
      <c r="G68" s="949"/>
      <c r="H68" s="953"/>
      <c r="I68" s="953"/>
      <c r="J68" s="950"/>
      <c r="K68" s="960"/>
      <c r="L68" s="961"/>
      <c r="M68" s="961"/>
      <c r="N68" s="961"/>
      <c r="O68" s="962"/>
      <c r="P68" s="943"/>
      <c r="Q68" s="964"/>
      <c r="R68" s="944"/>
      <c r="S68" s="943"/>
      <c r="T68" s="944"/>
    </row>
    <row r="69" spans="1:20" x14ac:dyDescent="0.55000000000000004">
      <c r="A69" s="934"/>
      <c r="B69" s="8" t="s">
        <v>210</v>
      </c>
      <c r="C69" s="934" t="s">
        <v>101</v>
      </c>
      <c r="D69" s="934"/>
      <c r="E69" s="935"/>
      <c r="F69" s="935"/>
      <c r="G69" s="935"/>
      <c r="H69" s="935"/>
      <c r="I69" s="935"/>
      <c r="J69" s="935"/>
      <c r="K69" s="934" t="s">
        <v>211</v>
      </c>
      <c r="L69" s="934"/>
      <c r="M69" s="934"/>
      <c r="N69" s="934"/>
      <c r="O69" s="934"/>
      <c r="P69" s="934" t="s">
        <v>101</v>
      </c>
      <c r="Q69" s="934"/>
      <c r="R69" s="934"/>
      <c r="S69" s="934" t="s">
        <v>101</v>
      </c>
      <c r="T69" s="934"/>
    </row>
    <row r="70" spans="1:20" x14ac:dyDescent="0.55000000000000004">
      <c r="A70" s="934"/>
      <c r="B70" s="8" t="s">
        <v>212</v>
      </c>
      <c r="C70" s="934" t="s">
        <v>101</v>
      </c>
      <c r="D70" s="934"/>
      <c r="E70" s="935"/>
      <c r="F70" s="935"/>
      <c r="G70" s="935"/>
      <c r="H70" s="935"/>
      <c r="I70" s="935"/>
      <c r="J70" s="935"/>
      <c r="K70" s="935"/>
      <c r="L70" s="935"/>
      <c r="M70" s="935"/>
      <c r="N70" s="935"/>
      <c r="O70" s="935"/>
      <c r="P70" s="934" t="s">
        <v>101</v>
      </c>
      <c r="Q70" s="934"/>
      <c r="R70" s="934"/>
      <c r="S70" s="934" t="s">
        <v>101</v>
      </c>
      <c r="T70" s="934"/>
    </row>
    <row r="71" spans="1:20" x14ac:dyDescent="0.55000000000000004">
      <c r="A71" s="934"/>
      <c r="B71" s="8" t="s">
        <v>213</v>
      </c>
      <c r="C71" s="934" t="s">
        <v>101</v>
      </c>
      <c r="D71" s="934"/>
      <c r="E71" s="935"/>
      <c r="F71" s="935"/>
      <c r="G71" s="935"/>
      <c r="H71" s="935"/>
      <c r="I71" s="935"/>
      <c r="J71" s="935"/>
      <c r="K71" s="934" t="s">
        <v>214</v>
      </c>
      <c r="L71" s="934"/>
      <c r="M71" s="934"/>
      <c r="N71" s="934"/>
      <c r="O71" s="934"/>
      <c r="P71" s="934" t="s">
        <v>101</v>
      </c>
      <c r="Q71" s="934"/>
      <c r="R71" s="934"/>
      <c r="S71" s="934" t="s">
        <v>101</v>
      </c>
      <c r="T71" s="934"/>
    </row>
    <row r="72" spans="1:20" ht="18" customHeight="1" x14ac:dyDescent="0.55000000000000004">
      <c r="A72" s="934" t="s">
        <v>215</v>
      </c>
      <c r="B72" s="934" t="s">
        <v>216</v>
      </c>
      <c r="C72" s="954" t="s">
        <v>217</v>
      </c>
      <c r="D72" s="956"/>
      <c r="E72" s="976"/>
      <c r="F72" s="977"/>
      <c r="G72" s="939" t="s">
        <v>218</v>
      </c>
      <c r="H72" s="963"/>
      <c r="I72" s="963"/>
      <c r="J72" s="940"/>
      <c r="K72" s="954" t="s">
        <v>219</v>
      </c>
      <c r="L72" s="955"/>
      <c r="M72" s="955"/>
      <c r="N72" s="955"/>
      <c r="O72" s="956"/>
      <c r="P72" s="954" t="s">
        <v>220</v>
      </c>
      <c r="Q72" s="955"/>
      <c r="R72" s="956"/>
      <c r="S72" s="976"/>
      <c r="T72" s="977"/>
    </row>
    <row r="73" spans="1:20" x14ac:dyDescent="0.55000000000000004">
      <c r="A73" s="934"/>
      <c r="B73" s="934"/>
      <c r="C73" s="957"/>
      <c r="D73" s="959"/>
      <c r="E73" s="978"/>
      <c r="F73" s="979"/>
      <c r="G73" s="941"/>
      <c r="H73" s="965"/>
      <c r="I73" s="965"/>
      <c r="J73" s="942"/>
      <c r="K73" s="957"/>
      <c r="L73" s="958"/>
      <c r="M73" s="958"/>
      <c r="N73" s="958"/>
      <c r="O73" s="959"/>
      <c r="P73" s="957"/>
      <c r="Q73" s="958"/>
      <c r="R73" s="959"/>
      <c r="S73" s="978"/>
      <c r="T73" s="979"/>
    </row>
    <row r="74" spans="1:20" x14ac:dyDescent="0.55000000000000004">
      <c r="A74" s="934"/>
      <c r="B74" s="934"/>
      <c r="C74" s="960"/>
      <c r="D74" s="962"/>
      <c r="E74" s="980"/>
      <c r="F74" s="981"/>
      <c r="G74" s="943"/>
      <c r="H74" s="964"/>
      <c r="I74" s="964"/>
      <c r="J74" s="944"/>
      <c r="K74" s="960"/>
      <c r="L74" s="961"/>
      <c r="M74" s="961"/>
      <c r="N74" s="961"/>
      <c r="O74" s="962"/>
      <c r="P74" s="960"/>
      <c r="Q74" s="961"/>
      <c r="R74" s="962"/>
      <c r="S74" s="980"/>
      <c r="T74" s="981"/>
    </row>
    <row r="75" spans="1:20" x14ac:dyDescent="0.55000000000000004">
      <c r="A75" s="934"/>
      <c r="B75" s="8" t="s">
        <v>221</v>
      </c>
      <c r="C75" s="934" t="s">
        <v>222</v>
      </c>
      <c r="D75" s="934"/>
      <c r="E75" s="982"/>
      <c r="F75" s="982"/>
      <c r="G75" s="982"/>
      <c r="H75" s="982"/>
      <c r="I75" s="982"/>
      <c r="J75" s="982"/>
      <c r="K75" s="934" t="s">
        <v>223</v>
      </c>
      <c r="L75" s="934"/>
      <c r="M75" s="934"/>
      <c r="N75" s="934"/>
      <c r="O75" s="934"/>
      <c r="P75" s="934" t="s">
        <v>224</v>
      </c>
      <c r="Q75" s="934"/>
      <c r="R75" s="934"/>
      <c r="S75" s="982"/>
      <c r="T75" s="982"/>
    </row>
    <row r="76" spans="1:20" x14ac:dyDescent="0.55000000000000004">
      <c r="A76" s="934"/>
      <c r="B76" s="8" t="s">
        <v>225</v>
      </c>
      <c r="C76" s="982"/>
      <c r="D76" s="982"/>
      <c r="E76" s="934" t="s">
        <v>226</v>
      </c>
      <c r="F76" s="934"/>
      <c r="G76" s="934" t="s">
        <v>227</v>
      </c>
      <c r="H76" s="934"/>
      <c r="I76" s="934"/>
      <c r="J76" s="934"/>
      <c r="K76" s="982"/>
      <c r="L76" s="982"/>
      <c r="M76" s="982"/>
      <c r="N76" s="982"/>
      <c r="O76" s="982"/>
      <c r="P76" s="934" t="s">
        <v>228</v>
      </c>
      <c r="Q76" s="934"/>
      <c r="R76" s="934"/>
      <c r="S76" s="982"/>
      <c r="T76" s="982"/>
    </row>
    <row r="77" spans="1:20" x14ac:dyDescent="0.55000000000000004">
      <c r="A77" s="934"/>
      <c r="B77" s="8" t="s">
        <v>229</v>
      </c>
      <c r="C77" s="934" t="s">
        <v>230</v>
      </c>
      <c r="D77" s="934"/>
      <c r="E77" s="934" t="s">
        <v>231</v>
      </c>
      <c r="F77" s="934"/>
      <c r="G77" s="982"/>
      <c r="H77" s="982"/>
      <c r="I77" s="982"/>
      <c r="J77" s="982"/>
      <c r="K77" s="934" t="s">
        <v>232</v>
      </c>
      <c r="L77" s="934"/>
      <c r="M77" s="934"/>
      <c r="N77" s="934"/>
      <c r="O77" s="934"/>
      <c r="P77" s="934" t="s">
        <v>101</v>
      </c>
      <c r="Q77" s="934"/>
      <c r="R77" s="934"/>
      <c r="S77" s="934" t="s">
        <v>101</v>
      </c>
      <c r="T77" s="934"/>
    </row>
    <row r="78" spans="1:20" x14ac:dyDescent="0.55000000000000004">
      <c r="A78" s="934"/>
      <c r="B78" s="8" t="s">
        <v>233</v>
      </c>
      <c r="C78" s="982"/>
      <c r="D78" s="982"/>
      <c r="E78" s="934" t="s">
        <v>101</v>
      </c>
      <c r="F78" s="934"/>
      <c r="G78" s="982"/>
      <c r="H78" s="982"/>
      <c r="I78" s="982"/>
      <c r="J78" s="982"/>
      <c r="K78" s="934" t="s">
        <v>234</v>
      </c>
      <c r="L78" s="934"/>
      <c r="M78" s="934"/>
      <c r="N78" s="934"/>
      <c r="O78" s="934"/>
      <c r="P78" s="982"/>
      <c r="Q78" s="982"/>
      <c r="R78" s="982"/>
      <c r="S78" s="934" t="s">
        <v>101</v>
      </c>
      <c r="T78" s="934"/>
    </row>
    <row r="79" spans="1:20" x14ac:dyDescent="0.55000000000000004">
      <c r="A79" s="934"/>
      <c r="B79" s="8" t="s">
        <v>235</v>
      </c>
      <c r="C79" s="934" t="s">
        <v>236</v>
      </c>
      <c r="D79" s="934"/>
      <c r="E79" s="982"/>
      <c r="F79" s="982"/>
      <c r="G79" s="982"/>
      <c r="H79" s="982"/>
      <c r="I79" s="982"/>
      <c r="J79" s="982"/>
      <c r="K79" s="934" t="s">
        <v>237</v>
      </c>
      <c r="L79" s="934"/>
      <c r="M79" s="934"/>
      <c r="N79" s="934"/>
      <c r="O79" s="934"/>
      <c r="P79" s="934" t="s">
        <v>101</v>
      </c>
      <c r="Q79" s="934"/>
      <c r="R79" s="934"/>
      <c r="S79" s="934" t="s">
        <v>101</v>
      </c>
      <c r="T79" s="934"/>
    </row>
    <row r="80" spans="1:20" x14ac:dyDescent="0.55000000000000004">
      <c r="A80" s="934"/>
      <c r="B80" s="8" t="s">
        <v>238</v>
      </c>
      <c r="C80" s="982"/>
      <c r="D80" s="982"/>
      <c r="E80" s="982"/>
      <c r="F80" s="982"/>
      <c r="G80" s="982"/>
      <c r="H80" s="982"/>
      <c r="I80" s="982"/>
      <c r="J80" s="982"/>
      <c r="K80" s="934" t="s">
        <v>239</v>
      </c>
      <c r="L80" s="934"/>
      <c r="M80" s="934"/>
      <c r="N80" s="934"/>
      <c r="O80" s="934"/>
      <c r="P80" s="982"/>
      <c r="Q80" s="982"/>
      <c r="R80" s="982"/>
      <c r="S80" s="982"/>
      <c r="T80" s="982"/>
    </row>
    <row r="81" spans="1:20" x14ac:dyDescent="0.55000000000000004">
      <c r="A81" s="934"/>
      <c r="B81" s="8" t="s">
        <v>240</v>
      </c>
      <c r="C81" s="934" t="s">
        <v>101</v>
      </c>
      <c r="D81" s="934"/>
      <c r="E81" s="982"/>
      <c r="F81" s="982"/>
      <c r="G81" s="982"/>
      <c r="H81" s="982"/>
      <c r="I81" s="982"/>
      <c r="J81" s="982"/>
      <c r="K81" s="934" t="s">
        <v>241</v>
      </c>
      <c r="L81" s="934"/>
      <c r="M81" s="934"/>
      <c r="N81" s="934"/>
      <c r="O81" s="934"/>
      <c r="P81" s="934" t="s">
        <v>101</v>
      </c>
      <c r="Q81" s="934"/>
      <c r="R81" s="934"/>
      <c r="S81" s="982"/>
      <c r="T81" s="982"/>
    </row>
    <row r="82" spans="1:20" x14ac:dyDescent="0.55000000000000004">
      <c r="A82" s="934" t="s">
        <v>242</v>
      </c>
      <c r="B82" s="8" t="s">
        <v>243</v>
      </c>
      <c r="C82" s="934" t="s">
        <v>244</v>
      </c>
      <c r="D82" s="934"/>
      <c r="E82" s="934" t="s">
        <v>245</v>
      </c>
      <c r="F82" s="934"/>
      <c r="G82" s="934" t="s">
        <v>246</v>
      </c>
      <c r="H82" s="934"/>
      <c r="I82" s="934"/>
      <c r="J82" s="934"/>
      <c r="K82" s="934" t="s">
        <v>244</v>
      </c>
      <c r="L82" s="934"/>
      <c r="M82" s="934"/>
      <c r="N82" s="934"/>
      <c r="O82" s="934"/>
      <c r="P82" s="934" t="s">
        <v>244</v>
      </c>
      <c r="Q82" s="934"/>
      <c r="R82" s="934"/>
      <c r="S82" s="934" t="s">
        <v>101</v>
      </c>
      <c r="T82" s="934"/>
    </row>
    <row r="83" spans="1:20" x14ac:dyDescent="0.55000000000000004">
      <c r="A83" s="934"/>
      <c r="B83" s="8" t="s">
        <v>247</v>
      </c>
      <c r="C83" s="982"/>
      <c r="D83" s="982"/>
      <c r="E83" s="934" t="s">
        <v>248</v>
      </c>
      <c r="F83" s="934"/>
      <c r="G83" s="982"/>
      <c r="H83" s="982"/>
      <c r="I83" s="982"/>
      <c r="J83" s="982"/>
      <c r="K83" s="934" t="s">
        <v>249</v>
      </c>
      <c r="L83" s="934"/>
      <c r="M83" s="934"/>
      <c r="N83" s="934"/>
      <c r="O83" s="934"/>
      <c r="P83" s="934" t="s">
        <v>250</v>
      </c>
      <c r="Q83" s="934"/>
      <c r="R83" s="934"/>
      <c r="S83" s="982"/>
      <c r="T83" s="982"/>
    </row>
    <row r="84" spans="1:20" x14ac:dyDescent="0.55000000000000004">
      <c r="A84" s="934"/>
      <c r="B84" s="8" t="s">
        <v>251</v>
      </c>
      <c r="C84" s="982"/>
      <c r="D84" s="982"/>
      <c r="E84" s="982"/>
      <c r="F84" s="982"/>
      <c r="G84" s="934" t="s">
        <v>101</v>
      </c>
      <c r="H84" s="934"/>
      <c r="I84" s="934"/>
      <c r="J84" s="934"/>
      <c r="K84" s="934" t="s">
        <v>252</v>
      </c>
      <c r="L84" s="934"/>
      <c r="M84" s="934"/>
      <c r="N84" s="934"/>
      <c r="O84" s="934"/>
      <c r="P84" s="982"/>
      <c r="Q84" s="982"/>
      <c r="R84" s="982"/>
      <c r="S84" s="982"/>
      <c r="T84" s="982"/>
    </row>
    <row r="85" spans="1:20" x14ac:dyDescent="0.55000000000000004">
      <c r="A85" s="934"/>
      <c r="B85" s="8" t="s">
        <v>253</v>
      </c>
      <c r="C85" s="982"/>
      <c r="D85" s="982"/>
      <c r="E85" s="934" t="s">
        <v>101</v>
      </c>
      <c r="F85" s="934"/>
      <c r="G85" s="934" t="s">
        <v>101</v>
      </c>
      <c r="H85" s="934"/>
      <c r="I85" s="934"/>
      <c r="J85" s="934"/>
      <c r="K85" s="934" t="s">
        <v>254</v>
      </c>
      <c r="L85" s="934"/>
      <c r="M85" s="934"/>
      <c r="N85" s="934"/>
      <c r="O85" s="934"/>
      <c r="P85" s="934" t="s">
        <v>255</v>
      </c>
      <c r="Q85" s="934"/>
      <c r="R85" s="934"/>
      <c r="S85" s="982"/>
      <c r="T85" s="982"/>
    </row>
    <row r="86" spans="1:20" x14ac:dyDescent="0.55000000000000004">
      <c r="A86" s="934"/>
      <c r="B86" s="8" t="s">
        <v>256</v>
      </c>
      <c r="C86" s="934" t="s">
        <v>101</v>
      </c>
      <c r="D86" s="934"/>
      <c r="E86" s="982"/>
      <c r="F86" s="982"/>
      <c r="G86" s="934" t="s">
        <v>101</v>
      </c>
      <c r="H86" s="934"/>
      <c r="I86" s="934"/>
      <c r="J86" s="934"/>
      <c r="K86" s="934" t="s">
        <v>257</v>
      </c>
      <c r="L86" s="934"/>
      <c r="M86" s="934"/>
      <c r="N86" s="934"/>
      <c r="O86" s="934"/>
      <c r="P86" s="934" t="s">
        <v>101</v>
      </c>
      <c r="Q86" s="934"/>
      <c r="R86" s="934"/>
      <c r="S86" s="934" t="s">
        <v>101</v>
      </c>
      <c r="T86" s="934"/>
    </row>
    <row r="87" spans="1:20" ht="18" customHeight="1" x14ac:dyDescent="0.55000000000000004">
      <c r="A87" s="934" t="s">
        <v>258</v>
      </c>
      <c r="B87" s="934" t="s">
        <v>259</v>
      </c>
      <c r="C87" s="954" t="s">
        <v>260</v>
      </c>
      <c r="D87" s="956"/>
      <c r="E87" s="976"/>
      <c r="F87" s="977"/>
      <c r="G87" s="954" t="s">
        <v>261</v>
      </c>
      <c r="H87" s="955"/>
      <c r="I87" s="955"/>
      <c r="J87" s="956"/>
      <c r="K87" s="954" t="s">
        <v>262</v>
      </c>
      <c r="L87" s="955"/>
      <c r="M87" s="955"/>
      <c r="N87" s="955"/>
      <c r="O87" s="956"/>
      <c r="P87" s="954" t="s">
        <v>263</v>
      </c>
      <c r="Q87" s="955"/>
      <c r="R87" s="956"/>
      <c r="S87" s="976"/>
      <c r="T87" s="977"/>
    </row>
    <row r="88" spans="1:20" x14ac:dyDescent="0.55000000000000004">
      <c r="A88" s="934"/>
      <c r="B88" s="934"/>
      <c r="C88" s="957"/>
      <c r="D88" s="959"/>
      <c r="E88" s="978"/>
      <c r="F88" s="979"/>
      <c r="G88" s="957"/>
      <c r="H88" s="958"/>
      <c r="I88" s="958"/>
      <c r="J88" s="959"/>
      <c r="K88" s="957"/>
      <c r="L88" s="958"/>
      <c r="M88" s="958"/>
      <c r="N88" s="958"/>
      <c r="O88" s="959"/>
      <c r="P88" s="957"/>
      <c r="Q88" s="958"/>
      <c r="R88" s="959"/>
      <c r="S88" s="978"/>
      <c r="T88" s="979"/>
    </row>
    <row r="89" spans="1:20" x14ac:dyDescent="0.55000000000000004">
      <c r="A89" s="934"/>
      <c r="B89" s="934"/>
      <c r="C89" s="957"/>
      <c r="D89" s="959"/>
      <c r="E89" s="978"/>
      <c r="F89" s="979"/>
      <c r="G89" s="957"/>
      <c r="H89" s="958"/>
      <c r="I89" s="958"/>
      <c r="J89" s="959"/>
      <c r="K89" s="957"/>
      <c r="L89" s="958"/>
      <c r="M89" s="958"/>
      <c r="N89" s="958"/>
      <c r="O89" s="959"/>
      <c r="P89" s="957"/>
      <c r="Q89" s="958"/>
      <c r="R89" s="959"/>
      <c r="S89" s="978"/>
      <c r="T89" s="979"/>
    </row>
    <row r="90" spans="1:20" x14ac:dyDescent="0.55000000000000004">
      <c r="A90" s="934"/>
      <c r="B90" s="934"/>
      <c r="C90" s="957"/>
      <c r="D90" s="959"/>
      <c r="E90" s="978"/>
      <c r="F90" s="979"/>
      <c r="G90" s="957"/>
      <c r="H90" s="958"/>
      <c r="I90" s="958"/>
      <c r="J90" s="959"/>
      <c r="K90" s="957"/>
      <c r="L90" s="958"/>
      <c r="M90" s="958"/>
      <c r="N90" s="958"/>
      <c r="O90" s="959"/>
      <c r="P90" s="957"/>
      <c r="Q90" s="958"/>
      <c r="R90" s="959"/>
      <c r="S90" s="978"/>
      <c r="T90" s="979"/>
    </row>
    <row r="91" spans="1:20" x14ac:dyDescent="0.55000000000000004">
      <c r="A91" s="934"/>
      <c r="B91" s="934"/>
      <c r="C91" s="957"/>
      <c r="D91" s="959"/>
      <c r="E91" s="978"/>
      <c r="F91" s="979"/>
      <c r="G91" s="957"/>
      <c r="H91" s="958"/>
      <c r="I91" s="958"/>
      <c r="J91" s="959"/>
      <c r="K91" s="957"/>
      <c r="L91" s="958"/>
      <c r="M91" s="958"/>
      <c r="N91" s="958"/>
      <c r="O91" s="959"/>
      <c r="P91" s="957"/>
      <c r="Q91" s="958"/>
      <c r="R91" s="959"/>
      <c r="S91" s="978"/>
      <c r="T91" s="979"/>
    </row>
    <row r="92" spans="1:20" x14ac:dyDescent="0.55000000000000004">
      <c r="A92" s="934"/>
      <c r="B92" s="934"/>
      <c r="C92" s="960"/>
      <c r="D92" s="962"/>
      <c r="E92" s="980"/>
      <c r="F92" s="981"/>
      <c r="G92" s="960"/>
      <c r="H92" s="961"/>
      <c r="I92" s="961"/>
      <c r="J92" s="962"/>
      <c r="K92" s="960"/>
      <c r="L92" s="961"/>
      <c r="M92" s="961"/>
      <c r="N92" s="961"/>
      <c r="O92" s="962"/>
      <c r="P92" s="960"/>
      <c r="Q92" s="961"/>
      <c r="R92" s="962"/>
      <c r="S92" s="980"/>
      <c r="T92" s="981"/>
    </row>
    <row r="93" spans="1:20" x14ac:dyDescent="0.55000000000000004">
      <c r="A93" s="934"/>
      <c r="B93" s="8" t="s">
        <v>264</v>
      </c>
      <c r="C93" s="934" t="s">
        <v>265</v>
      </c>
      <c r="D93" s="934"/>
      <c r="E93" s="982"/>
      <c r="F93" s="982"/>
      <c r="G93" s="934" t="s">
        <v>266</v>
      </c>
      <c r="H93" s="934"/>
      <c r="I93" s="934"/>
      <c r="J93" s="934"/>
      <c r="K93" s="934" t="s">
        <v>267</v>
      </c>
      <c r="L93" s="934"/>
      <c r="M93" s="934"/>
      <c r="N93" s="934"/>
      <c r="O93" s="934"/>
      <c r="P93" s="934" t="s">
        <v>265</v>
      </c>
      <c r="Q93" s="934"/>
      <c r="R93" s="934"/>
      <c r="S93" s="982"/>
      <c r="T93" s="982"/>
    </row>
    <row r="94" spans="1:20" ht="18" customHeight="1" x14ac:dyDescent="0.55000000000000004">
      <c r="A94" s="934"/>
      <c r="B94" s="934" t="s">
        <v>268</v>
      </c>
      <c r="C94" s="976"/>
      <c r="D94" s="977"/>
      <c r="E94" s="976"/>
      <c r="F94" s="977"/>
      <c r="G94" s="976"/>
      <c r="H94" s="983"/>
      <c r="I94" s="983"/>
      <c r="J94" s="977"/>
      <c r="K94" s="939" t="s">
        <v>269</v>
      </c>
      <c r="L94" s="963"/>
      <c r="M94" s="963"/>
      <c r="N94" s="963"/>
      <c r="O94" s="940"/>
      <c r="P94" s="954" t="s">
        <v>270</v>
      </c>
      <c r="Q94" s="955"/>
      <c r="R94" s="956"/>
      <c r="S94" s="976"/>
      <c r="T94" s="977"/>
    </row>
    <row r="95" spans="1:20" x14ac:dyDescent="0.55000000000000004">
      <c r="A95" s="934"/>
      <c r="B95" s="934"/>
      <c r="C95" s="980"/>
      <c r="D95" s="981"/>
      <c r="E95" s="980"/>
      <c r="F95" s="981"/>
      <c r="G95" s="980"/>
      <c r="H95" s="984"/>
      <c r="I95" s="984"/>
      <c r="J95" s="981"/>
      <c r="K95" s="943"/>
      <c r="L95" s="964"/>
      <c r="M95" s="964"/>
      <c r="N95" s="964"/>
      <c r="O95" s="944"/>
      <c r="P95" s="960"/>
      <c r="Q95" s="961"/>
      <c r="R95" s="962"/>
      <c r="S95" s="980"/>
      <c r="T95" s="981"/>
    </row>
    <row r="96" spans="1:20" x14ac:dyDescent="0.55000000000000004">
      <c r="A96" s="934"/>
      <c r="B96" s="8" t="s">
        <v>271</v>
      </c>
      <c r="C96" s="982"/>
      <c r="D96" s="982"/>
      <c r="E96" s="982"/>
      <c r="F96" s="982"/>
      <c r="G96" s="982"/>
      <c r="H96" s="982"/>
      <c r="I96" s="982"/>
      <c r="J96" s="982"/>
      <c r="K96" s="982"/>
      <c r="L96" s="982"/>
      <c r="M96" s="982"/>
      <c r="N96" s="982"/>
      <c r="O96" s="982"/>
      <c r="P96" s="982"/>
      <c r="Q96" s="982"/>
      <c r="R96" s="982"/>
      <c r="S96" s="982"/>
      <c r="T96" s="982"/>
    </row>
    <row r="97" spans="1:20" x14ac:dyDescent="0.55000000000000004">
      <c r="A97" s="934"/>
      <c r="B97" s="8" t="s">
        <v>272</v>
      </c>
      <c r="C97" s="982"/>
      <c r="D97" s="982"/>
      <c r="E97" s="982"/>
      <c r="F97" s="982"/>
      <c r="G97" s="982"/>
      <c r="H97" s="982"/>
      <c r="I97" s="982"/>
      <c r="J97" s="982"/>
      <c r="K97" s="982"/>
      <c r="L97" s="982"/>
      <c r="M97" s="982"/>
      <c r="N97" s="982"/>
      <c r="O97" s="982"/>
      <c r="P97" s="982"/>
      <c r="Q97" s="982"/>
      <c r="R97" s="982"/>
      <c r="S97" s="982"/>
      <c r="T97" s="982"/>
    </row>
    <row r="98" spans="1:20" x14ac:dyDescent="0.55000000000000004">
      <c r="A98" s="934"/>
      <c r="B98" s="8" t="s">
        <v>273</v>
      </c>
      <c r="C98" s="934" t="s">
        <v>101</v>
      </c>
      <c r="D98" s="934"/>
      <c r="E98" s="982"/>
      <c r="F98" s="982"/>
      <c r="G98" s="934" t="s">
        <v>101</v>
      </c>
      <c r="H98" s="934"/>
      <c r="I98" s="934"/>
      <c r="J98" s="934"/>
      <c r="K98" s="934" t="s">
        <v>274</v>
      </c>
      <c r="L98" s="934"/>
      <c r="M98" s="934"/>
      <c r="N98" s="934"/>
      <c r="O98" s="934"/>
      <c r="P98" s="934" t="s">
        <v>101</v>
      </c>
      <c r="Q98" s="934"/>
      <c r="R98" s="934"/>
      <c r="S98" s="982"/>
      <c r="T98" s="982"/>
    </row>
    <row r="99" spans="1:20" x14ac:dyDescent="0.55000000000000004">
      <c r="A99" s="934"/>
      <c r="B99" s="934" t="s">
        <v>275</v>
      </c>
      <c r="C99" s="939" t="s">
        <v>276</v>
      </c>
      <c r="D99" s="940"/>
      <c r="E99" s="976"/>
      <c r="F99" s="977"/>
      <c r="G99" s="939" t="s">
        <v>101</v>
      </c>
      <c r="H99" s="963"/>
      <c r="I99" s="963"/>
      <c r="J99" s="940"/>
      <c r="K99" s="954" t="s">
        <v>277</v>
      </c>
      <c r="L99" s="955"/>
      <c r="M99" s="955"/>
      <c r="N99" s="955"/>
      <c r="O99" s="956"/>
      <c r="P99" s="939" t="s">
        <v>278</v>
      </c>
      <c r="Q99" s="963"/>
      <c r="R99" s="940"/>
      <c r="S99" s="939" t="s">
        <v>101</v>
      </c>
      <c r="T99" s="940"/>
    </row>
    <row r="100" spans="1:20" x14ac:dyDescent="0.55000000000000004">
      <c r="A100" s="934"/>
      <c r="B100" s="934"/>
      <c r="C100" s="943"/>
      <c r="D100" s="944"/>
      <c r="E100" s="980"/>
      <c r="F100" s="981"/>
      <c r="G100" s="943"/>
      <c r="H100" s="964"/>
      <c r="I100" s="964"/>
      <c r="J100" s="944"/>
      <c r="K100" s="960"/>
      <c r="L100" s="961"/>
      <c r="M100" s="961"/>
      <c r="N100" s="961"/>
      <c r="O100" s="962"/>
      <c r="P100" s="943"/>
      <c r="Q100" s="964"/>
      <c r="R100" s="944"/>
      <c r="S100" s="943"/>
      <c r="T100" s="944"/>
    </row>
    <row r="101" spans="1:20" x14ac:dyDescent="0.55000000000000004">
      <c r="A101" s="934"/>
      <c r="B101" s="8" t="s">
        <v>279</v>
      </c>
      <c r="C101" s="982"/>
      <c r="D101" s="982"/>
      <c r="E101" s="982"/>
      <c r="F101" s="982"/>
      <c r="G101" s="934" t="s">
        <v>101</v>
      </c>
      <c r="H101" s="934"/>
      <c r="I101" s="934"/>
      <c r="J101" s="934"/>
      <c r="K101" s="934" t="s">
        <v>280</v>
      </c>
      <c r="L101" s="934"/>
      <c r="M101" s="934"/>
      <c r="N101" s="934"/>
      <c r="O101" s="934"/>
      <c r="P101" s="982"/>
      <c r="Q101" s="982"/>
      <c r="R101" s="982"/>
      <c r="S101" s="934" t="s">
        <v>101</v>
      </c>
      <c r="T101" s="934"/>
    </row>
    <row r="102" spans="1:20" x14ac:dyDescent="0.55000000000000004">
      <c r="A102" s="934"/>
      <c r="B102" s="8" t="s">
        <v>281</v>
      </c>
      <c r="C102" s="982"/>
      <c r="D102" s="982"/>
      <c r="E102" s="982"/>
      <c r="F102" s="982"/>
      <c r="G102" s="934" t="s">
        <v>101</v>
      </c>
      <c r="H102" s="934"/>
      <c r="I102" s="934"/>
      <c r="J102" s="934"/>
      <c r="K102" s="934" t="s">
        <v>282</v>
      </c>
      <c r="L102" s="934"/>
      <c r="M102" s="934"/>
      <c r="N102" s="934"/>
      <c r="O102" s="934"/>
      <c r="P102" s="934" t="s">
        <v>101</v>
      </c>
      <c r="Q102" s="934"/>
      <c r="R102" s="934"/>
      <c r="S102" s="934" t="s">
        <v>101</v>
      </c>
      <c r="T102" s="934"/>
    </row>
    <row r="103" spans="1:20" x14ac:dyDescent="0.55000000000000004">
      <c r="A103" s="934" t="s">
        <v>283</v>
      </c>
      <c r="B103" s="8" t="s">
        <v>284</v>
      </c>
      <c r="C103" s="982"/>
      <c r="D103" s="982"/>
      <c r="E103" s="982"/>
      <c r="F103" s="982"/>
      <c r="G103" s="934" t="s">
        <v>101</v>
      </c>
      <c r="H103" s="934"/>
      <c r="I103" s="934"/>
      <c r="J103" s="934"/>
      <c r="K103" s="934" t="s">
        <v>285</v>
      </c>
      <c r="L103" s="934"/>
      <c r="M103" s="934"/>
      <c r="N103" s="934"/>
      <c r="O103" s="934"/>
      <c r="P103" s="934" t="s">
        <v>286</v>
      </c>
      <c r="Q103" s="934"/>
      <c r="R103" s="934"/>
      <c r="S103" s="982"/>
      <c r="T103" s="982"/>
    </row>
    <row r="104" spans="1:20" x14ac:dyDescent="0.55000000000000004">
      <c r="A104" s="934"/>
      <c r="B104" s="8" t="s">
        <v>287</v>
      </c>
      <c r="C104" s="934" t="s">
        <v>288</v>
      </c>
      <c r="D104" s="934"/>
      <c r="E104" s="982"/>
      <c r="F104" s="982"/>
      <c r="G104" s="934" t="s">
        <v>101</v>
      </c>
      <c r="H104" s="934"/>
      <c r="I104" s="934"/>
      <c r="J104" s="934"/>
      <c r="K104" s="934" t="s">
        <v>289</v>
      </c>
      <c r="L104" s="934"/>
      <c r="M104" s="934"/>
      <c r="N104" s="934"/>
      <c r="O104" s="934"/>
      <c r="P104" s="934" t="s">
        <v>290</v>
      </c>
      <c r="Q104" s="934"/>
      <c r="R104" s="934"/>
      <c r="S104" s="934" t="s">
        <v>101</v>
      </c>
      <c r="T104" s="934"/>
    </row>
    <row r="105" spans="1:20" x14ac:dyDescent="0.55000000000000004">
      <c r="A105" s="934"/>
      <c r="B105" s="8" t="s">
        <v>291</v>
      </c>
      <c r="C105" s="934" t="s">
        <v>292</v>
      </c>
      <c r="D105" s="934"/>
      <c r="E105" s="982"/>
      <c r="F105" s="982"/>
      <c r="G105" s="934" t="s">
        <v>101</v>
      </c>
      <c r="H105" s="934"/>
      <c r="I105" s="934"/>
      <c r="J105" s="934"/>
      <c r="K105" s="934" t="s">
        <v>293</v>
      </c>
      <c r="L105" s="934"/>
      <c r="M105" s="934"/>
      <c r="N105" s="934"/>
      <c r="O105" s="934"/>
      <c r="P105" s="934" t="s">
        <v>101</v>
      </c>
      <c r="Q105" s="934"/>
      <c r="R105" s="934"/>
      <c r="S105" s="934" t="s">
        <v>101</v>
      </c>
      <c r="T105" s="934"/>
    </row>
    <row r="106" spans="1:20" x14ac:dyDescent="0.55000000000000004">
      <c r="A106" s="934"/>
      <c r="B106" s="8" t="s">
        <v>294</v>
      </c>
      <c r="C106" s="934" t="s">
        <v>295</v>
      </c>
      <c r="D106" s="934"/>
      <c r="E106" s="982"/>
      <c r="F106" s="982"/>
      <c r="G106" s="934" t="s">
        <v>101</v>
      </c>
      <c r="H106" s="934"/>
      <c r="I106" s="934"/>
      <c r="J106" s="934"/>
      <c r="K106" s="934" t="s">
        <v>296</v>
      </c>
      <c r="L106" s="934"/>
      <c r="M106" s="934"/>
      <c r="N106" s="934"/>
      <c r="O106" s="934"/>
      <c r="P106" s="934" t="s">
        <v>101</v>
      </c>
      <c r="Q106" s="934"/>
      <c r="R106" s="934"/>
      <c r="S106" s="934" t="s">
        <v>101</v>
      </c>
      <c r="T106" s="934"/>
    </row>
    <row r="107" spans="1:20" x14ac:dyDescent="0.55000000000000004">
      <c r="A107" s="934"/>
      <c r="B107" s="8" t="s">
        <v>297</v>
      </c>
      <c r="C107" s="934" t="s">
        <v>298</v>
      </c>
      <c r="D107" s="934"/>
      <c r="E107" s="982"/>
      <c r="F107" s="982"/>
      <c r="G107" s="934" t="s">
        <v>101</v>
      </c>
      <c r="H107" s="934"/>
      <c r="I107" s="934"/>
      <c r="J107" s="934"/>
      <c r="K107" s="934" t="s">
        <v>299</v>
      </c>
      <c r="L107" s="934"/>
      <c r="M107" s="934"/>
      <c r="N107" s="934"/>
      <c r="O107" s="934"/>
      <c r="P107" s="934" t="s">
        <v>101</v>
      </c>
      <c r="Q107" s="934"/>
      <c r="R107" s="934"/>
      <c r="S107" s="934" t="s">
        <v>101</v>
      </c>
      <c r="T107" s="934"/>
    </row>
    <row r="108" spans="1:20" x14ac:dyDescent="0.55000000000000004">
      <c r="A108" s="934"/>
      <c r="B108" s="8" t="s">
        <v>300</v>
      </c>
      <c r="C108" s="934" t="s">
        <v>101</v>
      </c>
      <c r="D108" s="934"/>
      <c r="E108" s="982"/>
      <c r="F108" s="982"/>
      <c r="G108" s="934" t="s">
        <v>101</v>
      </c>
      <c r="H108" s="934"/>
      <c r="I108" s="934"/>
      <c r="J108" s="934"/>
      <c r="K108" s="934" t="s">
        <v>301</v>
      </c>
      <c r="L108" s="934"/>
      <c r="M108" s="934"/>
      <c r="N108" s="934"/>
      <c r="O108" s="934"/>
      <c r="P108" s="934" t="s">
        <v>101</v>
      </c>
      <c r="Q108" s="934"/>
      <c r="R108" s="934"/>
      <c r="S108" s="934" t="s">
        <v>101</v>
      </c>
      <c r="T108" s="934"/>
    </row>
    <row r="109" spans="1:20" x14ac:dyDescent="0.55000000000000004">
      <c r="C109" s="965"/>
      <c r="D109" s="965"/>
      <c r="E109" s="965"/>
      <c r="F109" s="965"/>
      <c r="G109" s="965"/>
      <c r="H109" s="965"/>
      <c r="I109" s="965"/>
      <c r="J109" s="965"/>
      <c r="K109" s="965"/>
      <c r="L109" s="965"/>
      <c r="M109" s="965"/>
      <c r="N109" s="965"/>
      <c r="O109" s="965"/>
      <c r="P109" s="965"/>
      <c r="Q109" s="965"/>
      <c r="R109" s="965"/>
      <c r="S109" s="965"/>
      <c r="T109" s="965"/>
    </row>
    <row r="110" spans="1:20" x14ac:dyDescent="0.55000000000000004">
      <c r="C110" s="965"/>
      <c r="D110" s="965"/>
      <c r="E110" s="965"/>
      <c r="F110" s="965"/>
      <c r="G110" s="965"/>
      <c r="H110" s="965"/>
      <c r="I110" s="965"/>
      <c r="J110" s="965"/>
      <c r="K110" s="965"/>
      <c r="L110" s="965"/>
      <c r="M110" s="965"/>
      <c r="N110" s="965"/>
      <c r="O110" s="965"/>
      <c r="P110" s="965"/>
      <c r="Q110" s="965"/>
      <c r="R110" s="965"/>
      <c r="S110" s="965"/>
      <c r="T110" s="965"/>
    </row>
    <row r="111" spans="1:20" x14ac:dyDescent="0.55000000000000004">
      <c r="C111" s="965"/>
      <c r="D111" s="965"/>
      <c r="E111" s="965"/>
      <c r="F111" s="965"/>
      <c r="G111" s="965"/>
      <c r="H111" s="965"/>
      <c r="I111" s="965"/>
      <c r="J111" s="965"/>
      <c r="K111" s="965"/>
      <c r="L111" s="965"/>
      <c r="M111" s="965"/>
      <c r="N111" s="965"/>
      <c r="O111" s="965"/>
      <c r="P111" s="965"/>
      <c r="Q111" s="965"/>
      <c r="R111" s="965"/>
      <c r="S111" s="965"/>
      <c r="T111" s="965"/>
    </row>
    <row r="112" spans="1:20" x14ac:dyDescent="0.55000000000000004">
      <c r="C112" s="965"/>
      <c r="D112" s="965"/>
      <c r="E112" s="965"/>
      <c r="F112" s="965"/>
      <c r="G112" s="965"/>
      <c r="H112" s="965"/>
      <c r="I112" s="965"/>
      <c r="J112" s="965"/>
      <c r="K112" s="965"/>
      <c r="L112" s="965"/>
      <c r="M112" s="965"/>
      <c r="N112" s="965"/>
      <c r="O112" s="965"/>
      <c r="P112" s="965"/>
      <c r="Q112" s="965"/>
      <c r="R112" s="965"/>
      <c r="S112" s="965"/>
      <c r="T112" s="965"/>
    </row>
    <row r="113" spans="3:20" x14ac:dyDescent="0.55000000000000004">
      <c r="C113" s="965"/>
      <c r="D113" s="965"/>
      <c r="E113" s="965"/>
      <c r="F113" s="965"/>
      <c r="G113" s="965"/>
      <c r="H113" s="965"/>
      <c r="I113" s="965"/>
      <c r="J113" s="965"/>
      <c r="K113" s="965"/>
      <c r="L113" s="965"/>
      <c r="M113" s="965"/>
      <c r="N113" s="965"/>
      <c r="O113" s="965"/>
      <c r="P113" s="965"/>
      <c r="Q113" s="965"/>
      <c r="R113" s="965"/>
      <c r="S113" s="965"/>
      <c r="T113" s="965"/>
    </row>
    <row r="114" spans="3:20" x14ac:dyDescent="0.55000000000000004">
      <c r="C114" s="965"/>
      <c r="D114" s="965"/>
      <c r="E114" s="965"/>
      <c r="F114" s="965"/>
      <c r="G114" s="965"/>
      <c r="H114" s="965"/>
      <c r="I114" s="965"/>
      <c r="J114" s="965"/>
      <c r="K114" s="965"/>
      <c r="L114" s="965"/>
      <c r="M114" s="965"/>
      <c r="N114" s="965"/>
      <c r="O114" s="965"/>
      <c r="P114" s="965"/>
      <c r="Q114" s="965"/>
      <c r="R114" s="965"/>
      <c r="S114" s="965"/>
      <c r="T114" s="965"/>
    </row>
    <row r="115" spans="3:20" x14ac:dyDescent="0.55000000000000004">
      <c r="C115" s="965"/>
      <c r="D115" s="965"/>
      <c r="E115" s="965"/>
      <c r="F115" s="965"/>
      <c r="G115" s="965"/>
      <c r="H115" s="965"/>
      <c r="I115" s="965"/>
      <c r="J115" s="965"/>
      <c r="K115" s="965"/>
      <c r="L115" s="965"/>
      <c r="M115" s="965"/>
      <c r="N115" s="965"/>
      <c r="O115" s="965"/>
      <c r="P115" s="965"/>
      <c r="Q115" s="965"/>
      <c r="R115" s="965"/>
      <c r="S115" s="965"/>
      <c r="T115" s="965"/>
    </row>
    <row r="116" spans="3:20" x14ac:dyDescent="0.55000000000000004">
      <c r="C116" s="965"/>
      <c r="D116" s="965"/>
      <c r="E116" s="965"/>
      <c r="F116" s="965"/>
      <c r="G116" s="965"/>
      <c r="H116" s="965"/>
      <c r="I116" s="965"/>
      <c r="J116" s="965"/>
      <c r="K116" s="965"/>
      <c r="L116" s="965"/>
      <c r="M116" s="965"/>
      <c r="N116" s="965"/>
      <c r="O116" s="965"/>
      <c r="P116" s="965"/>
      <c r="Q116" s="965"/>
      <c r="R116" s="965"/>
      <c r="S116" s="965"/>
      <c r="T116" s="965"/>
    </row>
    <row r="117" spans="3:20" x14ac:dyDescent="0.55000000000000004">
      <c r="C117" s="965"/>
      <c r="D117" s="965"/>
      <c r="E117" s="965"/>
      <c r="F117" s="965"/>
      <c r="G117" s="965"/>
      <c r="H117" s="965"/>
      <c r="I117" s="965"/>
      <c r="J117" s="965"/>
      <c r="K117" s="965"/>
      <c r="L117" s="965"/>
      <c r="M117" s="965"/>
      <c r="N117" s="965"/>
      <c r="O117" s="965"/>
      <c r="P117" s="965"/>
      <c r="Q117" s="965"/>
      <c r="R117" s="965"/>
      <c r="S117" s="965"/>
      <c r="T117" s="965"/>
    </row>
    <row r="118" spans="3:20" x14ac:dyDescent="0.55000000000000004">
      <c r="C118" s="965"/>
      <c r="D118" s="965"/>
      <c r="E118" s="965"/>
      <c r="F118" s="965"/>
      <c r="G118" s="965"/>
      <c r="H118" s="965"/>
      <c r="I118" s="965"/>
      <c r="J118" s="965"/>
      <c r="K118" s="965"/>
      <c r="L118" s="965"/>
      <c r="M118" s="965"/>
      <c r="N118" s="965"/>
      <c r="O118" s="965"/>
      <c r="P118" s="965"/>
      <c r="Q118" s="965"/>
      <c r="R118" s="965"/>
      <c r="S118" s="965"/>
      <c r="T118" s="965"/>
    </row>
    <row r="119" spans="3:20" x14ac:dyDescent="0.55000000000000004">
      <c r="C119" s="965"/>
      <c r="D119" s="965"/>
      <c r="E119" s="965"/>
      <c r="F119" s="965"/>
      <c r="G119" s="965"/>
      <c r="H119" s="965"/>
      <c r="I119" s="965"/>
      <c r="J119" s="965"/>
      <c r="K119" s="965"/>
      <c r="L119" s="965"/>
      <c r="M119" s="965"/>
      <c r="N119" s="965"/>
      <c r="O119" s="965"/>
      <c r="P119" s="965"/>
      <c r="Q119" s="965"/>
      <c r="R119" s="965"/>
      <c r="S119" s="965"/>
      <c r="T119" s="965"/>
    </row>
    <row r="120" spans="3:20" x14ac:dyDescent="0.55000000000000004">
      <c r="C120" s="965"/>
      <c r="D120" s="965"/>
      <c r="E120" s="965"/>
      <c r="F120" s="965"/>
      <c r="G120" s="965"/>
      <c r="H120" s="965"/>
      <c r="I120" s="965"/>
      <c r="J120" s="965"/>
      <c r="K120" s="965"/>
      <c r="L120" s="965"/>
      <c r="M120" s="965"/>
      <c r="N120" s="965"/>
      <c r="O120" s="965"/>
      <c r="P120" s="965"/>
      <c r="Q120" s="965"/>
      <c r="R120" s="965"/>
      <c r="S120" s="965"/>
      <c r="T120" s="965"/>
    </row>
    <row r="121" spans="3:20" x14ac:dyDescent="0.55000000000000004">
      <c r="C121" s="965"/>
      <c r="D121" s="965"/>
      <c r="E121" s="965"/>
      <c r="F121" s="965"/>
      <c r="G121" s="965"/>
      <c r="H121" s="965"/>
      <c r="I121" s="965"/>
      <c r="J121" s="965"/>
      <c r="K121" s="965"/>
      <c r="L121" s="965"/>
      <c r="M121" s="965"/>
      <c r="N121" s="965"/>
      <c r="O121" s="965"/>
      <c r="P121" s="965"/>
      <c r="Q121" s="965"/>
      <c r="R121" s="965"/>
      <c r="S121" s="965"/>
      <c r="T121" s="965"/>
    </row>
    <row r="122" spans="3:20" x14ac:dyDescent="0.55000000000000004">
      <c r="C122" s="965"/>
      <c r="D122" s="965"/>
      <c r="E122" s="965"/>
      <c r="F122" s="965"/>
      <c r="G122" s="965"/>
      <c r="H122" s="965"/>
      <c r="I122" s="965"/>
      <c r="J122" s="965"/>
      <c r="K122" s="965"/>
      <c r="L122" s="965"/>
      <c r="M122" s="965"/>
      <c r="N122" s="965"/>
      <c r="O122" s="965"/>
      <c r="P122" s="965"/>
      <c r="Q122" s="965"/>
      <c r="R122" s="965"/>
      <c r="S122" s="965"/>
      <c r="T122" s="965"/>
    </row>
    <row r="123" spans="3:20" x14ac:dyDescent="0.55000000000000004">
      <c r="C123" s="965"/>
      <c r="D123" s="965"/>
      <c r="E123" s="965"/>
      <c r="F123" s="965"/>
      <c r="G123" s="965"/>
      <c r="H123" s="965"/>
      <c r="I123" s="965"/>
      <c r="J123" s="965"/>
      <c r="K123" s="965"/>
      <c r="L123" s="965"/>
      <c r="M123" s="965"/>
      <c r="N123" s="965"/>
      <c r="O123" s="965"/>
      <c r="P123" s="965"/>
      <c r="Q123" s="965"/>
      <c r="R123" s="965"/>
      <c r="S123" s="965"/>
      <c r="T123" s="965"/>
    </row>
    <row r="124" spans="3:20" x14ac:dyDescent="0.55000000000000004">
      <c r="C124" s="965"/>
      <c r="D124" s="965"/>
      <c r="E124" s="965"/>
      <c r="F124" s="965"/>
      <c r="G124" s="965"/>
      <c r="H124" s="965"/>
      <c r="I124" s="965"/>
      <c r="J124" s="965"/>
      <c r="K124" s="965"/>
      <c r="L124" s="965"/>
      <c r="M124" s="965"/>
      <c r="N124" s="965"/>
      <c r="O124" s="965"/>
      <c r="P124" s="965"/>
      <c r="Q124" s="965"/>
      <c r="R124" s="965"/>
      <c r="S124" s="965"/>
      <c r="T124" s="965"/>
    </row>
    <row r="125" spans="3:20" x14ac:dyDescent="0.55000000000000004">
      <c r="C125" s="965"/>
      <c r="D125" s="965"/>
      <c r="E125" s="965"/>
      <c r="F125" s="965"/>
      <c r="G125" s="965"/>
      <c r="H125" s="965"/>
      <c r="I125" s="965"/>
      <c r="J125" s="965"/>
      <c r="K125" s="965"/>
      <c r="L125" s="965"/>
      <c r="M125" s="965"/>
      <c r="N125" s="965"/>
      <c r="O125" s="965"/>
      <c r="P125" s="965"/>
      <c r="Q125" s="965"/>
      <c r="R125" s="965"/>
      <c r="S125" s="965"/>
      <c r="T125" s="965"/>
    </row>
    <row r="126" spans="3:20" x14ac:dyDescent="0.55000000000000004">
      <c r="C126" s="965"/>
      <c r="D126" s="965"/>
      <c r="E126" s="965"/>
      <c r="F126" s="965"/>
      <c r="G126" s="965"/>
      <c r="H126" s="965"/>
      <c r="I126" s="965"/>
      <c r="J126" s="965"/>
      <c r="K126" s="965"/>
      <c r="L126" s="965"/>
      <c r="M126" s="965"/>
      <c r="N126" s="965"/>
      <c r="O126" s="965"/>
      <c r="P126" s="965"/>
      <c r="Q126" s="965"/>
      <c r="R126" s="965"/>
      <c r="S126" s="965"/>
      <c r="T126" s="965"/>
    </row>
    <row r="127" spans="3:20" x14ac:dyDescent="0.55000000000000004">
      <c r="C127" s="965"/>
      <c r="D127" s="965"/>
      <c r="E127" s="965"/>
      <c r="F127" s="965"/>
      <c r="G127" s="965"/>
      <c r="H127" s="965"/>
      <c r="I127" s="965"/>
      <c r="J127" s="965"/>
      <c r="K127" s="965"/>
      <c r="L127" s="965"/>
      <c r="M127" s="965"/>
      <c r="N127" s="965"/>
      <c r="O127" s="965"/>
      <c r="P127" s="965"/>
      <c r="Q127" s="965"/>
      <c r="R127" s="965"/>
      <c r="S127" s="965"/>
      <c r="T127" s="965"/>
    </row>
    <row r="128" spans="3:20" x14ac:dyDescent="0.55000000000000004">
      <c r="C128" s="965"/>
      <c r="D128" s="965"/>
      <c r="E128" s="965"/>
      <c r="F128" s="965"/>
      <c r="G128" s="965"/>
      <c r="H128" s="965"/>
      <c r="I128" s="965"/>
      <c r="J128" s="965"/>
      <c r="K128" s="965"/>
      <c r="L128" s="965"/>
      <c r="M128" s="965"/>
      <c r="N128" s="965"/>
      <c r="O128" s="965"/>
      <c r="P128" s="965"/>
      <c r="Q128" s="965"/>
      <c r="R128" s="965"/>
      <c r="S128" s="965"/>
      <c r="T128" s="965"/>
    </row>
    <row r="129" spans="3:20" x14ac:dyDescent="0.55000000000000004">
      <c r="C129" s="965"/>
      <c r="D129" s="965"/>
      <c r="E129" s="965"/>
      <c r="F129" s="965"/>
      <c r="G129" s="965"/>
      <c r="H129" s="965"/>
      <c r="I129" s="965"/>
      <c r="J129" s="965"/>
      <c r="K129" s="965"/>
      <c r="L129" s="965"/>
      <c r="M129" s="965"/>
      <c r="N129" s="965"/>
      <c r="O129" s="965"/>
      <c r="P129" s="965"/>
      <c r="Q129" s="965"/>
      <c r="R129" s="965"/>
      <c r="S129" s="965"/>
      <c r="T129" s="965"/>
    </row>
    <row r="130" spans="3:20" x14ac:dyDescent="0.55000000000000004">
      <c r="C130" s="965"/>
      <c r="D130" s="965"/>
      <c r="E130" s="965"/>
      <c r="F130" s="965"/>
      <c r="G130" s="965"/>
      <c r="H130" s="965"/>
      <c r="I130" s="965"/>
      <c r="J130" s="965"/>
      <c r="K130" s="965"/>
      <c r="L130" s="965"/>
      <c r="M130" s="965"/>
      <c r="N130" s="965"/>
      <c r="O130" s="965"/>
      <c r="P130" s="965"/>
      <c r="Q130" s="965"/>
      <c r="R130" s="965"/>
      <c r="S130" s="965"/>
      <c r="T130" s="965"/>
    </row>
    <row r="131" spans="3:20" x14ac:dyDescent="0.55000000000000004">
      <c r="C131" s="965"/>
      <c r="D131" s="965"/>
      <c r="E131" s="965"/>
      <c r="F131" s="965"/>
      <c r="G131" s="965"/>
      <c r="H131" s="965"/>
      <c r="I131" s="965"/>
      <c r="J131" s="965"/>
      <c r="K131" s="965"/>
      <c r="L131" s="965"/>
      <c r="M131" s="965"/>
      <c r="N131" s="965"/>
      <c r="O131" s="965"/>
      <c r="P131" s="965"/>
      <c r="Q131" s="965"/>
      <c r="R131" s="965"/>
      <c r="S131" s="965"/>
      <c r="T131" s="965"/>
    </row>
    <row r="132" spans="3:20" x14ac:dyDescent="0.55000000000000004">
      <c r="C132" s="965"/>
      <c r="D132" s="965"/>
      <c r="E132" s="965"/>
      <c r="F132" s="965"/>
      <c r="G132" s="965"/>
      <c r="H132" s="965"/>
      <c r="I132" s="965"/>
      <c r="J132" s="965"/>
      <c r="K132" s="965"/>
      <c r="L132" s="965"/>
      <c r="M132" s="965"/>
      <c r="N132" s="965"/>
      <c r="O132" s="965"/>
      <c r="P132" s="965"/>
      <c r="Q132" s="965"/>
      <c r="R132" s="965"/>
      <c r="S132" s="965"/>
      <c r="T132" s="965"/>
    </row>
    <row r="133" spans="3:20" x14ac:dyDescent="0.55000000000000004">
      <c r="C133" s="965"/>
      <c r="D133" s="965"/>
      <c r="E133" s="965"/>
      <c r="F133" s="965"/>
      <c r="G133" s="965"/>
      <c r="H133" s="965"/>
      <c r="I133" s="965"/>
      <c r="J133" s="965"/>
      <c r="K133" s="965"/>
      <c r="L133" s="965"/>
      <c r="M133" s="965"/>
      <c r="N133" s="965"/>
      <c r="O133" s="965"/>
      <c r="P133" s="965"/>
      <c r="Q133" s="965"/>
      <c r="R133" s="965"/>
      <c r="S133" s="965"/>
      <c r="T133" s="965"/>
    </row>
    <row r="134" spans="3:20" x14ac:dyDescent="0.55000000000000004">
      <c r="C134" s="965"/>
      <c r="D134" s="965"/>
      <c r="E134" s="965"/>
      <c r="F134" s="965"/>
      <c r="G134" s="965"/>
      <c r="H134" s="965"/>
      <c r="I134" s="965"/>
      <c r="J134" s="965"/>
      <c r="K134" s="965"/>
      <c r="L134" s="965"/>
      <c r="M134" s="965"/>
      <c r="N134" s="965"/>
      <c r="O134" s="965"/>
      <c r="P134" s="965"/>
      <c r="Q134" s="965"/>
      <c r="R134" s="965"/>
      <c r="S134" s="965"/>
      <c r="T134" s="965"/>
    </row>
    <row r="135" spans="3:20" x14ac:dyDescent="0.55000000000000004">
      <c r="C135" s="965"/>
      <c r="D135" s="965"/>
      <c r="E135" s="965"/>
      <c r="F135" s="965"/>
      <c r="G135" s="965"/>
      <c r="H135" s="965"/>
      <c r="I135" s="965"/>
      <c r="J135" s="965"/>
      <c r="K135" s="965"/>
      <c r="L135" s="965"/>
      <c r="M135" s="965"/>
      <c r="N135" s="965"/>
      <c r="O135" s="965"/>
      <c r="P135" s="965"/>
      <c r="Q135" s="965"/>
      <c r="R135" s="965"/>
      <c r="S135" s="965"/>
      <c r="T135" s="965"/>
    </row>
    <row r="136" spans="3:20" x14ac:dyDescent="0.55000000000000004">
      <c r="C136" s="965"/>
      <c r="D136" s="965"/>
      <c r="E136" s="965"/>
      <c r="F136" s="965"/>
      <c r="G136" s="965"/>
      <c r="H136" s="965"/>
      <c r="I136" s="965"/>
      <c r="J136" s="965"/>
      <c r="K136" s="965"/>
      <c r="L136" s="965"/>
      <c r="M136" s="965"/>
      <c r="N136" s="965"/>
      <c r="O136" s="965"/>
      <c r="P136" s="965"/>
      <c r="Q136" s="965"/>
      <c r="R136" s="965"/>
      <c r="S136" s="965"/>
      <c r="T136" s="965"/>
    </row>
    <row r="137" spans="3:20" x14ac:dyDescent="0.55000000000000004">
      <c r="C137" s="965"/>
      <c r="D137" s="965"/>
      <c r="E137" s="965"/>
      <c r="F137" s="965"/>
      <c r="G137" s="965"/>
      <c r="H137" s="965"/>
      <c r="I137" s="965"/>
      <c r="J137" s="965"/>
      <c r="K137" s="965"/>
      <c r="L137" s="965"/>
      <c r="M137" s="965"/>
      <c r="N137" s="965"/>
      <c r="O137" s="965"/>
      <c r="P137" s="965"/>
      <c r="Q137" s="965"/>
      <c r="R137" s="965"/>
      <c r="S137" s="965"/>
      <c r="T137" s="965"/>
    </row>
    <row r="138" spans="3:20" x14ac:dyDescent="0.55000000000000004">
      <c r="C138" s="965"/>
      <c r="D138" s="965"/>
      <c r="E138" s="965"/>
      <c r="F138" s="965"/>
      <c r="G138" s="965"/>
      <c r="H138" s="965"/>
      <c r="I138" s="965"/>
      <c r="J138" s="965"/>
      <c r="K138" s="965"/>
      <c r="L138" s="965"/>
      <c r="M138" s="965"/>
      <c r="N138" s="965"/>
      <c r="O138" s="965"/>
      <c r="P138" s="965"/>
      <c r="Q138" s="965"/>
      <c r="R138" s="965"/>
      <c r="S138" s="965"/>
      <c r="T138" s="965"/>
    </row>
    <row r="139" spans="3:20" x14ac:dyDescent="0.55000000000000004">
      <c r="C139" s="965"/>
      <c r="D139" s="965"/>
      <c r="E139" s="965"/>
      <c r="F139" s="965"/>
      <c r="G139" s="965"/>
      <c r="H139" s="965"/>
      <c r="I139" s="965"/>
      <c r="J139" s="965"/>
      <c r="K139" s="965"/>
      <c r="L139" s="965"/>
      <c r="M139" s="965"/>
      <c r="N139" s="965"/>
      <c r="O139" s="965"/>
      <c r="P139" s="965"/>
      <c r="Q139" s="965"/>
      <c r="R139" s="965"/>
      <c r="S139" s="965"/>
      <c r="T139" s="965"/>
    </row>
    <row r="140" spans="3:20" x14ac:dyDescent="0.55000000000000004">
      <c r="C140" s="965"/>
      <c r="D140" s="965"/>
      <c r="E140" s="965"/>
      <c r="F140" s="965"/>
      <c r="G140" s="965"/>
      <c r="H140" s="965"/>
      <c r="I140" s="965"/>
      <c r="J140" s="965"/>
      <c r="K140" s="965"/>
      <c r="L140" s="965"/>
      <c r="M140" s="965"/>
      <c r="N140" s="965"/>
      <c r="O140" s="965"/>
      <c r="P140" s="965"/>
      <c r="Q140" s="965"/>
      <c r="R140" s="965"/>
      <c r="S140" s="965"/>
      <c r="T140" s="965"/>
    </row>
    <row r="141" spans="3:20" x14ac:dyDescent="0.55000000000000004">
      <c r="C141" s="965"/>
      <c r="D141" s="965"/>
      <c r="E141" s="965"/>
      <c r="F141" s="965"/>
      <c r="G141" s="965"/>
      <c r="H141" s="965"/>
      <c r="I141" s="965"/>
      <c r="J141" s="965"/>
      <c r="K141" s="965"/>
      <c r="L141" s="965"/>
      <c r="M141" s="965"/>
      <c r="N141" s="965"/>
      <c r="O141" s="965"/>
      <c r="P141" s="965"/>
      <c r="Q141" s="965"/>
      <c r="R141" s="965"/>
      <c r="S141" s="965"/>
      <c r="T141" s="965"/>
    </row>
    <row r="142" spans="3:20" x14ac:dyDescent="0.55000000000000004">
      <c r="C142" s="965"/>
      <c r="D142" s="965"/>
      <c r="E142" s="965"/>
      <c r="F142" s="965"/>
      <c r="G142" s="965"/>
      <c r="H142" s="965"/>
      <c r="I142" s="965"/>
      <c r="J142" s="965"/>
      <c r="K142" s="965"/>
      <c r="L142" s="965"/>
      <c r="M142" s="965"/>
      <c r="N142" s="965"/>
      <c r="O142" s="965"/>
      <c r="P142" s="965"/>
      <c r="Q142" s="965"/>
      <c r="R142" s="965"/>
      <c r="S142" s="965"/>
      <c r="T142" s="965"/>
    </row>
    <row r="143" spans="3:20" x14ac:dyDescent="0.55000000000000004">
      <c r="C143" s="965"/>
      <c r="D143" s="965"/>
      <c r="E143" s="965"/>
      <c r="F143" s="965"/>
      <c r="G143" s="965"/>
      <c r="H143" s="965"/>
      <c r="I143" s="965"/>
      <c r="J143" s="965"/>
      <c r="K143" s="965"/>
      <c r="L143" s="965"/>
      <c r="M143" s="965"/>
      <c r="N143" s="965"/>
      <c r="O143" s="965"/>
      <c r="P143" s="965"/>
      <c r="Q143" s="965"/>
      <c r="R143" s="965"/>
      <c r="S143" s="965"/>
      <c r="T143" s="965"/>
    </row>
  </sheetData>
  <sheetProtection sheet="1" objects="1" scenarios="1" selectLockedCells="1"/>
  <autoFilter ref="A2:U108" xr:uid="{CEAD5D9C-43AA-435D-9931-25FBA9071E8D}">
    <filterColumn colId="2" showButton="0"/>
    <filterColumn colId="4" showButton="0"/>
    <filterColumn colId="6" showButton="0"/>
    <filterColumn colId="7" showButton="0"/>
    <filterColumn colId="8" showButton="0"/>
    <filterColumn colId="10" showButton="0"/>
    <filterColumn colId="11" showButton="0"/>
    <filterColumn colId="12" showButton="0"/>
    <filterColumn colId="13" showButton="0"/>
    <filterColumn colId="15" showButton="0"/>
    <filterColumn colId="16" showButton="0"/>
    <filterColumn colId="18" showButton="0"/>
  </autoFilter>
  <mergeCells count="712">
    <mergeCell ref="C143:D143"/>
    <mergeCell ref="E143:F143"/>
    <mergeCell ref="G143:J143"/>
    <mergeCell ref="K143:O143"/>
    <mergeCell ref="P143:R143"/>
    <mergeCell ref="S143:T143"/>
    <mergeCell ref="C142:D142"/>
    <mergeCell ref="E142:F142"/>
    <mergeCell ref="G142:J142"/>
    <mergeCell ref="K142:O142"/>
    <mergeCell ref="P142:R142"/>
    <mergeCell ref="S142:T142"/>
    <mergeCell ref="C141:D141"/>
    <mergeCell ref="E141:F141"/>
    <mergeCell ref="G141:J141"/>
    <mergeCell ref="K141:O141"/>
    <mergeCell ref="P141:R141"/>
    <mergeCell ref="S141:T141"/>
    <mergeCell ref="C140:D140"/>
    <mergeCell ref="E140:F140"/>
    <mergeCell ref="G140:J140"/>
    <mergeCell ref="K140:O140"/>
    <mergeCell ref="P140:R140"/>
    <mergeCell ref="S140:T140"/>
    <mergeCell ref="C139:D139"/>
    <mergeCell ref="E139:F139"/>
    <mergeCell ref="G139:J139"/>
    <mergeCell ref="K139:O139"/>
    <mergeCell ref="P139:R139"/>
    <mergeCell ref="S139:T139"/>
    <mergeCell ref="C138:D138"/>
    <mergeCell ref="E138:F138"/>
    <mergeCell ref="G138:J138"/>
    <mergeCell ref="K138:O138"/>
    <mergeCell ref="P138:R138"/>
    <mergeCell ref="S138:T138"/>
    <mergeCell ref="C137:D137"/>
    <mergeCell ref="E137:F137"/>
    <mergeCell ref="G137:J137"/>
    <mergeCell ref="K137:O137"/>
    <mergeCell ref="P137:R137"/>
    <mergeCell ref="S137:T137"/>
    <mergeCell ref="C136:D136"/>
    <mergeCell ref="E136:F136"/>
    <mergeCell ref="G136:J136"/>
    <mergeCell ref="K136:O136"/>
    <mergeCell ref="P136:R136"/>
    <mergeCell ref="S136:T136"/>
    <mergeCell ref="C135:D135"/>
    <mergeCell ref="E135:F135"/>
    <mergeCell ref="G135:J135"/>
    <mergeCell ref="K135:O135"/>
    <mergeCell ref="P135:R135"/>
    <mergeCell ref="S135:T135"/>
    <mergeCell ref="C134:D134"/>
    <mergeCell ref="E134:F134"/>
    <mergeCell ref="G134:J134"/>
    <mergeCell ref="K134:O134"/>
    <mergeCell ref="P134:R134"/>
    <mergeCell ref="S134:T134"/>
    <mergeCell ref="C133:D133"/>
    <mergeCell ref="E133:F133"/>
    <mergeCell ref="G133:J133"/>
    <mergeCell ref="K133:O133"/>
    <mergeCell ref="P133:R133"/>
    <mergeCell ref="S133:T133"/>
    <mergeCell ref="C132:D132"/>
    <mergeCell ref="E132:F132"/>
    <mergeCell ref="G132:J132"/>
    <mergeCell ref="K132:O132"/>
    <mergeCell ref="P132:R132"/>
    <mergeCell ref="S132:T132"/>
    <mergeCell ref="C131:D131"/>
    <mergeCell ref="E131:F131"/>
    <mergeCell ref="G131:J131"/>
    <mergeCell ref="K131:O131"/>
    <mergeCell ref="P131:R131"/>
    <mergeCell ref="S131:T131"/>
    <mergeCell ref="C130:D130"/>
    <mergeCell ref="E130:F130"/>
    <mergeCell ref="G130:J130"/>
    <mergeCell ref="K130:O130"/>
    <mergeCell ref="P130:R130"/>
    <mergeCell ref="S130:T130"/>
    <mergeCell ref="C129:D129"/>
    <mergeCell ref="E129:F129"/>
    <mergeCell ref="G129:J129"/>
    <mergeCell ref="K129:O129"/>
    <mergeCell ref="P129:R129"/>
    <mergeCell ref="S129:T129"/>
    <mergeCell ref="C128:D128"/>
    <mergeCell ref="E128:F128"/>
    <mergeCell ref="G128:J128"/>
    <mergeCell ref="K128:O128"/>
    <mergeCell ref="P128:R128"/>
    <mergeCell ref="S128:T128"/>
    <mergeCell ref="C127:D127"/>
    <mergeCell ref="E127:F127"/>
    <mergeCell ref="G127:J127"/>
    <mergeCell ref="K127:O127"/>
    <mergeCell ref="P127:R127"/>
    <mergeCell ref="S127:T127"/>
    <mergeCell ref="C126:D126"/>
    <mergeCell ref="E126:F126"/>
    <mergeCell ref="G126:J126"/>
    <mergeCell ref="K126:O126"/>
    <mergeCell ref="P126:R126"/>
    <mergeCell ref="S126:T126"/>
    <mergeCell ref="C125:D125"/>
    <mergeCell ref="E125:F125"/>
    <mergeCell ref="G125:J125"/>
    <mergeCell ref="K125:O125"/>
    <mergeCell ref="P125:R125"/>
    <mergeCell ref="S125:T125"/>
    <mergeCell ref="C124:D124"/>
    <mergeCell ref="E124:F124"/>
    <mergeCell ref="G124:J124"/>
    <mergeCell ref="K124:O124"/>
    <mergeCell ref="P124:R124"/>
    <mergeCell ref="S124:T124"/>
    <mergeCell ref="C123:D123"/>
    <mergeCell ref="E123:F123"/>
    <mergeCell ref="G123:J123"/>
    <mergeCell ref="K123:O123"/>
    <mergeCell ref="P123:R123"/>
    <mergeCell ref="S123:T123"/>
    <mergeCell ref="C122:D122"/>
    <mergeCell ref="E122:F122"/>
    <mergeCell ref="G122:J122"/>
    <mergeCell ref="K122:O122"/>
    <mergeCell ref="P122:R122"/>
    <mergeCell ref="S122:T122"/>
    <mergeCell ref="C121:D121"/>
    <mergeCell ref="E121:F121"/>
    <mergeCell ref="G121:J121"/>
    <mergeCell ref="K121:O121"/>
    <mergeCell ref="P121:R121"/>
    <mergeCell ref="S121:T121"/>
    <mergeCell ref="C120:D120"/>
    <mergeCell ref="E120:F120"/>
    <mergeCell ref="G120:J120"/>
    <mergeCell ref="K120:O120"/>
    <mergeCell ref="P120:R120"/>
    <mergeCell ref="S120:T120"/>
    <mergeCell ref="C119:D119"/>
    <mergeCell ref="E119:F119"/>
    <mergeCell ref="G119:J119"/>
    <mergeCell ref="K119:O119"/>
    <mergeCell ref="P119:R119"/>
    <mergeCell ref="S119:T119"/>
    <mergeCell ref="C118:D118"/>
    <mergeCell ref="E118:F118"/>
    <mergeCell ref="G118:J118"/>
    <mergeCell ref="K118:O118"/>
    <mergeCell ref="P118:R118"/>
    <mergeCell ref="S118:T118"/>
    <mergeCell ref="C117:D117"/>
    <mergeCell ref="E117:F117"/>
    <mergeCell ref="G117:J117"/>
    <mergeCell ref="K117:O117"/>
    <mergeCell ref="P117:R117"/>
    <mergeCell ref="S117:T117"/>
    <mergeCell ref="C116:D116"/>
    <mergeCell ref="E116:F116"/>
    <mergeCell ref="G116:J116"/>
    <mergeCell ref="K116:O116"/>
    <mergeCell ref="P116:R116"/>
    <mergeCell ref="S116:T116"/>
    <mergeCell ref="C115:D115"/>
    <mergeCell ref="E115:F115"/>
    <mergeCell ref="G115:J115"/>
    <mergeCell ref="K115:O115"/>
    <mergeCell ref="P115:R115"/>
    <mergeCell ref="S115:T115"/>
    <mergeCell ref="C114:D114"/>
    <mergeCell ref="E114:F114"/>
    <mergeCell ref="G114:J114"/>
    <mergeCell ref="K114:O114"/>
    <mergeCell ref="P114:R114"/>
    <mergeCell ref="S114:T114"/>
    <mergeCell ref="C113:D113"/>
    <mergeCell ref="E113:F113"/>
    <mergeCell ref="G113:J113"/>
    <mergeCell ref="K113:O113"/>
    <mergeCell ref="P113:R113"/>
    <mergeCell ref="S113:T113"/>
    <mergeCell ref="C112:D112"/>
    <mergeCell ref="E112:F112"/>
    <mergeCell ref="G112:J112"/>
    <mergeCell ref="K112:O112"/>
    <mergeCell ref="P112:R112"/>
    <mergeCell ref="S112:T112"/>
    <mergeCell ref="C111:D111"/>
    <mergeCell ref="E111:F111"/>
    <mergeCell ref="G111:J111"/>
    <mergeCell ref="K111:O111"/>
    <mergeCell ref="P111:R111"/>
    <mergeCell ref="S111:T111"/>
    <mergeCell ref="C110:D110"/>
    <mergeCell ref="E110:F110"/>
    <mergeCell ref="G110:J110"/>
    <mergeCell ref="K110:O110"/>
    <mergeCell ref="P110:R110"/>
    <mergeCell ref="S110:T110"/>
    <mergeCell ref="S105:T105"/>
    <mergeCell ref="C106:D106"/>
    <mergeCell ref="E106:F106"/>
    <mergeCell ref="G106:J106"/>
    <mergeCell ref="K106:O106"/>
    <mergeCell ref="P106:R106"/>
    <mergeCell ref="S106:T106"/>
    <mergeCell ref="C109:D109"/>
    <mergeCell ref="E109:F109"/>
    <mergeCell ref="G109:J109"/>
    <mergeCell ref="K109:O109"/>
    <mergeCell ref="P109:R109"/>
    <mergeCell ref="S109:T109"/>
    <mergeCell ref="C108:D108"/>
    <mergeCell ref="E108:F108"/>
    <mergeCell ref="G108:J108"/>
    <mergeCell ref="K108:O108"/>
    <mergeCell ref="P108:R108"/>
    <mergeCell ref="S108:T108"/>
    <mergeCell ref="S103:T103"/>
    <mergeCell ref="C104:D104"/>
    <mergeCell ref="E104:F104"/>
    <mergeCell ref="G104:J104"/>
    <mergeCell ref="K104:O104"/>
    <mergeCell ref="P104:R104"/>
    <mergeCell ref="S104:T104"/>
    <mergeCell ref="A103:A108"/>
    <mergeCell ref="C103:D103"/>
    <mergeCell ref="E103:F103"/>
    <mergeCell ref="G103:J103"/>
    <mergeCell ref="K103:O103"/>
    <mergeCell ref="P103:R103"/>
    <mergeCell ref="C105:D105"/>
    <mergeCell ref="E105:F105"/>
    <mergeCell ref="G105:J105"/>
    <mergeCell ref="K105:O105"/>
    <mergeCell ref="C107:D107"/>
    <mergeCell ref="E107:F107"/>
    <mergeCell ref="G107:J107"/>
    <mergeCell ref="K107:O107"/>
    <mergeCell ref="P107:R107"/>
    <mergeCell ref="S107:T107"/>
    <mergeCell ref="P105:R105"/>
    <mergeCell ref="C102:D102"/>
    <mergeCell ref="E102:F102"/>
    <mergeCell ref="G102:J102"/>
    <mergeCell ref="K102:O102"/>
    <mergeCell ref="P102:R102"/>
    <mergeCell ref="S102:T102"/>
    <mergeCell ref="S99:T100"/>
    <mergeCell ref="C101:D101"/>
    <mergeCell ref="E101:F101"/>
    <mergeCell ref="G101:J101"/>
    <mergeCell ref="K101:O101"/>
    <mergeCell ref="P101:R101"/>
    <mergeCell ref="S101:T101"/>
    <mergeCell ref="P94:R95"/>
    <mergeCell ref="S94:T95"/>
    <mergeCell ref="C96:D96"/>
    <mergeCell ref="E96:F96"/>
    <mergeCell ref="G96:J96"/>
    <mergeCell ref="K96:O96"/>
    <mergeCell ref="P96:R96"/>
    <mergeCell ref="S96:T96"/>
    <mergeCell ref="B99:B100"/>
    <mergeCell ref="C99:D100"/>
    <mergeCell ref="E99:F100"/>
    <mergeCell ref="G99:J100"/>
    <mergeCell ref="K99:O100"/>
    <mergeCell ref="P99:R100"/>
    <mergeCell ref="C98:D98"/>
    <mergeCell ref="E98:F98"/>
    <mergeCell ref="G98:J98"/>
    <mergeCell ref="K98:O98"/>
    <mergeCell ref="P98:R98"/>
    <mergeCell ref="C93:D93"/>
    <mergeCell ref="E93:F93"/>
    <mergeCell ref="G93:J93"/>
    <mergeCell ref="K93:O93"/>
    <mergeCell ref="P93:R93"/>
    <mergeCell ref="S93:T93"/>
    <mergeCell ref="A87:A102"/>
    <mergeCell ref="B87:B92"/>
    <mergeCell ref="C87:D92"/>
    <mergeCell ref="E87:F92"/>
    <mergeCell ref="G87:J92"/>
    <mergeCell ref="K87:O92"/>
    <mergeCell ref="B94:B95"/>
    <mergeCell ref="C94:D95"/>
    <mergeCell ref="E94:F95"/>
    <mergeCell ref="G94:J95"/>
    <mergeCell ref="S98:T98"/>
    <mergeCell ref="C97:D97"/>
    <mergeCell ref="E97:F97"/>
    <mergeCell ref="G97:J97"/>
    <mergeCell ref="K97:O97"/>
    <mergeCell ref="P97:R97"/>
    <mergeCell ref="S97:T97"/>
    <mergeCell ref="K94:O95"/>
    <mergeCell ref="S84:T84"/>
    <mergeCell ref="C85:D85"/>
    <mergeCell ref="E85:F85"/>
    <mergeCell ref="G85:J85"/>
    <mergeCell ref="K85:O85"/>
    <mergeCell ref="P85:R85"/>
    <mergeCell ref="S85:T85"/>
    <mergeCell ref="P87:R92"/>
    <mergeCell ref="S87:T92"/>
    <mergeCell ref="S82:T82"/>
    <mergeCell ref="C83:D83"/>
    <mergeCell ref="E83:F83"/>
    <mergeCell ref="G83:J83"/>
    <mergeCell ref="K83:O83"/>
    <mergeCell ref="P83:R83"/>
    <mergeCell ref="S83:T83"/>
    <mergeCell ref="A82:A86"/>
    <mergeCell ref="C82:D82"/>
    <mergeCell ref="E82:F82"/>
    <mergeCell ref="G82:J82"/>
    <mergeCell ref="K82:O82"/>
    <mergeCell ref="P82:R82"/>
    <mergeCell ref="C84:D84"/>
    <mergeCell ref="E84:F84"/>
    <mergeCell ref="G84:J84"/>
    <mergeCell ref="K84:O84"/>
    <mergeCell ref="C86:D86"/>
    <mergeCell ref="E86:F86"/>
    <mergeCell ref="G86:J86"/>
    <mergeCell ref="K86:O86"/>
    <mergeCell ref="P86:R86"/>
    <mergeCell ref="S86:T86"/>
    <mergeCell ref="P84:R84"/>
    <mergeCell ref="P79:R79"/>
    <mergeCell ref="S79:T79"/>
    <mergeCell ref="C78:D78"/>
    <mergeCell ref="E78:F78"/>
    <mergeCell ref="G78:J78"/>
    <mergeCell ref="K78:O78"/>
    <mergeCell ref="P78:R78"/>
    <mergeCell ref="S78:T78"/>
    <mergeCell ref="C81:D81"/>
    <mergeCell ref="E81:F81"/>
    <mergeCell ref="G81:J81"/>
    <mergeCell ref="K81:O81"/>
    <mergeCell ref="P81:R81"/>
    <mergeCell ref="S81:T81"/>
    <mergeCell ref="C80:D80"/>
    <mergeCell ref="E80:F80"/>
    <mergeCell ref="G80:J80"/>
    <mergeCell ref="K80:O80"/>
    <mergeCell ref="P80:R80"/>
    <mergeCell ref="S80:T80"/>
    <mergeCell ref="P76:R76"/>
    <mergeCell ref="S76:T76"/>
    <mergeCell ref="C77:D77"/>
    <mergeCell ref="E77:F77"/>
    <mergeCell ref="G77:J77"/>
    <mergeCell ref="K77:O77"/>
    <mergeCell ref="P77:R77"/>
    <mergeCell ref="S77:T77"/>
    <mergeCell ref="P72:R74"/>
    <mergeCell ref="S72:T74"/>
    <mergeCell ref="C75:D75"/>
    <mergeCell ref="E75:F75"/>
    <mergeCell ref="G75:J75"/>
    <mergeCell ref="K75:O75"/>
    <mergeCell ref="P75:R75"/>
    <mergeCell ref="S75:T75"/>
    <mergeCell ref="A72:A81"/>
    <mergeCell ref="B72:B74"/>
    <mergeCell ref="C72:D74"/>
    <mergeCell ref="E72:F74"/>
    <mergeCell ref="G72:J74"/>
    <mergeCell ref="K72:O74"/>
    <mergeCell ref="C76:D76"/>
    <mergeCell ref="E76:F76"/>
    <mergeCell ref="G76:J76"/>
    <mergeCell ref="K76:O76"/>
    <mergeCell ref="C79:D79"/>
    <mergeCell ref="E79:F79"/>
    <mergeCell ref="G79:J79"/>
    <mergeCell ref="K79:O79"/>
    <mergeCell ref="K69:O69"/>
    <mergeCell ref="P69:R69"/>
    <mergeCell ref="S69:T69"/>
    <mergeCell ref="C71:D71"/>
    <mergeCell ref="E71:F71"/>
    <mergeCell ref="G71:J71"/>
    <mergeCell ref="K71:O71"/>
    <mergeCell ref="P71:R71"/>
    <mergeCell ref="S71:T71"/>
    <mergeCell ref="C70:D70"/>
    <mergeCell ref="E70:F70"/>
    <mergeCell ref="G70:J70"/>
    <mergeCell ref="K70:O70"/>
    <mergeCell ref="P70:R70"/>
    <mergeCell ref="S70:T70"/>
    <mergeCell ref="P63:R65"/>
    <mergeCell ref="S63:T65"/>
    <mergeCell ref="C66:D66"/>
    <mergeCell ref="E66:F66"/>
    <mergeCell ref="G66:J66"/>
    <mergeCell ref="K66:O66"/>
    <mergeCell ref="P66:R66"/>
    <mergeCell ref="S66:T66"/>
    <mergeCell ref="A63:A71"/>
    <mergeCell ref="B63:B65"/>
    <mergeCell ref="C63:D65"/>
    <mergeCell ref="E63:F65"/>
    <mergeCell ref="G63:J65"/>
    <mergeCell ref="K63:O65"/>
    <mergeCell ref="B67:B68"/>
    <mergeCell ref="C67:D68"/>
    <mergeCell ref="E67:F68"/>
    <mergeCell ref="G67:J68"/>
    <mergeCell ref="K67:O68"/>
    <mergeCell ref="P67:R68"/>
    <mergeCell ref="S67:T68"/>
    <mergeCell ref="C69:D69"/>
    <mergeCell ref="E69:F69"/>
    <mergeCell ref="G69:J69"/>
    <mergeCell ref="C62:D62"/>
    <mergeCell ref="E62:F62"/>
    <mergeCell ref="G62:J62"/>
    <mergeCell ref="K62:O62"/>
    <mergeCell ref="P62:R62"/>
    <mergeCell ref="S62:T62"/>
    <mergeCell ref="C61:D61"/>
    <mergeCell ref="E61:F61"/>
    <mergeCell ref="G61:J61"/>
    <mergeCell ref="K61:O61"/>
    <mergeCell ref="P61:R61"/>
    <mergeCell ref="S61:T61"/>
    <mergeCell ref="S58:T59"/>
    <mergeCell ref="C60:D60"/>
    <mergeCell ref="E60:F60"/>
    <mergeCell ref="G60:J60"/>
    <mergeCell ref="K60:O60"/>
    <mergeCell ref="P60:R60"/>
    <mergeCell ref="S60:T60"/>
    <mergeCell ref="B58:B59"/>
    <mergeCell ref="C58:D59"/>
    <mergeCell ref="E58:F59"/>
    <mergeCell ref="G58:J59"/>
    <mergeCell ref="K58:O59"/>
    <mergeCell ref="P58:R59"/>
    <mergeCell ref="C57:D57"/>
    <mergeCell ref="E57:F57"/>
    <mergeCell ref="G57:J57"/>
    <mergeCell ref="K57:O57"/>
    <mergeCell ref="P57:R57"/>
    <mergeCell ref="S57:T57"/>
    <mergeCell ref="C56:D56"/>
    <mergeCell ref="E56:F56"/>
    <mergeCell ref="G56:J56"/>
    <mergeCell ref="K56:O56"/>
    <mergeCell ref="P56:R56"/>
    <mergeCell ref="S56:T56"/>
    <mergeCell ref="C55:D55"/>
    <mergeCell ref="E55:F55"/>
    <mergeCell ref="G55:J55"/>
    <mergeCell ref="K55:O55"/>
    <mergeCell ref="P55:R55"/>
    <mergeCell ref="S55:T55"/>
    <mergeCell ref="C54:D54"/>
    <mergeCell ref="E54:F54"/>
    <mergeCell ref="G54:J54"/>
    <mergeCell ref="K54:O54"/>
    <mergeCell ref="P54:R54"/>
    <mergeCell ref="S54:T54"/>
    <mergeCell ref="P51:R52"/>
    <mergeCell ref="S51:T52"/>
    <mergeCell ref="C53:D53"/>
    <mergeCell ref="E53:F53"/>
    <mergeCell ref="G53:J53"/>
    <mergeCell ref="K53:O53"/>
    <mergeCell ref="P53:R53"/>
    <mergeCell ref="S53:T53"/>
    <mergeCell ref="G50:J50"/>
    <mergeCell ref="S48:T48"/>
    <mergeCell ref="B49:B50"/>
    <mergeCell ref="C49:D50"/>
    <mergeCell ref="E49:F49"/>
    <mergeCell ref="G49:J49"/>
    <mergeCell ref="K49:O50"/>
    <mergeCell ref="P49:R50"/>
    <mergeCell ref="S49:T50"/>
    <mergeCell ref="E50:F50"/>
    <mergeCell ref="P44:R46"/>
    <mergeCell ref="S44:T46"/>
    <mergeCell ref="C47:D47"/>
    <mergeCell ref="E47:F47"/>
    <mergeCell ref="G47:J47"/>
    <mergeCell ref="K47:O47"/>
    <mergeCell ref="P47:R47"/>
    <mergeCell ref="S47:T47"/>
    <mergeCell ref="A44:A62"/>
    <mergeCell ref="B44:B46"/>
    <mergeCell ref="C44:D46"/>
    <mergeCell ref="E44:F46"/>
    <mergeCell ref="G44:J46"/>
    <mergeCell ref="K44:O46"/>
    <mergeCell ref="C48:D48"/>
    <mergeCell ref="E48:F48"/>
    <mergeCell ref="G48:J48"/>
    <mergeCell ref="K48:O48"/>
    <mergeCell ref="B51:B52"/>
    <mergeCell ref="C51:D52"/>
    <mergeCell ref="E51:F52"/>
    <mergeCell ref="G51:J52"/>
    <mergeCell ref="K51:O52"/>
    <mergeCell ref="P48:R48"/>
    <mergeCell ref="P41:R41"/>
    <mergeCell ref="S41:T41"/>
    <mergeCell ref="C40:D40"/>
    <mergeCell ref="E40:F40"/>
    <mergeCell ref="G40:J40"/>
    <mergeCell ref="K40:O40"/>
    <mergeCell ref="P40:R40"/>
    <mergeCell ref="S40:T40"/>
    <mergeCell ref="C43:D43"/>
    <mergeCell ref="E43:F43"/>
    <mergeCell ref="G43:J43"/>
    <mergeCell ref="K43:O43"/>
    <mergeCell ref="P43:R43"/>
    <mergeCell ref="S43:T43"/>
    <mergeCell ref="C42:D42"/>
    <mergeCell ref="E42:F42"/>
    <mergeCell ref="G42:J42"/>
    <mergeCell ref="K42:O42"/>
    <mergeCell ref="P42:R42"/>
    <mergeCell ref="S42:T42"/>
    <mergeCell ref="P38:R38"/>
    <mergeCell ref="S38:T38"/>
    <mergeCell ref="C39:D39"/>
    <mergeCell ref="E39:F39"/>
    <mergeCell ref="G39:J39"/>
    <mergeCell ref="K39:O39"/>
    <mergeCell ref="P39:R39"/>
    <mergeCell ref="S39:T39"/>
    <mergeCell ref="P35:R36"/>
    <mergeCell ref="S35:T36"/>
    <mergeCell ref="C37:D37"/>
    <mergeCell ref="E37:F37"/>
    <mergeCell ref="G37:J37"/>
    <mergeCell ref="K37:O37"/>
    <mergeCell ref="P37:R37"/>
    <mergeCell ref="S37:T37"/>
    <mergeCell ref="A35:A43"/>
    <mergeCell ref="B35:B36"/>
    <mergeCell ref="C35:D36"/>
    <mergeCell ref="E35:F36"/>
    <mergeCell ref="G35:J36"/>
    <mergeCell ref="K35:O36"/>
    <mergeCell ref="C38:D38"/>
    <mergeCell ref="E38:F38"/>
    <mergeCell ref="G38:J38"/>
    <mergeCell ref="K38:O38"/>
    <mergeCell ref="C41:D41"/>
    <mergeCell ref="E41:F41"/>
    <mergeCell ref="G41:J41"/>
    <mergeCell ref="K41:O41"/>
    <mergeCell ref="P32:R32"/>
    <mergeCell ref="S32:T32"/>
    <mergeCell ref="C34:D34"/>
    <mergeCell ref="E34:F34"/>
    <mergeCell ref="G34:J34"/>
    <mergeCell ref="K34:O34"/>
    <mergeCell ref="P34:R34"/>
    <mergeCell ref="S34:T34"/>
    <mergeCell ref="C33:D33"/>
    <mergeCell ref="E33:F33"/>
    <mergeCell ref="G33:J33"/>
    <mergeCell ref="K33:O33"/>
    <mergeCell ref="P33:R33"/>
    <mergeCell ref="S33:T33"/>
    <mergeCell ref="S28:T28"/>
    <mergeCell ref="C29:D29"/>
    <mergeCell ref="E29:F29"/>
    <mergeCell ref="G29:J29"/>
    <mergeCell ref="K29:O29"/>
    <mergeCell ref="P29:R29"/>
    <mergeCell ref="S29:T29"/>
    <mergeCell ref="A28:A34"/>
    <mergeCell ref="C28:D28"/>
    <mergeCell ref="E28:F28"/>
    <mergeCell ref="G28:J28"/>
    <mergeCell ref="K28:O28"/>
    <mergeCell ref="P28:R28"/>
    <mergeCell ref="B30:B31"/>
    <mergeCell ref="C30:D31"/>
    <mergeCell ref="E30:F31"/>
    <mergeCell ref="G30:J31"/>
    <mergeCell ref="K30:O31"/>
    <mergeCell ref="P30:R31"/>
    <mergeCell ref="S30:T31"/>
    <mergeCell ref="C32:D32"/>
    <mergeCell ref="E32:F32"/>
    <mergeCell ref="G32:J32"/>
    <mergeCell ref="K32:O32"/>
    <mergeCell ref="P26:R26"/>
    <mergeCell ref="S26:T26"/>
    <mergeCell ref="C27:D27"/>
    <mergeCell ref="E27:F27"/>
    <mergeCell ref="G27:J27"/>
    <mergeCell ref="K27:O27"/>
    <mergeCell ref="P27:R27"/>
    <mergeCell ref="S27:T27"/>
    <mergeCell ref="P23:R24"/>
    <mergeCell ref="S23:T24"/>
    <mergeCell ref="C25:D25"/>
    <mergeCell ref="E25:F25"/>
    <mergeCell ref="G25:J25"/>
    <mergeCell ref="K25:O25"/>
    <mergeCell ref="P25:R25"/>
    <mergeCell ref="S25:T25"/>
    <mergeCell ref="A23:A27"/>
    <mergeCell ref="B23:B24"/>
    <mergeCell ref="C23:D24"/>
    <mergeCell ref="E23:F24"/>
    <mergeCell ref="G23:J24"/>
    <mergeCell ref="K23:O24"/>
    <mergeCell ref="C26:D26"/>
    <mergeCell ref="E26:F26"/>
    <mergeCell ref="G26:J26"/>
    <mergeCell ref="K26:O26"/>
    <mergeCell ref="C22:D22"/>
    <mergeCell ref="E22:F22"/>
    <mergeCell ref="G22:J22"/>
    <mergeCell ref="K22:O22"/>
    <mergeCell ref="P22:R22"/>
    <mergeCell ref="S22:T22"/>
    <mergeCell ref="C21:D21"/>
    <mergeCell ref="E21:F21"/>
    <mergeCell ref="G21:J21"/>
    <mergeCell ref="K21:O21"/>
    <mergeCell ref="P21:R21"/>
    <mergeCell ref="S21:T21"/>
    <mergeCell ref="S16:T19"/>
    <mergeCell ref="C20:D20"/>
    <mergeCell ref="E20:F20"/>
    <mergeCell ref="G20:J20"/>
    <mergeCell ref="K20:O20"/>
    <mergeCell ref="P20:R20"/>
    <mergeCell ref="S20:T20"/>
    <mergeCell ref="B16:B19"/>
    <mergeCell ref="C16:D19"/>
    <mergeCell ref="E16:F19"/>
    <mergeCell ref="G16:J19"/>
    <mergeCell ref="K16:O19"/>
    <mergeCell ref="P16:R19"/>
    <mergeCell ref="S13:T14"/>
    <mergeCell ref="C15:D15"/>
    <mergeCell ref="E15:F15"/>
    <mergeCell ref="G15:J15"/>
    <mergeCell ref="K15:O15"/>
    <mergeCell ref="P15:R15"/>
    <mergeCell ref="S15:T15"/>
    <mergeCell ref="B13:B14"/>
    <mergeCell ref="C13:D14"/>
    <mergeCell ref="E13:F14"/>
    <mergeCell ref="G13:J14"/>
    <mergeCell ref="K13:O14"/>
    <mergeCell ref="P13:R14"/>
    <mergeCell ref="C4:D7"/>
    <mergeCell ref="E4:F7"/>
    <mergeCell ref="G4:J7"/>
    <mergeCell ref="K4:O7"/>
    <mergeCell ref="P4:R7"/>
    <mergeCell ref="S4:T7"/>
    <mergeCell ref="S9:T10"/>
    <mergeCell ref="B11:B12"/>
    <mergeCell ref="C11:D12"/>
    <mergeCell ref="E11:F12"/>
    <mergeCell ref="G11:J12"/>
    <mergeCell ref="K11:O12"/>
    <mergeCell ref="P11:R12"/>
    <mergeCell ref="S11:T12"/>
    <mergeCell ref="B9:B10"/>
    <mergeCell ref="C9:D10"/>
    <mergeCell ref="E9:F10"/>
    <mergeCell ref="G9:J10"/>
    <mergeCell ref="K9:O10"/>
    <mergeCell ref="P9:R10"/>
    <mergeCell ref="U3:W3"/>
    <mergeCell ref="U4:W4"/>
    <mergeCell ref="P1:R2"/>
    <mergeCell ref="S1:T2"/>
    <mergeCell ref="A3:A22"/>
    <mergeCell ref="C3:D3"/>
    <mergeCell ref="E3:F3"/>
    <mergeCell ref="G3:J3"/>
    <mergeCell ref="K3:O3"/>
    <mergeCell ref="P3:R3"/>
    <mergeCell ref="S3:T3"/>
    <mergeCell ref="B4:B7"/>
    <mergeCell ref="A1:A2"/>
    <mergeCell ref="B1:B2"/>
    <mergeCell ref="C1:D2"/>
    <mergeCell ref="E1:F2"/>
    <mergeCell ref="G1:J2"/>
    <mergeCell ref="K1:O2"/>
    <mergeCell ref="C8:D8"/>
    <mergeCell ref="E8:F8"/>
    <mergeCell ref="G8:J8"/>
    <mergeCell ref="K8:O8"/>
    <mergeCell ref="P8:R8"/>
    <mergeCell ref="S8:T8"/>
  </mergeCells>
  <phoneticPr fontId="2"/>
  <hyperlinks>
    <hyperlink ref="U4" location="'参考様式-共通 '!A1" display="参考様式-共通" xr:uid="{495BA079-2A7E-46D2-9B82-EBBBC82782A8}"/>
  </hyperlinks>
  <pageMargins left="0.70866141732283472" right="0.70866141732283472" top="0.74803149606299213" bottom="0.74803149606299213" header="0.31496062992125984" footer="0.31496062992125984"/>
  <pageSetup paperSize="9" scale="44" fitToHeight="0" orientation="portrait" r:id="rId1"/>
  <rowBreaks count="1" manualBreakCount="1">
    <brk id="8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CAAB-928B-4AA9-ADFE-E0AB281FB35C}">
  <sheetPr codeName="Sheet14"/>
  <dimension ref="B1:N25"/>
  <sheetViews>
    <sheetView workbookViewId="0">
      <selection activeCell="F12" sqref="F12"/>
    </sheetView>
  </sheetViews>
  <sheetFormatPr defaultRowHeight="18" x14ac:dyDescent="0.55000000000000004"/>
  <cols>
    <col min="2" max="2" width="34.6640625" customWidth="1"/>
    <col min="4" max="4" width="15.08203125" bestFit="1" customWidth="1"/>
    <col min="6" max="6" width="11" bestFit="1" customWidth="1"/>
    <col min="8" max="8" width="15.08203125" bestFit="1" customWidth="1"/>
  </cols>
  <sheetData>
    <row r="1" spans="2:14" ht="18.5" thickBot="1" x14ac:dyDescent="0.6"/>
    <row r="2" spans="2:14" x14ac:dyDescent="0.55000000000000004">
      <c r="B2" s="47"/>
      <c r="D2" s="47"/>
      <c r="F2" s="47"/>
      <c r="H2" s="47"/>
      <c r="J2" s="47"/>
      <c r="L2" s="91"/>
      <c r="N2" s="47"/>
    </row>
    <row r="3" spans="2:14" ht="18.5" thickBot="1" x14ac:dyDescent="0.6">
      <c r="B3" s="48" t="s">
        <v>72</v>
      </c>
      <c r="D3" s="48" t="s">
        <v>10</v>
      </c>
      <c r="F3" s="48" t="s">
        <v>364</v>
      </c>
      <c r="H3" s="73" t="s">
        <v>376</v>
      </c>
      <c r="J3" s="48" t="s">
        <v>600</v>
      </c>
      <c r="L3" s="92">
        <v>1</v>
      </c>
      <c r="N3" s="49" t="s">
        <v>684</v>
      </c>
    </row>
    <row r="4" spans="2:14" ht="18.5" thickBot="1" x14ac:dyDescent="0.6">
      <c r="B4" s="49" t="s">
        <v>77</v>
      </c>
      <c r="D4" s="49" t="s">
        <v>68</v>
      </c>
      <c r="F4" s="49" t="s">
        <v>365</v>
      </c>
      <c r="J4" s="48" t="s">
        <v>601</v>
      </c>
      <c r="L4" s="92">
        <v>2</v>
      </c>
    </row>
    <row r="5" spans="2:14" ht="18.5" thickBot="1" x14ac:dyDescent="0.6">
      <c r="J5" s="48" t="s">
        <v>602</v>
      </c>
      <c r="L5" s="92">
        <v>4</v>
      </c>
    </row>
    <row r="6" spans="2:14" ht="18.5" thickBot="1" x14ac:dyDescent="0.6">
      <c r="B6" s="47" t="s">
        <v>82</v>
      </c>
      <c r="J6" s="49" t="s">
        <v>397</v>
      </c>
      <c r="L6" s="93">
        <v>9</v>
      </c>
    </row>
    <row r="7" spans="2:14" x14ac:dyDescent="0.55000000000000004">
      <c r="B7" s="48" t="s">
        <v>83</v>
      </c>
    </row>
    <row r="8" spans="2:14" ht="18.5" thickBot="1" x14ac:dyDescent="0.6">
      <c r="B8" s="49" t="s">
        <v>84</v>
      </c>
    </row>
    <row r="9" spans="2:14" ht="18.5" thickBot="1" x14ac:dyDescent="0.6"/>
    <row r="10" spans="2:14" x14ac:dyDescent="0.55000000000000004">
      <c r="B10" s="47"/>
      <c r="D10" s="47"/>
      <c r="F10" s="47"/>
      <c r="H10" s="47"/>
      <c r="J10" s="47"/>
    </row>
    <row r="11" spans="2:14" x14ac:dyDescent="0.55000000000000004">
      <c r="B11" s="48" t="s">
        <v>391</v>
      </c>
      <c r="D11" s="48" t="s">
        <v>391</v>
      </c>
      <c r="F11" s="48" t="s">
        <v>625</v>
      </c>
      <c r="H11" s="48" t="s">
        <v>604</v>
      </c>
      <c r="J11" s="48">
        <v>1</v>
      </c>
    </row>
    <row r="12" spans="2:14" x14ac:dyDescent="0.55000000000000004">
      <c r="B12" s="48" t="s">
        <v>392</v>
      </c>
      <c r="D12" s="48" t="s">
        <v>392</v>
      </c>
      <c r="F12" s="48" t="s">
        <v>606</v>
      </c>
      <c r="H12" s="48" t="s">
        <v>442</v>
      </c>
      <c r="J12" s="48">
        <v>2</v>
      </c>
    </row>
    <row r="13" spans="2:14" ht="18.5" thickBot="1" x14ac:dyDescent="0.6">
      <c r="B13" s="48" t="s">
        <v>394</v>
      </c>
      <c r="D13" s="48" t="s">
        <v>394</v>
      </c>
      <c r="F13" s="48" t="s">
        <v>639</v>
      </c>
      <c r="H13" s="48" t="s">
        <v>642</v>
      </c>
      <c r="J13" s="49">
        <v>3</v>
      </c>
    </row>
    <row r="14" spans="2:14" ht="18.5" thickBot="1" x14ac:dyDescent="0.6">
      <c r="B14" s="48" t="s">
        <v>395</v>
      </c>
      <c r="D14" s="48" t="s">
        <v>395</v>
      </c>
      <c r="F14" s="49" t="s">
        <v>397</v>
      </c>
      <c r="H14" s="49" t="s">
        <v>397</v>
      </c>
    </row>
    <row r="15" spans="2:14" x14ac:dyDescent="0.55000000000000004">
      <c r="B15" s="48" t="s">
        <v>396</v>
      </c>
      <c r="D15" s="48" t="s">
        <v>627</v>
      </c>
    </row>
    <row r="16" spans="2:14" x14ac:dyDescent="0.55000000000000004">
      <c r="B16" s="48" t="s">
        <v>393</v>
      </c>
      <c r="D16" s="48" t="s">
        <v>393</v>
      </c>
    </row>
    <row r="17" spans="2:4" ht="18.5" thickBot="1" x14ac:dyDescent="0.6">
      <c r="B17" s="49" t="s">
        <v>397</v>
      </c>
      <c r="D17" s="48" t="s">
        <v>626</v>
      </c>
    </row>
    <row r="18" spans="2:4" ht="18.5" thickBot="1" x14ac:dyDescent="0.6">
      <c r="D18" s="49" t="s">
        <v>397</v>
      </c>
    </row>
    <row r="19" spans="2:4" ht="18.5" thickBot="1" x14ac:dyDescent="0.6"/>
    <row r="20" spans="2:4" x14ac:dyDescent="0.55000000000000004">
      <c r="B20" s="47"/>
      <c r="D20" s="47"/>
    </row>
    <row r="21" spans="2:4" x14ac:dyDescent="0.55000000000000004">
      <c r="B21" s="48" t="s">
        <v>603</v>
      </c>
      <c r="D21" s="985" t="s">
        <v>615</v>
      </c>
    </row>
    <row r="22" spans="2:4" x14ac:dyDescent="0.55000000000000004">
      <c r="B22" s="48" t="s">
        <v>604</v>
      </c>
      <c r="D22" s="985"/>
    </row>
    <row r="23" spans="2:4" x14ac:dyDescent="0.55000000000000004">
      <c r="B23" s="48" t="s">
        <v>606</v>
      </c>
      <c r="D23" s="48" t="s">
        <v>616</v>
      </c>
    </row>
    <row r="24" spans="2:4" ht="18.5" thickBot="1" x14ac:dyDescent="0.6">
      <c r="B24" s="48" t="s">
        <v>608</v>
      </c>
      <c r="D24" s="49" t="s">
        <v>397</v>
      </c>
    </row>
    <row r="25" spans="2:4" ht="18.5" thickBot="1" x14ac:dyDescent="0.6">
      <c r="B25" s="49" t="s">
        <v>397</v>
      </c>
    </row>
  </sheetData>
  <mergeCells count="1">
    <mergeCell ref="D21:D22"/>
  </mergeCells>
  <phoneticPr fontId="2"/>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89F3-0448-4D80-A4D9-76B640D8068C}">
  <sheetPr codeName="Sheet12"/>
  <dimension ref="C2:G26"/>
  <sheetViews>
    <sheetView showGridLines="0" workbookViewId="0">
      <selection activeCell="G28" sqref="G28"/>
    </sheetView>
  </sheetViews>
  <sheetFormatPr defaultRowHeight="18" x14ac:dyDescent="0.55000000000000004"/>
  <cols>
    <col min="3" max="3" width="19.5" bestFit="1" customWidth="1"/>
    <col min="4" max="4" width="35.83203125" bestFit="1" customWidth="1"/>
    <col min="6" max="6" width="27.58203125" customWidth="1"/>
    <col min="7" max="7" width="35.83203125" bestFit="1" customWidth="1"/>
  </cols>
  <sheetData>
    <row r="2" spans="3:7" x14ac:dyDescent="0.55000000000000004">
      <c r="C2" t="s">
        <v>669</v>
      </c>
      <c r="F2" t="s">
        <v>670</v>
      </c>
    </row>
    <row r="3" spans="3:7" x14ac:dyDescent="0.55000000000000004">
      <c r="C3" s="986" t="s">
        <v>611</v>
      </c>
      <c r="D3" s="986"/>
      <c r="F3" s="1" t="s">
        <v>617</v>
      </c>
    </row>
    <row r="4" spans="3:7" x14ac:dyDescent="0.55000000000000004">
      <c r="C4" s="195" t="s">
        <v>603</v>
      </c>
      <c r="D4" s="195" t="s">
        <v>605</v>
      </c>
      <c r="F4" s="450" t="s">
        <v>615</v>
      </c>
      <c r="G4" s="195" t="s">
        <v>618</v>
      </c>
    </row>
    <row r="5" spans="3:7" x14ac:dyDescent="0.55000000000000004">
      <c r="C5" s="195" t="s">
        <v>604</v>
      </c>
      <c r="D5" s="195" t="s">
        <v>610</v>
      </c>
      <c r="F5" s="450"/>
      <c r="G5" s="195" t="s">
        <v>619</v>
      </c>
    </row>
    <row r="6" spans="3:7" x14ac:dyDescent="0.55000000000000004">
      <c r="C6" s="195" t="s">
        <v>606</v>
      </c>
      <c r="D6" s="195" t="s">
        <v>607</v>
      </c>
      <c r="F6" s="195" t="s">
        <v>616</v>
      </c>
      <c r="G6" s="195" t="s">
        <v>620</v>
      </c>
    </row>
    <row r="7" spans="3:7" x14ac:dyDescent="0.55000000000000004">
      <c r="C7" s="195" t="s">
        <v>608</v>
      </c>
      <c r="D7" s="195" t="s">
        <v>609</v>
      </c>
      <c r="F7" s="195" t="s">
        <v>397</v>
      </c>
      <c r="G7" s="195"/>
    </row>
    <row r="8" spans="3:7" x14ac:dyDescent="0.55000000000000004">
      <c r="C8" s="195" t="s">
        <v>397</v>
      </c>
      <c r="D8" s="195" t="s">
        <v>612</v>
      </c>
    </row>
    <row r="10" spans="3:7" x14ac:dyDescent="0.55000000000000004">
      <c r="C10" t="s">
        <v>671</v>
      </c>
      <c r="F10" t="s">
        <v>672</v>
      </c>
    </row>
    <row r="11" spans="3:7" x14ac:dyDescent="0.55000000000000004">
      <c r="C11" s="1" t="s">
        <v>611</v>
      </c>
      <c r="F11" s="1" t="s">
        <v>611</v>
      </c>
    </row>
    <row r="12" spans="3:7" x14ac:dyDescent="0.55000000000000004">
      <c r="C12" s="195" t="s">
        <v>391</v>
      </c>
      <c r="D12" s="195" t="s">
        <v>628</v>
      </c>
      <c r="F12" s="195" t="s">
        <v>625</v>
      </c>
      <c r="G12" s="195" t="s">
        <v>676</v>
      </c>
    </row>
    <row r="13" spans="3:7" x14ac:dyDescent="0.55000000000000004">
      <c r="C13" s="195" t="s">
        <v>392</v>
      </c>
      <c r="D13" s="195" t="s">
        <v>629</v>
      </c>
      <c r="F13" s="195" t="s">
        <v>606</v>
      </c>
      <c r="G13" s="195" t="s">
        <v>675</v>
      </c>
    </row>
    <row r="14" spans="3:7" x14ac:dyDescent="0.55000000000000004">
      <c r="C14" s="195" t="s">
        <v>394</v>
      </c>
      <c r="D14" s="195" t="s">
        <v>630</v>
      </c>
      <c r="F14" s="195" t="s">
        <v>639</v>
      </c>
      <c r="G14" s="195" t="s">
        <v>674</v>
      </c>
    </row>
    <row r="15" spans="3:7" x14ac:dyDescent="0.55000000000000004">
      <c r="C15" s="195" t="s">
        <v>395</v>
      </c>
      <c r="D15" s="195" t="s">
        <v>631</v>
      </c>
      <c r="F15" s="195" t="s">
        <v>397</v>
      </c>
      <c r="G15" s="195"/>
    </row>
    <row r="16" spans="3:7" x14ac:dyDescent="0.55000000000000004">
      <c r="C16" s="195" t="s">
        <v>396</v>
      </c>
      <c r="D16" s="195" t="s">
        <v>632</v>
      </c>
    </row>
    <row r="17" spans="3:6" x14ac:dyDescent="0.55000000000000004">
      <c r="C17" s="195" t="s">
        <v>393</v>
      </c>
      <c r="D17" s="195" t="s">
        <v>633</v>
      </c>
      <c r="F17" s="1" t="s">
        <v>710</v>
      </c>
    </row>
    <row r="18" spans="3:6" x14ac:dyDescent="0.55000000000000004">
      <c r="C18" s="195" t="s">
        <v>626</v>
      </c>
      <c r="D18" s="195" t="s">
        <v>634</v>
      </c>
    </row>
    <row r="19" spans="3:6" x14ac:dyDescent="0.55000000000000004">
      <c r="C19" s="195" t="s">
        <v>397</v>
      </c>
      <c r="D19" s="195"/>
    </row>
    <row r="21" spans="3:6" x14ac:dyDescent="0.55000000000000004">
      <c r="C21" t="s">
        <v>677</v>
      </c>
    </row>
    <row r="22" spans="3:6" x14ac:dyDescent="0.55000000000000004">
      <c r="C22" s="1" t="s">
        <v>611</v>
      </c>
    </row>
    <row r="23" spans="3:6" x14ac:dyDescent="0.55000000000000004">
      <c r="C23" s="195" t="s">
        <v>604</v>
      </c>
      <c r="D23" s="195" t="s">
        <v>678</v>
      </c>
    </row>
    <row r="24" spans="3:6" x14ac:dyDescent="0.55000000000000004">
      <c r="C24" s="195" t="s">
        <v>442</v>
      </c>
      <c r="D24" s="195" t="s">
        <v>679</v>
      </c>
    </row>
    <row r="25" spans="3:6" x14ac:dyDescent="0.55000000000000004">
      <c r="C25" s="195" t="s">
        <v>642</v>
      </c>
      <c r="D25" s="195" t="s">
        <v>680</v>
      </c>
    </row>
    <row r="26" spans="3:6" x14ac:dyDescent="0.55000000000000004">
      <c r="C26" s="195" t="s">
        <v>397</v>
      </c>
      <c r="D26" s="195"/>
    </row>
  </sheetData>
  <mergeCells count="2">
    <mergeCell ref="C3:D3"/>
    <mergeCell ref="F4:F5"/>
  </mergeCells>
  <phoneticPr fontId="2"/>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B608-D669-4EC7-A499-54E305861028}">
  <sheetPr codeName="Sheet15"/>
  <dimension ref="A2:A7"/>
  <sheetViews>
    <sheetView workbookViewId="0">
      <selection activeCell="K31" sqref="K31"/>
    </sheetView>
  </sheetViews>
  <sheetFormatPr defaultRowHeight="18" x14ac:dyDescent="0.55000000000000004"/>
  <sheetData>
    <row r="2" spans="1:1" x14ac:dyDescent="0.55000000000000004">
      <c r="A2" t="s">
        <v>6</v>
      </c>
    </row>
    <row r="3" spans="1:1" x14ac:dyDescent="0.55000000000000004">
      <c r="A3" t="s">
        <v>7</v>
      </c>
    </row>
    <row r="4" spans="1:1" x14ac:dyDescent="0.55000000000000004">
      <c r="A4" t="s">
        <v>8</v>
      </c>
    </row>
    <row r="5" spans="1:1" x14ac:dyDescent="0.55000000000000004">
      <c r="A5" t="s">
        <v>9</v>
      </c>
    </row>
    <row r="7" spans="1:1" x14ac:dyDescent="0.55000000000000004">
      <c r="A7" t="s">
        <v>10</v>
      </c>
    </row>
  </sheetData>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755B4-A629-4607-9ACF-10411598F6A3}">
  <sheetPr codeName="Sheet16"/>
  <dimension ref="A2:A8"/>
  <sheetViews>
    <sheetView workbookViewId="0">
      <selection sqref="A1:A2"/>
    </sheetView>
  </sheetViews>
  <sheetFormatPr defaultRowHeight="18" x14ac:dyDescent="0.55000000000000004"/>
  <sheetData>
    <row r="2" spans="1:1" x14ac:dyDescent="0.55000000000000004">
      <c r="A2" t="s">
        <v>22</v>
      </c>
    </row>
    <row r="3" spans="1:1" x14ac:dyDescent="0.55000000000000004">
      <c r="A3" t="s">
        <v>23</v>
      </c>
    </row>
    <row r="4" spans="1:1" x14ac:dyDescent="0.55000000000000004">
      <c r="A4" t="s">
        <v>24</v>
      </c>
    </row>
    <row r="6" spans="1:1" x14ac:dyDescent="0.55000000000000004">
      <c r="A6" t="s">
        <v>25</v>
      </c>
    </row>
    <row r="7" spans="1:1" x14ac:dyDescent="0.55000000000000004">
      <c r="A7" t="s">
        <v>26</v>
      </c>
    </row>
    <row r="8" spans="1:1" x14ac:dyDescent="0.55000000000000004">
      <c r="A8" t="s">
        <v>27</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b94290-639a-4db3-bf3c-fcc29bc3d2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124CC013CB53246B52A63A61B091E49" ma:contentTypeVersion="10" ma:contentTypeDescription="新しいドキュメントを作成します。" ma:contentTypeScope="" ma:versionID="7365b67544576ab1dd1024a899482a39">
  <xsd:schema xmlns:xsd="http://www.w3.org/2001/XMLSchema" xmlns:xs="http://www.w3.org/2001/XMLSchema" xmlns:p="http://schemas.microsoft.com/office/2006/metadata/properties" xmlns:ns2="a0b94290-639a-4db3-bf3c-fcc29bc3d2d8" targetNamespace="http://schemas.microsoft.com/office/2006/metadata/properties" ma:root="true" ma:fieldsID="3449fe2d71fb42ea25a8b9876235ae65" ns2:_="">
    <xsd:import namespace="a0b94290-639a-4db3-bf3c-fcc29bc3d2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94290-639a-4db3-bf3c-fcc29bc3d2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743CFB-ED50-4E0D-99B1-E3557BD64CAD}">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a0b94290-639a-4db3-bf3c-fcc29bc3d2d8"/>
    <ds:schemaRef ds:uri="http://purl.org/dc/terms/"/>
  </ds:schemaRefs>
</ds:datastoreItem>
</file>

<file path=customXml/itemProps2.xml><?xml version="1.0" encoding="utf-8"?>
<ds:datastoreItem xmlns:ds="http://schemas.openxmlformats.org/officeDocument/2006/customXml" ds:itemID="{6159CCC4-5DFE-429C-BDE2-03BCFDE06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94290-639a-4db3-bf3c-fcc29bc3d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90A8C6-79A6-483E-B9B8-D00DF5ACEA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26</vt:i4>
      </vt:variant>
    </vt:vector>
  </HeadingPairs>
  <TitlesOfParts>
    <vt:vector size="49" baseType="lpstr">
      <vt:lpstr>はじめにお読みください</vt:lpstr>
      <vt:lpstr>目次</vt:lpstr>
      <vt:lpstr>基本情報入力シート</vt:lpstr>
      <vt:lpstr>参考様式-共通 </vt:lpstr>
      <vt:lpstr>1-（ア）研修体制</vt:lpstr>
      <vt:lpstr>1-（イ）採用活動</vt:lpstr>
      <vt:lpstr>1-（ウ）同行支援</vt:lpstr>
      <vt:lpstr>2-（ア）経営改善</vt:lpstr>
      <vt:lpstr>2-（イ）常勤化</vt:lpstr>
      <vt:lpstr>2-（ウ）協働化</vt:lpstr>
      <vt:lpstr>2-（エ）広報活動</vt:lpstr>
      <vt:lpstr>歳入歳出予算（見込）書の抄本</vt:lpstr>
      <vt:lpstr>様式第5号_事前着手届</vt:lpstr>
      <vt:lpstr>様式第13号_概算払請求書</vt:lpstr>
      <vt:lpstr>【入力不要】様式第1号_事業計画書</vt:lpstr>
      <vt:lpstr>【入力不要】様式第２号_所要額調書</vt:lpstr>
      <vt:lpstr>【入力不要】様式第３号_事業計画書</vt:lpstr>
      <vt:lpstr>【入力不要】様式第４号_交付申請書</vt:lpstr>
      <vt:lpstr>中山間地域一覧</vt:lpstr>
      <vt:lpstr>【非表示】設定</vt:lpstr>
      <vt:lpstr>【非表示】記載例</vt:lpstr>
      <vt:lpstr>リスト</vt:lpstr>
      <vt:lpstr>リスト２</vt:lpstr>
      <vt:lpstr>【入力不要】様式第1号_事業計画書!Print_Area</vt:lpstr>
      <vt:lpstr>【入力不要】様式第２号_所要額調書!Print_Area</vt:lpstr>
      <vt:lpstr>【入力不要】様式第３号_事業計画書!Print_Area</vt:lpstr>
      <vt:lpstr>【入力不要】様式第４号_交付申請書!Print_Area</vt:lpstr>
      <vt:lpstr>'1-（ア）研修体制'!Print_Area</vt:lpstr>
      <vt:lpstr>'1-（イ）採用活動'!Print_Area</vt:lpstr>
      <vt:lpstr>'1-（ウ）同行支援'!Print_Area</vt:lpstr>
      <vt:lpstr>'2-（ア）経営改善'!Print_Area</vt:lpstr>
      <vt:lpstr>'2-（イ）常勤化'!Print_Area</vt:lpstr>
      <vt:lpstr>'2-（ウ）協働化'!Print_Area</vt:lpstr>
      <vt:lpstr>'2-（エ）広報活動'!Print_Area</vt:lpstr>
      <vt:lpstr>基本情報入力シート!Print_Area</vt:lpstr>
      <vt:lpstr>'歳入歳出予算（見込）書の抄本'!Print_Area</vt:lpstr>
      <vt:lpstr>'参考様式-共通 '!Print_Area</vt:lpstr>
      <vt:lpstr>中山間地域一覧!Print_Area</vt:lpstr>
      <vt:lpstr>目次!Print_Area</vt:lpstr>
      <vt:lpstr>様式第13号_概算払請求書!Print_Area</vt:lpstr>
      <vt:lpstr>様式第5号_事前着手届!Print_Area</vt:lpstr>
      <vt:lpstr>中山間地域一覧!Print_Titles</vt:lpstr>
      <vt:lpstr>協働化・大規模化</vt:lpstr>
      <vt:lpstr>経営改善</vt:lpstr>
      <vt:lpstr>研修体制</vt:lpstr>
      <vt:lpstr>広報活動</vt:lpstr>
      <vt:lpstr>採用活動</vt:lpstr>
      <vt:lpstr>常勤化促進</vt:lpstr>
      <vt:lpstr>同行支援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野々山　温</dc:creator>
  <cp:lastModifiedBy>野々山　温</cp:lastModifiedBy>
  <cp:lastPrinted>2026-09-30T00:24:28Z</cp:lastPrinted>
  <dcterms:created xsi:type="dcterms:W3CDTF">2025-03-12T04:16:08Z</dcterms:created>
  <dcterms:modified xsi:type="dcterms:W3CDTF">2026-10-06T05:26:15Z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0x010100D124CC013CB53246B52A63A61B091E49</vt:lpwstr>
  </property>
  <property fmtid="{D5CDD505-2E9C-101B-9397-08002B2CF9AE}" pid="3" name="MediaServiceImageTags">
    <vt:lpwstr/>
  </property>
</Properties>
</file>