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301B1028SE001\共有\24-2電力調達\R8（電力）\公告\上流\R7.12公告（上流）\"/>
    </mc:Choice>
  </mc:AlternateContent>
  <xr:revisionPtr revIDLastSave="0" documentId="13_ncr:1_{BA283B70-EB7C-4ACE-9714-96FF6BFAA467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上流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3" l="1"/>
  <c r="H19" i="3" l="1"/>
  <c r="N19" i="3" l="1"/>
  <c r="K19" i="3"/>
  <c r="P14" i="3" l="1"/>
  <c r="P15" i="3"/>
  <c r="P16" i="3"/>
  <c r="P17" i="3"/>
  <c r="P18" i="3"/>
  <c r="P7" i="3"/>
  <c r="P8" i="3"/>
  <c r="P9" i="3"/>
  <c r="P10" i="3"/>
  <c r="P11" i="3"/>
  <c r="P12" i="3"/>
  <c r="P13" i="3"/>
  <c r="M14" i="3"/>
  <c r="M15" i="3"/>
  <c r="M16" i="3"/>
  <c r="M17" i="3"/>
  <c r="M18" i="3"/>
  <c r="M7" i="3"/>
  <c r="M8" i="3"/>
  <c r="M9" i="3"/>
  <c r="M10" i="3"/>
  <c r="M11" i="3"/>
  <c r="M12" i="3"/>
  <c r="M13" i="3"/>
  <c r="J11" i="3"/>
  <c r="J12" i="3"/>
  <c r="J10" i="3"/>
  <c r="G18" i="3"/>
  <c r="G17" i="3"/>
  <c r="G16" i="3"/>
  <c r="G15" i="3"/>
  <c r="G14" i="3"/>
  <c r="G13" i="3"/>
  <c r="G12" i="3"/>
  <c r="G11" i="3"/>
  <c r="G10" i="3"/>
  <c r="G9" i="3"/>
  <c r="G8" i="3"/>
  <c r="G7" i="3"/>
  <c r="R9" i="3" l="1"/>
  <c r="R17" i="3"/>
  <c r="R15" i="3"/>
  <c r="R13" i="3"/>
  <c r="R7" i="3"/>
  <c r="R18" i="3"/>
  <c r="R16" i="3"/>
  <c r="R14" i="3"/>
  <c r="R12" i="3"/>
  <c r="R11" i="3"/>
  <c r="R10" i="3"/>
  <c r="R8" i="3"/>
  <c r="J19" i="3"/>
  <c r="Q18" i="3"/>
  <c r="Q17" i="3"/>
  <c r="Q16" i="3"/>
  <c r="Q15" i="3"/>
  <c r="Q14" i="3"/>
  <c r="Q13" i="3"/>
  <c r="Q12" i="3"/>
  <c r="Q11" i="3"/>
  <c r="Q10" i="3"/>
  <c r="Q9" i="3"/>
  <c r="P19" i="3"/>
  <c r="Q8" i="3"/>
  <c r="Q7" i="3"/>
  <c r="M19" i="3"/>
  <c r="G19" i="3"/>
  <c r="R19" i="3" l="1"/>
  <c r="Q19" i="3"/>
</calcChain>
</file>

<file path=xl/sharedStrings.xml><?xml version="1.0" encoding="utf-8"?>
<sst xmlns="http://schemas.openxmlformats.org/spreadsheetml/2006/main" count="43" uniqueCount="38">
  <si>
    <t>別紙様式</t>
    <rPh sb="0" eb="2">
      <t>ベッシ</t>
    </rPh>
    <rPh sb="2" eb="4">
      <t>ヨウシキ</t>
    </rPh>
    <phoneticPr fontId="1"/>
  </si>
  <si>
    <t>月</t>
    <rPh sb="0" eb="1">
      <t>ツキ</t>
    </rPh>
    <phoneticPr fontId="1"/>
  </si>
  <si>
    <t>10月</t>
    <rPh sb="2" eb="3">
      <t>ツキ</t>
    </rPh>
    <phoneticPr fontId="1"/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</si>
  <si>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</si>
  <si>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</si>
  <si>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</si>
  <si>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</si>
  <si>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</si>
  <si>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</si>
  <si>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</si>
  <si>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</si>
  <si>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</si>
  <si>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</si>
  <si>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</si>
  <si>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基本料金</t>
    <rPh sb="0" eb="2">
      <t>キホン</t>
    </rPh>
    <rPh sb="2" eb="4">
      <t>リョウキン</t>
    </rPh>
    <phoneticPr fontId="1"/>
  </si>
  <si>
    <t>合計</t>
    <rPh sb="0" eb="2">
      <t>ゴウケイ</t>
    </rPh>
    <phoneticPr fontId="1"/>
  </si>
  <si>
    <t>電気料金総額積算内訳書　（税込）</t>
    <rPh sb="0" eb="2">
      <t>デンキ</t>
    </rPh>
    <rPh sb="2" eb="3">
      <t>リョウ</t>
    </rPh>
    <rPh sb="3" eb="4">
      <t>キン</t>
    </rPh>
    <rPh sb="4" eb="6">
      <t>ソウガク</t>
    </rPh>
    <rPh sb="6" eb="8">
      <t>セキサン</t>
    </rPh>
    <rPh sb="8" eb="11">
      <t>ウチワケショ</t>
    </rPh>
    <rPh sb="13" eb="15">
      <t>ゼイコミ</t>
    </rPh>
    <phoneticPr fontId="1"/>
  </si>
  <si>
    <t>入札金額
（税抜き）</t>
    <rPh sb="0" eb="2">
      <t>ニュウサツ</t>
    </rPh>
    <rPh sb="2" eb="4">
      <t>キンガク</t>
    </rPh>
    <rPh sb="6" eb="7">
      <t>ゼイ</t>
    </rPh>
    <rPh sb="7" eb="8">
      <t>ヌ</t>
    </rPh>
    <phoneticPr fontId="1"/>
  </si>
  <si>
    <t>計
(A)</t>
    <rPh sb="0" eb="1">
      <t>ケイ</t>
    </rPh>
    <phoneticPr fontId="1"/>
  </si>
  <si>
    <t>計
(a)</t>
    <rPh sb="0" eb="1">
      <t>ケイ</t>
    </rPh>
    <phoneticPr fontId="1"/>
  </si>
  <si>
    <t>重負荷時間</t>
    <rPh sb="0" eb="1">
      <t>ジュウ</t>
    </rPh>
    <rPh sb="1" eb="3">
      <t>フカ</t>
    </rPh>
    <rPh sb="3" eb="5">
      <t>ジカン</t>
    </rPh>
    <phoneticPr fontId="1"/>
  </si>
  <si>
    <t>昼間時間</t>
    <rPh sb="0" eb="2">
      <t>ヒルマ</t>
    </rPh>
    <rPh sb="2" eb="4">
      <t>ジカン</t>
    </rPh>
    <phoneticPr fontId="1"/>
  </si>
  <si>
    <t>計
(b)</t>
    <rPh sb="0" eb="1">
      <t>ケイ</t>
    </rPh>
    <phoneticPr fontId="1"/>
  </si>
  <si>
    <t>夜間時間</t>
    <rPh sb="0" eb="2">
      <t>ヤカン</t>
    </rPh>
    <rPh sb="2" eb="4">
      <t>ジカン</t>
    </rPh>
    <phoneticPr fontId="1"/>
  </si>
  <si>
    <t>計
(c)</t>
    <rPh sb="0" eb="1">
      <t>ケイ</t>
    </rPh>
    <phoneticPr fontId="1"/>
  </si>
  <si>
    <t>契約電力
(ｋW)</t>
    <rPh sb="0" eb="2">
      <t>ケイヤク</t>
    </rPh>
    <rPh sb="2" eb="4">
      <t>デンリョク</t>
    </rPh>
    <phoneticPr fontId="1"/>
  </si>
  <si>
    <t>力率
(％)</t>
    <rPh sb="0" eb="2">
      <t>リキリツ</t>
    </rPh>
    <phoneticPr fontId="1"/>
  </si>
  <si>
    <t>単価
(円)</t>
    <rPh sb="0" eb="2">
      <t>タンカ</t>
    </rPh>
    <rPh sb="4" eb="5">
      <t>エン</t>
    </rPh>
    <phoneticPr fontId="1"/>
  </si>
  <si>
    <t>総　　計
(円) 
(A+B)</t>
    <rPh sb="0" eb="1">
      <t>ソウ</t>
    </rPh>
    <rPh sb="3" eb="4">
      <t>ケイ</t>
    </rPh>
    <rPh sb="6" eb="7">
      <t>エン</t>
    </rPh>
    <phoneticPr fontId="1"/>
  </si>
  <si>
    <t>小計
(円)
(B=a+b+c)</t>
    <rPh sb="0" eb="2">
      <t>ショウケイ</t>
    </rPh>
    <rPh sb="4" eb="5">
      <t>エン</t>
    </rPh>
    <phoneticPr fontId="1"/>
  </si>
  <si>
    <t>消費税
(10%)</t>
    <rPh sb="0" eb="3">
      <t>ショウヒゼイ</t>
    </rPh>
    <phoneticPr fontId="1"/>
  </si>
  <si>
    <t>　入札金額（基本料金単価及び電力量料金単価）は総価表示、消費税別表示とも可とするが、表示の別を明記すること。</t>
    <rPh sb="1" eb="3">
      <t>ニュウサツ</t>
    </rPh>
    <rPh sb="3" eb="5">
      <t>キンガク</t>
    </rPh>
    <rPh sb="6" eb="8">
      <t>キホン</t>
    </rPh>
    <rPh sb="8" eb="10">
      <t>リョウキン</t>
    </rPh>
    <rPh sb="10" eb="12">
      <t>タンカ</t>
    </rPh>
    <rPh sb="12" eb="13">
      <t>オヨ</t>
    </rPh>
    <rPh sb="14" eb="16">
      <t>デンリョク</t>
    </rPh>
    <rPh sb="16" eb="17">
      <t>リョウ</t>
    </rPh>
    <rPh sb="17" eb="19">
      <t>リョウキン</t>
    </rPh>
    <rPh sb="19" eb="21">
      <t>タンカ</t>
    </rPh>
    <rPh sb="23" eb="24">
      <t>ソウ</t>
    </rPh>
    <rPh sb="24" eb="25">
      <t>カ</t>
    </rPh>
    <rPh sb="25" eb="27">
      <t>ヒョウジ</t>
    </rPh>
    <rPh sb="28" eb="31">
      <t>ショウヒゼイ</t>
    </rPh>
    <rPh sb="31" eb="32">
      <t>ベツ</t>
    </rPh>
    <rPh sb="32" eb="34">
      <t>ヒョウジ</t>
    </rPh>
    <rPh sb="36" eb="37">
      <t>カ</t>
    </rPh>
    <rPh sb="42" eb="44">
      <t>ヒョウジ</t>
    </rPh>
    <rPh sb="45" eb="46">
      <t>ベツ</t>
    </rPh>
    <rPh sb="47" eb="49">
      <t>メイキ</t>
    </rPh>
    <phoneticPr fontId="7"/>
  </si>
  <si>
    <t>使用電力量
(kWh)</t>
    <rPh sb="0" eb="2">
      <t>シヨウ</t>
    </rPh>
    <rPh sb="2" eb="4">
      <t>デンリョク</t>
    </rPh>
    <rPh sb="4" eb="5">
      <t>リョウ</t>
    </rPh>
    <phoneticPr fontId="1"/>
  </si>
  <si>
    <t>　入札金額（税抜き）は、見積金額の110分の100に相当する額を記載すること。</t>
    <rPh sb="1" eb="3">
      <t>ニュウサツ</t>
    </rPh>
    <rPh sb="3" eb="5">
      <t>キンガク</t>
    </rPh>
    <rPh sb="6" eb="7">
      <t>ゼイ</t>
    </rPh>
    <rPh sb="7" eb="8">
      <t>ヌ</t>
    </rPh>
    <rPh sb="12" eb="14">
      <t>ミツ</t>
    </rPh>
    <rPh sb="14" eb="16">
      <t>キンガク</t>
    </rPh>
    <rPh sb="20" eb="21">
      <t>ブン</t>
    </rPh>
    <rPh sb="26" eb="28">
      <t>ソウトウ</t>
    </rPh>
    <rPh sb="30" eb="31">
      <t>ガク</t>
    </rPh>
    <rPh sb="32" eb="34">
      <t>キサイ</t>
    </rPh>
    <phoneticPr fontId="3"/>
  </si>
  <si>
    <t>令和8年</t>
    <rPh sb="0" eb="2">
      <t>レイワ</t>
    </rPh>
    <rPh sb="3" eb="4">
      <t>ネン</t>
    </rPh>
    <phoneticPr fontId="1"/>
  </si>
  <si>
    <t>令和9年</t>
    <rPh sb="0" eb="2">
      <t>レイワ</t>
    </rPh>
    <rPh sb="3" eb="4">
      <t>ネン</t>
    </rPh>
    <phoneticPr fontId="1"/>
  </si>
  <si>
    <t>上流処理区</t>
    <rPh sb="0" eb="2">
      <t>ジョウリュウ</t>
    </rPh>
    <rPh sb="2" eb="4">
      <t>ショリ</t>
    </rPh>
    <phoneticPr fontId="1"/>
  </si>
  <si>
    <t>税込額</t>
    <rPh sb="1" eb="3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</si>
</sst>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38" fontId="3" fillId="0" borderId="1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0" xfId="0" applyNumberFormat="1" applyFont="1" applyBorder="1">
      <alignment vertical="center"/>
    </xf>
    <xf numFmtId="38" fontId="5" fillId="0" borderId="1" xfId="0" applyNumberFormat="1" applyFont="1" applyBorder="1" applyAlignment="1">
      <alignment vertical="center"/>
    </xf>
    <xf numFmtId="0" fontId="3" fillId="0" borderId="2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8" fontId="0" fillId="0" borderId="0" xfId="1" applyFont="1">
      <alignment vertical="center"/>
    </xf>
    <xf numFmtId="38" fontId="3" fillId="0" borderId="1" xfId="1" applyFont="1" applyBorder="1" applyAlignment="1">
      <alignment horizontal="center" vertical="center" wrapText="1"/>
    </xf>
    <xf numFmtId="38" fontId="3" fillId="0" borderId="0" xfId="1" applyFont="1" applyBorder="1">
      <alignment vertical="center"/>
    </xf>
    <xf numFmtId="38" fontId="0" fillId="0" borderId="0" xfId="1" applyFont="1" applyAlignment="1">
      <alignment vertical="top"/>
    </xf>
    <xf numFmtId="38" fontId="5" fillId="0" borderId="0" xfId="1" applyFont="1" applyAlignment="1">
      <alignment vertical="center" wrapText="1"/>
    </xf>
    <xf numFmtId="0" fontId="3" fillId="0" borderId="19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 shrinkToFit="1"/>
    </xf>
    <xf numFmtId="38" fontId="3" fillId="0" borderId="1" xfId="1" applyFont="1" applyBorder="1" applyAlignment="1">
      <alignment vertical="center" shrinkToFit="1"/>
    </xf>
    <xf numFmtId="38" fontId="5" fillId="0" borderId="1" xfId="0" applyNumberFormat="1" applyFont="1" applyBorder="1" applyAlignment="1">
      <alignment vertical="center" shrinkToFit="1"/>
    </xf>
    <xf numFmtId="0" fontId="9" fillId="0" borderId="0" xfId="0" applyFo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0DA5-CE35-4E23-AC8A-A470F361E274}">
  <sheetPr>
    <pageSetUpPr fitToPage="1"/>
  </sheetPr>
  <dimension ref="A1:S27"/>
  <sheetViews>
    <sheetView tabSelected="1" topLeftCell="A15" zoomScaleNormal="100" workbookViewId="0">
      <selection activeCell="L25" sqref="L25"/>
    </sheetView>
  </sheetViews>
  <sheetFormatPr defaultRowHeight="13" x14ac:dyDescent="0.2"/>
  <cols>
    <col min="1" max="1" width="4" customWidth="1"/>
    <col min="2" max="2" width="7.26953125" customWidth="1"/>
    <col min="3" max="3" width="4.90625" bestFit="1" customWidth="1"/>
    <col min="4" max="4" width="10.453125" customWidth="1"/>
    <col min="7" max="7" width="9.36328125" style="20" customWidth="1"/>
    <col min="8" max="8" width="10.26953125" customWidth="1"/>
    <col min="9" max="9" width="7.90625" customWidth="1"/>
    <col min="11" max="11" width="10.26953125" bestFit="1" customWidth="1"/>
    <col min="13" max="13" width="9.26953125" bestFit="1" customWidth="1"/>
    <col min="14" max="14" width="9.81640625" customWidth="1"/>
    <col min="16" max="16" width="9.26953125" bestFit="1" customWidth="1"/>
    <col min="17" max="17" width="9.26953125" customWidth="1"/>
    <col min="18" max="18" width="15.26953125" customWidth="1"/>
  </cols>
  <sheetData>
    <row r="1" spans="1:18" x14ac:dyDescent="0.2">
      <c r="A1" t="s">
        <v>0</v>
      </c>
    </row>
    <row r="3" spans="1:18" x14ac:dyDescent="0.2">
      <c r="D3" t="s">
        <v>16</v>
      </c>
    </row>
    <row r="4" spans="1:18" x14ac:dyDescent="0.2">
      <c r="R4" s="29" t="s">
        <v>36</v>
      </c>
    </row>
    <row r="5" spans="1:18" ht="24" customHeight="1" x14ac:dyDescent="0.2">
      <c r="B5" s="35" t="s">
        <v>1</v>
      </c>
      <c r="C5" s="36"/>
      <c r="D5" s="39" t="s">
        <v>14</v>
      </c>
      <c r="E5" s="39"/>
      <c r="F5" s="39"/>
      <c r="G5" s="39"/>
      <c r="H5" s="39" t="s">
        <v>20</v>
      </c>
      <c r="I5" s="39"/>
      <c r="J5" s="39"/>
      <c r="K5" s="39" t="s">
        <v>21</v>
      </c>
      <c r="L5" s="39"/>
      <c r="M5" s="39"/>
      <c r="N5" s="40" t="s">
        <v>23</v>
      </c>
      <c r="O5" s="41"/>
      <c r="P5" s="42"/>
      <c r="Q5" s="54" t="s">
        <v>29</v>
      </c>
      <c r="R5" s="53" t="s">
        <v>28</v>
      </c>
    </row>
    <row r="6" spans="1:18" ht="30" customHeight="1" x14ac:dyDescent="0.2">
      <c r="B6" s="37"/>
      <c r="C6" s="38"/>
      <c r="D6" s="15" t="s">
        <v>25</v>
      </c>
      <c r="E6" s="15" t="s">
        <v>26</v>
      </c>
      <c r="F6" s="15" t="s">
        <v>27</v>
      </c>
      <c r="G6" s="21" t="s">
        <v>18</v>
      </c>
      <c r="H6" s="15" t="s">
        <v>32</v>
      </c>
      <c r="I6" s="15" t="s">
        <v>27</v>
      </c>
      <c r="J6" s="15" t="s">
        <v>19</v>
      </c>
      <c r="K6" s="16" t="s">
        <v>32</v>
      </c>
      <c r="L6" s="15" t="s">
        <v>27</v>
      </c>
      <c r="M6" s="15" t="s">
        <v>22</v>
      </c>
      <c r="N6" s="16" t="s">
        <v>32</v>
      </c>
      <c r="O6" s="15" t="s">
        <v>27</v>
      </c>
      <c r="P6" s="15" t="s">
        <v>24</v>
      </c>
      <c r="Q6" s="55"/>
      <c r="R6" s="39"/>
    </row>
    <row r="7" spans="1:18" ht="30" customHeight="1" x14ac:dyDescent="0.2">
      <c r="B7" s="2" t="s">
        <v>34</v>
      </c>
      <c r="C7" s="13" t="s">
        <v>8</v>
      </c>
      <c r="D7" s="8">
        <v>1950</v>
      </c>
      <c r="E7" s="1">
        <v>100</v>
      </c>
      <c r="F7" s="1"/>
      <c r="G7" s="8">
        <f>D7*F7*(E7-15)/100</f>
        <v>0</v>
      </c>
      <c r="H7" s="43"/>
      <c r="I7" s="44"/>
      <c r="J7" s="45"/>
      <c r="K7" s="8">
        <v>515000</v>
      </c>
      <c r="L7" s="1"/>
      <c r="M7" s="8">
        <f t="shared" ref="M7:M13" si="0">K7*L7</f>
        <v>0</v>
      </c>
      <c r="N7" s="8">
        <v>548000</v>
      </c>
      <c r="O7" s="1"/>
      <c r="P7" s="8">
        <f t="shared" ref="P7:P13" si="1">N7*O7</f>
        <v>0</v>
      </c>
      <c r="Q7" s="8">
        <f>J7+M7+P7</f>
        <v>0</v>
      </c>
      <c r="R7" s="11">
        <f>ROUNDDOWN(G7+M7+P7,0)</f>
        <v>0</v>
      </c>
    </row>
    <row r="8" spans="1:18" ht="30" customHeight="1" x14ac:dyDescent="0.2">
      <c r="B8" s="2"/>
      <c r="C8" s="13" t="s">
        <v>9</v>
      </c>
      <c r="D8" s="8">
        <v>1950</v>
      </c>
      <c r="E8" s="1">
        <v>100</v>
      </c>
      <c r="F8" s="1"/>
      <c r="G8" s="8">
        <f t="shared" ref="G8:G18" si="2">D8*F8*(E8-15)/100</f>
        <v>0</v>
      </c>
      <c r="H8" s="46"/>
      <c r="I8" s="47"/>
      <c r="J8" s="48"/>
      <c r="K8" s="8">
        <v>514000</v>
      </c>
      <c r="L8" s="1"/>
      <c r="M8" s="8">
        <f t="shared" si="0"/>
        <v>0</v>
      </c>
      <c r="N8" s="8">
        <v>679000</v>
      </c>
      <c r="O8" s="1"/>
      <c r="P8" s="8">
        <f t="shared" si="1"/>
        <v>0</v>
      </c>
      <c r="Q8" s="8">
        <f t="shared" ref="Q8:Q18" si="3">J8+M8+P8</f>
        <v>0</v>
      </c>
      <c r="R8" s="11">
        <f t="shared" ref="R8:R9" si="4">ROUNDDOWN(G8+M8+P8,0)</f>
        <v>0</v>
      </c>
    </row>
    <row r="9" spans="1:18" ht="30" customHeight="1" x14ac:dyDescent="0.2">
      <c r="B9" s="2"/>
      <c r="C9" s="13" t="s">
        <v>10</v>
      </c>
      <c r="D9" s="8">
        <v>1950</v>
      </c>
      <c r="E9" s="1">
        <v>100</v>
      </c>
      <c r="F9" s="1"/>
      <c r="G9" s="8">
        <f t="shared" si="2"/>
        <v>0</v>
      </c>
      <c r="H9" s="49"/>
      <c r="I9" s="50"/>
      <c r="J9" s="51"/>
      <c r="K9" s="8">
        <v>589000</v>
      </c>
      <c r="L9" s="1"/>
      <c r="M9" s="8">
        <f t="shared" si="0"/>
        <v>0</v>
      </c>
      <c r="N9" s="8">
        <v>578000</v>
      </c>
      <c r="O9" s="1"/>
      <c r="P9" s="8">
        <f t="shared" si="1"/>
        <v>0</v>
      </c>
      <c r="Q9" s="8">
        <f t="shared" si="3"/>
        <v>0</v>
      </c>
      <c r="R9" s="11">
        <f t="shared" si="4"/>
        <v>0</v>
      </c>
    </row>
    <row r="10" spans="1:18" ht="30" customHeight="1" x14ac:dyDescent="0.2">
      <c r="B10" s="2"/>
      <c r="C10" s="13" t="s">
        <v>11</v>
      </c>
      <c r="D10" s="8">
        <v>1950</v>
      </c>
      <c r="E10" s="1">
        <v>100</v>
      </c>
      <c r="F10" s="1"/>
      <c r="G10" s="8">
        <f t="shared" si="2"/>
        <v>0</v>
      </c>
      <c r="H10" s="8">
        <v>324000</v>
      </c>
      <c r="I10" s="1"/>
      <c r="J10" s="8">
        <f>H10*I10</f>
        <v>0</v>
      </c>
      <c r="K10" s="8">
        <v>309000</v>
      </c>
      <c r="L10" s="1"/>
      <c r="M10" s="8">
        <f t="shared" si="0"/>
        <v>0</v>
      </c>
      <c r="N10" s="8">
        <v>620000</v>
      </c>
      <c r="O10" s="1"/>
      <c r="P10" s="8">
        <f t="shared" si="1"/>
        <v>0</v>
      </c>
      <c r="Q10" s="8">
        <f t="shared" si="3"/>
        <v>0</v>
      </c>
      <c r="R10" s="11">
        <f>ROUNDDOWN(G10+J10+M10+P10,0)</f>
        <v>0</v>
      </c>
    </row>
    <row r="11" spans="1:18" ht="30" customHeight="1" x14ac:dyDescent="0.2">
      <c r="B11" s="2"/>
      <c r="C11" s="13" t="s">
        <v>12</v>
      </c>
      <c r="D11" s="8">
        <v>1950</v>
      </c>
      <c r="E11" s="1">
        <v>100</v>
      </c>
      <c r="F11" s="1"/>
      <c r="G11" s="8">
        <f t="shared" si="2"/>
        <v>0</v>
      </c>
      <c r="H11" s="8">
        <v>330000</v>
      </c>
      <c r="I11" s="1"/>
      <c r="J11" s="8">
        <f t="shared" ref="J11:J12" si="5">H11*I11</f>
        <v>0</v>
      </c>
      <c r="K11" s="8">
        <v>312000</v>
      </c>
      <c r="L11" s="1"/>
      <c r="M11" s="8">
        <f t="shared" si="0"/>
        <v>0</v>
      </c>
      <c r="N11" s="8">
        <v>610000</v>
      </c>
      <c r="O11" s="1"/>
      <c r="P11" s="8">
        <f t="shared" si="1"/>
        <v>0</v>
      </c>
      <c r="Q11" s="8">
        <f t="shared" si="3"/>
        <v>0</v>
      </c>
      <c r="R11" s="11">
        <f t="shared" ref="R11:R12" si="6">ROUNDDOWN(G11+J11+M11+P11,0)</f>
        <v>0</v>
      </c>
    </row>
    <row r="12" spans="1:18" ht="30" customHeight="1" x14ac:dyDescent="0.2">
      <c r="B12" s="2"/>
      <c r="C12" s="13" t="s">
        <v>13</v>
      </c>
      <c r="D12" s="8">
        <v>1950</v>
      </c>
      <c r="E12" s="1">
        <v>100</v>
      </c>
      <c r="F12" s="1"/>
      <c r="G12" s="8">
        <f t="shared" si="2"/>
        <v>0</v>
      </c>
      <c r="H12" s="9">
        <v>276000</v>
      </c>
      <c r="I12" s="1"/>
      <c r="J12" s="8">
        <f t="shared" si="5"/>
        <v>0</v>
      </c>
      <c r="K12" s="8">
        <v>261000</v>
      </c>
      <c r="L12" s="1"/>
      <c r="M12" s="8">
        <f t="shared" si="0"/>
        <v>0</v>
      </c>
      <c r="N12" s="8">
        <v>627000</v>
      </c>
      <c r="O12" s="1"/>
      <c r="P12" s="8">
        <f t="shared" si="1"/>
        <v>0</v>
      </c>
      <c r="Q12" s="8">
        <f t="shared" si="3"/>
        <v>0</v>
      </c>
      <c r="R12" s="11">
        <f t="shared" si="6"/>
        <v>0</v>
      </c>
    </row>
    <row r="13" spans="1:18" ht="30" customHeight="1" x14ac:dyDescent="0.2">
      <c r="B13" s="2"/>
      <c r="C13" s="3" t="s">
        <v>2</v>
      </c>
      <c r="D13" s="8">
        <v>1950</v>
      </c>
      <c r="E13" s="1">
        <v>100</v>
      </c>
      <c r="F13" s="1"/>
      <c r="G13" s="8">
        <f t="shared" si="2"/>
        <v>0</v>
      </c>
      <c r="H13" s="43"/>
      <c r="I13" s="44"/>
      <c r="J13" s="45"/>
      <c r="K13" s="8">
        <v>529000</v>
      </c>
      <c r="L13" s="1"/>
      <c r="M13" s="8">
        <f t="shared" si="0"/>
        <v>0</v>
      </c>
      <c r="N13" s="8">
        <v>510000</v>
      </c>
      <c r="O13" s="1"/>
      <c r="P13" s="8">
        <f t="shared" si="1"/>
        <v>0</v>
      </c>
      <c r="Q13" s="8">
        <f t="shared" si="3"/>
        <v>0</v>
      </c>
      <c r="R13" s="11">
        <f>ROUNDDOWN(G13+M13+P13,0)</f>
        <v>0</v>
      </c>
    </row>
    <row r="14" spans="1:18" ht="30" customHeight="1" x14ac:dyDescent="0.2">
      <c r="B14" s="2"/>
      <c r="C14" s="3" t="s">
        <v>3</v>
      </c>
      <c r="D14" s="8">
        <v>1950</v>
      </c>
      <c r="E14" s="1">
        <v>100</v>
      </c>
      <c r="F14" s="1"/>
      <c r="G14" s="8">
        <f t="shared" si="2"/>
        <v>0</v>
      </c>
      <c r="H14" s="46"/>
      <c r="I14" s="47"/>
      <c r="J14" s="48"/>
      <c r="K14" s="8">
        <v>535000</v>
      </c>
      <c r="L14" s="1"/>
      <c r="M14" s="8">
        <f t="shared" ref="M14:M18" si="7">K14*L14</f>
        <v>0</v>
      </c>
      <c r="N14" s="8">
        <v>572000</v>
      </c>
      <c r="O14" s="1"/>
      <c r="P14" s="8">
        <f t="shared" ref="P14:P18" si="8">N14*O14</f>
        <v>0</v>
      </c>
      <c r="Q14" s="8">
        <f t="shared" si="3"/>
        <v>0</v>
      </c>
      <c r="R14" s="11">
        <f t="shared" ref="R14:R18" si="9">ROUNDDOWN(G14+M14+P14,0)</f>
        <v>0</v>
      </c>
    </row>
    <row r="15" spans="1:18" ht="30" customHeight="1" x14ac:dyDescent="0.2">
      <c r="B15" s="2"/>
      <c r="C15" s="3" t="s">
        <v>4</v>
      </c>
      <c r="D15" s="8">
        <v>1950</v>
      </c>
      <c r="E15" s="1">
        <v>100</v>
      </c>
      <c r="F15" s="1"/>
      <c r="G15" s="8">
        <f t="shared" si="2"/>
        <v>0</v>
      </c>
      <c r="H15" s="46"/>
      <c r="I15" s="47"/>
      <c r="J15" s="48"/>
      <c r="K15" s="8">
        <v>570000</v>
      </c>
      <c r="L15" s="1"/>
      <c r="M15" s="8">
        <f t="shared" si="7"/>
        <v>0</v>
      </c>
      <c r="N15" s="8">
        <v>656000</v>
      </c>
      <c r="O15" s="1"/>
      <c r="P15" s="8">
        <f t="shared" si="8"/>
        <v>0</v>
      </c>
      <c r="Q15" s="8">
        <f t="shared" si="3"/>
        <v>0</v>
      </c>
      <c r="R15" s="11">
        <f t="shared" si="9"/>
        <v>0</v>
      </c>
    </row>
    <row r="16" spans="1:18" ht="30" customHeight="1" x14ac:dyDescent="0.2">
      <c r="B16" s="2" t="s">
        <v>35</v>
      </c>
      <c r="C16" s="13" t="s">
        <v>5</v>
      </c>
      <c r="D16" s="8">
        <v>1950</v>
      </c>
      <c r="E16" s="1">
        <v>100</v>
      </c>
      <c r="F16" s="1"/>
      <c r="G16" s="8">
        <f t="shared" si="2"/>
        <v>0</v>
      </c>
      <c r="H16" s="46"/>
      <c r="I16" s="47"/>
      <c r="J16" s="48"/>
      <c r="K16" s="8">
        <v>478000</v>
      </c>
      <c r="L16" s="1"/>
      <c r="M16" s="8">
        <f t="shared" si="7"/>
        <v>0</v>
      </c>
      <c r="N16" s="8">
        <v>622000</v>
      </c>
      <c r="O16" s="1"/>
      <c r="P16" s="8">
        <f t="shared" si="8"/>
        <v>0</v>
      </c>
      <c r="Q16" s="8">
        <f t="shared" si="3"/>
        <v>0</v>
      </c>
      <c r="R16" s="11">
        <f t="shared" si="9"/>
        <v>0</v>
      </c>
    </row>
    <row r="17" spans="2:19" ht="30" customHeight="1" x14ac:dyDescent="0.2">
      <c r="B17" s="2"/>
      <c r="C17" s="13" t="s">
        <v>6</v>
      </c>
      <c r="D17" s="8">
        <v>1950</v>
      </c>
      <c r="E17" s="1">
        <v>100</v>
      </c>
      <c r="F17" s="1"/>
      <c r="G17" s="8">
        <f t="shared" si="2"/>
        <v>0</v>
      </c>
      <c r="H17" s="46"/>
      <c r="I17" s="47"/>
      <c r="J17" s="48"/>
      <c r="K17" s="8">
        <v>461000</v>
      </c>
      <c r="L17" s="1"/>
      <c r="M17" s="8">
        <f t="shared" si="7"/>
        <v>0</v>
      </c>
      <c r="N17" s="8">
        <v>517000</v>
      </c>
      <c r="O17" s="1"/>
      <c r="P17" s="8">
        <f t="shared" si="8"/>
        <v>0</v>
      </c>
      <c r="Q17" s="8">
        <f t="shared" si="3"/>
        <v>0</v>
      </c>
      <c r="R17" s="11">
        <f t="shared" si="9"/>
        <v>0</v>
      </c>
    </row>
    <row r="18" spans="2:19" ht="30" customHeight="1" x14ac:dyDescent="0.2">
      <c r="B18" s="2"/>
      <c r="C18" s="13" t="s">
        <v>7</v>
      </c>
      <c r="D18" s="8">
        <v>1950</v>
      </c>
      <c r="E18" s="4">
        <v>100</v>
      </c>
      <c r="F18" s="1"/>
      <c r="G18" s="8">
        <f t="shared" si="2"/>
        <v>0</v>
      </c>
      <c r="H18" s="49"/>
      <c r="I18" s="50"/>
      <c r="J18" s="51"/>
      <c r="K18" s="8">
        <v>588000</v>
      </c>
      <c r="L18" s="1"/>
      <c r="M18" s="8">
        <f t="shared" si="7"/>
        <v>0</v>
      </c>
      <c r="N18" s="8">
        <v>640000</v>
      </c>
      <c r="O18" s="1"/>
      <c r="P18" s="8">
        <f t="shared" si="8"/>
        <v>0</v>
      </c>
      <c r="Q18" s="8">
        <f t="shared" si="3"/>
        <v>0</v>
      </c>
      <c r="R18" s="11">
        <f t="shared" si="9"/>
        <v>0</v>
      </c>
    </row>
    <row r="19" spans="2:19" ht="30" customHeight="1" x14ac:dyDescent="0.2">
      <c r="B19" s="33" t="s">
        <v>15</v>
      </c>
      <c r="C19" s="34"/>
      <c r="D19" s="25"/>
      <c r="E19" s="25"/>
      <c r="F19" s="26"/>
      <c r="G19" s="27">
        <f>SUM(G7:G18)</f>
        <v>0</v>
      </c>
      <c r="H19" s="27">
        <f>SUM(H7:H18)</f>
        <v>930000</v>
      </c>
      <c r="I19" s="26"/>
      <c r="J19" s="27">
        <f>SUM(J7:J18)</f>
        <v>0</v>
      </c>
      <c r="K19" s="27">
        <f>SUM(K7:K18)</f>
        <v>5661000</v>
      </c>
      <c r="L19" s="26"/>
      <c r="M19" s="27">
        <f>SUM(M7:M18)</f>
        <v>0</v>
      </c>
      <c r="N19" s="27">
        <f>SUM(N7:N18)</f>
        <v>7179000</v>
      </c>
      <c r="O19" s="26"/>
      <c r="P19" s="27">
        <f>SUM(P7:P18)</f>
        <v>0</v>
      </c>
      <c r="Q19" s="27">
        <f>SUM(Q7:Q18)</f>
        <v>0</v>
      </c>
      <c r="R19" s="28">
        <f>SUM(R7:R18)</f>
        <v>0</v>
      </c>
    </row>
    <row r="20" spans="2:19" ht="23.25" customHeight="1" x14ac:dyDescent="0.2">
      <c r="B20" s="5"/>
      <c r="C20" s="5"/>
      <c r="D20" s="5"/>
      <c r="E20" s="5"/>
      <c r="F20" s="6"/>
      <c r="G20" s="22"/>
      <c r="H20" s="6"/>
      <c r="I20" s="6"/>
      <c r="J20" s="6"/>
      <c r="K20" s="6"/>
      <c r="L20" s="6"/>
      <c r="M20" s="6"/>
      <c r="N20" s="10"/>
      <c r="O20" s="6"/>
      <c r="P20" s="6"/>
      <c r="Q20" s="6"/>
      <c r="R20" s="12"/>
      <c r="S20" s="7"/>
    </row>
    <row r="21" spans="2:19" ht="30" customHeight="1" x14ac:dyDescent="0.2">
      <c r="C21">
        <v>1</v>
      </c>
      <c r="D21" s="52" t="s">
        <v>31</v>
      </c>
      <c r="E21" s="52"/>
      <c r="F21" s="52"/>
      <c r="G21" s="52"/>
      <c r="H21" s="52"/>
      <c r="I21" s="52"/>
      <c r="J21" s="52"/>
      <c r="K21" s="52"/>
      <c r="L21" s="52"/>
      <c r="M21" s="52"/>
      <c r="O21" s="14" t="s">
        <v>17</v>
      </c>
      <c r="P21" s="30"/>
      <c r="Q21" s="31"/>
      <c r="R21" s="32"/>
    </row>
    <row r="22" spans="2:19" ht="30" customHeight="1" x14ac:dyDescent="0.2">
      <c r="C22">
        <v>2</v>
      </c>
      <c r="D22" t="s">
        <v>33</v>
      </c>
      <c r="F22" s="18"/>
      <c r="G22" s="23"/>
      <c r="H22" s="17"/>
      <c r="I22" s="17"/>
      <c r="J22" s="17"/>
      <c r="K22" s="17"/>
      <c r="L22" s="17"/>
      <c r="M22" s="17"/>
      <c r="O22" s="14" t="s">
        <v>30</v>
      </c>
      <c r="P22" s="30"/>
      <c r="Q22" s="31"/>
      <c r="R22" s="32"/>
    </row>
    <row r="23" spans="2:19" ht="33.5" customHeight="1" x14ac:dyDescent="0.2">
      <c r="O23" s="14" t="s">
        <v>37</v>
      </c>
      <c r="P23" s="30">
        <f>P21+P22</f>
        <v>0</v>
      </c>
      <c r="Q23" s="31"/>
      <c r="R23" s="32"/>
    </row>
    <row r="27" spans="2:19" ht="17.25" customHeight="1" x14ac:dyDescent="0.2">
      <c r="E27" s="19"/>
      <c r="F27" s="19"/>
      <c r="G27" s="24"/>
      <c r="H27" s="19"/>
      <c r="I27" s="19"/>
      <c r="J27" s="19"/>
      <c r="K27" s="19"/>
      <c r="L27" s="19"/>
      <c r="M27" s="19"/>
      <c r="N27" s="19"/>
    </row>
  </sheetData>
  <mergeCells count="14">
    <mergeCell ref="P23:R23"/>
    <mergeCell ref="B19:C19"/>
    <mergeCell ref="P21:R21"/>
    <mergeCell ref="B5:C6"/>
    <mergeCell ref="D5:G5"/>
    <mergeCell ref="H5:J5"/>
    <mergeCell ref="K5:M5"/>
    <mergeCell ref="N5:P5"/>
    <mergeCell ref="P22:R22"/>
    <mergeCell ref="H7:J9"/>
    <mergeCell ref="H13:J18"/>
    <mergeCell ref="D21:M21"/>
    <mergeCell ref="R5:R6"/>
    <mergeCell ref="Q5:Q6"/>
  </mergeCells>
  <phoneticPr fontI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上流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</dc:creator>
  <cp:lastModifiedBy>小島　治</cp:lastModifiedBy>
  <cp:lastPrinted>2024-11-22T05:22:17Z</cp:lastPrinted>
  <dcterms:created xsi:type="dcterms:W3CDTF">2018-07-11T05:31:31Z</dcterms:created>
  <dcterms:modified xsi:type="dcterms:W3CDTF">2025-11-20T00:20:01Z</dcterms:modified>
</cp:coreProperties>
</file>