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170" activeTab="1"/>
  </bookViews>
  <sheets>
    <sheet name="除雪" sheetId="1" r:id="rId1"/>
    <sheet name="除雪例" sheetId="2" r:id="rId2"/>
    <sheet name="散布" sheetId="3" r:id="rId3"/>
    <sheet name="散布例" sheetId="4" r:id="rId4"/>
  </sheets>
  <definedNames>
    <definedName name="_xlnm.Print_Area" localSheetId="2">'散布'!$A$1:$N$35</definedName>
    <definedName name="_xlnm.Print_Area" localSheetId="3">'散布例'!$A$1:$N$35</definedName>
    <definedName name="_xlnm.Print_Area" localSheetId="0">'除雪'!$A$1:$N$49</definedName>
    <definedName name="_xlnm.Print_Area" localSheetId="1">'除雪例'!$A$1:$N$49</definedName>
  </definedNames>
  <calcPr fullCalcOnLoad="1"/>
</workbook>
</file>

<file path=xl/sharedStrings.xml><?xml version="1.0" encoding="utf-8"?>
<sst xmlns="http://schemas.openxmlformats.org/spreadsheetml/2006/main" count="337" uniqueCount="84">
  <si>
    <t>業務費内訳書</t>
  </si>
  <si>
    <t>ブロック名</t>
  </si>
  <si>
    <t>工区名</t>
  </si>
  <si>
    <t>：</t>
  </si>
  <si>
    <t>月分</t>
  </si>
  <si>
    <t>業務名</t>
  </si>
  <si>
    <t>：</t>
  </si>
  <si>
    <t>名称</t>
  </si>
  <si>
    <t>規格１</t>
  </si>
  <si>
    <t>規格２</t>
  </si>
  <si>
    <t>区分</t>
  </si>
  <si>
    <t>数量</t>
  </si>
  <si>
    <t>単価</t>
  </si>
  <si>
    <t>合計</t>
  </si>
  <si>
    <t>平日・夜間</t>
  </si>
  <si>
    <t>休日・夜間</t>
  </si>
  <si>
    <t>7t級</t>
  </si>
  <si>
    <t>その他</t>
  </si>
  <si>
    <t>登録番号</t>
  </si>
  <si>
    <t>管理番号</t>
  </si>
  <si>
    <t>：</t>
  </si>
  <si>
    <t>：</t>
  </si>
  <si>
    <t>：</t>
  </si>
  <si>
    <t>受託者　：</t>
  </si>
  <si>
    <t>除雪機械待機補償費</t>
  </si>
  <si>
    <t>除雪機械運転要員待機補償費</t>
  </si>
  <si>
    <t>情報員待機補償費</t>
  </si>
  <si>
    <t>消費税相当額</t>
  </si>
  <si>
    <t>合　　計</t>
  </si>
  <si>
    <t>貸与機械</t>
  </si>
  <si>
    <t>：</t>
  </si>
  <si>
    <t>散布</t>
  </si>
  <si>
    <t>散布車</t>
  </si>
  <si>
    <t>凍結防止剤</t>
  </si>
  <si>
    <t>袋詰凍結防止剤積込作業費</t>
  </si>
  <si>
    <t>散布機積込トラック借上費</t>
  </si>
  <si>
    <t>諏訪市</t>
  </si>
  <si>
    <t>(株)諏訪湖建設</t>
  </si>
  <si>
    <t>松本800</t>
  </si>
  <si>
    <t>ま1005</t>
  </si>
  <si>
    <t>除雪ドーザー</t>
  </si>
  <si>
    <t>1.2m3</t>
  </si>
  <si>
    <t>グレーダー</t>
  </si>
  <si>
    <t>3.1m</t>
  </si>
  <si>
    <t>松本00</t>
  </si>
  <si>
    <t>ま2006</t>
  </si>
  <si>
    <t>ロータリー</t>
  </si>
  <si>
    <t>250PS</t>
  </si>
  <si>
    <t>ま1298</t>
  </si>
  <si>
    <t>松本99</t>
  </si>
  <si>
    <t>ま1998</t>
  </si>
  <si>
    <t>乾式</t>
  </si>
  <si>
    <t>2.5m3</t>
  </si>
  <si>
    <t>松本88</t>
  </si>
  <si>
    <t>や3456</t>
  </si>
  <si>
    <t>ｱﾝｸﾞﾘﾝｸﾞﾌﾟﾗｳ</t>
  </si>
  <si>
    <t>S09-0100</t>
  </si>
  <si>
    <t>S09-0133</t>
  </si>
  <si>
    <t>S09-0123</t>
  </si>
  <si>
    <t>雪道巡回</t>
  </si>
  <si>
    <t>除雪</t>
  </si>
  <si>
    <t>[機種変更前]</t>
  </si>
  <si>
    <t>持込機械</t>
  </si>
  <si>
    <t>平日・昼間</t>
  </si>
  <si>
    <t>休日・昼間</t>
  </si>
  <si>
    <t>8:00～20:00</t>
  </si>
  <si>
    <t>8:00～20:00</t>
  </si>
  <si>
    <t>20:00～8:00</t>
  </si>
  <si>
    <t>20:00～8:00</t>
  </si>
  <si>
    <t>【一般】</t>
  </si>
  <si>
    <t>(国)152号</t>
  </si>
  <si>
    <t>(国)299号</t>
  </si>
  <si>
    <t>【国道】</t>
  </si>
  <si>
    <t>【主要】</t>
  </si>
  <si>
    <t>業務費合計</t>
  </si>
  <si>
    <t>備考</t>
  </si>
  <si>
    <t>(主)岡谷茅野線</t>
  </si>
  <si>
    <t>(一)諏訪箕輪線</t>
  </si>
  <si>
    <t>(国)142号</t>
  </si>
  <si>
    <t>(主)茅野北杜韮崎線</t>
  </si>
  <si>
    <t>(主)諏訪辰野線</t>
  </si>
  <si>
    <t>(一)岡谷下諏訪線</t>
  </si>
  <si>
    <t>(一)諏訪湖四賀線</t>
  </si>
  <si>
    <t>(一)諏訪茅野線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</si>
</sst>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&quot;h&quot;"/>
    <numFmt numFmtId="178" formatCode="0&quot;台&quot;"/>
    <numFmt numFmtId="179" formatCode="0.0_ "/>
    <numFmt numFmtId="180" formatCode="0&quot;回&quot;"/>
    <numFmt numFmtId="181" formatCode="#,##0&quot;円&quot;"/>
    <numFmt numFmtId="182" formatCode="0;_ࠀ"/>
    <numFmt numFmtId="183" formatCode="0;_簀"/>
    <numFmt numFmtId="184" formatCode="0.0;_簀"/>
    <numFmt numFmtId="185" formatCode="0.00;_簀"/>
    <numFmt numFmtId="186" formatCode="0&quot;min&quot;"/>
    <numFmt numFmtId="187" formatCode="0&quot;時間&quot;"/>
    <numFmt numFmtId="188" formatCode="0&quot;分&quot;"/>
    <numFmt numFmtId="189" formatCode="0.0&quot;回&quot;"/>
    <numFmt numFmtId="190" formatCode="0.0&quot;ｔ&quot;"/>
    <numFmt numFmtId="191" formatCode="0.00&quot;台&quot;"/>
    <numFmt numFmtId="192" formatCode="#,##0.0&quot;円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hair"/>
      <bottom style="double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double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61" applyFont="1" applyFill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181" fontId="0" fillId="0" borderId="15" xfId="61" applyNumberFormat="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1" fillId="0" borderId="17" xfId="60" applyFont="1" applyFill="1" applyBorder="1" applyAlignment="1">
      <alignment vertical="center" wrapText="1"/>
      <protection/>
    </xf>
    <xf numFmtId="0" fontId="1" fillId="0" borderId="18" xfId="60" applyFont="1" applyFill="1" applyBorder="1" applyAlignment="1">
      <alignment horizontal="center" vertical="center" wrapText="1"/>
      <protection/>
    </xf>
    <xf numFmtId="181" fontId="0" fillId="0" borderId="19" xfId="61" applyNumberFormat="1" applyFont="1" applyFill="1" applyBorder="1" applyAlignment="1">
      <alignment horizontal="center" vertical="center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181" fontId="0" fillId="0" borderId="21" xfId="61" applyNumberFormat="1" applyFont="1" applyFill="1" applyBorder="1" applyAlignment="1">
      <alignment horizontal="center" vertical="center"/>
      <protection/>
    </xf>
    <xf numFmtId="0" fontId="1" fillId="0" borderId="22" xfId="60" applyFont="1" applyFill="1" applyBorder="1" applyAlignment="1">
      <alignment horizontal="center" vertical="center" wrapText="1"/>
      <protection/>
    </xf>
    <xf numFmtId="0" fontId="1" fillId="0" borderId="23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vertical="center"/>
      <protection/>
    </xf>
    <xf numFmtId="0" fontId="1" fillId="0" borderId="17" xfId="60" applyFont="1" applyFill="1" applyBorder="1" applyAlignment="1">
      <alignment horizontal="left" vertical="center" wrapText="1"/>
      <protection/>
    </xf>
    <xf numFmtId="0" fontId="0" fillId="0" borderId="24" xfId="6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6" xfId="61" applyFont="1" applyFill="1" applyBorder="1" applyAlignment="1">
      <alignment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10" xfId="61" applyFont="1" applyFill="1" applyBorder="1" applyAlignment="1">
      <alignment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181" fontId="0" fillId="0" borderId="32" xfId="61" applyNumberFormat="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>
      <alignment horizontal="center" vertical="center"/>
      <protection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7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38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40" xfId="61" applyFont="1" applyFill="1" applyBorder="1" applyAlignment="1">
      <alignment horizontal="center" vertical="center"/>
      <protection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181" fontId="6" fillId="0" borderId="42" xfId="0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44" xfId="61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1" fillId="0" borderId="45" xfId="60" applyFont="1" applyFill="1" applyBorder="1" applyAlignment="1">
      <alignment vertical="center" wrapText="1"/>
      <protection/>
    </xf>
    <xf numFmtId="0" fontId="0" fillId="0" borderId="46" xfId="61" applyFont="1" applyFill="1" applyBorder="1" applyAlignment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181" fontId="0" fillId="0" borderId="0" xfId="61" applyNumberFormat="1" applyFont="1" applyFill="1" applyBorder="1" applyAlignment="1">
      <alignment horizontal="center" vertical="center"/>
      <protection/>
    </xf>
    <xf numFmtId="0" fontId="1" fillId="0" borderId="47" xfId="60" applyFont="1" applyFill="1" applyBorder="1" applyAlignment="1">
      <alignment horizontal="center" vertical="center" wrapText="1"/>
      <protection/>
    </xf>
    <xf numFmtId="181" fontId="0" fillId="0" borderId="48" xfId="61" applyNumberFormat="1" applyFont="1" applyFill="1" applyBorder="1" applyAlignment="1">
      <alignment horizontal="center" vertical="center"/>
      <protection/>
    </xf>
    <xf numFmtId="185" fontId="0" fillId="0" borderId="49" xfId="61" applyNumberFormat="1" applyFont="1" applyFill="1" applyBorder="1" applyAlignment="1">
      <alignment vertical="center"/>
      <protection/>
    </xf>
    <xf numFmtId="0" fontId="1" fillId="0" borderId="50" xfId="60" applyFont="1" applyFill="1" applyBorder="1" applyAlignment="1">
      <alignment horizontal="center" vertical="center" wrapText="1"/>
      <protection/>
    </xf>
    <xf numFmtId="181" fontId="0" fillId="0" borderId="51" xfId="61" applyNumberFormat="1" applyFont="1" applyFill="1" applyBorder="1" applyAlignment="1">
      <alignment horizontal="center" vertical="center"/>
      <protection/>
    </xf>
    <xf numFmtId="181" fontId="0" fillId="0" borderId="52" xfId="61" applyNumberFormat="1" applyFont="1" applyFill="1" applyBorder="1" applyAlignment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181" fontId="0" fillId="0" borderId="54" xfId="61" applyNumberFormat="1" applyFont="1" applyFill="1" applyBorder="1" applyAlignment="1">
      <alignment horizontal="center" vertical="center"/>
      <protection/>
    </xf>
    <xf numFmtId="0" fontId="0" fillId="0" borderId="55" xfId="0" applyFont="1" applyFill="1" applyBorder="1" applyAlignment="1">
      <alignment vertical="center"/>
    </xf>
    <xf numFmtId="0" fontId="1" fillId="0" borderId="56" xfId="60" applyFont="1" applyFill="1" applyBorder="1" applyAlignment="1">
      <alignment horizontal="center" vertical="center" wrapText="1"/>
      <protection/>
    </xf>
    <xf numFmtId="0" fontId="0" fillId="0" borderId="55" xfId="61" applyFont="1" applyFill="1" applyBorder="1" applyAlignment="1">
      <alignment vertical="center"/>
      <protection/>
    </xf>
    <xf numFmtId="192" fontId="0" fillId="0" borderId="57" xfId="61" applyNumberFormat="1" applyFont="1" applyFill="1" applyBorder="1" applyAlignment="1">
      <alignment vertical="center"/>
      <protection/>
    </xf>
    <xf numFmtId="192" fontId="6" fillId="0" borderId="42" xfId="0" applyNumberFormat="1" applyFont="1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61" applyFont="1" applyFill="1" applyBorder="1" applyAlignment="1">
      <alignment vertical="center"/>
      <protection/>
    </xf>
    <xf numFmtId="0" fontId="0" fillId="0" borderId="6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0" xfId="61" applyFont="1" applyFill="1" applyBorder="1" applyAlignment="1">
      <alignment horizontal="center" vertical="center"/>
      <protection/>
    </xf>
    <xf numFmtId="0" fontId="5" fillId="33" borderId="39" xfId="6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 vertical="center"/>
      <protection/>
    </xf>
    <xf numFmtId="0" fontId="1" fillId="33" borderId="61" xfId="60" applyFont="1" applyFill="1" applyBorder="1" applyAlignment="1">
      <alignment vertical="center" wrapText="1"/>
      <protection/>
    </xf>
    <xf numFmtId="0" fontId="1" fillId="33" borderId="47" xfId="60" applyFont="1" applyFill="1" applyBorder="1" applyAlignment="1">
      <alignment vertical="center" wrapText="1"/>
      <protection/>
    </xf>
    <xf numFmtId="0" fontId="1" fillId="33" borderId="62" xfId="60" applyFont="1" applyFill="1" applyBorder="1" applyAlignment="1">
      <alignment horizontal="center" vertical="center" shrinkToFit="1"/>
      <protection/>
    </xf>
    <xf numFmtId="0" fontId="1" fillId="33" borderId="63" xfId="60" applyFont="1" applyFill="1" applyBorder="1" applyAlignment="1">
      <alignment vertical="center" wrapText="1"/>
      <protection/>
    </xf>
    <xf numFmtId="0" fontId="1" fillId="33" borderId="64" xfId="60" applyFont="1" applyFill="1" applyBorder="1" applyAlignment="1">
      <alignment vertical="center" wrapText="1"/>
      <protection/>
    </xf>
    <xf numFmtId="0" fontId="1" fillId="33" borderId="65" xfId="60" applyFont="1" applyFill="1" applyBorder="1" applyAlignment="1">
      <alignment horizontal="center" vertical="center" shrinkToFit="1"/>
      <protection/>
    </xf>
    <xf numFmtId="0" fontId="1" fillId="33" borderId="62" xfId="60" applyFont="1" applyFill="1" applyBorder="1" applyAlignment="1">
      <alignment vertical="center" wrapText="1"/>
      <protection/>
    </xf>
    <xf numFmtId="0" fontId="1" fillId="33" borderId="66" xfId="60" applyFont="1" applyFill="1" applyBorder="1" applyAlignment="1">
      <alignment vertical="center" wrapText="1"/>
      <protection/>
    </xf>
    <xf numFmtId="0" fontId="1" fillId="33" borderId="67" xfId="60" applyFont="1" applyFill="1" applyBorder="1" applyAlignment="1">
      <alignment vertical="center" wrapText="1"/>
      <protection/>
    </xf>
    <xf numFmtId="0" fontId="1" fillId="33" borderId="68" xfId="60" applyFont="1" applyFill="1" applyBorder="1" applyAlignment="1">
      <alignment horizontal="center" vertical="center" shrinkToFit="1"/>
      <protection/>
    </xf>
    <xf numFmtId="0" fontId="1" fillId="33" borderId="65" xfId="60" applyFont="1" applyFill="1" applyBorder="1" applyAlignment="1">
      <alignment vertical="center" wrapText="1"/>
      <protection/>
    </xf>
    <xf numFmtId="0" fontId="1" fillId="33" borderId="69" xfId="60" applyFont="1" applyFill="1" applyBorder="1" applyAlignment="1">
      <alignment vertical="center" wrapText="1"/>
      <protection/>
    </xf>
    <xf numFmtId="0" fontId="1" fillId="33" borderId="70" xfId="60" applyFont="1" applyFill="1" applyBorder="1" applyAlignment="1">
      <alignment vertical="center" wrapText="1"/>
      <protection/>
    </xf>
    <xf numFmtId="0" fontId="1" fillId="33" borderId="71" xfId="60" applyFont="1" applyFill="1" applyBorder="1" applyAlignment="1">
      <alignment horizontal="center" vertical="center" shrinkToFit="1"/>
      <protection/>
    </xf>
    <xf numFmtId="187" fontId="0" fillId="33" borderId="72" xfId="61" applyNumberFormat="1" applyFont="1" applyFill="1" applyBorder="1" applyAlignment="1" quotePrefix="1">
      <alignment vertical="center"/>
      <protection/>
    </xf>
    <xf numFmtId="188" fontId="0" fillId="33" borderId="15" xfId="61" applyNumberFormat="1" applyFont="1" applyFill="1" applyBorder="1" applyAlignment="1">
      <alignment vertical="center"/>
      <protection/>
    </xf>
    <xf numFmtId="181" fontId="0" fillId="33" borderId="14" xfId="61" applyNumberFormat="1" applyFont="1" applyFill="1" applyBorder="1" applyAlignment="1">
      <alignment vertical="center"/>
      <protection/>
    </xf>
    <xf numFmtId="187" fontId="0" fillId="33" borderId="73" xfId="61" applyNumberFormat="1" applyFont="1" applyFill="1" applyBorder="1" applyAlignment="1">
      <alignment vertical="center"/>
      <protection/>
    </xf>
    <xf numFmtId="188" fontId="0" fillId="33" borderId="19" xfId="61" applyNumberFormat="1" applyFont="1" applyFill="1" applyBorder="1" applyAlignment="1">
      <alignment vertical="center"/>
      <protection/>
    </xf>
    <xf numFmtId="187" fontId="0" fillId="33" borderId="53" xfId="61" applyNumberFormat="1" applyFont="1" applyFill="1" applyBorder="1" applyAlignment="1">
      <alignment vertical="center"/>
      <protection/>
    </xf>
    <xf numFmtId="188" fontId="0" fillId="33" borderId="54" xfId="61" applyNumberFormat="1" applyFont="1" applyFill="1" applyBorder="1" applyAlignment="1">
      <alignment vertical="center"/>
      <protection/>
    </xf>
    <xf numFmtId="187" fontId="0" fillId="33" borderId="74" xfId="61" applyNumberFormat="1" applyFont="1" applyFill="1" applyBorder="1" applyAlignment="1">
      <alignment vertical="center"/>
      <protection/>
    </xf>
    <xf numFmtId="188" fontId="0" fillId="33" borderId="21" xfId="61" applyNumberFormat="1" applyFont="1" applyFill="1" applyBorder="1" applyAlignment="1">
      <alignment vertical="center"/>
      <protection/>
    </xf>
    <xf numFmtId="180" fontId="0" fillId="33" borderId="75" xfId="61" applyNumberFormat="1" applyFont="1" applyFill="1" applyBorder="1" applyAlignment="1">
      <alignment vertical="center"/>
      <protection/>
    </xf>
    <xf numFmtId="180" fontId="0" fillId="33" borderId="25" xfId="61" applyNumberFormat="1" applyFont="1" applyFill="1" applyBorder="1" applyAlignment="1">
      <alignment vertical="center"/>
      <protection/>
    </xf>
    <xf numFmtId="190" fontId="0" fillId="33" borderId="73" xfId="61" applyNumberFormat="1" applyFont="1" applyFill="1" applyBorder="1" applyAlignment="1">
      <alignment vertical="center"/>
      <protection/>
    </xf>
    <xf numFmtId="180" fontId="0" fillId="33" borderId="26" xfId="61" applyNumberFormat="1" applyFont="1" applyFill="1" applyBorder="1" applyAlignment="1">
      <alignment vertical="center"/>
      <protection/>
    </xf>
    <xf numFmtId="178" fontId="0" fillId="33" borderId="73" xfId="61" applyNumberFormat="1" applyFont="1" applyFill="1" applyBorder="1" applyAlignment="1">
      <alignment vertical="center"/>
      <protection/>
    </xf>
    <xf numFmtId="180" fontId="0" fillId="33" borderId="73" xfId="61" applyNumberFormat="1" applyFont="1" applyFill="1" applyBorder="1" applyAlignment="1">
      <alignment vertical="center"/>
      <protection/>
    </xf>
    <xf numFmtId="180" fontId="0" fillId="33" borderId="26" xfId="61" applyNumberFormat="1" applyFont="1" applyFill="1" applyBorder="1" applyAlignment="1">
      <alignment horizontal="right" vertical="center"/>
      <protection/>
    </xf>
    <xf numFmtId="180" fontId="0" fillId="33" borderId="59" xfId="61" applyNumberFormat="1" applyFont="1" applyFill="1" applyBorder="1" applyAlignment="1">
      <alignment horizontal="right" vertical="center"/>
      <protection/>
    </xf>
    <xf numFmtId="181" fontId="0" fillId="33" borderId="31" xfId="61" applyNumberFormat="1" applyFont="1" applyFill="1" applyBorder="1" applyAlignment="1">
      <alignment vertical="center"/>
      <protection/>
    </xf>
    <xf numFmtId="181" fontId="0" fillId="33" borderId="25" xfId="61" applyNumberFormat="1" applyFont="1" applyFill="1" applyBorder="1" applyAlignment="1">
      <alignment vertical="center"/>
      <protection/>
    </xf>
    <xf numFmtId="181" fontId="0" fillId="33" borderId="26" xfId="61" applyNumberFormat="1" applyFont="1" applyFill="1" applyBorder="1" applyAlignment="1">
      <alignment vertical="center"/>
      <protection/>
    </xf>
    <xf numFmtId="181" fontId="0" fillId="33" borderId="26" xfId="61" applyNumberFormat="1" applyFont="1" applyFill="1" applyBorder="1" applyAlignment="1">
      <alignment horizontal="right" vertical="center"/>
      <protection/>
    </xf>
    <xf numFmtId="0" fontId="1" fillId="33" borderId="76" xfId="60" applyFont="1" applyFill="1" applyBorder="1" applyAlignment="1">
      <alignment vertical="center" wrapText="1"/>
      <protection/>
    </xf>
    <xf numFmtId="0" fontId="1" fillId="33" borderId="77" xfId="60" applyFont="1" applyFill="1" applyBorder="1" applyAlignment="1">
      <alignment vertical="center" wrapText="1"/>
      <protection/>
    </xf>
    <xf numFmtId="0" fontId="1" fillId="33" borderId="78" xfId="60" applyFont="1" applyFill="1" applyBorder="1" applyAlignment="1">
      <alignment horizontal="center" vertical="center" shrinkToFit="1"/>
      <protection/>
    </xf>
    <xf numFmtId="187" fontId="0" fillId="33" borderId="72" xfId="61" applyNumberFormat="1" applyFont="1" applyFill="1" applyBorder="1" applyAlignment="1">
      <alignment vertical="center"/>
      <protection/>
    </xf>
    <xf numFmtId="187" fontId="0" fillId="33" borderId="79" xfId="61" applyNumberFormat="1" applyFont="1" applyFill="1" applyBorder="1" applyAlignment="1">
      <alignment vertical="center"/>
      <protection/>
    </xf>
    <xf numFmtId="188" fontId="0" fillId="33" borderId="0" xfId="61" applyNumberFormat="1" applyFont="1" applyFill="1" applyBorder="1" applyAlignment="1">
      <alignment vertical="center"/>
      <protection/>
    </xf>
    <xf numFmtId="180" fontId="0" fillId="33" borderId="53" xfId="61" applyNumberFormat="1" applyFont="1" applyFill="1" applyBorder="1" applyAlignment="1">
      <alignment vertical="center"/>
      <protection/>
    </xf>
    <xf numFmtId="180" fontId="0" fillId="33" borderId="80" xfId="61" applyNumberFormat="1" applyFont="1" applyFill="1" applyBorder="1" applyAlignment="1">
      <alignment vertical="center"/>
      <protection/>
    </xf>
    <xf numFmtId="185" fontId="0" fillId="0" borderId="81" xfId="61" applyNumberFormat="1" applyFont="1" applyFill="1" applyBorder="1" applyAlignment="1">
      <alignment vertical="center"/>
      <protection/>
    </xf>
    <xf numFmtId="0" fontId="1" fillId="33" borderId="82" xfId="60" applyFont="1" applyFill="1" applyBorder="1" applyAlignment="1">
      <alignment vertical="center" wrapText="1"/>
      <protection/>
    </xf>
    <xf numFmtId="0" fontId="1" fillId="33" borderId="83" xfId="60" applyFont="1" applyFill="1" applyBorder="1" applyAlignment="1">
      <alignment vertical="center" wrapText="1"/>
      <protection/>
    </xf>
    <xf numFmtId="0" fontId="1" fillId="33" borderId="84" xfId="60" applyFont="1" applyFill="1" applyBorder="1" applyAlignment="1">
      <alignment horizontal="center" vertical="center" shrinkToFit="1"/>
      <protection/>
    </xf>
    <xf numFmtId="0" fontId="1" fillId="0" borderId="85" xfId="60" applyFont="1" applyFill="1" applyBorder="1" applyAlignment="1">
      <alignment horizontal="left" vertical="center" wrapText="1"/>
      <protection/>
    </xf>
    <xf numFmtId="0" fontId="0" fillId="0" borderId="86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61" applyFont="1" applyFill="1" applyAlignment="1">
      <alignment horizontal="left" vertical="center"/>
      <protection/>
    </xf>
    <xf numFmtId="0" fontId="0" fillId="0" borderId="0" xfId="61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indent="1"/>
    </xf>
    <xf numFmtId="0" fontId="0" fillId="0" borderId="86" xfId="0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0" fillId="0" borderId="85" xfId="61" applyFont="1" applyFill="1" applyBorder="1" applyAlignment="1">
      <alignment vertical="center"/>
      <protection/>
    </xf>
    <xf numFmtId="0" fontId="0" fillId="0" borderId="87" xfId="61" applyFont="1" applyFill="1" applyBorder="1" applyAlignment="1">
      <alignment vertical="center"/>
      <protection/>
    </xf>
    <xf numFmtId="0" fontId="0" fillId="0" borderId="56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80" xfId="61" applyFont="1" applyFill="1" applyBorder="1" applyAlignment="1">
      <alignment vertical="center"/>
      <protection/>
    </xf>
    <xf numFmtId="0" fontId="1" fillId="0" borderId="85" xfId="60" applyFont="1" applyFill="1" applyBorder="1" applyAlignment="1">
      <alignment vertical="center" wrapText="1"/>
      <protection/>
    </xf>
    <xf numFmtId="181" fontId="0" fillId="0" borderId="88" xfId="61" applyNumberFormat="1" applyFont="1" applyFill="1" applyBorder="1" applyAlignment="1">
      <alignment vertical="center"/>
      <protection/>
    </xf>
    <xf numFmtId="181" fontId="0" fillId="0" borderId="89" xfId="61" applyNumberFormat="1" applyFont="1" applyFill="1" applyBorder="1" applyAlignment="1">
      <alignment vertical="center"/>
      <protection/>
    </xf>
    <xf numFmtId="181" fontId="0" fillId="0" borderId="90" xfId="61" applyNumberFormat="1" applyFont="1" applyFill="1" applyBorder="1" applyAlignment="1">
      <alignment vertical="center"/>
      <protection/>
    </xf>
    <xf numFmtId="181" fontId="0" fillId="0" borderId="91" xfId="61" applyNumberFormat="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181" fontId="0" fillId="34" borderId="18" xfId="61" applyNumberFormat="1" applyFont="1" applyFill="1" applyBorder="1" applyAlignment="1">
      <alignment vertical="center"/>
      <protection/>
    </xf>
    <xf numFmtId="181" fontId="0" fillId="34" borderId="14" xfId="61" applyNumberFormat="1" applyFont="1" applyFill="1" applyBorder="1" applyAlignment="1">
      <alignment vertical="center"/>
      <protection/>
    </xf>
    <xf numFmtId="181" fontId="0" fillId="34" borderId="20" xfId="61" applyNumberFormat="1" applyFont="1" applyFill="1" applyBorder="1" applyAlignment="1">
      <alignment vertical="center"/>
      <protection/>
    </xf>
    <xf numFmtId="181" fontId="0" fillId="34" borderId="31" xfId="61" applyNumberFormat="1" applyFont="1" applyFill="1" applyBorder="1" applyAlignment="1">
      <alignment vertical="center"/>
      <protection/>
    </xf>
    <xf numFmtId="185" fontId="0" fillId="35" borderId="27" xfId="61" applyNumberFormat="1" applyFont="1" applyFill="1" applyBorder="1" applyAlignment="1">
      <alignment vertical="center"/>
      <protection/>
    </xf>
    <xf numFmtId="185" fontId="0" fillId="35" borderId="92" xfId="61" applyNumberFormat="1" applyFont="1" applyFill="1" applyBorder="1" applyAlignment="1">
      <alignment vertical="center"/>
      <protection/>
    </xf>
    <xf numFmtId="0" fontId="0" fillId="35" borderId="16" xfId="61" applyFont="1" applyFill="1" applyBorder="1" applyAlignment="1">
      <alignment vertical="center"/>
      <protection/>
    </xf>
    <xf numFmtId="0" fontId="0" fillId="35" borderId="0" xfId="61" applyFont="1" applyFill="1" applyAlignment="1">
      <alignment vertical="center"/>
      <protection/>
    </xf>
    <xf numFmtId="0" fontId="0" fillId="35" borderId="0" xfId="0" applyFont="1" applyFill="1" applyAlignment="1">
      <alignment vertical="center"/>
    </xf>
    <xf numFmtId="0" fontId="0" fillId="35" borderId="24" xfId="61" applyFont="1" applyFill="1" applyBorder="1" applyAlignment="1">
      <alignment vertical="center"/>
      <protection/>
    </xf>
    <xf numFmtId="0" fontId="0" fillId="35" borderId="93" xfId="0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185" fontId="0" fillId="0" borderId="27" xfId="61" applyNumberFormat="1" applyFont="1" applyFill="1" applyBorder="1" applyAlignment="1">
      <alignment vertical="center"/>
      <protection/>
    </xf>
    <xf numFmtId="181" fontId="0" fillId="34" borderId="50" xfId="61" applyNumberFormat="1" applyFont="1" applyFill="1" applyBorder="1" applyAlignment="1">
      <alignment vertical="center"/>
      <protection/>
    </xf>
    <xf numFmtId="181" fontId="0" fillId="0" borderId="94" xfId="61" applyNumberFormat="1" applyFont="1" applyFill="1" applyBorder="1" applyAlignment="1">
      <alignment vertical="center"/>
      <protection/>
    </xf>
    <xf numFmtId="0" fontId="1" fillId="33" borderId="61" xfId="60" applyFont="1" applyFill="1" applyBorder="1" applyAlignment="1">
      <alignment vertical="center" shrinkToFit="1"/>
      <protection/>
    </xf>
    <xf numFmtId="181" fontId="0" fillId="0" borderId="95" xfId="61" applyNumberFormat="1" applyFont="1" applyFill="1" applyBorder="1" applyAlignment="1">
      <alignment vertical="center"/>
      <protection/>
    </xf>
    <xf numFmtId="181" fontId="0" fillId="0" borderId="96" xfId="61" applyNumberFormat="1" applyFont="1" applyFill="1" applyBorder="1" applyAlignment="1">
      <alignment vertical="center"/>
      <protection/>
    </xf>
    <xf numFmtId="181" fontId="0" fillId="34" borderId="23" xfId="61" applyNumberFormat="1" applyFont="1" applyFill="1" applyBorder="1" applyAlignment="1">
      <alignment vertical="center"/>
      <protection/>
    </xf>
    <xf numFmtId="181" fontId="0" fillId="34" borderId="56" xfId="61" applyNumberFormat="1" applyFont="1" applyFill="1" applyBorder="1" applyAlignment="1">
      <alignment vertical="center"/>
      <protection/>
    </xf>
    <xf numFmtId="181" fontId="0" fillId="34" borderId="80" xfId="61" applyNumberFormat="1" applyFont="1" applyFill="1" applyBorder="1" applyAlignment="1">
      <alignment vertical="center"/>
      <protection/>
    </xf>
    <xf numFmtId="181" fontId="0" fillId="34" borderId="26" xfId="61" applyNumberFormat="1" applyFont="1" applyFill="1" applyBorder="1" applyAlignment="1">
      <alignment vertical="center"/>
      <protection/>
    </xf>
    <xf numFmtId="181" fontId="0" fillId="34" borderId="26" xfId="61" applyNumberFormat="1" applyFont="1" applyFill="1" applyBorder="1" applyAlignment="1">
      <alignment horizontal="right" vertical="center"/>
      <protection/>
    </xf>
    <xf numFmtId="181" fontId="0" fillId="34" borderId="22" xfId="61" applyNumberFormat="1" applyFont="1" applyFill="1" applyBorder="1" applyAlignment="1">
      <alignment vertical="center"/>
      <protection/>
    </xf>
    <xf numFmtId="191" fontId="0" fillId="33" borderId="97" xfId="61" applyNumberFormat="1" applyFont="1" applyFill="1" applyBorder="1" applyAlignment="1">
      <alignment horizontal="center" vertical="center"/>
      <protection/>
    </xf>
    <xf numFmtId="191" fontId="0" fillId="33" borderId="98" xfId="61" applyNumberFormat="1" applyFont="1" applyFill="1" applyBorder="1" applyAlignment="1">
      <alignment horizontal="center" vertical="center"/>
      <protection/>
    </xf>
    <xf numFmtId="191" fontId="0" fillId="33" borderId="99" xfId="61" applyNumberFormat="1" applyFont="1" applyFill="1" applyBorder="1" applyAlignment="1">
      <alignment horizontal="center" vertical="center"/>
      <protection/>
    </xf>
    <xf numFmtId="191" fontId="0" fillId="33" borderId="100" xfId="61" applyNumberFormat="1" applyFont="1" applyFill="1" applyBorder="1" applyAlignment="1">
      <alignment horizontal="center" vertical="center"/>
      <protection/>
    </xf>
    <xf numFmtId="0" fontId="0" fillId="0" borderId="61" xfId="6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 vertical="center"/>
      <protection/>
    </xf>
    <xf numFmtId="0" fontId="0" fillId="0" borderId="101" xfId="61" applyFont="1" applyFill="1" applyBorder="1" applyAlignment="1">
      <alignment horizontal="center" vertical="center"/>
      <protection/>
    </xf>
    <xf numFmtId="0" fontId="0" fillId="0" borderId="102" xfId="61" applyFont="1" applyFill="1" applyBorder="1" applyAlignment="1">
      <alignment horizontal="center" vertical="center"/>
      <protection/>
    </xf>
    <xf numFmtId="0" fontId="0" fillId="0" borderId="103" xfId="61" applyFont="1" applyFill="1" applyBorder="1" applyAlignment="1">
      <alignment horizontal="center" vertical="center"/>
      <protection/>
    </xf>
    <xf numFmtId="0" fontId="0" fillId="0" borderId="104" xfId="61" applyFont="1" applyFill="1" applyBorder="1" applyAlignment="1">
      <alignment horizontal="center" vertical="center"/>
      <protection/>
    </xf>
    <xf numFmtId="178" fontId="0" fillId="33" borderId="105" xfId="61" applyNumberFormat="1" applyFont="1" applyFill="1" applyBorder="1" applyAlignment="1">
      <alignment vertical="center"/>
      <protection/>
    </xf>
    <xf numFmtId="178" fontId="0" fillId="33" borderId="106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機械ﾏｽﾀｰ" xfId="60"/>
    <cellStyle name="標準_長野除雪延長内訳（修正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1257300</xdr:colOff>
      <xdr:row>0</xdr:row>
      <xdr:rowOff>9525</xdr:rowOff>
    </xdr:from>
    <xdr:ext cx="1857375" cy="381000"/>
    <xdr:sp>
      <xdr:nvSpPr>
        <xdr:cNvPr id="1" name="Text Box 1"/>
        <xdr:cNvSpPr txBox="1">
          <a:spLocks noChangeArrowheads="1"/>
        </xdr:cNvSpPr>
      </xdr:nvSpPr>
      <xdr:spPr>
        <a:xfrm>
          <a:off x="8067675" y="9525"/>
          <a:ext cx="18573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（除雪記入例）</a:t>
          </a:r>
        </a:p>
      </xdr:txBody>
    </xdr:sp>
    <xdr:clientData/>
  </xdr:oneCellAnchor>
  <xdr:twoCellAnchor>
    <xdr:from>
      <xdr:col>3</xdr:col>
      <xdr:colOff>114300</xdr:colOff>
      <xdr:row>9</xdr:row>
      <xdr:rowOff>85725</xdr:rowOff>
    </xdr:from>
    <xdr:to>
      <xdr:col>6</xdr:col>
      <xdr:colOff>504825</xdr:colOff>
      <xdr:row>12</xdr:row>
      <xdr:rowOff>142875</xdr:rowOff>
    </xdr:to>
    <xdr:sp>
      <xdr:nvSpPr>
        <xdr:cNvPr id="2" name="AutoShape 9"/>
        <xdr:cNvSpPr>
          <a:spLocks/>
        </xdr:cNvSpPr>
      </xdr:nvSpPr>
      <xdr:spPr>
        <a:xfrm>
          <a:off x="1885950" y="2228850"/>
          <a:ext cx="2809875" cy="685800"/>
        </a:xfrm>
        <a:prstGeom prst="wedgeRectCallout">
          <a:avLst>
            <a:gd name="adj1" fmla="val -85254"/>
            <a:gd name="adj2" fmla="val -74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諏訪市、茅野市、下諏訪町は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の路線種別毎に内訳書を作成してください。</a:t>
          </a:r>
        </a:p>
      </xdr:txBody>
    </xdr:sp>
    <xdr:clientData/>
  </xdr:twoCellAnchor>
  <xdr:twoCellAnchor>
    <xdr:from>
      <xdr:col>11</xdr:col>
      <xdr:colOff>142875</xdr:colOff>
      <xdr:row>2</xdr:row>
      <xdr:rowOff>171450</xdr:rowOff>
    </xdr:from>
    <xdr:to>
      <xdr:col>13</xdr:col>
      <xdr:colOff>66675</xdr:colOff>
      <xdr:row>4</xdr:row>
      <xdr:rowOff>200025</xdr:rowOff>
    </xdr:to>
    <xdr:sp>
      <xdr:nvSpPr>
        <xdr:cNvPr id="3" name="AutoShape 7"/>
        <xdr:cNvSpPr>
          <a:spLocks/>
        </xdr:cNvSpPr>
      </xdr:nvSpPr>
      <xdr:spPr>
        <a:xfrm>
          <a:off x="8220075" y="704850"/>
          <a:ext cx="1447800" cy="476250"/>
        </a:xfrm>
        <a:prstGeom prst="wedgeRectCallout">
          <a:avLst>
            <a:gd name="adj1" fmla="val -53384"/>
            <a:gd name="adj2" fmla="val 187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税込み単価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契約書記載単価</a:t>
          </a:r>
        </a:p>
      </xdr:txBody>
    </xdr:sp>
    <xdr:clientData/>
  </xdr:twoCellAnchor>
  <xdr:twoCellAnchor>
    <xdr:from>
      <xdr:col>8</xdr:col>
      <xdr:colOff>419100</xdr:colOff>
      <xdr:row>1</xdr:row>
      <xdr:rowOff>123825</xdr:rowOff>
    </xdr:from>
    <xdr:to>
      <xdr:col>10</xdr:col>
      <xdr:colOff>466725</xdr:colOff>
      <xdr:row>3</xdr:row>
      <xdr:rowOff>0</xdr:rowOff>
    </xdr:to>
    <xdr:sp>
      <xdr:nvSpPr>
        <xdr:cNvPr id="4" name="AutoShape 7"/>
        <xdr:cNvSpPr>
          <a:spLocks/>
        </xdr:cNvSpPr>
      </xdr:nvSpPr>
      <xdr:spPr>
        <a:xfrm>
          <a:off x="6143625" y="485775"/>
          <a:ext cx="1133475" cy="276225"/>
        </a:xfrm>
        <a:prstGeom prst="wedgeRectCallout">
          <a:avLst>
            <a:gd name="adj1" fmla="val -7578"/>
            <a:gd name="adj2" fmla="val 340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1266825</xdr:colOff>
      <xdr:row>0</xdr:row>
      <xdr:rowOff>361950</xdr:rowOff>
    </xdr:from>
    <xdr:ext cx="1847850" cy="0"/>
    <xdr:sp>
      <xdr:nvSpPr>
        <xdr:cNvPr id="1" name="Text Box 1"/>
        <xdr:cNvSpPr txBox="1">
          <a:spLocks noChangeArrowheads="1"/>
        </xdr:cNvSpPr>
      </xdr:nvSpPr>
      <xdr:spPr>
        <a:xfrm>
          <a:off x="8001000" y="361950"/>
          <a:ext cx="184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（散布記入例）</a:t>
          </a:r>
        </a:p>
      </xdr:txBody>
    </xdr:sp>
    <xdr:clientData/>
  </xdr:oneCellAnchor>
  <xdr:twoCellAnchor>
    <xdr:from>
      <xdr:col>2</xdr:col>
      <xdr:colOff>590550</xdr:colOff>
      <xdr:row>9</xdr:row>
      <xdr:rowOff>161925</xdr:rowOff>
    </xdr:from>
    <xdr:to>
      <xdr:col>7</xdr:col>
      <xdr:colOff>295275</xdr:colOff>
      <xdr:row>11</xdr:row>
      <xdr:rowOff>209550</xdr:rowOff>
    </xdr:to>
    <xdr:sp>
      <xdr:nvSpPr>
        <xdr:cNvPr id="2" name="AutoShape 7"/>
        <xdr:cNvSpPr>
          <a:spLocks/>
        </xdr:cNvSpPr>
      </xdr:nvSpPr>
      <xdr:spPr>
        <a:xfrm>
          <a:off x="1323975" y="2305050"/>
          <a:ext cx="3781425" cy="466725"/>
        </a:xfrm>
        <a:prstGeom prst="wedgeRectCallout">
          <a:avLst>
            <a:gd name="adj1" fmla="val -57370"/>
            <a:gd name="adj2" fmla="val -111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諏訪市、茅野市、下諏訪町は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の道路種別毎に内訳書を作成してください。</a:t>
          </a:r>
        </a:p>
      </xdr:txBody>
    </xdr:sp>
    <xdr:clientData/>
  </xdr:twoCellAnchor>
  <xdr:twoCellAnchor>
    <xdr:from>
      <xdr:col>11</xdr:col>
      <xdr:colOff>66675</xdr:colOff>
      <xdr:row>3</xdr:row>
      <xdr:rowOff>76200</xdr:rowOff>
    </xdr:from>
    <xdr:to>
      <xdr:col>12</xdr:col>
      <xdr:colOff>247650</xdr:colOff>
      <xdr:row>5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8067675" y="838200"/>
          <a:ext cx="1447800" cy="466725"/>
        </a:xfrm>
        <a:prstGeom prst="wedgeRectCallout">
          <a:avLst>
            <a:gd name="adj1" fmla="val -57763"/>
            <a:gd name="adj2" fmla="val 189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税込み単価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契約書記載単価</a:t>
          </a:r>
        </a:p>
      </xdr:txBody>
    </xdr:sp>
    <xdr:clientData/>
  </xdr:twoCellAnchor>
  <xdr:twoCellAnchor>
    <xdr:from>
      <xdr:col>8</xdr:col>
      <xdr:colOff>342900</xdr:colOff>
      <xdr:row>2</xdr:row>
      <xdr:rowOff>85725</xdr:rowOff>
    </xdr:from>
    <xdr:to>
      <xdr:col>10</xdr:col>
      <xdr:colOff>390525</xdr:colOff>
      <xdr:row>3</xdr:row>
      <xdr:rowOff>133350</xdr:rowOff>
    </xdr:to>
    <xdr:sp>
      <xdr:nvSpPr>
        <xdr:cNvPr id="4" name="AutoShape 7"/>
        <xdr:cNvSpPr>
          <a:spLocks/>
        </xdr:cNvSpPr>
      </xdr:nvSpPr>
      <xdr:spPr>
        <a:xfrm>
          <a:off x="5991225" y="619125"/>
          <a:ext cx="1133475" cy="276225"/>
        </a:xfrm>
        <a:prstGeom prst="wedgeRectCallout">
          <a:avLst>
            <a:gd name="adj1" fmla="val -8689"/>
            <a:gd name="adj2" fmla="val 291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1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0.6171875" style="4" customWidth="1"/>
    <col min="2" max="2" width="9.00390625" style="4" customWidth="1"/>
    <col min="3" max="3" width="13.625" style="4" bestFit="1" customWidth="1"/>
    <col min="4" max="4" width="10.00390625" style="4" bestFit="1" customWidth="1"/>
    <col min="5" max="5" width="12.625" style="4" customWidth="1"/>
    <col min="6" max="7" width="9.125" style="4" customWidth="1"/>
    <col min="8" max="8" width="11.00390625" style="6" bestFit="1" customWidth="1"/>
    <col min="9" max="9" width="8.625" style="4" customWidth="1"/>
    <col min="10" max="10" width="5.625" style="4" customWidth="1"/>
    <col min="11" max="12" width="16.625" style="4" customWidth="1"/>
    <col min="13" max="13" width="3.375" style="6" bestFit="1" customWidth="1"/>
    <col min="14" max="14" width="5.125" style="4" customWidth="1"/>
    <col min="15" max="15" width="9.00390625" style="4" customWidth="1"/>
    <col min="16" max="16" width="32.375" style="140" customWidth="1"/>
    <col min="17" max="16384" width="9.00390625" style="4" customWidth="1"/>
  </cols>
  <sheetData>
    <row r="1" spans="2:14" ht="28.5">
      <c r="B1" s="1" t="s">
        <v>0</v>
      </c>
      <c r="C1" s="2"/>
      <c r="D1" s="3"/>
      <c r="E1" s="3"/>
      <c r="F1" s="2"/>
      <c r="G1" s="2"/>
      <c r="H1" s="3"/>
      <c r="I1" s="3"/>
      <c r="J1" s="3"/>
      <c r="K1" s="3"/>
      <c r="L1" s="3"/>
      <c r="M1" s="3"/>
      <c r="N1" s="3"/>
    </row>
    <row r="2" spans="11:14" ht="13.5" customHeight="1">
      <c r="K2" s="144"/>
      <c r="L2"/>
      <c r="M2"/>
      <c r="N2"/>
    </row>
    <row r="3" spans="2:14" ht="18" customHeight="1" thickBot="1">
      <c r="B3" s="139"/>
      <c r="C3" s="139"/>
      <c r="D3" s="139"/>
      <c r="E3" s="139"/>
      <c r="F3" s="139"/>
      <c r="K3" s="145"/>
      <c r="L3" s="145"/>
      <c r="M3" s="145"/>
      <c r="N3" s="145"/>
    </row>
    <row r="4" spans="2:16" s="5" customFormat="1" ht="17.25">
      <c r="B4" s="43"/>
      <c r="C4" s="44" t="s">
        <v>1</v>
      </c>
      <c r="D4" s="45" t="s">
        <v>3</v>
      </c>
      <c r="E4" s="87"/>
      <c r="F4" s="44"/>
      <c r="G4" s="44"/>
      <c r="H4" s="45"/>
      <c r="I4" s="44"/>
      <c r="J4" s="44"/>
      <c r="K4" s="44"/>
      <c r="L4" s="44"/>
      <c r="M4" s="45"/>
      <c r="N4" s="46"/>
      <c r="P4" s="141"/>
    </row>
    <row r="5" spans="2:16" s="50" customFormat="1" ht="17.25">
      <c r="B5" s="47"/>
      <c r="C5" s="48" t="s">
        <v>2</v>
      </c>
      <c r="D5" s="49" t="s">
        <v>3</v>
      </c>
      <c r="E5" s="88"/>
      <c r="F5" s="48"/>
      <c r="G5" s="90"/>
      <c r="H5" s="48" t="s">
        <v>4</v>
      </c>
      <c r="I5" s="48" t="s">
        <v>23</v>
      </c>
      <c r="K5" s="188"/>
      <c r="L5" s="188"/>
      <c r="M5" s="188"/>
      <c r="N5" s="51"/>
      <c r="P5" s="141"/>
    </row>
    <row r="6" spans="2:16" s="50" customFormat="1" ht="17.25">
      <c r="B6" s="52"/>
      <c r="C6" s="53" t="s">
        <v>5</v>
      </c>
      <c r="D6" s="54" t="s">
        <v>3</v>
      </c>
      <c r="E6" s="89"/>
      <c r="F6" s="53"/>
      <c r="G6" s="53"/>
      <c r="H6" s="54"/>
      <c r="I6" s="54"/>
      <c r="J6" s="54"/>
      <c r="K6" s="54"/>
      <c r="L6" s="54"/>
      <c r="M6" s="54"/>
      <c r="N6" s="55"/>
      <c r="P6" s="141"/>
    </row>
    <row r="7" spans="2:16" s="7" customFormat="1" ht="24" customHeight="1" thickBot="1">
      <c r="B7" s="8"/>
      <c r="C7" s="9" t="s">
        <v>7</v>
      </c>
      <c r="D7" s="10" t="s">
        <v>8</v>
      </c>
      <c r="E7" s="10" t="s">
        <v>9</v>
      </c>
      <c r="F7" s="39" t="s">
        <v>18</v>
      </c>
      <c r="G7" s="39" t="s">
        <v>19</v>
      </c>
      <c r="H7" s="10" t="s">
        <v>10</v>
      </c>
      <c r="I7" s="189" t="s">
        <v>11</v>
      </c>
      <c r="J7" s="190"/>
      <c r="K7" s="10" t="s">
        <v>12</v>
      </c>
      <c r="L7" s="38" t="s">
        <v>13</v>
      </c>
      <c r="M7" s="191" t="s">
        <v>75</v>
      </c>
      <c r="N7" s="192"/>
      <c r="P7" s="141"/>
    </row>
    <row r="8" spans="2:16" s="15" customFormat="1" ht="16.5" customHeight="1">
      <c r="B8" s="11" t="s">
        <v>72</v>
      </c>
      <c r="C8" s="102"/>
      <c r="D8" s="103"/>
      <c r="E8" s="103"/>
      <c r="F8" s="104"/>
      <c r="G8" s="104"/>
      <c r="H8" s="12" t="s">
        <v>63</v>
      </c>
      <c r="I8" s="129"/>
      <c r="J8" s="106"/>
      <c r="K8" s="160"/>
      <c r="L8" s="154">
        <f>ROUNDDOWN(K8*(I8+J8/60),0)</f>
        <v>0</v>
      </c>
      <c r="M8" s="13"/>
      <c r="N8" s="14"/>
      <c r="P8" s="141"/>
    </row>
    <row r="9" spans="2:16" s="15" customFormat="1" ht="16.5" customHeight="1">
      <c r="B9" s="16" t="s">
        <v>29</v>
      </c>
      <c r="C9" s="91"/>
      <c r="D9" s="92"/>
      <c r="E9" s="92"/>
      <c r="F9" s="93"/>
      <c r="G9" s="93"/>
      <c r="H9" s="17" t="s">
        <v>14</v>
      </c>
      <c r="I9" s="108"/>
      <c r="J9" s="109"/>
      <c r="K9" s="159"/>
      <c r="L9" s="155">
        <f>ROUNDDOWN(K9*(I9+J9/60),0)</f>
        <v>0</v>
      </c>
      <c r="M9" s="18"/>
      <c r="N9" s="171"/>
      <c r="P9" s="141"/>
    </row>
    <row r="10" spans="2:16" s="15" customFormat="1" ht="16.5" customHeight="1">
      <c r="B10" s="16"/>
      <c r="C10" s="91"/>
      <c r="D10" s="92"/>
      <c r="E10" s="92"/>
      <c r="F10" s="93"/>
      <c r="G10" s="93"/>
      <c r="H10" s="17" t="s">
        <v>64</v>
      </c>
      <c r="I10" s="108"/>
      <c r="J10" s="109"/>
      <c r="K10" s="159"/>
      <c r="L10" s="155">
        <f>ROUNDDOWN(K10*(I10+J10/60),0)</f>
        <v>0</v>
      </c>
      <c r="M10" s="18"/>
      <c r="N10" s="171"/>
      <c r="P10" s="141"/>
    </row>
    <row r="11" spans="2:16" s="15" customFormat="1" ht="16.5" customHeight="1">
      <c r="B11" s="16"/>
      <c r="C11" s="91"/>
      <c r="D11" s="92"/>
      <c r="E11" s="92"/>
      <c r="F11" s="93"/>
      <c r="G11" s="93"/>
      <c r="H11" s="71" t="s">
        <v>15</v>
      </c>
      <c r="I11" s="130"/>
      <c r="J11" s="131"/>
      <c r="K11" s="159"/>
      <c r="L11" s="155">
        <f>ROUNDDOWN(K11*(I11+J11/60),0)</f>
        <v>0</v>
      </c>
      <c r="M11" s="70"/>
      <c r="N11" s="171"/>
      <c r="P11" s="141"/>
    </row>
    <row r="12" spans="2:16" s="15" customFormat="1" ht="16.5" customHeight="1">
      <c r="B12" s="16"/>
      <c r="C12" s="98"/>
      <c r="D12" s="99"/>
      <c r="E12" s="99"/>
      <c r="F12" s="100"/>
      <c r="G12" s="100"/>
      <c r="H12" s="22"/>
      <c r="I12" s="185"/>
      <c r="J12" s="186"/>
      <c r="K12" s="177"/>
      <c r="L12" s="175"/>
      <c r="M12" s="72"/>
      <c r="N12" s="73"/>
      <c r="P12" s="141"/>
    </row>
    <row r="13" spans="2:16" s="15" customFormat="1" ht="16.5" customHeight="1">
      <c r="B13" s="16"/>
      <c r="C13" s="126"/>
      <c r="D13" s="127"/>
      <c r="E13" s="127"/>
      <c r="F13" s="128"/>
      <c r="G13" s="128"/>
      <c r="H13" s="19" t="s">
        <v>63</v>
      </c>
      <c r="I13" s="112"/>
      <c r="J13" s="113"/>
      <c r="K13" s="182"/>
      <c r="L13" s="156">
        <f>ROUNDDOWN(K13*(I13+J13/60),0)</f>
        <v>0</v>
      </c>
      <c r="M13" s="20"/>
      <c r="N13" s="26"/>
      <c r="P13" s="141"/>
    </row>
    <row r="14" spans="2:16" s="15" customFormat="1" ht="16.5" customHeight="1">
      <c r="B14" s="23"/>
      <c r="C14" s="91"/>
      <c r="D14" s="92"/>
      <c r="E14" s="92"/>
      <c r="F14" s="93"/>
      <c r="G14" s="93"/>
      <c r="H14" s="17" t="s">
        <v>14</v>
      </c>
      <c r="I14" s="108"/>
      <c r="J14" s="109"/>
      <c r="K14" s="159"/>
      <c r="L14" s="155">
        <f>ROUNDDOWN(K14*(I14+J14/60),0)</f>
        <v>0</v>
      </c>
      <c r="M14" s="18"/>
      <c r="N14" s="171"/>
      <c r="P14" s="141"/>
    </row>
    <row r="15" spans="2:16" s="15" customFormat="1" ht="16.5" customHeight="1">
      <c r="B15" s="16"/>
      <c r="C15" s="91"/>
      <c r="D15" s="92"/>
      <c r="E15" s="92"/>
      <c r="F15" s="93"/>
      <c r="G15" s="93"/>
      <c r="H15" s="21" t="s">
        <v>64</v>
      </c>
      <c r="I15" s="108"/>
      <c r="J15" s="109"/>
      <c r="K15" s="159"/>
      <c r="L15" s="155">
        <f>ROUNDDOWN(K15*(I15+J15/60),0)</f>
        <v>0</v>
      </c>
      <c r="M15" s="18"/>
      <c r="N15" s="171"/>
      <c r="P15" s="141"/>
    </row>
    <row r="16" spans="2:14" s="15" customFormat="1" ht="16.5" customHeight="1">
      <c r="B16" s="23"/>
      <c r="C16" s="91"/>
      <c r="D16" s="92"/>
      <c r="E16" s="92"/>
      <c r="F16" s="93"/>
      <c r="G16" s="93"/>
      <c r="H16" s="17" t="s">
        <v>15</v>
      </c>
      <c r="I16" s="108"/>
      <c r="J16" s="109"/>
      <c r="K16" s="159"/>
      <c r="L16" s="155">
        <f>ROUNDDOWN(K16*(I16+J16/60),0)</f>
        <v>0</v>
      </c>
      <c r="M16" s="18"/>
      <c r="N16" s="171"/>
    </row>
    <row r="17" spans="2:16" s="15" customFormat="1" ht="16.5" customHeight="1" thickBot="1">
      <c r="B17" s="23"/>
      <c r="C17" s="91"/>
      <c r="D17" s="92"/>
      <c r="E17" s="92"/>
      <c r="F17" s="93"/>
      <c r="G17" s="93"/>
      <c r="H17" s="74"/>
      <c r="I17" s="183"/>
      <c r="J17" s="184"/>
      <c r="K17" s="172"/>
      <c r="L17" s="173"/>
      <c r="M17" s="75"/>
      <c r="N17" s="134"/>
      <c r="P17" s="142"/>
    </row>
    <row r="18" spans="2:16" s="15" customFormat="1" ht="16.5" customHeight="1" thickTop="1">
      <c r="B18" s="153" t="s">
        <v>73</v>
      </c>
      <c r="C18" s="135"/>
      <c r="D18" s="136"/>
      <c r="E18" s="136"/>
      <c r="F18" s="137"/>
      <c r="G18" s="137"/>
      <c r="H18" s="80" t="s">
        <v>63</v>
      </c>
      <c r="I18" s="110"/>
      <c r="J18" s="111"/>
      <c r="K18" s="178"/>
      <c r="L18" s="176">
        <f>ROUNDDOWN(K18*(I18+J18/60),0)</f>
        <v>0</v>
      </c>
      <c r="M18" s="78"/>
      <c r="N18" s="81"/>
      <c r="P18" s="141"/>
    </row>
    <row r="19" spans="2:16" s="15" customFormat="1" ht="16.5" customHeight="1">
      <c r="B19" s="16" t="s">
        <v>29</v>
      </c>
      <c r="C19" s="91"/>
      <c r="D19" s="92"/>
      <c r="E19" s="92"/>
      <c r="F19" s="93"/>
      <c r="G19" s="93"/>
      <c r="H19" s="17" t="s">
        <v>14</v>
      </c>
      <c r="I19" s="108"/>
      <c r="J19" s="109"/>
      <c r="K19" s="159"/>
      <c r="L19" s="155">
        <f>ROUNDDOWN(K19*(I19+J19/60),0)</f>
        <v>0</v>
      </c>
      <c r="M19" s="18"/>
      <c r="N19" s="171"/>
      <c r="P19" s="141"/>
    </row>
    <row r="20" spans="2:16" s="15" customFormat="1" ht="16.5" customHeight="1">
      <c r="B20" s="16"/>
      <c r="C20" s="174"/>
      <c r="D20" s="92"/>
      <c r="E20" s="92"/>
      <c r="F20" s="93"/>
      <c r="G20" s="93"/>
      <c r="H20" s="17" t="s">
        <v>64</v>
      </c>
      <c r="I20" s="108"/>
      <c r="J20" s="109"/>
      <c r="K20" s="159"/>
      <c r="L20" s="155">
        <f>ROUNDDOWN(K20*(I20+J20/60),0)</f>
        <v>0</v>
      </c>
      <c r="M20" s="18"/>
      <c r="N20" s="171"/>
      <c r="P20" s="141"/>
    </row>
    <row r="21" spans="2:16" s="15" customFormat="1" ht="16.5" customHeight="1">
      <c r="B21" s="16"/>
      <c r="C21" s="91"/>
      <c r="D21" s="92"/>
      <c r="E21" s="92"/>
      <c r="F21" s="93"/>
      <c r="G21" s="93"/>
      <c r="H21" s="71" t="s">
        <v>15</v>
      </c>
      <c r="I21" s="130"/>
      <c r="J21" s="131"/>
      <c r="K21" s="159"/>
      <c r="L21" s="155">
        <f>ROUNDDOWN(K21*(I21+J21/60),0)</f>
        <v>0</v>
      </c>
      <c r="M21" s="70"/>
      <c r="N21" s="171"/>
      <c r="P21" s="141"/>
    </row>
    <row r="22" spans="2:16" s="15" customFormat="1" ht="16.5" customHeight="1">
      <c r="B22" s="16"/>
      <c r="C22" s="98"/>
      <c r="D22" s="99"/>
      <c r="E22" s="99"/>
      <c r="F22" s="100"/>
      <c r="G22" s="100"/>
      <c r="H22" s="22"/>
      <c r="I22" s="185"/>
      <c r="J22" s="186"/>
      <c r="K22" s="177"/>
      <c r="L22" s="175"/>
      <c r="M22" s="72"/>
      <c r="N22" s="73"/>
      <c r="P22" s="141"/>
    </row>
    <row r="23" spans="2:16" s="15" customFormat="1" ht="16.5" customHeight="1">
      <c r="B23" s="16"/>
      <c r="C23" s="126"/>
      <c r="D23" s="127"/>
      <c r="E23" s="127"/>
      <c r="F23" s="128"/>
      <c r="G23" s="128"/>
      <c r="H23" s="19" t="s">
        <v>63</v>
      </c>
      <c r="I23" s="112"/>
      <c r="J23" s="113"/>
      <c r="K23" s="182"/>
      <c r="L23" s="156">
        <f>ROUNDDOWN(K23*(I23+J23/60),0)</f>
        <v>0</v>
      </c>
      <c r="M23" s="20"/>
      <c r="N23" s="26"/>
      <c r="P23" s="141"/>
    </row>
    <row r="24" spans="2:16" s="15" customFormat="1" ht="16.5" customHeight="1">
      <c r="B24" s="23"/>
      <c r="C24" s="91"/>
      <c r="D24" s="92"/>
      <c r="E24" s="92"/>
      <c r="F24" s="93"/>
      <c r="G24" s="93"/>
      <c r="H24" s="17" t="s">
        <v>14</v>
      </c>
      <c r="I24" s="108"/>
      <c r="J24" s="109"/>
      <c r="K24" s="159"/>
      <c r="L24" s="155">
        <f>ROUNDDOWN(K24*(I24+J24/60),0)</f>
        <v>0</v>
      </c>
      <c r="M24" s="18"/>
      <c r="N24" s="171"/>
      <c r="P24" s="141"/>
    </row>
    <row r="25" spans="2:16" s="15" customFormat="1" ht="16.5" customHeight="1">
      <c r="B25" s="16"/>
      <c r="C25" s="91"/>
      <c r="D25" s="92"/>
      <c r="E25" s="92"/>
      <c r="F25" s="93"/>
      <c r="G25" s="93"/>
      <c r="H25" s="21" t="s">
        <v>64</v>
      </c>
      <c r="I25" s="108"/>
      <c r="J25" s="109"/>
      <c r="K25" s="159"/>
      <c r="L25" s="155">
        <f>ROUNDDOWN(K25*(I25+J25/60),0)</f>
        <v>0</v>
      </c>
      <c r="M25" s="18"/>
      <c r="N25" s="171"/>
      <c r="P25" s="141"/>
    </row>
    <row r="26" spans="2:14" s="15" customFormat="1" ht="16.5" customHeight="1">
      <c r="B26" s="23"/>
      <c r="C26" s="91"/>
      <c r="D26" s="92"/>
      <c r="E26" s="92"/>
      <c r="F26" s="93"/>
      <c r="G26" s="93"/>
      <c r="H26" s="17" t="s">
        <v>15</v>
      </c>
      <c r="I26" s="108"/>
      <c r="J26" s="109"/>
      <c r="K26" s="159"/>
      <c r="L26" s="155">
        <f>ROUNDDOWN(K26*(I26+J26/60),0)</f>
        <v>0</v>
      </c>
      <c r="M26" s="18"/>
      <c r="N26" s="171"/>
    </row>
    <row r="27" spans="2:16" s="15" customFormat="1" ht="16.5" customHeight="1" thickBot="1">
      <c r="B27" s="23"/>
      <c r="C27" s="91"/>
      <c r="D27" s="92"/>
      <c r="E27" s="92"/>
      <c r="F27" s="93"/>
      <c r="G27" s="93"/>
      <c r="H27" s="74"/>
      <c r="I27" s="183"/>
      <c r="J27" s="184"/>
      <c r="K27" s="172"/>
      <c r="L27" s="173"/>
      <c r="M27" s="75"/>
      <c r="N27" s="134"/>
      <c r="P27" s="142"/>
    </row>
    <row r="28" spans="2:14" ht="16.5" customHeight="1" thickTop="1">
      <c r="B28" s="138" t="s">
        <v>69</v>
      </c>
      <c r="C28" s="135"/>
      <c r="D28" s="136"/>
      <c r="E28" s="136"/>
      <c r="F28" s="137"/>
      <c r="G28" s="137"/>
      <c r="H28" s="80" t="s">
        <v>63</v>
      </c>
      <c r="I28" s="110"/>
      <c r="J28" s="111"/>
      <c r="K28" s="178"/>
      <c r="L28" s="176">
        <f>ROUNDDOWN(K28*(I28+J28/60),0)</f>
        <v>0</v>
      </c>
      <c r="M28" s="78"/>
      <c r="N28" s="81"/>
    </row>
    <row r="29" spans="2:14" ht="16.5" customHeight="1">
      <c r="B29" s="27" t="s">
        <v>62</v>
      </c>
      <c r="C29" s="174"/>
      <c r="D29" s="92"/>
      <c r="E29" s="92"/>
      <c r="F29" s="93"/>
      <c r="G29" s="93"/>
      <c r="H29" s="17" t="s">
        <v>14</v>
      </c>
      <c r="I29" s="108"/>
      <c r="J29" s="109"/>
      <c r="K29" s="159"/>
      <c r="L29" s="155">
        <f>ROUNDDOWN(K29*(I29+J29/60),0)</f>
        <v>0</v>
      </c>
      <c r="M29" s="18"/>
      <c r="N29" s="171"/>
    </row>
    <row r="30" spans="2:14" ht="16.5" customHeight="1">
      <c r="B30" s="27"/>
      <c r="C30" s="91"/>
      <c r="D30" s="92"/>
      <c r="E30" s="92"/>
      <c r="F30" s="93"/>
      <c r="G30" s="93"/>
      <c r="H30" s="21" t="s">
        <v>64</v>
      </c>
      <c r="I30" s="108"/>
      <c r="J30" s="109"/>
      <c r="K30" s="159"/>
      <c r="L30" s="155">
        <f>ROUNDDOWN(K30*(I30+J30/60),0)</f>
        <v>0</v>
      </c>
      <c r="M30" s="18"/>
      <c r="N30" s="171"/>
    </row>
    <row r="31" spans="2:14" ht="16.5" customHeight="1">
      <c r="B31" s="27"/>
      <c r="C31" s="91"/>
      <c r="D31" s="92"/>
      <c r="E31" s="97"/>
      <c r="F31" s="93"/>
      <c r="G31" s="93"/>
      <c r="H31" s="17" t="s">
        <v>15</v>
      </c>
      <c r="I31" s="108"/>
      <c r="J31" s="109"/>
      <c r="K31" s="159"/>
      <c r="L31" s="155">
        <f>ROUNDDOWN(K31*(I31+J31/60),0)</f>
        <v>0</v>
      </c>
      <c r="M31" s="18"/>
      <c r="N31" s="171"/>
    </row>
    <row r="32" spans="2:14" ht="16.5" customHeight="1">
      <c r="B32" s="27"/>
      <c r="C32" s="98"/>
      <c r="D32" s="99"/>
      <c r="E32" s="99"/>
      <c r="F32" s="100"/>
      <c r="G32" s="100"/>
      <c r="H32" s="22"/>
      <c r="I32" s="185"/>
      <c r="J32" s="186"/>
      <c r="K32" s="177"/>
      <c r="L32" s="175"/>
      <c r="M32" s="72"/>
      <c r="N32" s="73"/>
    </row>
    <row r="33" spans="2:14" ht="16.5" customHeight="1">
      <c r="B33" s="25"/>
      <c r="C33" s="126"/>
      <c r="D33" s="127"/>
      <c r="E33" s="127"/>
      <c r="F33" s="128"/>
      <c r="G33" s="128"/>
      <c r="H33" s="19" t="s">
        <v>63</v>
      </c>
      <c r="I33" s="112"/>
      <c r="J33" s="113"/>
      <c r="K33" s="161"/>
      <c r="L33" s="156">
        <f aca="true" t="shared" si="0" ref="L33:L40">ROUNDDOWN(K33*(I33+J33/60),0)</f>
        <v>0</v>
      </c>
      <c r="M33" s="20"/>
      <c r="N33" s="26"/>
    </row>
    <row r="34" spans="2:14" ht="16.5" customHeight="1">
      <c r="B34" s="28"/>
      <c r="C34" s="174"/>
      <c r="D34" s="92"/>
      <c r="E34" s="92"/>
      <c r="F34" s="93"/>
      <c r="G34" s="93"/>
      <c r="H34" s="17" t="s">
        <v>14</v>
      </c>
      <c r="I34" s="108"/>
      <c r="J34" s="109"/>
      <c r="K34" s="159"/>
      <c r="L34" s="155">
        <f t="shared" si="0"/>
        <v>0</v>
      </c>
      <c r="M34" s="18"/>
      <c r="N34" s="171"/>
    </row>
    <row r="35" spans="2:14" ht="16.5" customHeight="1">
      <c r="B35" s="27"/>
      <c r="C35" s="91"/>
      <c r="D35" s="92"/>
      <c r="E35" s="92"/>
      <c r="F35" s="93"/>
      <c r="G35" s="93"/>
      <c r="H35" s="21" t="s">
        <v>64</v>
      </c>
      <c r="I35" s="108"/>
      <c r="J35" s="109"/>
      <c r="K35" s="159"/>
      <c r="L35" s="155">
        <f t="shared" si="0"/>
        <v>0</v>
      </c>
      <c r="M35" s="18"/>
      <c r="N35" s="171"/>
    </row>
    <row r="36" spans="2:14" ht="16.5" customHeight="1" thickBot="1">
      <c r="B36" s="28"/>
      <c r="C36" s="91"/>
      <c r="D36" s="92"/>
      <c r="E36" s="97"/>
      <c r="F36" s="93"/>
      <c r="G36" s="93"/>
      <c r="H36" s="17" t="s">
        <v>15</v>
      </c>
      <c r="I36" s="108"/>
      <c r="J36" s="109"/>
      <c r="K36" s="159"/>
      <c r="L36" s="155">
        <f t="shared" si="0"/>
        <v>0</v>
      </c>
      <c r="M36" s="18"/>
      <c r="N36" s="171"/>
    </row>
    <row r="37" spans="2:14" ht="16.5" customHeight="1" thickTop="1">
      <c r="B37" s="138" t="s">
        <v>69</v>
      </c>
      <c r="C37" s="135"/>
      <c r="D37" s="136"/>
      <c r="E37" s="136"/>
      <c r="F37" s="137"/>
      <c r="G37" s="137"/>
      <c r="H37" s="80" t="s">
        <v>63</v>
      </c>
      <c r="I37" s="110"/>
      <c r="J37" s="111"/>
      <c r="K37" s="178"/>
      <c r="L37" s="176">
        <f t="shared" si="0"/>
        <v>0</v>
      </c>
      <c r="M37" s="78"/>
      <c r="N37" s="81"/>
    </row>
    <row r="38" spans="2:14" ht="16.5" customHeight="1">
      <c r="B38" s="27" t="s">
        <v>62</v>
      </c>
      <c r="C38" s="91"/>
      <c r="D38" s="92"/>
      <c r="E38" s="92"/>
      <c r="F38" s="93"/>
      <c r="G38" s="93"/>
      <c r="H38" s="17" t="s">
        <v>14</v>
      </c>
      <c r="I38" s="108"/>
      <c r="J38" s="109"/>
      <c r="K38" s="159"/>
      <c r="L38" s="155">
        <f t="shared" si="0"/>
        <v>0</v>
      </c>
      <c r="M38" s="18"/>
      <c r="N38" s="171"/>
    </row>
    <row r="39" spans="2:14" ht="16.5" customHeight="1">
      <c r="B39" s="27"/>
      <c r="C39" s="91"/>
      <c r="D39" s="92"/>
      <c r="E39" s="92"/>
      <c r="F39" s="93"/>
      <c r="G39" s="93"/>
      <c r="H39" s="21" t="s">
        <v>64</v>
      </c>
      <c r="I39" s="108"/>
      <c r="J39" s="109"/>
      <c r="K39" s="159"/>
      <c r="L39" s="155">
        <f t="shared" si="0"/>
        <v>0</v>
      </c>
      <c r="M39" s="18"/>
      <c r="N39" s="171"/>
    </row>
    <row r="40" spans="2:14" ht="16.5" customHeight="1">
      <c r="B40" s="27"/>
      <c r="C40" s="91"/>
      <c r="D40" s="92"/>
      <c r="E40" s="97"/>
      <c r="F40" s="93"/>
      <c r="G40" s="93"/>
      <c r="H40" s="17" t="s">
        <v>15</v>
      </c>
      <c r="I40" s="108"/>
      <c r="J40" s="109"/>
      <c r="K40" s="159"/>
      <c r="L40" s="155">
        <f t="shared" si="0"/>
        <v>0</v>
      </c>
      <c r="M40" s="18"/>
      <c r="N40" s="171"/>
    </row>
    <row r="41" spans="2:14" ht="16.5" customHeight="1" thickBot="1">
      <c r="B41" s="27"/>
      <c r="C41" s="91"/>
      <c r="D41" s="92"/>
      <c r="E41" s="92"/>
      <c r="F41" s="93"/>
      <c r="G41" s="93"/>
      <c r="H41" s="74"/>
      <c r="I41" s="183"/>
      <c r="J41" s="184"/>
      <c r="K41" s="172"/>
      <c r="L41" s="173"/>
      <c r="M41" s="75"/>
      <c r="N41" s="134"/>
    </row>
    <row r="42" spans="2:14" ht="16.5" customHeight="1" thickTop="1">
      <c r="B42" s="148"/>
      <c r="C42" s="149" t="s">
        <v>24</v>
      </c>
      <c r="D42" s="150"/>
      <c r="E42" s="151"/>
      <c r="F42" s="152"/>
      <c r="G42" s="152"/>
      <c r="H42" s="77"/>
      <c r="I42" s="132"/>
      <c r="J42" s="133"/>
      <c r="K42" s="179"/>
      <c r="L42" s="176">
        <f aca="true" t="shared" si="1" ref="L42:L48">ROUNDDOWN(K42*(I42+J42/60),0)</f>
        <v>0</v>
      </c>
      <c r="M42" s="78"/>
      <c r="N42" s="79"/>
    </row>
    <row r="43" spans="2:14" ht="16.5" customHeight="1">
      <c r="B43" s="29" t="s">
        <v>17</v>
      </c>
      <c r="C43" s="30" t="s">
        <v>25</v>
      </c>
      <c r="D43" s="31"/>
      <c r="E43" s="32"/>
      <c r="F43" s="30"/>
      <c r="G43" s="30"/>
      <c r="H43" s="33"/>
      <c r="I43" s="119"/>
      <c r="J43" s="117"/>
      <c r="K43" s="180"/>
      <c r="L43" s="155">
        <f t="shared" si="1"/>
        <v>0</v>
      </c>
      <c r="M43" s="18"/>
      <c r="N43" s="34"/>
    </row>
    <row r="44" spans="2:14" ht="16.5" customHeight="1">
      <c r="B44" s="24"/>
      <c r="C44" s="68" t="s">
        <v>26</v>
      </c>
      <c r="D44" s="31"/>
      <c r="E44" s="32"/>
      <c r="F44" s="35"/>
      <c r="G44" s="35"/>
      <c r="H44" s="33"/>
      <c r="I44" s="119"/>
      <c r="J44" s="117"/>
      <c r="K44" s="180"/>
      <c r="L44" s="155">
        <f t="shared" si="1"/>
        <v>0</v>
      </c>
      <c r="M44" s="18"/>
      <c r="N44" s="34"/>
    </row>
    <row r="45" spans="2:14" ht="16.5" customHeight="1">
      <c r="B45" s="24"/>
      <c r="C45" s="187" t="s">
        <v>59</v>
      </c>
      <c r="D45" s="69" t="s">
        <v>63</v>
      </c>
      <c r="E45" s="146" t="s">
        <v>66</v>
      </c>
      <c r="F45" s="35"/>
      <c r="G45" s="35"/>
      <c r="H45" s="33"/>
      <c r="I45" s="119"/>
      <c r="J45" s="120"/>
      <c r="K45" s="181"/>
      <c r="L45" s="155">
        <f t="shared" si="1"/>
        <v>0</v>
      </c>
      <c r="M45" s="18"/>
      <c r="N45" s="34"/>
    </row>
    <row r="46" spans="2:14" ht="16.5" customHeight="1">
      <c r="B46" s="24"/>
      <c r="C46" s="187"/>
      <c r="D46" s="69" t="s">
        <v>14</v>
      </c>
      <c r="E46" s="146" t="s">
        <v>68</v>
      </c>
      <c r="F46" s="35"/>
      <c r="G46" s="35"/>
      <c r="H46" s="33"/>
      <c r="I46" s="119"/>
      <c r="J46" s="120"/>
      <c r="K46" s="159"/>
      <c r="L46" s="155">
        <f t="shared" si="1"/>
        <v>0</v>
      </c>
      <c r="M46" s="18"/>
      <c r="N46" s="171"/>
    </row>
    <row r="47" spans="2:14" ht="16.5" customHeight="1">
      <c r="B47" s="24"/>
      <c r="C47" s="187"/>
      <c r="D47" s="69" t="s">
        <v>64</v>
      </c>
      <c r="E47" s="146" t="s">
        <v>65</v>
      </c>
      <c r="F47" s="35"/>
      <c r="G47" s="35"/>
      <c r="H47" s="33"/>
      <c r="I47" s="119"/>
      <c r="J47" s="120"/>
      <c r="K47" s="159"/>
      <c r="L47" s="155">
        <f t="shared" si="1"/>
        <v>0</v>
      </c>
      <c r="M47" s="18"/>
      <c r="N47" s="171"/>
    </row>
    <row r="48" spans="2:14" ht="16.5" customHeight="1" thickBot="1">
      <c r="B48" s="37"/>
      <c r="C48" s="187"/>
      <c r="D48" s="84" t="s">
        <v>15</v>
      </c>
      <c r="E48" s="147" t="s">
        <v>67</v>
      </c>
      <c r="F48" s="85"/>
      <c r="G48" s="85"/>
      <c r="H48" s="86"/>
      <c r="I48" s="119"/>
      <c r="J48" s="121"/>
      <c r="K48" s="159"/>
      <c r="L48" s="155">
        <f t="shared" si="1"/>
        <v>0</v>
      </c>
      <c r="M48" s="76"/>
      <c r="N48" s="171"/>
    </row>
    <row r="49" spans="2:16" s="61" customFormat="1" ht="22.5" customHeight="1" thickBot="1">
      <c r="B49" s="56"/>
      <c r="C49" s="58" t="s">
        <v>74</v>
      </c>
      <c r="D49" s="57"/>
      <c r="E49" s="57"/>
      <c r="F49" s="57"/>
      <c r="G49" s="57"/>
      <c r="H49" s="58"/>
      <c r="I49" s="57"/>
      <c r="J49" s="57"/>
      <c r="K49" s="57"/>
      <c r="L49" s="59">
        <f>SUM(L8:L48)</f>
        <v>0</v>
      </c>
      <c r="M49" s="58"/>
      <c r="N49" s="60"/>
      <c r="P49" s="143"/>
    </row>
    <row r="50" spans="2:16" s="61" customFormat="1" ht="22.5" customHeight="1" thickBot="1">
      <c r="B50" s="56"/>
      <c r="C50" s="58" t="s">
        <v>27</v>
      </c>
      <c r="D50" s="57"/>
      <c r="E50" s="57"/>
      <c r="F50" s="57"/>
      <c r="G50" s="57"/>
      <c r="H50" s="58"/>
      <c r="I50" s="57"/>
      <c r="J50" s="57"/>
      <c r="K50" s="57"/>
      <c r="L50" s="83">
        <f>ROUNDDOWN(L51*5/105,1)</f>
        <v>0</v>
      </c>
      <c r="M50" s="58"/>
      <c r="N50" s="60"/>
      <c r="P50" s="143"/>
    </row>
    <row r="51" spans="2:16" s="61" customFormat="1" ht="22.5" customHeight="1" thickBot="1">
      <c r="B51" s="56"/>
      <c r="C51" s="58" t="s">
        <v>28</v>
      </c>
      <c r="D51" s="57"/>
      <c r="E51" s="57"/>
      <c r="F51" s="57"/>
      <c r="G51" s="57"/>
      <c r="H51" s="58"/>
      <c r="I51" s="57"/>
      <c r="J51" s="57"/>
      <c r="K51" s="57"/>
      <c r="L51" s="59">
        <f>ROUNDDOWN(L49*1.05,0)</f>
        <v>0</v>
      </c>
      <c r="M51" s="58"/>
      <c r="N51" s="60"/>
      <c r="P51" s="143"/>
    </row>
  </sheetData>
  <sheetProtection/>
  <mergeCells count="10">
    <mergeCell ref="I27:J27"/>
    <mergeCell ref="I32:J32"/>
    <mergeCell ref="I41:J41"/>
    <mergeCell ref="C45:C48"/>
    <mergeCell ref="K5:M5"/>
    <mergeCell ref="I7:J7"/>
    <mergeCell ref="M7:N7"/>
    <mergeCell ref="I12:J12"/>
    <mergeCell ref="I17:J17"/>
    <mergeCell ref="I22:J2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1"/>
  <sheetViews>
    <sheetView tabSelected="1" view="pageBreakPreview" zoomScale="75" zoomScaleNormal="75" zoomScaleSheetLayoutView="75" zoomScalePageLayoutView="0" workbookViewId="0" topLeftCell="A1">
      <selection activeCell="P12" sqref="P12"/>
    </sheetView>
  </sheetViews>
  <sheetFormatPr defaultColWidth="9.00390625" defaultRowHeight="13.5"/>
  <cols>
    <col min="1" max="1" width="0.6171875" style="4" customWidth="1"/>
    <col min="2" max="2" width="9.00390625" style="4" bestFit="1" customWidth="1"/>
    <col min="3" max="3" width="13.625" style="4" bestFit="1" customWidth="1"/>
    <col min="4" max="4" width="10.00390625" style="4" bestFit="1" customWidth="1"/>
    <col min="5" max="5" width="12.625" style="4" customWidth="1"/>
    <col min="6" max="7" width="9.125" style="4" customWidth="1"/>
    <col min="8" max="8" width="11.00390625" style="6" bestFit="1" customWidth="1"/>
    <col min="9" max="9" width="8.625" style="4" customWidth="1"/>
    <col min="10" max="10" width="5.625" style="4" customWidth="1"/>
    <col min="11" max="12" width="16.625" style="4" customWidth="1"/>
    <col min="13" max="13" width="3.375" style="6" bestFit="1" customWidth="1"/>
    <col min="14" max="14" width="5.125" style="4" customWidth="1"/>
    <col min="15" max="15" width="9.00390625" style="4" customWidth="1"/>
    <col min="16" max="16" width="32.375" style="140" customWidth="1"/>
    <col min="17" max="16384" width="9.00390625" style="4" customWidth="1"/>
  </cols>
  <sheetData>
    <row r="1" spans="2:14" ht="28.5">
      <c r="B1" s="1" t="s">
        <v>0</v>
      </c>
      <c r="C1" s="2"/>
      <c r="D1" s="3"/>
      <c r="E1" s="3"/>
      <c r="F1" s="2"/>
      <c r="G1" s="2"/>
      <c r="H1" s="3"/>
      <c r="I1" s="3"/>
      <c r="J1" s="3"/>
      <c r="K1" s="3"/>
      <c r="L1" s="3"/>
      <c r="M1" s="3"/>
      <c r="N1" s="3"/>
    </row>
    <row r="2" spans="11:14" ht="13.5" customHeight="1">
      <c r="K2" s="144"/>
      <c r="L2"/>
      <c r="M2"/>
      <c r="N2"/>
    </row>
    <row r="3" spans="2:14" ht="18" customHeight="1" thickBot="1">
      <c r="B3" s="139"/>
      <c r="C3" s="139"/>
      <c r="D3" s="139"/>
      <c r="E3" s="139"/>
      <c r="F3" s="139"/>
      <c r="K3" s="145"/>
      <c r="L3" s="145"/>
      <c r="M3" s="145"/>
      <c r="N3" s="145"/>
    </row>
    <row r="4" spans="2:16" s="5" customFormat="1" ht="17.25">
      <c r="B4" s="43"/>
      <c r="C4" s="44" t="s">
        <v>1</v>
      </c>
      <c r="D4" s="45" t="s">
        <v>20</v>
      </c>
      <c r="E4" s="87" t="s">
        <v>36</v>
      </c>
      <c r="F4" s="44"/>
      <c r="G4" s="44"/>
      <c r="H4" s="45"/>
      <c r="I4" s="44"/>
      <c r="J4" s="44"/>
      <c r="K4" s="44"/>
      <c r="L4" s="44"/>
      <c r="M4" s="45"/>
      <c r="N4" s="46"/>
      <c r="P4" s="141"/>
    </row>
    <row r="5" spans="2:16" s="50" customFormat="1" ht="17.25">
      <c r="B5" s="47"/>
      <c r="C5" s="48" t="s">
        <v>2</v>
      </c>
      <c r="D5" s="49" t="s">
        <v>21</v>
      </c>
      <c r="E5" s="88">
        <v>8</v>
      </c>
      <c r="F5" s="48"/>
      <c r="G5" s="90">
        <v>1</v>
      </c>
      <c r="H5" s="48" t="s">
        <v>4</v>
      </c>
      <c r="I5" s="48" t="s">
        <v>23</v>
      </c>
      <c r="K5" s="188" t="s">
        <v>37</v>
      </c>
      <c r="L5" s="188"/>
      <c r="M5" s="188"/>
      <c r="N5" s="51"/>
      <c r="P5" s="141"/>
    </row>
    <row r="6" spans="2:16" s="50" customFormat="1" ht="17.25">
      <c r="B6" s="52"/>
      <c r="C6" s="53" t="s">
        <v>5</v>
      </c>
      <c r="D6" s="54" t="s">
        <v>22</v>
      </c>
      <c r="E6" s="89" t="s">
        <v>60</v>
      </c>
      <c r="F6" s="53"/>
      <c r="G6" s="53"/>
      <c r="H6" s="54"/>
      <c r="I6" s="54"/>
      <c r="J6" s="54"/>
      <c r="K6" s="54"/>
      <c r="L6" s="54"/>
      <c r="M6" s="54"/>
      <c r="N6" s="55"/>
      <c r="P6" s="141"/>
    </row>
    <row r="7" spans="2:16" s="7" customFormat="1" ht="24" customHeight="1" thickBot="1">
      <c r="B7" s="8"/>
      <c r="C7" s="9" t="s">
        <v>7</v>
      </c>
      <c r="D7" s="10" t="s">
        <v>8</v>
      </c>
      <c r="E7" s="10" t="s">
        <v>9</v>
      </c>
      <c r="F7" s="39" t="s">
        <v>18</v>
      </c>
      <c r="G7" s="39" t="s">
        <v>19</v>
      </c>
      <c r="H7" s="10" t="s">
        <v>10</v>
      </c>
      <c r="I7" s="189" t="s">
        <v>11</v>
      </c>
      <c r="J7" s="190"/>
      <c r="K7" s="10" t="s">
        <v>12</v>
      </c>
      <c r="L7" s="38" t="s">
        <v>13</v>
      </c>
      <c r="M7" s="191" t="s">
        <v>75</v>
      </c>
      <c r="N7" s="192"/>
      <c r="P7" s="141"/>
    </row>
    <row r="8" spans="2:16" s="15" customFormat="1" ht="16.5" customHeight="1">
      <c r="B8" s="11" t="s">
        <v>72</v>
      </c>
      <c r="C8" s="102" t="s">
        <v>42</v>
      </c>
      <c r="D8" s="103" t="s">
        <v>43</v>
      </c>
      <c r="E8" s="103"/>
      <c r="F8" s="104" t="s">
        <v>44</v>
      </c>
      <c r="G8" s="104" t="s">
        <v>56</v>
      </c>
      <c r="H8" s="12" t="s">
        <v>63</v>
      </c>
      <c r="I8" s="129">
        <v>15</v>
      </c>
      <c r="J8" s="106">
        <v>50</v>
      </c>
      <c r="K8" s="160">
        <v>12600</v>
      </c>
      <c r="L8" s="154">
        <f>ROUNDDOWN(K8*(I8+J8/60),0)</f>
        <v>199500</v>
      </c>
      <c r="M8" s="13"/>
      <c r="N8" s="14"/>
      <c r="P8" s="141"/>
    </row>
    <row r="9" spans="2:16" s="15" customFormat="1" ht="16.5" customHeight="1">
      <c r="B9" s="16" t="s">
        <v>29</v>
      </c>
      <c r="C9" s="91" t="s">
        <v>70</v>
      </c>
      <c r="D9" s="92"/>
      <c r="E9" s="92"/>
      <c r="F9" s="93" t="s">
        <v>45</v>
      </c>
      <c r="G9" s="93"/>
      <c r="H9" s="17" t="s">
        <v>14</v>
      </c>
      <c r="I9" s="108">
        <v>12</v>
      </c>
      <c r="J9" s="109">
        <v>30</v>
      </c>
      <c r="K9" s="159">
        <v>13335</v>
      </c>
      <c r="L9" s="155">
        <f>ROUNDDOWN(K9*(I9+J9/60),0)</f>
        <v>166687</v>
      </c>
      <c r="M9" s="18"/>
      <c r="N9" s="171"/>
      <c r="P9" s="141"/>
    </row>
    <row r="10" spans="2:16" s="15" customFormat="1" ht="16.5" customHeight="1">
      <c r="B10" s="16"/>
      <c r="C10" s="91"/>
      <c r="D10" s="92"/>
      <c r="E10" s="92"/>
      <c r="F10" s="93"/>
      <c r="G10" s="93"/>
      <c r="H10" s="17" t="s">
        <v>64</v>
      </c>
      <c r="I10" s="108">
        <v>14</v>
      </c>
      <c r="J10" s="109">
        <v>20</v>
      </c>
      <c r="K10" s="159">
        <v>13860</v>
      </c>
      <c r="L10" s="155">
        <f>ROUNDDOWN(K10*(I10+J10/60),0)</f>
        <v>198660</v>
      </c>
      <c r="M10" s="18"/>
      <c r="N10" s="171"/>
      <c r="P10" s="141"/>
    </row>
    <row r="11" spans="2:16" s="15" customFormat="1" ht="16.5" customHeight="1">
      <c r="B11" s="16"/>
      <c r="C11" s="91"/>
      <c r="D11" s="92"/>
      <c r="E11" s="92"/>
      <c r="F11" s="93"/>
      <c r="G11" s="93"/>
      <c r="H11" s="71" t="s">
        <v>15</v>
      </c>
      <c r="I11" s="130">
        <v>10</v>
      </c>
      <c r="J11" s="131">
        <v>20</v>
      </c>
      <c r="K11" s="159">
        <v>14700</v>
      </c>
      <c r="L11" s="155">
        <f>ROUNDDOWN(K11*(I11+J11/60),0)</f>
        <v>151900</v>
      </c>
      <c r="M11" s="70"/>
      <c r="N11" s="171"/>
      <c r="P11" s="141"/>
    </row>
    <row r="12" spans="2:16" s="15" customFormat="1" ht="16.5" customHeight="1">
      <c r="B12" s="16"/>
      <c r="C12" s="98"/>
      <c r="D12" s="99"/>
      <c r="E12" s="99"/>
      <c r="F12" s="100"/>
      <c r="G12" s="100"/>
      <c r="H12" s="22"/>
      <c r="I12" s="185"/>
      <c r="J12" s="186"/>
      <c r="K12" s="177"/>
      <c r="L12" s="175"/>
      <c r="M12" s="72"/>
      <c r="N12" s="73"/>
      <c r="P12" s="141"/>
    </row>
    <row r="13" spans="2:16" s="15" customFormat="1" ht="16.5" customHeight="1">
      <c r="B13" s="16"/>
      <c r="C13" s="126" t="s">
        <v>46</v>
      </c>
      <c r="D13" s="127" t="s">
        <v>47</v>
      </c>
      <c r="E13" s="127"/>
      <c r="F13" s="128" t="s">
        <v>49</v>
      </c>
      <c r="G13" s="128" t="s">
        <v>58</v>
      </c>
      <c r="H13" s="19" t="s">
        <v>63</v>
      </c>
      <c r="I13" s="112">
        <v>4</v>
      </c>
      <c r="J13" s="113">
        <v>20</v>
      </c>
      <c r="K13" s="182">
        <v>12600</v>
      </c>
      <c r="L13" s="156">
        <f>ROUNDDOWN(K13*(I13+J13/60),0)</f>
        <v>54600</v>
      </c>
      <c r="M13" s="20"/>
      <c r="N13" s="26"/>
      <c r="P13" s="141"/>
    </row>
    <row r="14" spans="2:16" s="15" customFormat="1" ht="16.5" customHeight="1">
      <c r="B14" s="23"/>
      <c r="C14" s="91" t="s">
        <v>78</v>
      </c>
      <c r="D14" s="92"/>
      <c r="E14" s="92"/>
      <c r="F14" s="93" t="s">
        <v>48</v>
      </c>
      <c r="G14" s="93"/>
      <c r="H14" s="17" t="s">
        <v>14</v>
      </c>
      <c r="I14" s="108">
        <v>18</v>
      </c>
      <c r="J14" s="109">
        <v>30</v>
      </c>
      <c r="K14" s="159">
        <v>13335</v>
      </c>
      <c r="L14" s="155">
        <f>ROUNDDOWN(K14*(I14+J14/60),0)</f>
        <v>246697</v>
      </c>
      <c r="M14" s="18"/>
      <c r="N14" s="171"/>
      <c r="P14" s="141"/>
    </row>
    <row r="15" spans="2:16" s="15" customFormat="1" ht="16.5" customHeight="1">
      <c r="B15" s="16"/>
      <c r="C15" s="91"/>
      <c r="D15" s="92"/>
      <c r="E15" s="92"/>
      <c r="F15" s="93"/>
      <c r="G15" s="93"/>
      <c r="H15" s="21" t="s">
        <v>64</v>
      </c>
      <c r="I15" s="108">
        <v>2</v>
      </c>
      <c r="J15" s="109">
        <v>40</v>
      </c>
      <c r="K15" s="159">
        <v>13860</v>
      </c>
      <c r="L15" s="155">
        <f>ROUNDDOWN(K15*(I15+J15/60),0)</f>
        <v>36960</v>
      </c>
      <c r="M15" s="18"/>
      <c r="N15" s="171"/>
      <c r="P15" s="141"/>
    </row>
    <row r="16" spans="2:14" s="15" customFormat="1" ht="16.5" customHeight="1">
      <c r="B16" s="23"/>
      <c r="C16" s="91"/>
      <c r="D16" s="92"/>
      <c r="E16" s="92"/>
      <c r="F16" s="93"/>
      <c r="G16" s="93"/>
      <c r="H16" s="17" t="s">
        <v>15</v>
      </c>
      <c r="I16" s="108">
        <v>6</v>
      </c>
      <c r="J16" s="109">
        <v>20</v>
      </c>
      <c r="K16" s="159">
        <v>14700</v>
      </c>
      <c r="L16" s="155">
        <f>ROUNDDOWN(K16*(I16+J16/60),0)</f>
        <v>93100</v>
      </c>
      <c r="M16" s="18"/>
      <c r="N16" s="171"/>
    </row>
    <row r="17" spans="2:16" s="15" customFormat="1" ht="16.5" customHeight="1" thickBot="1">
      <c r="B17" s="23"/>
      <c r="C17" s="91"/>
      <c r="D17" s="92"/>
      <c r="E17" s="92"/>
      <c r="F17" s="93"/>
      <c r="G17" s="93"/>
      <c r="H17" s="74"/>
      <c r="I17" s="183"/>
      <c r="J17" s="184"/>
      <c r="K17" s="172"/>
      <c r="L17" s="173"/>
      <c r="M17" s="75"/>
      <c r="N17" s="134"/>
      <c r="P17" s="142"/>
    </row>
    <row r="18" spans="2:16" s="15" customFormat="1" ht="16.5" customHeight="1" thickTop="1">
      <c r="B18" s="153" t="s">
        <v>73</v>
      </c>
      <c r="C18" s="135" t="s">
        <v>42</v>
      </c>
      <c r="D18" s="136" t="s">
        <v>43</v>
      </c>
      <c r="E18" s="136"/>
      <c r="F18" s="137" t="s">
        <v>44</v>
      </c>
      <c r="G18" s="137" t="s">
        <v>56</v>
      </c>
      <c r="H18" s="80" t="s">
        <v>63</v>
      </c>
      <c r="I18" s="110">
        <v>15</v>
      </c>
      <c r="J18" s="111">
        <v>50</v>
      </c>
      <c r="K18" s="178">
        <v>12600</v>
      </c>
      <c r="L18" s="176">
        <f>ROUNDDOWN(K18*(I18+J18/60),0)</f>
        <v>199500</v>
      </c>
      <c r="M18" s="78"/>
      <c r="N18" s="81"/>
      <c r="P18" s="141"/>
    </row>
    <row r="19" spans="2:16" s="15" customFormat="1" ht="16.5" customHeight="1">
      <c r="B19" s="16" t="s">
        <v>29</v>
      </c>
      <c r="C19" s="91"/>
      <c r="D19" s="92"/>
      <c r="E19" s="92"/>
      <c r="F19" s="93" t="s">
        <v>45</v>
      </c>
      <c r="G19" s="93"/>
      <c r="H19" s="17" t="s">
        <v>14</v>
      </c>
      <c r="I19" s="108">
        <v>12</v>
      </c>
      <c r="J19" s="109">
        <v>30</v>
      </c>
      <c r="K19" s="159">
        <v>13335</v>
      </c>
      <c r="L19" s="155">
        <f>ROUNDDOWN(K19*(I19+J19/60),0)</f>
        <v>166687</v>
      </c>
      <c r="M19" s="18"/>
      <c r="N19" s="171"/>
      <c r="P19" s="141"/>
    </row>
    <row r="20" spans="2:16" s="15" customFormat="1" ht="16.5" customHeight="1">
      <c r="B20" s="16"/>
      <c r="C20" s="174" t="s">
        <v>79</v>
      </c>
      <c r="D20" s="92"/>
      <c r="E20" s="92"/>
      <c r="F20" s="93"/>
      <c r="G20" s="93"/>
      <c r="H20" s="17" t="s">
        <v>64</v>
      </c>
      <c r="I20" s="108">
        <v>14</v>
      </c>
      <c r="J20" s="109">
        <v>20</v>
      </c>
      <c r="K20" s="159">
        <v>13860</v>
      </c>
      <c r="L20" s="155">
        <f>ROUNDDOWN(K20*(I20+J20/60),0)</f>
        <v>198660</v>
      </c>
      <c r="M20" s="18"/>
      <c r="N20" s="171"/>
      <c r="P20" s="141"/>
    </row>
    <row r="21" spans="2:16" s="15" customFormat="1" ht="16.5" customHeight="1">
      <c r="B21" s="16"/>
      <c r="C21" s="91"/>
      <c r="D21" s="92"/>
      <c r="E21" s="92"/>
      <c r="F21" s="93"/>
      <c r="G21" s="93"/>
      <c r="H21" s="71" t="s">
        <v>15</v>
      </c>
      <c r="I21" s="130">
        <v>10</v>
      </c>
      <c r="J21" s="131">
        <v>20</v>
      </c>
      <c r="K21" s="159">
        <v>14700</v>
      </c>
      <c r="L21" s="155">
        <f>ROUNDDOWN(K21*(I21+J21/60),0)</f>
        <v>151900</v>
      </c>
      <c r="M21" s="70"/>
      <c r="N21" s="171"/>
      <c r="P21" s="141"/>
    </row>
    <row r="22" spans="2:16" s="15" customFormat="1" ht="16.5" customHeight="1">
      <c r="B22" s="16"/>
      <c r="C22" s="98"/>
      <c r="D22" s="99"/>
      <c r="E22" s="99"/>
      <c r="F22" s="100"/>
      <c r="G22" s="100"/>
      <c r="H22" s="22"/>
      <c r="I22" s="185"/>
      <c r="J22" s="186"/>
      <c r="K22" s="177"/>
      <c r="L22" s="175"/>
      <c r="M22" s="72"/>
      <c r="N22" s="73"/>
      <c r="P22" s="141"/>
    </row>
    <row r="23" spans="2:16" s="15" customFormat="1" ht="16.5" customHeight="1">
      <c r="B23" s="16"/>
      <c r="C23" s="126" t="s">
        <v>46</v>
      </c>
      <c r="D23" s="127" t="s">
        <v>47</v>
      </c>
      <c r="E23" s="127"/>
      <c r="F23" s="128" t="s">
        <v>49</v>
      </c>
      <c r="G23" s="128" t="s">
        <v>58</v>
      </c>
      <c r="H23" s="19" t="s">
        <v>63</v>
      </c>
      <c r="I23" s="112">
        <v>4</v>
      </c>
      <c r="J23" s="113">
        <v>20</v>
      </c>
      <c r="K23" s="182">
        <v>12600</v>
      </c>
      <c r="L23" s="156">
        <f>ROUNDDOWN(K23*(I23+J23/60),0)</f>
        <v>54600</v>
      </c>
      <c r="M23" s="20"/>
      <c r="N23" s="26"/>
      <c r="P23" s="141"/>
    </row>
    <row r="24" spans="2:16" s="15" customFormat="1" ht="16.5" customHeight="1">
      <c r="B24" s="23"/>
      <c r="C24" s="91"/>
      <c r="D24" s="92"/>
      <c r="E24" s="92"/>
      <c r="F24" s="93" t="s">
        <v>48</v>
      </c>
      <c r="G24" s="93"/>
      <c r="H24" s="17" t="s">
        <v>14</v>
      </c>
      <c r="I24" s="108">
        <v>18</v>
      </c>
      <c r="J24" s="109">
        <v>30</v>
      </c>
      <c r="K24" s="159">
        <v>13335</v>
      </c>
      <c r="L24" s="155">
        <f>ROUNDDOWN(K24*(I24+J24/60),0)</f>
        <v>246697</v>
      </c>
      <c r="M24" s="18"/>
      <c r="N24" s="171"/>
      <c r="P24" s="141"/>
    </row>
    <row r="25" spans="2:16" s="15" customFormat="1" ht="16.5" customHeight="1">
      <c r="B25" s="16"/>
      <c r="C25" s="91" t="s">
        <v>80</v>
      </c>
      <c r="D25" s="92"/>
      <c r="E25" s="92"/>
      <c r="F25" s="93"/>
      <c r="G25" s="93"/>
      <c r="H25" s="21" t="s">
        <v>64</v>
      </c>
      <c r="I25" s="108">
        <v>2</v>
      </c>
      <c r="J25" s="109">
        <v>40</v>
      </c>
      <c r="K25" s="159">
        <v>13860</v>
      </c>
      <c r="L25" s="155">
        <f>ROUNDDOWN(K25*(I25+J25/60),0)</f>
        <v>36960</v>
      </c>
      <c r="M25" s="18"/>
      <c r="N25" s="171"/>
      <c r="P25" s="141"/>
    </row>
    <row r="26" spans="2:14" s="15" customFormat="1" ht="16.5" customHeight="1">
      <c r="B26" s="23"/>
      <c r="C26" s="91"/>
      <c r="D26" s="92"/>
      <c r="E26" s="92"/>
      <c r="F26" s="93"/>
      <c r="G26" s="93"/>
      <c r="H26" s="17" t="s">
        <v>15</v>
      </c>
      <c r="I26" s="108">
        <v>6</v>
      </c>
      <c r="J26" s="109">
        <v>20</v>
      </c>
      <c r="K26" s="159">
        <v>14700</v>
      </c>
      <c r="L26" s="155">
        <f>ROUNDDOWN(K26*(I26+J26/60),0)</f>
        <v>93100</v>
      </c>
      <c r="M26" s="18"/>
      <c r="N26" s="171"/>
    </row>
    <row r="27" spans="2:16" s="15" customFormat="1" ht="16.5" customHeight="1" thickBot="1">
      <c r="B27" s="23"/>
      <c r="C27" s="91"/>
      <c r="D27" s="92"/>
      <c r="E27" s="92"/>
      <c r="F27" s="93"/>
      <c r="G27" s="93"/>
      <c r="H27" s="74"/>
      <c r="I27" s="183"/>
      <c r="J27" s="184"/>
      <c r="K27" s="172"/>
      <c r="L27" s="173"/>
      <c r="M27" s="75"/>
      <c r="N27" s="134"/>
      <c r="P27" s="142"/>
    </row>
    <row r="28" spans="2:14" ht="16.5" customHeight="1" thickTop="1">
      <c r="B28" s="138" t="s">
        <v>69</v>
      </c>
      <c r="C28" s="135" t="s">
        <v>40</v>
      </c>
      <c r="D28" s="136" t="s">
        <v>16</v>
      </c>
      <c r="E28" s="136" t="s">
        <v>41</v>
      </c>
      <c r="F28" s="137" t="s">
        <v>38</v>
      </c>
      <c r="G28" s="137"/>
      <c r="H28" s="80" t="s">
        <v>63</v>
      </c>
      <c r="I28" s="110">
        <v>2</v>
      </c>
      <c r="J28" s="111">
        <v>20</v>
      </c>
      <c r="K28" s="178">
        <v>17640</v>
      </c>
      <c r="L28" s="176">
        <f>ROUNDDOWN(K28*(I28+J28/60),0)</f>
        <v>41160</v>
      </c>
      <c r="M28" s="78"/>
      <c r="N28" s="81"/>
    </row>
    <row r="29" spans="2:14" ht="16.5" customHeight="1">
      <c r="B29" s="27" t="s">
        <v>62</v>
      </c>
      <c r="C29" s="174" t="s">
        <v>81</v>
      </c>
      <c r="D29" s="92"/>
      <c r="E29" s="92" t="s">
        <v>55</v>
      </c>
      <c r="F29" s="93" t="s">
        <v>39</v>
      </c>
      <c r="G29" s="93"/>
      <c r="H29" s="17" t="s">
        <v>14</v>
      </c>
      <c r="I29" s="108">
        <v>3</v>
      </c>
      <c r="J29" s="109">
        <v>10</v>
      </c>
      <c r="K29" s="159">
        <v>18270</v>
      </c>
      <c r="L29" s="155">
        <f>ROUNDDOWN(K29*(I29+J29/60),0)</f>
        <v>57855</v>
      </c>
      <c r="M29" s="18"/>
      <c r="N29" s="171"/>
    </row>
    <row r="30" spans="2:14" ht="16.5" customHeight="1">
      <c r="B30" s="27"/>
      <c r="C30" s="91"/>
      <c r="D30" s="92"/>
      <c r="E30" s="92"/>
      <c r="F30" s="93"/>
      <c r="G30" s="93"/>
      <c r="H30" s="21" t="s">
        <v>64</v>
      </c>
      <c r="I30" s="108">
        <v>1</v>
      </c>
      <c r="J30" s="109">
        <v>0</v>
      </c>
      <c r="K30" s="159">
        <v>18795</v>
      </c>
      <c r="L30" s="155">
        <f>ROUNDDOWN(K30*(I30+J30/60),0)</f>
        <v>18795</v>
      </c>
      <c r="M30" s="18"/>
      <c r="N30" s="171"/>
    </row>
    <row r="31" spans="2:14" ht="16.5" customHeight="1">
      <c r="B31" s="27"/>
      <c r="C31" s="91" t="s">
        <v>61</v>
      </c>
      <c r="D31" s="92"/>
      <c r="E31" s="97"/>
      <c r="F31" s="93"/>
      <c r="G31" s="93"/>
      <c r="H31" s="17" t="s">
        <v>15</v>
      </c>
      <c r="I31" s="108">
        <v>0</v>
      </c>
      <c r="J31" s="109">
        <v>50</v>
      </c>
      <c r="K31" s="159">
        <v>19530</v>
      </c>
      <c r="L31" s="155">
        <f>ROUNDDOWN(K31*(I31+J31/60),0)</f>
        <v>16275</v>
      </c>
      <c r="M31" s="18"/>
      <c r="N31" s="171"/>
    </row>
    <row r="32" spans="2:14" ht="16.5" customHeight="1">
      <c r="B32" s="27"/>
      <c r="C32" s="98" t="s">
        <v>42</v>
      </c>
      <c r="D32" s="99" t="s">
        <v>43</v>
      </c>
      <c r="E32" s="99"/>
      <c r="F32" s="100"/>
      <c r="G32" s="100"/>
      <c r="H32" s="22"/>
      <c r="I32" s="185"/>
      <c r="J32" s="186"/>
      <c r="K32" s="177"/>
      <c r="L32" s="175"/>
      <c r="M32" s="72"/>
      <c r="N32" s="73"/>
    </row>
    <row r="33" spans="2:14" ht="16.5" customHeight="1">
      <c r="B33" s="25"/>
      <c r="C33" s="126" t="s">
        <v>40</v>
      </c>
      <c r="D33" s="127" t="s">
        <v>16</v>
      </c>
      <c r="E33" s="127" t="s">
        <v>41</v>
      </c>
      <c r="F33" s="128" t="s">
        <v>44</v>
      </c>
      <c r="G33" s="128"/>
      <c r="H33" s="19" t="s">
        <v>63</v>
      </c>
      <c r="I33" s="112">
        <v>3</v>
      </c>
      <c r="J33" s="113">
        <v>20</v>
      </c>
      <c r="K33" s="161">
        <v>17640</v>
      </c>
      <c r="L33" s="156">
        <f aca="true" t="shared" si="0" ref="L33:L40">ROUNDDOWN(K33*(I33+J33/60),0)</f>
        <v>58800</v>
      </c>
      <c r="M33" s="20"/>
      <c r="N33" s="26"/>
    </row>
    <row r="34" spans="2:14" ht="16.5" customHeight="1">
      <c r="B34" s="28"/>
      <c r="C34" s="174" t="s">
        <v>82</v>
      </c>
      <c r="D34" s="92"/>
      <c r="E34" s="92" t="s">
        <v>55</v>
      </c>
      <c r="F34" s="93" t="s">
        <v>50</v>
      </c>
      <c r="G34" s="93"/>
      <c r="H34" s="17" t="s">
        <v>14</v>
      </c>
      <c r="I34" s="108">
        <v>10</v>
      </c>
      <c r="J34" s="109">
        <v>10</v>
      </c>
      <c r="K34" s="159">
        <v>18270</v>
      </c>
      <c r="L34" s="155">
        <f t="shared" si="0"/>
        <v>185745</v>
      </c>
      <c r="M34" s="18"/>
      <c r="N34" s="171"/>
    </row>
    <row r="35" spans="2:14" ht="16.5" customHeight="1">
      <c r="B35" s="27"/>
      <c r="C35" s="91"/>
      <c r="D35" s="92"/>
      <c r="E35" s="92"/>
      <c r="F35" s="93"/>
      <c r="G35" s="93"/>
      <c r="H35" s="21" t="s">
        <v>64</v>
      </c>
      <c r="I35" s="108">
        <v>4</v>
      </c>
      <c r="J35" s="109">
        <v>50</v>
      </c>
      <c r="K35" s="159">
        <v>18795</v>
      </c>
      <c r="L35" s="155">
        <f t="shared" si="0"/>
        <v>90842</v>
      </c>
      <c r="M35" s="18"/>
      <c r="N35" s="171"/>
    </row>
    <row r="36" spans="2:14" ht="16.5" customHeight="1" thickBot="1">
      <c r="B36" s="28"/>
      <c r="C36" s="91"/>
      <c r="D36" s="92"/>
      <c r="E36" s="97"/>
      <c r="F36" s="93"/>
      <c r="G36" s="93"/>
      <c r="H36" s="17" t="s">
        <v>15</v>
      </c>
      <c r="I36" s="108">
        <v>5</v>
      </c>
      <c r="J36" s="109">
        <v>40</v>
      </c>
      <c r="K36" s="159">
        <v>19530</v>
      </c>
      <c r="L36" s="155">
        <f t="shared" si="0"/>
        <v>110670</v>
      </c>
      <c r="M36" s="18"/>
      <c r="N36" s="171"/>
    </row>
    <row r="37" spans="2:14" ht="16.5" customHeight="1" thickTop="1">
      <c r="B37" s="138" t="s">
        <v>69</v>
      </c>
      <c r="C37" s="135" t="s">
        <v>40</v>
      </c>
      <c r="D37" s="136" t="s">
        <v>16</v>
      </c>
      <c r="E37" s="136" t="s">
        <v>41</v>
      </c>
      <c r="F37" s="137" t="s">
        <v>38</v>
      </c>
      <c r="G37" s="137"/>
      <c r="H37" s="80" t="s">
        <v>63</v>
      </c>
      <c r="I37" s="110">
        <v>2</v>
      </c>
      <c r="J37" s="111">
        <v>20</v>
      </c>
      <c r="K37" s="178">
        <v>17640</v>
      </c>
      <c r="L37" s="176">
        <f t="shared" si="0"/>
        <v>41160</v>
      </c>
      <c r="M37" s="78"/>
      <c r="N37" s="81"/>
    </row>
    <row r="38" spans="2:14" ht="16.5" customHeight="1">
      <c r="B38" s="27" t="s">
        <v>62</v>
      </c>
      <c r="C38" s="91" t="s">
        <v>83</v>
      </c>
      <c r="D38" s="92"/>
      <c r="E38" s="92" t="s">
        <v>55</v>
      </c>
      <c r="F38" s="93" t="s">
        <v>39</v>
      </c>
      <c r="G38" s="93"/>
      <c r="H38" s="17" t="s">
        <v>14</v>
      </c>
      <c r="I38" s="108">
        <v>3</v>
      </c>
      <c r="J38" s="109">
        <v>10</v>
      </c>
      <c r="K38" s="159">
        <v>18270</v>
      </c>
      <c r="L38" s="155">
        <f t="shared" si="0"/>
        <v>57855</v>
      </c>
      <c r="M38" s="18"/>
      <c r="N38" s="171"/>
    </row>
    <row r="39" spans="2:14" ht="16.5" customHeight="1">
      <c r="B39" s="27"/>
      <c r="C39" s="91"/>
      <c r="D39" s="92"/>
      <c r="E39" s="92"/>
      <c r="F39" s="93"/>
      <c r="G39" s="93"/>
      <c r="H39" s="21" t="s">
        <v>64</v>
      </c>
      <c r="I39" s="108">
        <v>1</v>
      </c>
      <c r="J39" s="109">
        <v>0</v>
      </c>
      <c r="K39" s="159">
        <v>18795</v>
      </c>
      <c r="L39" s="155">
        <f t="shared" si="0"/>
        <v>18795</v>
      </c>
      <c r="M39" s="18"/>
      <c r="N39" s="171"/>
    </row>
    <row r="40" spans="2:14" ht="16.5" customHeight="1">
      <c r="B40" s="27"/>
      <c r="C40" s="91" t="s">
        <v>61</v>
      </c>
      <c r="D40" s="92"/>
      <c r="E40" s="97"/>
      <c r="F40" s="93"/>
      <c r="G40" s="93"/>
      <c r="H40" s="17" t="s">
        <v>15</v>
      </c>
      <c r="I40" s="108">
        <v>0</v>
      </c>
      <c r="J40" s="109">
        <v>50</v>
      </c>
      <c r="K40" s="159">
        <v>19530</v>
      </c>
      <c r="L40" s="155">
        <f t="shared" si="0"/>
        <v>16275</v>
      </c>
      <c r="M40" s="18"/>
      <c r="N40" s="171"/>
    </row>
    <row r="41" spans="2:14" ht="16.5" customHeight="1" thickBot="1">
      <c r="B41" s="27"/>
      <c r="C41" s="91" t="s">
        <v>42</v>
      </c>
      <c r="D41" s="92" t="s">
        <v>43</v>
      </c>
      <c r="E41" s="92"/>
      <c r="F41" s="93"/>
      <c r="G41" s="93"/>
      <c r="H41" s="74"/>
      <c r="I41" s="183"/>
      <c r="J41" s="184"/>
      <c r="K41" s="172"/>
      <c r="L41" s="173"/>
      <c r="M41" s="75"/>
      <c r="N41" s="134"/>
    </row>
    <row r="42" spans="2:14" ht="16.5" customHeight="1" thickTop="1">
      <c r="B42" s="148"/>
      <c r="C42" s="149" t="s">
        <v>24</v>
      </c>
      <c r="D42" s="150"/>
      <c r="E42" s="151"/>
      <c r="F42" s="152"/>
      <c r="G42" s="152"/>
      <c r="H42" s="77"/>
      <c r="I42" s="132">
        <v>0</v>
      </c>
      <c r="J42" s="133"/>
      <c r="K42" s="179">
        <v>34125</v>
      </c>
      <c r="L42" s="176">
        <f aca="true" t="shared" si="1" ref="L42:L48">ROUNDDOWN(K42*(I42+J42/60),0)</f>
        <v>0</v>
      </c>
      <c r="M42" s="78"/>
      <c r="N42" s="79"/>
    </row>
    <row r="43" spans="2:14" ht="16.5" customHeight="1">
      <c r="B43" s="29" t="s">
        <v>17</v>
      </c>
      <c r="C43" s="30" t="s">
        <v>25</v>
      </c>
      <c r="D43" s="31"/>
      <c r="E43" s="32"/>
      <c r="F43" s="30"/>
      <c r="G43" s="30"/>
      <c r="H43" s="33"/>
      <c r="I43" s="119">
        <v>4</v>
      </c>
      <c r="J43" s="117"/>
      <c r="K43" s="180">
        <v>8400</v>
      </c>
      <c r="L43" s="155">
        <f t="shared" si="1"/>
        <v>33600</v>
      </c>
      <c r="M43" s="18"/>
      <c r="N43" s="34"/>
    </row>
    <row r="44" spans="2:14" ht="16.5" customHeight="1">
      <c r="B44" s="24"/>
      <c r="C44" s="68" t="s">
        <v>26</v>
      </c>
      <c r="D44" s="31"/>
      <c r="E44" s="32"/>
      <c r="F44" s="35"/>
      <c r="G44" s="35"/>
      <c r="H44" s="33"/>
      <c r="I44" s="119">
        <v>3</v>
      </c>
      <c r="J44" s="117"/>
      <c r="K44" s="180">
        <v>7140</v>
      </c>
      <c r="L44" s="155">
        <f t="shared" si="1"/>
        <v>21420</v>
      </c>
      <c r="M44" s="18"/>
      <c r="N44" s="34"/>
    </row>
    <row r="45" spans="2:14" ht="16.5" customHeight="1">
      <c r="B45" s="24"/>
      <c r="C45" s="187" t="s">
        <v>59</v>
      </c>
      <c r="D45" s="69" t="s">
        <v>63</v>
      </c>
      <c r="E45" s="146" t="s">
        <v>66</v>
      </c>
      <c r="F45" s="35"/>
      <c r="G45" s="35"/>
      <c r="H45" s="33"/>
      <c r="I45" s="119">
        <v>8</v>
      </c>
      <c r="J45" s="120"/>
      <c r="K45" s="181">
        <v>17400</v>
      </c>
      <c r="L45" s="155">
        <f t="shared" si="1"/>
        <v>139200</v>
      </c>
      <c r="M45" s="18"/>
      <c r="N45" s="34"/>
    </row>
    <row r="46" spans="2:14" ht="16.5" customHeight="1">
      <c r="B46" s="24"/>
      <c r="C46" s="187"/>
      <c r="D46" s="69" t="s">
        <v>14</v>
      </c>
      <c r="E46" s="146" t="s">
        <v>68</v>
      </c>
      <c r="F46" s="35"/>
      <c r="G46" s="35"/>
      <c r="H46" s="33"/>
      <c r="I46" s="119">
        <v>0</v>
      </c>
      <c r="J46" s="120"/>
      <c r="K46" s="159">
        <v>16170</v>
      </c>
      <c r="L46" s="155">
        <f t="shared" si="1"/>
        <v>0</v>
      </c>
      <c r="M46" s="18"/>
      <c r="N46" s="171"/>
    </row>
    <row r="47" spans="2:14" ht="16.5" customHeight="1">
      <c r="B47" s="24"/>
      <c r="C47" s="187"/>
      <c r="D47" s="69" t="s">
        <v>64</v>
      </c>
      <c r="E47" s="146" t="s">
        <v>65</v>
      </c>
      <c r="F47" s="35"/>
      <c r="G47" s="35"/>
      <c r="H47" s="33"/>
      <c r="I47" s="119">
        <v>0</v>
      </c>
      <c r="J47" s="120"/>
      <c r="K47" s="159">
        <v>16590</v>
      </c>
      <c r="L47" s="155">
        <f t="shared" si="1"/>
        <v>0</v>
      </c>
      <c r="M47" s="18"/>
      <c r="N47" s="171"/>
    </row>
    <row r="48" spans="2:14" ht="16.5" customHeight="1" thickBot="1">
      <c r="B48" s="37"/>
      <c r="C48" s="187"/>
      <c r="D48" s="84" t="s">
        <v>15</v>
      </c>
      <c r="E48" s="147" t="s">
        <v>67</v>
      </c>
      <c r="F48" s="85"/>
      <c r="G48" s="85"/>
      <c r="H48" s="86"/>
      <c r="I48" s="119">
        <v>0</v>
      </c>
      <c r="J48" s="121"/>
      <c r="K48" s="159">
        <v>18165</v>
      </c>
      <c r="L48" s="155">
        <f t="shared" si="1"/>
        <v>0</v>
      </c>
      <c r="M48" s="76"/>
      <c r="N48" s="171"/>
    </row>
    <row r="49" spans="2:16" s="61" customFormat="1" ht="22.5" customHeight="1" thickBot="1">
      <c r="B49" s="56"/>
      <c r="C49" s="58" t="s">
        <v>74</v>
      </c>
      <c r="D49" s="57"/>
      <c r="E49" s="57"/>
      <c r="F49" s="57"/>
      <c r="G49" s="57"/>
      <c r="H49" s="58"/>
      <c r="I49" s="57"/>
      <c r="J49" s="57"/>
      <c r="K49" s="57"/>
      <c r="L49" s="59">
        <f>SUM(L8:L48)</f>
        <v>3204655</v>
      </c>
      <c r="M49" s="58"/>
      <c r="N49" s="60"/>
      <c r="P49" s="143"/>
    </row>
    <row r="50" spans="2:16" s="61" customFormat="1" ht="22.5" customHeight="1" thickBot="1">
      <c r="B50" s="56"/>
      <c r="C50" s="58" t="s">
        <v>27</v>
      </c>
      <c r="D50" s="57"/>
      <c r="E50" s="57"/>
      <c r="F50" s="57"/>
      <c r="G50" s="57"/>
      <c r="H50" s="58"/>
      <c r="I50" s="57"/>
      <c r="J50" s="57"/>
      <c r="K50" s="57"/>
      <c r="L50" s="83">
        <f>ROUNDDOWN(L51*5/105,1)</f>
        <v>160232.7</v>
      </c>
      <c r="M50" s="58"/>
      <c r="N50" s="60"/>
      <c r="P50" s="143"/>
    </row>
    <row r="51" spans="2:16" s="61" customFormat="1" ht="22.5" customHeight="1" thickBot="1">
      <c r="B51" s="56"/>
      <c r="C51" s="58" t="s">
        <v>28</v>
      </c>
      <c r="D51" s="57"/>
      <c r="E51" s="57"/>
      <c r="F51" s="57"/>
      <c r="G51" s="57"/>
      <c r="H51" s="58"/>
      <c r="I51" s="57"/>
      <c r="J51" s="57"/>
      <c r="K51" s="57"/>
      <c r="L51" s="59">
        <f>ROUNDDOWN(L49*1.05,0)</f>
        <v>3364887</v>
      </c>
      <c r="M51" s="58"/>
      <c r="N51" s="60"/>
      <c r="P51" s="143"/>
    </row>
  </sheetData>
  <sheetProtection/>
  <mergeCells count="10">
    <mergeCell ref="K5:M5"/>
    <mergeCell ref="C45:C48"/>
    <mergeCell ref="I7:J7"/>
    <mergeCell ref="M7:N7"/>
    <mergeCell ref="I12:J12"/>
    <mergeCell ref="I17:J17"/>
    <mergeCell ref="I32:J32"/>
    <mergeCell ref="I41:J41"/>
    <mergeCell ref="I22:J22"/>
    <mergeCell ref="I27:J2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view="pageBreakPreview" zoomScale="90" zoomScaleNormal="75" zoomScaleSheetLayoutView="90" zoomScalePageLayoutView="0" workbookViewId="0" topLeftCell="A1">
      <selection activeCell="J32" sqref="J32"/>
    </sheetView>
  </sheetViews>
  <sheetFormatPr defaultColWidth="9.00390625" defaultRowHeight="13.5"/>
  <cols>
    <col min="1" max="1" width="0.6171875" style="4" customWidth="1"/>
    <col min="2" max="2" width="9.00390625" style="4" customWidth="1"/>
    <col min="3" max="3" width="13.625" style="4" bestFit="1" customWidth="1"/>
    <col min="4" max="4" width="10.00390625" style="4" bestFit="1" customWidth="1"/>
    <col min="5" max="5" width="11.625" style="4" customWidth="1"/>
    <col min="6" max="7" width="9.125" style="4" customWidth="1"/>
    <col min="8" max="8" width="11.00390625" style="6" bestFit="1" customWidth="1"/>
    <col min="9" max="9" width="8.625" style="4" customWidth="1"/>
    <col min="10" max="10" width="5.625" style="4" customWidth="1"/>
    <col min="11" max="12" width="16.625" style="4" customWidth="1"/>
    <col min="13" max="13" width="3.375" style="6" bestFit="1" customWidth="1"/>
    <col min="14" max="14" width="5.125" style="4" customWidth="1"/>
    <col min="15" max="16384" width="9.00390625" style="4" customWidth="1"/>
  </cols>
  <sheetData>
    <row r="1" spans="2:14" ht="28.5">
      <c r="B1" s="1" t="s">
        <v>0</v>
      </c>
      <c r="C1" s="2"/>
      <c r="D1" s="3"/>
      <c r="E1" s="3"/>
      <c r="F1" s="2"/>
      <c r="G1" s="2"/>
      <c r="H1" s="3"/>
      <c r="I1" s="3"/>
      <c r="J1" s="3"/>
      <c r="K1" s="3"/>
      <c r="L1" s="3"/>
      <c r="M1" s="3"/>
      <c r="N1" s="3"/>
    </row>
    <row r="2" spans="11:14" ht="13.5" customHeight="1">
      <c r="K2" s="144"/>
      <c r="L2"/>
      <c r="M2"/>
      <c r="N2"/>
    </row>
    <row r="3" spans="2:14" ht="18" customHeight="1" thickBot="1">
      <c r="B3" s="139"/>
      <c r="C3" s="139"/>
      <c r="D3" s="139"/>
      <c r="E3" s="139"/>
      <c r="F3" s="139"/>
      <c r="K3" s="145"/>
      <c r="L3" s="145"/>
      <c r="M3" s="145"/>
      <c r="N3" s="145"/>
    </row>
    <row r="4" spans="2:16" s="5" customFormat="1" ht="17.25">
      <c r="B4" s="43"/>
      <c r="C4" s="44" t="s">
        <v>1</v>
      </c>
      <c r="D4" s="45" t="s">
        <v>3</v>
      </c>
      <c r="E4" s="87"/>
      <c r="F4" s="44"/>
      <c r="G4" s="44"/>
      <c r="H4" s="45"/>
      <c r="I4" s="44"/>
      <c r="J4" s="44"/>
      <c r="K4" s="44"/>
      <c r="L4" s="44"/>
      <c r="M4" s="45"/>
      <c r="N4" s="46"/>
      <c r="P4" s="141"/>
    </row>
    <row r="5" spans="2:16" s="50" customFormat="1" ht="17.25">
      <c r="B5" s="47"/>
      <c r="C5" s="48" t="s">
        <v>2</v>
      </c>
      <c r="D5" s="49" t="s">
        <v>3</v>
      </c>
      <c r="E5" s="88"/>
      <c r="F5" s="48"/>
      <c r="G5" s="90"/>
      <c r="H5" s="48" t="s">
        <v>4</v>
      </c>
      <c r="I5" s="48" t="s">
        <v>23</v>
      </c>
      <c r="K5" s="188"/>
      <c r="L5" s="188"/>
      <c r="M5" s="188"/>
      <c r="N5" s="51"/>
      <c r="P5" s="141"/>
    </row>
    <row r="6" spans="2:16" s="50" customFormat="1" ht="17.25">
      <c r="B6" s="52"/>
      <c r="C6" s="53" t="s">
        <v>5</v>
      </c>
      <c r="D6" s="54" t="s">
        <v>3</v>
      </c>
      <c r="E6" s="89"/>
      <c r="F6" s="53"/>
      <c r="G6" s="53"/>
      <c r="H6" s="54"/>
      <c r="I6" s="54"/>
      <c r="J6" s="54"/>
      <c r="K6" s="54"/>
      <c r="L6" s="54"/>
      <c r="M6" s="54"/>
      <c r="N6" s="55"/>
      <c r="P6" s="141"/>
    </row>
    <row r="7" spans="2:16" s="7" customFormat="1" ht="24" customHeight="1" thickBot="1">
      <c r="B7" s="8"/>
      <c r="C7" s="9" t="s">
        <v>7</v>
      </c>
      <c r="D7" s="10" t="s">
        <v>8</v>
      </c>
      <c r="E7" s="10" t="s">
        <v>9</v>
      </c>
      <c r="F7" s="39" t="s">
        <v>18</v>
      </c>
      <c r="G7" s="39" t="s">
        <v>19</v>
      </c>
      <c r="H7" s="10" t="s">
        <v>10</v>
      </c>
      <c r="I7" s="189" t="s">
        <v>11</v>
      </c>
      <c r="J7" s="190"/>
      <c r="K7" s="158" t="s">
        <v>12</v>
      </c>
      <c r="L7" s="38" t="s">
        <v>13</v>
      </c>
      <c r="M7" s="191" t="s">
        <v>75</v>
      </c>
      <c r="N7" s="192"/>
      <c r="P7" s="141"/>
    </row>
    <row r="8" spans="2:16" s="15" customFormat="1" ht="16.5" customHeight="1">
      <c r="B8" s="11" t="s">
        <v>72</v>
      </c>
      <c r="C8" s="102"/>
      <c r="D8" s="103"/>
      <c r="E8" s="103"/>
      <c r="F8" s="104"/>
      <c r="G8" s="104"/>
      <c r="H8" s="12" t="s">
        <v>63</v>
      </c>
      <c r="I8" s="105"/>
      <c r="J8" s="106"/>
      <c r="K8" s="107"/>
      <c r="L8" s="154">
        <f>ROUNDDOWN(K8*(I8+J8/60),0)</f>
        <v>0</v>
      </c>
      <c r="M8" s="13"/>
      <c r="N8" s="14"/>
      <c r="O8" s="15">
        <v>14200</v>
      </c>
      <c r="P8" s="141"/>
    </row>
    <row r="9" spans="2:16" s="15" customFormat="1" ht="16.5" customHeight="1">
      <c r="B9" s="23" t="s">
        <v>29</v>
      </c>
      <c r="C9" s="91"/>
      <c r="D9" s="92"/>
      <c r="E9" s="92"/>
      <c r="F9" s="93"/>
      <c r="G9" s="93"/>
      <c r="H9" s="17" t="s">
        <v>14</v>
      </c>
      <c r="I9" s="108"/>
      <c r="J9" s="109"/>
      <c r="K9" s="159"/>
      <c r="L9" s="155">
        <f>ROUNDDOWN(K9*(I9+J9/60),0)</f>
        <v>0</v>
      </c>
      <c r="M9" s="18"/>
      <c r="N9" s="163"/>
      <c r="O9" s="166"/>
      <c r="P9" s="141"/>
    </row>
    <row r="10" spans="2:16" s="15" customFormat="1" ht="16.5" customHeight="1">
      <c r="B10" s="16"/>
      <c r="C10" s="91"/>
      <c r="D10" s="92"/>
      <c r="E10" s="92"/>
      <c r="F10" s="93"/>
      <c r="G10" s="93"/>
      <c r="H10" s="17" t="s">
        <v>64</v>
      </c>
      <c r="I10" s="108"/>
      <c r="J10" s="109"/>
      <c r="K10" s="159"/>
      <c r="L10" s="155">
        <f>ROUNDDOWN(K10*(I10+J10/60),0)</f>
        <v>0</v>
      </c>
      <c r="M10" s="18"/>
      <c r="N10" s="163"/>
      <c r="O10" s="166"/>
      <c r="P10" s="141"/>
    </row>
    <row r="11" spans="2:16" s="15" customFormat="1" ht="16.5" customHeight="1">
      <c r="B11" s="16"/>
      <c r="C11" s="91"/>
      <c r="D11" s="92"/>
      <c r="E11" s="92"/>
      <c r="F11" s="93"/>
      <c r="G11" s="93"/>
      <c r="H11" s="17" t="s">
        <v>15</v>
      </c>
      <c r="I11" s="108"/>
      <c r="J11" s="109"/>
      <c r="K11" s="159"/>
      <c r="L11" s="155">
        <f>ROUNDDOWN(K11*(I11+J11/60),0)</f>
        <v>0</v>
      </c>
      <c r="M11" s="18"/>
      <c r="N11" s="163"/>
      <c r="O11" s="166"/>
      <c r="P11" s="141"/>
    </row>
    <row r="12" spans="2:16" s="15" customFormat="1" ht="16.5" customHeight="1" thickBot="1">
      <c r="B12" s="67"/>
      <c r="C12" s="94"/>
      <c r="D12" s="95"/>
      <c r="E12" s="95"/>
      <c r="F12" s="96"/>
      <c r="G12" s="96"/>
      <c r="H12" s="40"/>
      <c r="I12" s="193"/>
      <c r="J12" s="194"/>
      <c r="K12" s="122"/>
      <c r="L12" s="82"/>
      <c r="M12" s="42"/>
      <c r="N12" s="164"/>
      <c r="O12" s="166"/>
      <c r="P12" s="141"/>
    </row>
    <row r="13" spans="2:16" ht="16.5" customHeight="1" thickTop="1">
      <c r="B13" s="11" t="s">
        <v>73</v>
      </c>
      <c r="C13" s="102"/>
      <c r="D13" s="103"/>
      <c r="E13" s="103"/>
      <c r="F13" s="104"/>
      <c r="G13" s="104"/>
      <c r="H13" s="12" t="s">
        <v>63</v>
      </c>
      <c r="I13" s="105"/>
      <c r="J13" s="106"/>
      <c r="K13" s="107"/>
      <c r="L13" s="154">
        <f>ROUNDDOWN(K13*(I13+J13/60),0)</f>
        <v>0</v>
      </c>
      <c r="M13" s="13"/>
      <c r="N13" s="165"/>
      <c r="O13" s="167"/>
      <c r="P13" s="141"/>
    </row>
    <row r="14" spans="2:16" ht="16.5" customHeight="1">
      <c r="B14" s="23" t="s">
        <v>29</v>
      </c>
      <c r="C14" s="91"/>
      <c r="D14" s="92"/>
      <c r="E14" s="92"/>
      <c r="F14" s="93"/>
      <c r="G14" s="93"/>
      <c r="H14" s="17" t="s">
        <v>14</v>
      </c>
      <c r="I14" s="108"/>
      <c r="J14" s="109"/>
      <c r="K14" s="159"/>
      <c r="L14" s="155">
        <f>ROUNDDOWN(K14*(I14+J14/60),0)</f>
        <v>0</v>
      </c>
      <c r="M14" s="18"/>
      <c r="N14" s="163"/>
      <c r="O14" s="167"/>
      <c r="P14" s="141"/>
    </row>
    <row r="15" spans="2:16" ht="16.5" customHeight="1">
      <c r="B15" s="16"/>
      <c r="C15" s="91"/>
      <c r="D15" s="92"/>
      <c r="E15" s="92"/>
      <c r="F15" s="93"/>
      <c r="G15" s="93"/>
      <c r="H15" s="17" t="s">
        <v>64</v>
      </c>
      <c r="I15" s="108"/>
      <c r="J15" s="109"/>
      <c r="K15" s="159"/>
      <c r="L15" s="155">
        <f>ROUNDDOWN(K15*(I15+J15/60),0)</f>
        <v>0</v>
      </c>
      <c r="M15" s="18"/>
      <c r="N15" s="163"/>
      <c r="O15" s="167"/>
      <c r="P15" s="141"/>
    </row>
    <row r="16" spans="2:15" ht="16.5" customHeight="1">
      <c r="B16" s="16"/>
      <c r="C16" s="91"/>
      <c r="D16" s="92"/>
      <c r="E16" s="92"/>
      <c r="F16" s="93"/>
      <c r="G16" s="93"/>
      <c r="H16" s="17" t="s">
        <v>15</v>
      </c>
      <c r="I16" s="108"/>
      <c r="J16" s="109"/>
      <c r="K16" s="159"/>
      <c r="L16" s="155">
        <f>ROUNDDOWN(K16*(I16+J16/60),0)</f>
        <v>0</v>
      </c>
      <c r="M16" s="18"/>
      <c r="N16" s="163"/>
      <c r="O16" s="167"/>
    </row>
    <row r="17" spans="2:15" ht="16.5" customHeight="1" thickBot="1">
      <c r="B17" s="67"/>
      <c r="C17" s="94"/>
      <c r="D17" s="95"/>
      <c r="E17" s="95"/>
      <c r="F17" s="96"/>
      <c r="G17" s="96"/>
      <c r="H17" s="40"/>
      <c r="I17" s="193"/>
      <c r="J17" s="194"/>
      <c r="K17" s="122"/>
      <c r="L17" s="82"/>
      <c r="M17" s="42"/>
      <c r="N17" s="164"/>
      <c r="O17" s="167"/>
    </row>
    <row r="18" spans="2:16" ht="16.5" customHeight="1" thickTop="1">
      <c r="B18" s="11" t="s">
        <v>69</v>
      </c>
      <c r="C18" s="102"/>
      <c r="D18" s="103"/>
      <c r="E18" s="103"/>
      <c r="F18" s="104"/>
      <c r="G18" s="104"/>
      <c r="H18" s="12" t="s">
        <v>63</v>
      </c>
      <c r="I18" s="105"/>
      <c r="J18" s="106"/>
      <c r="K18" s="160"/>
      <c r="L18" s="154">
        <f>ROUNDDOWN(K18*(I18+J18/60),0)</f>
        <v>0</v>
      </c>
      <c r="M18" s="13"/>
      <c r="N18" s="165"/>
      <c r="O18" s="167"/>
      <c r="P18" s="141"/>
    </row>
    <row r="19" spans="2:16" ht="16.5" customHeight="1">
      <c r="B19" s="23" t="s">
        <v>29</v>
      </c>
      <c r="C19" s="91"/>
      <c r="D19" s="92"/>
      <c r="E19" s="92"/>
      <c r="F19" s="93"/>
      <c r="G19" s="93"/>
      <c r="H19" s="17" t="s">
        <v>14</v>
      </c>
      <c r="I19" s="108"/>
      <c r="J19" s="109"/>
      <c r="K19" s="159"/>
      <c r="L19" s="155">
        <f>ROUNDDOWN(K19*(I19+J19/60),0)</f>
        <v>0</v>
      </c>
      <c r="M19" s="18"/>
      <c r="N19" s="163"/>
      <c r="O19" s="167"/>
      <c r="P19" s="141"/>
    </row>
    <row r="20" spans="2:16" ht="16.5" customHeight="1">
      <c r="B20" s="16"/>
      <c r="C20" s="91"/>
      <c r="D20" s="92"/>
      <c r="E20" s="92"/>
      <c r="F20" s="93"/>
      <c r="G20" s="93"/>
      <c r="H20" s="17" t="s">
        <v>64</v>
      </c>
      <c r="I20" s="108"/>
      <c r="J20" s="109"/>
      <c r="K20" s="159"/>
      <c r="L20" s="155">
        <f>ROUNDDOWN(K20*(I20+J20/60),0)</f>
        <v>0</v>
      </c>
      <c r="M20" s="18"/>
      <c r="N20" s="163"/>
      <c r="O20" s="167"/>
      <c r="P20" s="141"/>
    </row>
    <row r="21" spans="2:15" ht="16.5" customHeight="1">
      <c r="B21" s="16"/>
      <c r="C21" s="91"/>
      <c r="D21" s="92"/>
      <c r="E21" s="92"/>
      <c r="F21" s="93"/>
      <c r="G21" s="93"/>
      <c r="H21" s="17" t="s">
        <v>15</v>
      </c>
      <c r="I21" s="108"/>
      <c r="J21" s="109"/>
      <c r="K21" s="159"/>
      <c r="L21" s="155">
        <f>ROUNDDOWN(K21*(I21+J21/60),0)</f>
        <v>0</v>
      </c>
      <c r="M21" s="18"/>
      <c r="N21" s="163"/>
      <c r="O21" s="167"/>
    </row>
    <row r="22" spans="2:15" ht="16.5" customHeight="1" thickBot="1">
      <c r="B22" s="67"/>
      <c r="C22" s="94"/>
      <c r="D22" s="95"/>
      <c r="E22" s="95"/>
      <c r="F22" s="96"/>
      <c r="G22" s="96"/>
      <c r="H22" s="40"/>
      <c r="I22" s="193"/>
      <c r="J22" s="194"/>
      <c r="K22" s="122"/>
      <c r="L22" s="82"/>
      <c r="M22" s="42"/>
      <c r="N22" s="164"/>
      <c r="O22" s="167"/>
    </row>
    <row r="23" spans="2:15" ht="16.5" customHeight="1" thickTop="1">
      <c r="B23" s="25"/>
      <c r="C23" s="126"/>
      <c r="D23" s="127"/>
      <c r="E23" s="127"/>
      <c r="F23" s="128"/>
      <c r="G23" s="128"/>
      <c r="H23" s="19" t="s">
        <v>63</v>
      </c>
      <c r="I23" s="112"/>
      <c r="J23" s="113"/>
      <c r="K23" s="161"/>
      <c r="L23" s="156">
        <f>ROUNDDOWN(K23*(I23+J23/60),0)</f>
        <v>0</v>
      </c>
      <c r="M23" s="20"/>
      <c r="N23" s="168"/>
      <c r="O23" s="167"/>
    </row>
    <row r="24" spans="2:15" ht="16.5" customHeight="1">
      <c r="B24" s="28"/>
      <c r="C24" s="91"/>
      <c r="D24" s="92"/>
      <c r="E24" s="92"/>
      <c r="F24" s="93"/>
      <c r="G24" s="93"/>
      <c r="H24" s="17" t="s">
        <v>14</v>
      </c>
      <c r="I24" s="108"/>
      <c r="J24" s="109"/>
      <c r="K24" s="159"/>
      <c r="L24" s="155">
        <f>ROUNDDOWN(K24*(I24+J24/60),0)</f>
        <v>0</v>
      </c>
      <c r="M24" s="18"/>
      <c r="N24" s="163"/>
      <c r="O24" s="167"/>
    </row>
    <row r="25" spans="2:15" ht="16.5" customHeight="1">
      <c r="B25" s="27"/>
      <c r="C25" s="91"/>
      <c r="D25" s="92"/>
      <c r="E25" s="92"/>
      <c r="F25" s="93"/>
      <c r="G25" s="93"/>
      <c r="H25" s="21" t="s">
        <v>64</v>
      </c>
      <c r="I25" s="108"/>
      <c r="J25" s="109"/>
      <c r="K25" s="159"/>
      <c r="L25" s="155">
        <f>ROUNDDOWN(K25*(I25+J25/60),0)</f>
        <v>0</v>
      </c>
      <c r="M25" s="18"/>
      <c r="N25" s="163"/>
      <c r="O25" s="167"/>
    </row>
    <row r="26" spans="2:15" ht="16.5" customHeight="1">
      <c r="B26" s="27"/>
      <c r="C26" s="91"/>
      <c r="D26" s="92"/>
      <c r="E26" s="97"/>
      <c r="F26" s="93"/>
      <c r="G26" s="93"/>
      <c r="H26" s="17" t="s">
        <v>15</v>
      </c>
      <c r="I26" s="108"/>
      <c r="J26" s="109"/>
      <c r="K26" s="159"/>
      <c r="L26" s="155">
        <f>ROUNDDOWN(K26*(I26+J26/60),0)</f>
        <v>0</v>
      </c>
      <c r="M26" s="76"/>
      <c r="N26" s="163"/>
      <c r="O26" s="167"/>
    </row>
    <row r="27" spans="2:15" ht="16.5" customHeight="1" thickBot="1">
      <c r="B27" s="66"/>
      <c r="C27" s="94"/>
      <c r="D27" s="95"/>
      <c r="E27" s="101"/>
      <c r="F27" s="96"/>
      <c r="G27" s="96"/>
      <c r="H27" s="40"/>
      <c r="I27" s="193"/>
      <c r="J27" s="194"/>
      <c r="K27" s="162"/>
      <c r="L27" s="82"/>
      <c r="M27" s="42"/>
      <c r="N27" s="164"/>
      <c r="O27" s="167"/>
    </row>
    <row r="28" spans="2:15" ht="16.5" customHeight="1" thickTop="1">
      <c r="B28" s="24"/>
      <c r="C28" s="62" t="s">
        <v>26</v>
      </c>
      <c r="D28" s="63"/>
      <c r="E28" s="64"/>
      <c r="F28" s="30"/>
      <c r="G28" s="30"/>
      <c r="H28" s="65"/>
      <c r="I28" s="114"/>
      <c r="J28" s="115"/>
      <c r="K28" s="123"/>
      <c r="L28" s="157">
        <f aca="true" t="shared" si="0" ref="L28:L34">ROUNDDOWN(K28*(I28+J28/60),0)</f>
        <v>0</v>
      </c>
      <c r="M28" s="41"/>
      <c r="N28" s="169"/>
      <c r="O28" s="167"/>
    </row>
    <row r="29" spans="2:15" ht="16.5" customHeight="1">
      <c r="B29" s="29" t="s">
        <v>17</v>
      </c>
      <c r="C29" s="30" t="s">
        <v>34</v>
      </c>
      <c r="D29" s="31"/>
      <c r="E29" s="32"/>
      <c r="F29" s="30"/>
      <c r="G29" s="30"/>
      <c r="H29" s="33"/>
      <c r="I29" s="116"/>
      <c r="J29" s="117"/>
      <c r="K29" s="124"/>
      <c r="L29" s="155">
        <f t="shared" si="0"/>
        <v>0</v>
      </c>
      <c r="M29" s="18"/>
      <c r="N29" s="170"/>
      <c r="O29" s="167"/>
    </row>
    <row r="30" spans="2:14" ht="16.5" customHeight="1">
      <c r="B30" s="24"/>
      <c r="C30" s="35" t="s">
        <v>35</v>
      </c>
      <c r="D30" s="31"/>
      <c r="E30" s="32"/>
      <c r="F30" s="35"/>
      <c r="G30" s="35"/>
      <c r="H30" s="33"/>
      <c r="I30" s="118"/>
      <c r="J30" s="117"/>
      <c r="K30" s="124"/>
      <c r="L30" s="155">
        <f t="shared" si="0"/>
        <v>0</v>
      </c>
      <c r="M30" s="18"/>
      <c r="N30" s="36"/>
    </row>
    <row r="31" spans="2:14" ht="16.5" customHeight="1">
      <c r="B31" s="24"/>
      <c r="C31" s="187" t="s">
        <v>59</v>
      </c>
      <c r="D31" s="69" t="s">
        <v>63</v>
      </c>
      <c r="E31" s="146" t="s">
        <v>66</v>
      </c>
      <c r="F31" s="35"/>
      <c r="G31" s="35"/>
      <c r="H31" s="33"/>
      <c r="I31" s="119"/>
      <c r="J31" s="120"/>
      <c r="K31" s="125"/>
      <c r="L31" s="155">
        <f t="shared" si="0"/>
        <v>0</v>
      </c>
      <c r="M31" s="18"/>
      <c r="N31" s="34"/>
    </row>
    <row r="32" spans="2:14" ht="16.5" customHeight="1">
      <c r="B32" s="24"/>
      <c r="C32" s="187"/>
      <c r="D32" s="69" t="s">
        <v>14</v>
      </c>
      <c r="E32" s="146" t="s">
        <v>68</v>
      </c>
      <c r="F32" s="35"/>
      <c r="G32" s="35"/>
      <c r="H32" s="33"/>
      <c r="I32" s="119"/>
      <c r="J32" s="120"/>
      <c r="K32" s="159"/>
      <c r="L32" s="155">
        <f t="shared" si="0"/>
        <v>0</v>
      </c>
      <c r="M32" s="18"/>
      <c r="N32" s="171"/>
    </row>
    <row r="33" spans="2:14" ht="16.5" customHeight="1">
      <c r="B33" s="24"/>
      <c r="C33" s="187"/>
      <c r="D33" s="69" t="s">
        <v>64</v>
      </c>
      <c r="E33" s="146" t="s">
        <v>65</v>
      </c>
      <c r="F33" s="35"/>
      <c r="G33" s="35"/>
      <c r="H33" s="33"/>
      <c r="I33" s="119"/>
      <c r="J33" s="120"/>
      <c r="K33" s="159"/>
      <c r="L33" s="155">
        <f t="shared" si="0"/>
        <v>0</v>
      </c>
      <c r="M33" s="18"/>
      <c r="N33" s="171"/>
    </row>
    <row r="34" spans="2:14" ht="16.5" customHeight="1" thickBot="1">
      <c r="B34" s="37"/>
      <c r="C34" s="187"/>
      <c r="D34" s="84" t="s">
        <v>15</v>
      </c>
      <c r="E34" s="147" t="s">
        <v>67</v>
      </c>
      <c r="F34" s="85"/>
      <c r="G34" s="85"/>
      <c r="H34" s="86"/>
      <c r="I34" s="119"/>
      <c r="J34" s="121"/>
      <c r="K34" s="159"/>
      <c r="L34" s="155">
        <f t="shared" si="0"/>
        <v>0</v>
      </c>
      <c r="M34" s="76"/>
      <c r="N34" s="171"/>
    </row>
    <row r="35" spans="2:14" s="61" customFormat="1" ht="22.5" customHeight="1" thickBot="1">
      <c r="B35" s="56"/>
      <c r="C35" s="58" t="s">
        <v>74</v>
      </c>
      <c r="D35" s="57"/>
      <c r="E35" s="57"/>
      <c r="F35" s="57"/>
      <c r="G35" s="57"/>
      <c r="H35" s="58"/>
      <c r="I35" s="57"/>
      <c r="J35" s="57"/>
      <c r="K35" s="57"/>
      <c r="L35" s="59">
        <f>SUM(L8:L34)</f>
        <v>0</v>
      </c>
      <c r="M35" s="58"/>
      <c r="N35" s="60"/>
    </row>
    <row r="36" spans="2:14" s="61" customFormat="1" ht="22.5" customHeight="1" thickBot="1">
      <c r="B36" s="56"/>
      <c r="C36" s="58" t="s">
        <v>27</v>
      </c>
      <c r="D36" s="57"/>
      <c r="E36" s="57"/>
      <c r="F36" s="57"/>
      <c r="G36" s="57"/>
      <c r="H36" s="58"/>
      <c r="I36" s="57"/>
      <c r="J36" s="57"/>
      <c r="K36" s="57"/>
      <c r="L36" s="83">
        <f>ROUNDDOWN(L37*5/105,0)</f>
        <v>0</v>
      </c>
      <c r="M36" s="58"/>
      <c r="N36" s="60"/>
    </row>
    <row r="37" spans="2:14" s="61" customFormat="1" ht="22.5" customHeight="1" thickBot="1">
      <c r="B37" s="56"/>
      <c r="C37" s="58" t="s">
        <v>28</v>
      </c>
      <c r="D37" s="57"/>
      <c r="E37" s="57"/>
      <c r="F37" s="57"/>
      <c r="G37" s="57"/>
      <c r="H37" s="58"/>
      <c r="I37" s="57"/>
      <c r="J37" s="57"/>
      <c r="K37" s="57"/>
      <c r="L37" s="59">
        <f>ROUNDDOWN(L35*1.05,0)</f>
        <v>0</v>
      </c>
      <c r="M37" s="58"/>
      <c r="N37" s="60"/>
    </row>
  </sheetData>
  <sheetProtection/>
  <mergeCells count="8">
    <mergeCell ref="I27:J27"/>
    <mergeCell ref="C31:C34"/>
    <mergeCell ref="K5:M5"/>
    <mergeCell ref="I7:J7"/>
    <mergeCell ref="M7:N7"/>
    <mergeCell ref="I12:J12"/>
    <mergeCell ref="I17:J17"/>
    <mergeCell ref="I22:J22"/>
  </mergeCells>
  <printOptions horizontalCentered="1"/>
  <pageMargins left="0.5905511811023623" right="0.3937007874015748" top="0.5905511811023623" bottom="0.3937007874015748" header="0.1968503937007874" footer="0.1968503937007874"/>
  <pageSetup fitToHeight="1" fitToWidth="1" horizontalDpi="400" verticalDpi="4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view="pageBreakPreview" zoomScale="90" zoomScaleNormal="75" zoomScaleSheetLayoutView="90" zoomScalePageLayoutView="0" workbookViewId="0" topLeftCell="A1">
      <selection activeCell="O5" sqref="O5"/>
    </sheetView>
  </sheetViews>
  <sheetFormatPr defaultColWidth="9.00390625" defaultRowHeight="13.5"/>
  <cols>
    <col min="1" max="1" width="0.6171875" style="4" customWidth="1"/>
    <col min="2" max="2" width="9.00390625" style="4" bestFit="1" customWidth="1"/>
    <col min="3" max="3" width="13.625" style="4" bestFit="1" customWidth="1"/>
    <col min="4" max="4" width="10.00390625" style="4" bestFit="1" customWidth="1"/>
    <col min="5" max="5" width="11.625" style="4" customWidth="1"/>
    <col min="6" max="7" width="9.125" style="4" customWidth="1"/>
    <col min="8" max="8" width="11.00390625" style="6" bestFit="1" customWidth="1"/>
    <col min="9" max="9" width="8.625" style="4" customWidth="1"/>
    <col min="10" max="10" width="5.625" style="4" customWidth="1"/>
    <col min="11" max="12" width="16.625" style="4" customWidth="1"/>
    <col min="13" max="13" width="3.375" style="6" bestFit="1" customWidth="1"/>
    <col min="14" max="14" width="5.125" style="4" customWidth="1"/>
    <col min="15" max="16384" width="9.00390625" style="4" customWidth="1"/>
  </cols>
  <sheetData>
    <row r="1" spans="2:14" ht="28.5">
      <c r="B1" s="1" t="s">
        <v>0</v>
      </c>
      <c r="C1" s="2"/>
      <c r="D1" s="3"/>
      <c r="E1" s="3"/>
      <c r="F1" s="2"/>
      <c r="G1" s="2"/>
      <c r="H1" s="3"/>
      <c r="I1" s="3"/>
      <c r="J1" s="3"/>
      <c r="K1" s="3"/>
      <c r="L1" s="3"/>
      <c r="M1" s="3"/>
      <c r="N1" s="3"/>
    </row>
    <row r="2" spans="11:14" ht="13.5" customHeight="1">
      <c r="K2" s="144"/>
      <c r="L2"/>
      <c r="M2"/>
      <c r="N2"/>
    </row>
    <row r="3" spans="2:14" ht="18" customHeight="1" thickBot="1">
      <c r="B3" s="139"/>
      <c r="C3" s="139"/>
      <c r="D3" s="139"/>
      <c r="E3" s="139"/>
      <c r="F3" s="139"/>
      <c r="K3" s="145"/>
      <c r="L3" s="145"/>
      <c r="M3" s="145"/>
      <c r="N3" s="145"/>
    </row>
    <row r="4" spans="2:16" s="5" customFormat="1" ht="17.25">
      <c r="B4" s="43"/>
      <c r="C4" s="44" t="s">
        <v>1</v>
      </c>
      <c r="D4" s="45" t="s">
        <v>30</v>
      </c>
      <c r="E4" s="87" t="s">
        <v>36</v>
      </c>
      <c r="F4" s="44"/>
      <c r="G4" s="44"/>
      <c r="H4" s="45"/>
      <c r="I4" s="44"/>
      <c r="J4" s="44"/>
      <c r="K4" s="44"/>
      <c r="L4" s="44"/>
      <c r="M4" s="45"/>
      <c r="N4" s="46"/>
      <c r="P4" s="141"/>
    </row>
    <row r="5" spans="2:16" s="50" customFormat="1" ht="17.25">
      <c r="B5" s="47"/>
      <c r="C5" s="48" t="s">
        <v>2</v>
      </c>
      <c r="D5" s="49" t="s">
        <v>3</v>
      </c>
      <c r="E5" s="88">
        <v>13</v>
      </c>
      <c r="F5" s="48"/>
      <c r="G5" s="90">
        <v>1</v>
      </c>
      <c r="H5" s="48" t="s">
        <v>4</v>
      </c>
      <c r="I5" s="48" t="s">
        <v>23</v>
      </c>
      <c r="K5" s="188" t="s">
        <v>37</v>
      </c>
      <c r="L5" s="188"/>
      <c r="M5" s="188"/>
      <c r="N5" s="51"/>
      <c r="P5" s="141"/>
    </row>
    <row r="6" spans="2:16" s="50" customFormat="1" ht="17.25">
      <c r="B6" s="52"/>
      <c r="C6" s="53" t="s">
        <v>5</v>
      </c>
      <c r="D6" s="54" t="s">
        <v>6</v>
      </c>
      <c r="E6" s="89" t="s">
        <v>31</v>
      </c>
      <c r="F6" s="53"/>
      <c r="G6" s="53"/>
      <c r="H6" s="54"/>
      <c r="I6" s="54"/>
      <c r="J6" s="54"/>
      <c r="K6" s="54"/>
      <c r="L6" s="54"/>
      <c r="M6" s="54"/>
      <c r="N6" s="55"/>
      <c r="P6" s="141"/>
    </row>
    <row r="7" spans="2:16" s="7" customFormat="1" ht="24" customHeight="1" thickBot="1">
      <c r="B7" s="8"/>
      <c r="C7" s="9" t="s">
        <v>7</v>
      </c>
      <c r="D7" s="10" t="s">
        <v>8</v>
      </c>
      <c r="E7" s="10" t="s">
        <v>9</v>
      </c>
      <c r="F7" s="39" t="s">
        <v>18</v>
      </c>
      <c r="G7" s="39" t="s">
        <v>19</v>
      </c>
      <c r="H7" s="10" t="s">
        <v>10</v>
      </c>
      <c r="I7" s="189" t="s">
        <v>11</v>
      </c>
      <c r="J7" s="190"/>
      <c r="K7" s="158" t="s">
        <v>12</v>
      </c>
      <c r="L7" s="38" t="s">
        <v>13</v>
      </c>
      <c r="M7" s="191" t="s">
        <v>75</v>
      </c>
      <c r="N7" s="192"/>
      <c r="P7" s="141"/>
    </row>
    <row r="8" spans="2:16" s="15" customFormat="1" ht="16.5" customHeight="1">
      <c r="B8" s="11" t="s">
        <v>72</v>
      </c>
      <c r="C8" s="102" t="s">
        <v>33</v>
      </c>
      <c r="D8" s="103" t="s">
        <v>51</v>
      </c>
      <c r="E8" s="103" t="s">
        <v>52</v>
      </c>
      <c r="F8" s="104" t="s">
        <v>53</v>
      </c>
      <c r="G8" s="104" t="s">
        <v>57</v>
      </c>
      <c r="H8" s="12" t="s">
        <v>63</v>
      </c>
      <c r="I8" s="105">
        <v>1</v>
      </c>
      <c r="J8" s="106">
        <v>20</v>
      </c>
      <c r="K8" s="107">
        <f>O8*1.08</f>
        <v>15336.000000000002</v>
      </c>
      <c r="L8" s="154">
        <f>ROUNDDOWN(K8*(I8+J8/60),0)</f>
        <v>20448</v>
      </c>
      <c r="M8" s="13"/>
      <c r="N8" s="14"/>
      <c r="O8" s="15">
        <v>14200</v>
      </c>
      <c r="P8" s="141"/>
    </row>
    <row r="9" spans="2:16" s="15" customFormat="1" ht="16.5" customHeight="1">
      <c r="B9" s="23" t="s">
        <v>29</v>
      </c>
      <c r="C9" s="91" t="s">
        <v>32</v>
      </c>
      <c r="D9" s="92"/>
      <c r="E9" s="92"/>
      <c r="F9" s="93" t="s">
        <v>54</v>
      </c>
      <c r="G9" s="93"/>
      <c r="H9" s="17" t="s">
        <v>14</v>
      </c>
      <c r="I9" s="108">
        <v>12</v>
      </c>
      <c r="J9" s="109">
        <v>30</v>
      </c>
      <c r="K9" s="159">
        <v>16170</v>
      </c>
      <c r="L9" s="155">
        <f>ROUNDDOWN(K9*(I9+J9/60),0)</f>
        <v>202125</v>
      </c>
      <c r="M9" s="18"/>
      <c r="N9" s="163"/>
      <c r="O9" s="166"/>
      <c r="P9" s="141"/>
    </row>
    <row r="10" spans="2:16" s="15" customFormat="1" ht="16.5" customHeight="1">
      <c r="B10" s="16"/>
      <c r="C10" s="91" t="s">
        <v>71</v>
      </c>
      <c r="D10" s="92"/>
      <c r="E10" s="92"/>
      <c r="F10" s="93"/>
      <c r="G10" s="93"/>
      <c r="H10" s="17" t="s">
        <v>64</v>
      </c>
      <c r="I10" s="108">
        <v>2</v>
      </c>
      <c r="J10" s="109">
        <v>30</v>
      </c>
      <c r="K10" s="159">
        <v>16905</v>
      </c>
      <c r="L10" s="155">
        <f>ROUNDDOWN(K10*(I10+J10/60),0)</f>
        <v>42262</v>
      </c>
      <c r="M10" s="18"/>
      <c r="N10" s="163"/>
      <c r="O10" s="166"/>
      <c r="P10" s="141"/>
    </row>
    <row r="11" spans="2:16" s="15" customFormat="1" ht="16.5" customHeight="1">
      <c r="B11" s="16"/>
      <c r="C11" s="91"/>
      <c r="D11" s="92"/>
      <c r="E11" s="92"/>
      <c r="F11" s="93"/>
      <c r="G11" s="93"/>
      <c r="H11" s="17" t="s">
        <v>15</v>
      </c>
      <c r="I11" s="108">
        <v>6</v>
      </c>
      <c r="J11" s="109">
        <v>20</v>
      </c>
      <c r="K11" s="159">
        <v>18480</v>
      </c>
      <c r="L11" s="155">
        <f>ROUNDDOWN(K11*(I11+J11/60),0)</f>
        <v>117040</v>
      </c>
      <c r="M11" s="18"/>
      <c r="N11" s="163"/>
      <c r="O11" s="166"/>
      <c r="P11" s="141"/>
    </row>
    <row r="12" spans="2:16" s="15" customFormat="1" ht="16.5" customHeight="1" thickBot="1">
      <c r="B12" s="67"/>
      <c r="C12" s="94"/>
      <c r="D12" s="95"/>
      <c r="E12" s="95"/>
      <c r="F12" s="96"/>
      <c r="G12" s="96"/>
      <c r="H12" s="40"/>
      <c r="I12" s="193"/>
      <c r="J12" s="194"/>
      <c r="K12" s="122"/>
      <c r="L12" s="82"/>
      <c r="M12" s="42"/>
      <c r="N12" s="164"/>
      <c r="O12" s="166"/>
      <c r="P12" s="141"/>
    </row>
    <row r="13" spans="2:16" ht="16.5" customHeight="1" thickTop="1">
      <c r="B13" s="11" t="s">
        <v>73</v>
      </c>
      <c r="C13" s="102" t="s">
        <v>33</v>
      </c>
      <c r="D13" s="103" t="s">
        <v>51</v>
      </c>
      <c r="E13" s="103" t="s">
        <v>52</v>
      </c>
      <c r="F13" s="104" t="s">
        <v>53</v>
      </c>
      <c r="G13" s="104" t="s">
        <v>57</v>
      </c>
      <c r="H13" s="12" t="s">
        <v>63</v>
      </c>
      <c r="I13" s="105">
        <v>1</v>
      </c>
      <c r="J13" s="106">
        <v>20</v>
      </c>
      <c r="K13" s="107">
        <v>14910</v>
      </c>
      <c r="L13" s="154">
        <f>ROUNDDOWN(K13*(I13+J13/60),0)</f>
        <v>19880</v>
      </c>
      <c r="M13" s="13"/>
      <c r="N13" s="165"/>
      <c r="O13" s="167"/>
      <c r="P13" s="141"/>
    </row>
    <row r="14" spans="2:16" ht="16.5" customHeight="1">
      <c r="B14" s="23" t="s">
        <v>29</v>
      </c>
      <c r="C14" s="91" t="s">
        <v>32</v>
      </c>
      <c r="D14" s="92"/>
      <c r="E14" s="92"/>
      <c r="F14" s="93" t="s">
        <v>54</v>
      </c>
      <c r="G14" s="93"/>
      <c r="H14" s="17" t="s">
        <v>14</v>
      </c>
      <c r="I14" s="108">
        <v>12</v>
      </c>
      <c r="J14" s="109">
        <v>30</v>
      </c>
      <c r="K14" s="159">
        <v>16170</v>
      </c>
      <c r="L14" s="155">
        <f>ROUNDDOWN(K14*(I14+J14/60),0)</f>
        <v>202125</v>
      </c>
      <c r="M14" s="18"/>
      <c r="N14" s="163"/>
      <c r="O14" s="167"/>
      <c r="P14" s="141"/>
    </row>
    <row r="15" spans="2:16" ht="16.5" customHeight="1">
      <c r="B15" s="16"/>
      <c r="C15" s="91"/>
      <c r="D15" s="92"/>
      <c r="E15" s="92"/>
      <c r="F15" s="93"/>
      <c r="G15" s="93"/>
      <c r="H15" s="17" t="s">
        <v>64</v>
      </c>
      <c r="I15" s="108">
        <v>2</v>
      </c>
      <c r="J15" s="109">
        <v>30</v>
      </c>
      <c r="K15" s="159">
        <v>16905</v>
      </c>
      <c r="L15" s="155">
        <f>ROUNDDOWN(K15*(I15+J15/60),0)</f>
        <v>42262</v>
      </c>
      <c r="M15" s="18"/>
      <c r="N15" s="163"/>
      <c r="O15" s="167"/>
      <c r="P15" s="141"/>
    </row>
    <row r="16" spans="2:15" ht="16.5" customHeight="1">
      <c r="B16" s="16"/>
      <c r="C16" s="91" t="s">
        <v>76</v>
      </c>
      <c r="D16" s="92"/>
      <c r="E16" s="92"/>
      <c r="F16" s="93"/>
      <c r="G16" s="93"/>
      <c r="H16" s="17" t="s">
        <v>15</v>
      </c>
      <c r="I16" s="108">
        <v>6</v>
      </c>
      <c r="J16" s="109">
        <v>20</v>
      </c>
      <c r="K16" s="159">
        <v>18480</v>
      </c>
      <c r="L16" s="155">
        <f>ROUNDDOWN(K16*(I16+J16/60),0)</f>
        <v>117040</v>
      </c>
      <c r="M16" s="18"/>
      <c r="N16" s="163"/>
      <c r="O16" s="167"/>
    </row>
    <row r="17" spans="2:15" ht="16.5" customHeight="1" thickBot="1">
      <c r="B17" s="67"/>
      <c r="C17" s="94"/>
      <c r="D17" s="95"/>
      <c r="E17" s="95"/>
      <c r="F17" s="96"/>
      <c r="G17" s="96"/>
      <c r="H17" s="40"/>
      <c r="I17" s="193"/>
      <c r="J17" s="194"/>
      <c r="K17" s="122"/>
      <c r="L17" s="82"/>
      <c r="M17" s="42"/>
      <c r="N17" s="164"/>
      <c r="O17" s="167"/>
    </row>
    <row r="18" spans="2:16" ht="16.5" customHeight="1" thickTop="1">
      <c r="B18" s="11" t="s">
        <v>69</v>
      </c>
      <c r="C18" s="102" t="s">
        <v>33</v>
      </c>
      <c r="D18" s="103" t="s">
        <v>51</v>
      </c>
      <c r="E18" s="103" t="s">
        <v>52</v>
      </c>
      <c r="F18" s="104" t="s">
        <v>53</v>
      </c>
      <c r="G18" s="104" t="s">
        <v>57</v>
      </c>
      <c r="H18" s="12" t="s">
        <v>63</v>
      </c>
      <c r="I18" s="105">
        <v>1</v>
      </c>
      <c r="J18" s="106">
        <v>20</v>
      </c>
      <c r="K18" s="160">
        <v>14910</v>
      </c>
      <c r="L18" s="154">
        <f>ROUNDDOWN(K18*(I18+J18/60),0)</f>
        <v>19880</v>
      </c>
      <c r="M18" s="13"/>
      <c r="N18" s="165"/>
      <c r="O18" s="167"/>
      <c r="P18" s="141"/>
    </row>
    <row r="19" spans="2:16" ht="16.5" customHeight="1">
      <c r="B19" s="23" t="s">
        <v>29</v>
      </c>
      <c r="C19" s="91" t="s">
        <v>32</v>
      </c>
      <c r="D19" s="92"/>
      <c r="E19" s="92"/>
      <c r="F19" s="93" t="s">
        <v>54</v>
      </c>
      <c r="G19" s="93"/>
      <c r="H19" s="17" t="s">
        <v>14</v>
      </c>
      <c r="I19" s="108">
        <v>12</v>
      </c>
      <c r="J19" s="109">
        <v>30</v>
      </c>
      <c r="K19" s="159">
        <v>16170</v>
      </c>
      <c r="L19" s="155">
        <f>ROUNDDOWN(K19*(I19+J19/60),0)</f>
        <v>202125</v>
      </c>
      <c r="M19" s="18"/>
      <c r="N19" s="163"/>
      <c r="O19" s="167"/>
      <c r="P19" s="141"/>
    </row>
    <row r="20" spans="2:16" ht="16.5" customHeight="1">
      <c r="B20" s="16"/>
      <c r="C20" s="91"/>
      <c r="D20" s="92"/>
      <c r="E20" s="92"/>
      <c r="F20" s="93"/>
      <c r="G20" s="93"/>
      <c r="H20" s="17" t="s">
        <v>64</v>
      </c>
      <c r="I20" s="108">
        <v>2</v>
      </c>
      <c r="J20" s="109">
        <v>30</v>
      </c>
      <c r="K20" s="159">
        <v>16905</v>
      </c>
      <c r="L20" s="155">
        <f>ROUNDDOWN(K20*(I20+J20/60),0)</f>
        <v>42262</v>
      </c>
      <c r="M20" s="18"/>
      <c r="N20" s="163"/>
      <c r="O20" s="167"/>
      <c r="P20" s="141"/>
    </row>
    <row r="21" spans="2:15" ht="16.5" customHeight="1">
      <c r="B21" s="16"/>
      <c r="C21" s="91" t="s">
        <v>77</v>
      </c>
      <c r="D21" s="92"/>
      <c r="E21" s="92"/>
      <c r="F21" s="93"/>
      <c r="G21" s="93"/>
      <c r="H21" s="17" t="s">
        <v>15</v>
      </c>
      <c r="I21" s="108">
        <v>6</v>
      </c>
      <c r="J21" s="109">
        <v>20</v>
      </c>
      <c r="K21" s="159">
        <v>18480</v>
      </c>
      <c r="L21" s="155">
        <f>ROUNDDOWN(K21*(I21+J21/60),0)</f>
        <v>117040</v>
      </c>
      <c r="M21" s="18"/>
      <c r="N21" s="163"/>
      <c r="O21" s="167"/>
    </row>
    <row r="22" spans="2:15" ht="16.5" customHeight="1" thickBot="1">
      <c r="B22" s="67"/>
      <c r="C22" s="94"/>
      <c r="D22" s="95"/>
      <c r="E22" s="95"/>
      <c r="F22" s="96"/>
      <c r="G22" s="96"/>
      <c r="H22" s="40"/>
      <c r="I22" s="193"/>
      <c r="J22" s="194"/>
      <c r="K22" s="122"/>
      <c r="L22" s="82"/>
      <c r="M22" s="42"/>
      <c r="N22" s="164"/>
      <c r="O22" s="167"/>
    </row>
    <row r="23" spans="2:15" ht="16.5" customHeight="1" thickTop="1">
      <c r="B23" s="25"/>
      <c r="C23" s="126"/>
      <c r="D23" s="127"/>
      <c r="E23" s="127"/>
      <c r="F23" s="128"/>
      <c r="G23" s="128"/>
      <c r="H23" s="19" t="s">
        <v>63</v>
      </c>
      <c r="I23" s="112"/>
      <c r="J23" s="113"/>
      <c r="K23" s="161"/>
      <c r="L23" s="156">
        <f>ROUNDDOWN(K23*(I23+J23/60),0)</f>
        <v>0</v>
      </c>
      <c r="M23" s="20"/>
      <c r="N23" s="168"/>
      <c r="O23" s="167"/>
    </row>
    <row r="24" spans="2:15" ht="16.5" customHeight="1">
      <c r="B24" s="28"/>
      <c r="C24" s="91"/>
      <c r="D24" s="92"/>
      <c r="E24" s="92"/>
      <c r="F24" s="93"/>
      <c r="G24" s="93"/>
      <c r="H24" s="17" t="s">
        <v>14</v>
      </c>
      <c r="I24" s="108"/>
      <c r="J24" s="109"/>
      <c r="K24" s="159">
        <f>ROUNDDOWN(K$23*N24,-2)</f>
        <v>0</v>
      </c>
      <c r="L24" s="155">
        <f>ROUNDDOWN(K24*(I24+J24/60),0)</f>
        <v>0</v>
      </c>
      <c r="M24" s="18"/>
      <c r="N24" s="163"/>
      <c r="O24" s="167"/>
    </row>
    <row r="25" spans="2:15" ht="16.5" customHeight="1">
      <c r="B25" s="27"/>
      <c r="C25" s="91"/>
      <c r="D25" s="92"/>
      <c r="E25" s="92"/>
      <c r="F25" s="93"/>
      <c r="G25" s="93"/>
      <c r="H25" s="21" t="s">
        <v>64</v>
      </c>
      <c r="I25" s="108"/>
      <c r="J25" s="109"/>
      <c r="K25" s="159">
        <f>ROUNDDOWN(K$23*N25,-2)</f>
        <v>0</v>
      </c>
      <c r="L25" s="155">
        <f>ROUNDDOWN(K25*(I25+J25/60),0)</f>
        <v>0</v>
      </c>
      <c r="M25" s="18"/>
      <c r="N25" s="163"/>
      <c r="O25" s="167"/>
    </row>
    <row r="26" spans="2:15" ht="16.5" customHeight="1">
      <c r="B26" s="27"/>
      <c r="C26" s="91"/>
      <c r="D26" s="92"/>
      <c r="E26" s="97"/>
      <c r="F26" s="93"/>
      <c r="G26" s="93"/>
      <c r="H26" s="17" t="s">
        <v>15</v>
      </c>
      <c r="I26" s="108"/>
      <c r="J26" s="109"/>
      <c r="K26" s="159">
        <f>ROUNDDOWN(K$23*N26,-2)</f>
        <v>0</v>
      </c>
      <c r="L26" s="155">
        <f>ROUNDDOWN(K26*(I26+J26/60),0)</f>
        <v>0</v>
      </c>
      <c r="M26" s="76"/>
      <c r="N26" s="163"/>
      <c r="O26" s="167"/>
    </row>
    <row r="27" spans="2:15" ht="16.5" customHeight="1" thickBot="1">
      <c r="B27" s="66"/>
      <c r="C27" s="94"/>
      <c r="D27" s="95"/>
      <c r="E27" s="101"/>
      <c r="F27" s="96"/>
      <c r="G27" s="96"/>
      <c r="H27" s="40"/>
      <c r="I27" s="193"/>
      <c r="J27" s="194"/>
      <c r="K27" s="162"/>
      <c r="L27" s="82"/>
      <c r="M27" s="42"/>
      <c r="N27" s="164"/>
      <c r="O27" s="167"/>
    </row>
    <row r="28" spans="2:15" ht="16.5" customHeight="1" thickTop="1">
      <c r="B28" s="24"/>
      <c r="C28" s="62" t="s">
        <v>26</v>
      </c>
      <c r="D28" s="63"/>
      <c r="E28" s="64"/>
      <c r="F28" s="30"/>
      <c r="G28" s="30"/>
      <c r="H28" s="65"/>
      <c r="I28" s="114">
        <v>0</v>
      </c>
      <c r="J28" s="115"/>
      <c r="K28" s="123"/>
      <c r="L28" s="157">
        <f aca="true" t="shared" si="0" ref="L28:L34">ROUNDDOWN(K28*(I28+J28/60),0)</f>
        <v>0</v>
      </c>
      <c r="M28" s="41"/>
      <c r="N28" s="169"/>
      <c r="O28" s="167"/>
    </row>
    <row r="29" spans="2:15" ht="16.5" customHeight="1">
      <c r="B29" s="29" t="s">
        <v>17</v>
      </c>
      <c r="C29" s="30" t="s">
        <v>34</v>
      </c>
      <c r="D29" s="31"/>
      <c r="E29" s="32"/>
      <c r="F29" s="30"/>
      <c r="G29" s="30"/>
      <c r="H29" s="33"/>
      <c r="I29" s="116">
        <v>20.5</v>
      </c>
      <c r="J29" s="117"/>
      <c r="K29" s="124">
        <v>2100</v>
      </c>
      <c r="L29" s="155">
        <f t="shared" si="0"/>
        <v>43050</v>
      </c>
      <c r="M29" s="18"/>
      <c r="N29" s="170"/>
      <c r="O29" s="167"/>
    </row>
    <row r="30" spans="2:14" ht="16.5" customHeight="1">
      <c r="B30" s="24"/>
      <c r="C30" s="35" t="s">
        <v>35</v>
      </c>
      <c r="D30" s="31"/>
      <c r="E30" s="32"/>
      <c r="F30" s="35"/>
      <c r="G30" s="35"/>
      <c r="H30" s="33"/>
      <c r="I30" s="118">
        <v>0</v>
      </c>
      <c r="J30" s="117"/>
      <c r="K30" s="124"/>
      <c r="L30" s="155">
        <f t="shared" si="0"/>
        <v>0</v>
      </c>
      <c r="M30" s="18"/>
      <c r="N30" s="36"/>
    </row>
    <row r="31" spans="2:14" ht="16.5" customHeight="1">
      <c r="B31" s="24"/>
      <c r="C31" s="187" t="s">
        <v>59</v>
      </c>
      <c r="D31" s="69" t="s">
        <v>63</v>
      </c>
      <c r="E31" s="146" t="s">
        <v>66</v>
      </c>
      <c r="F31" s="35"/>
      <c r="G31" s="35"/>
      <c r="H31" s="33"/>
      <c r="I31" s="119">
        <v>8</v>
      </c>
      <c r="J31" s="120"/>
      <c r="K31" s="125">
        <v>14000</v>
      </c>
      <c r="L31" s="155">
        <f t="shared" si="0"/>
        <v>112000</v>
      </c>
      <c r="M31" s="18"/>
      <c r="N31" s="34"/>
    </row>
    <row r="32" spans="2:14" ht="16.5" customHeight="1">
      <c r="B32" s="24"/>
      <c r="C32" s="187"/>
      <c r="D32" s="69" t="s">
        <v>14</v>
      </c>
      <c r="E32" s="146" t="s">
        <v>68</v>
      </c>
      <c r="F32" s="35"/>
      <c r="G32" s="35"/>
      <c r="H32" s="33"/>
      <c r="I32" s="119">
        <v>0</v>
      </c>
      <c r="J32" s="120"/>
      <c r="K32" s="159">
        <v>16170</v>
      </c>
      <c r="L32" s="155">
        <f t="shared" si="0"/>
        <v>0</v>
      </c>
      <c r="M32" s="18"/>
      <c r="N32" s="171"/>
    </row>
    <row r="33" spans="2:14" ht="16.5" customHeight="1">
      <c r="B33" s="24"/>
      <c r="C33" s="187"/>
      <c r="D33" s="69" t="s">
        <v>64</v>
      </c>
      <c r="E33" s="146" t="s">
        <v>65</v>
      </c>
      <c r="F33" s="35"/>
      <c r="G33" s="35"/>
      <c r="H33" s="33"/>
      <c r="I33" s="119">
        <v>0</v>
      </c>
      <c r="J33" s="120"/>
      <c r="K33" s="159">
        <v>16590</v>
      </c>
      <c r="L33" s="155">
        <f t="shared" si="0"/>
        <v>0</v>
      </c>
      <c r="M33" s="18"/>
      <c r="N33" s="171"/>
    </row>
    <row r="34" spans="2:14" ht="16.5" customHeight="1" thickBot="1">
      <c r="B34" s="37"/>
      <c r="C34" s="187"/>
      <c r="D34" s="84" t="s">
        <v>15</v>
      </c>
      <c r="E34" s="147" t="s">
        <v>67</v>
      </c>
      <c r="F34" s="85"/>
      <c r="G34" s="85"/>
      <c r="H34" s="86"/>
      <c r="I34" s="119">
        <v>0</v>
      </c>
      <c r="J34" s="121"/>
      <c r="K34" s="159">
        <v>18165</v>
      </c>
      <c r="L34" s="155">
        <f t="shared" si="0"/>
        <v>0</v>
      </c>
      <c r="M34" s="76"/>
      <c r="N34" s="171"/>
    </row>
    <row r="35" spans="2:14" s="61" customFormat="1" ht="22.5" customHeight="1" thickBot="1">
      <c r="B35" s="56"/>
      <c r="C35" s="58" t="s">
        <v>74</v>
      </c>
      <c r="D35" s="57"/>
      <c r="E35" s="57"/>
      <c r="F35" s="57"/>
      <c r="G35" s="57"/>
      <c r="H35" s="58"/>
      <c r="I35" s="57"/>
      <c r="J35" s="57"/>
      <c r="K35" s="57"/>
      <c r="L35" s="59">
        <f>SUM(L8:L34)</f>
        <v>1299539</v>
      </c>
      <c r="M35" s="58"/>
      <c r="N35" s="60"/>
    </row>
    <row r="36" spans="2:14" s="61" customFormat="1" ht="22.5" customHeight="1" thickBot="1">
      <c r="B36" s="56"/>
      <c r="C36" s="58" t="s">
        <v>27</v>
      </c>
      <c r="D36" s="57"/>
      <c r="E36" s="57"/>
      <c r="F36" s="57"/>
      <c r="G36" s="57"/>
      <c r="H36" s="58"/>
      <c r="I36" s="57"/>
      <c r="J36" s="57"/>
      <c r="K36" s="57"/>
      <c r="L36" s="83">
        <f>ROUNDDOWN(L37*5/105,0)</f>
        <v>64976</v>
      </c>
      <c r="M36" s="58"/>
      <c r="N36" s="60"/>
    </row>
    <row r="37" spans="2:14" s="61" customFormat="1" ht="22.5" customHeight="1" thickBot="1">
      <c r="B37" s="56"/>
      <c r="C37" s="58" t="s">
        <v>28</v>
      </c>
      <c r="D37" s="57"/>
      <c r="E37" s="57"/>
      <c r="F37" s="57"/>
      <c r="G37" s="57"/>
      <c r="H37" s="58"/>
      <c r="I37" s="57"/>
      <c r="J37" s="57"/>
      <c r="K37" s="57"/>
      <c r="L37" s="59">
        <f>ROUNDDOWN(L35*1.05,0)</f>
        <v>1364515</v>
      </c>
      <c r="M37" s="58"/>
      <c r="N37" s="60"/>
    </row>
  </sheetData>
  <sheetProtection/>
  <mergeCells count="8">
    <mergeCell ref="K5:M5"/>
    <mergeCell ref="I7:J7"/>
    <mergeCell ref="M7:N7"/>
    <mergeCell ref="C31:C34"/>
    <mergeCell ref="I12:J12"/>
    <mergeCell ref="I22:J22"/>
    <mergeCell ref="I27:J27"/>
    <mergeCell ref="I17:J17"/>
  </mergeCells>
  <printOptions horizontalCentered="1"/>
  <pageMargins left="0.5905511811023623" right="0.3937007874015748" top="0.5905511811023623" bottom="0.3937007874015748" header="0.1968503937007874" footer="0.1968503937007874"/>
  <pageSetup fitToHeight="1" fitToWidth="1" horizontalDpi="400" verticalDpi="4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KUNIAKI</dc:creator>
  <cp:keywords/>
  <dc:description/>
  <cp:lastModifiedBy>N1004007</cp:lastModifiedBy>
  <cp:lastPrinted>2014-11-20T05:17:08Z</cp:lastPrinted>
  <dcterms:created xsi:type="dcterms:W3CDTF">2003-10-19T08:25:52Z</dcterms:created>
  <dcterms:modified xsi:type="dcterms:W3CDTF">2017-09-28T00:58:45Z</dcterms:modified>
  <cp:category/>
  <cp:version/>
  <cp:contentType/>
  <cp:contentStatus/>
</cp:coreProperties>
</file>