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wE1AApNwZAV+c5K6pEK5ihV95V6Oo1oKALVV0pEH3eh83YzlcyO0fKx8jfBJxYyLsFCi8TJypIHqoErV3VRZRA==" workbookSaltValue="Q2igSu0vvUSSR6BB+k1zbw=="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<sst xmlns="http://schemas.openxmlformats.org/spreadsheetml/2006/main" count="221" uniqueCount="111">
  <si>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</si>
  <si>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</si>
  <si>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</si>
  <si>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</si>
  <si>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</si>
  <si>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</si>
  <si>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</si>
  <si>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</si>
  <si>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</si>
  <si>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</si>
  <si>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</si>
  <si>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</si>
  <si>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</si>
  <si>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</si>
  <si>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</si>
  <si>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</si>
  <si>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</si>
  <si>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</si>
  <si>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</si>
  <si>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</si>
  <si>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</si>
  <si>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</si>
  <si>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</si>
  <si>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</si>
  <si>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</si>
  <si>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</si>
  <si>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</si>
  <si>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</si>
  <si>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</si>
  <si>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</si>
  <si>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</si>
  <si>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</si>
  <si>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</si>
  <si>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</si>
  <si>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</si>
  <si>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</si>
  <si>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</si>
  <si>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</si>
  <si>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</si>
  <si>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</si>
  <si>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</si>
  <si>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</si>
  <si>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</si>
  <si>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</si>
  <si>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</si>
  <si>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</si>
  <si>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</si>
  <si>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</si>
  <si>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</si>
  <si>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</si>
  <si>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</si>
  <si>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</si>
  <si>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</si>
  <si>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</si>
  <si>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</si>
  <si>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</si>
  <si>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</si>
  <si>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</si>
  <si>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</si>
  <si>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</si>
  <si>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</si>
  <si>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</si>
  <si>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</si>
  <si>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</si>
  <si>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</si>
  <si>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</si>
  <si>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</si>
  <si>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</si>
  <si>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</si>
  <si>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</si>
  <si>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</si>
  <si>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</si>
  <si>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</si>
  <si>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</si>
  <si>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</si>
  <si>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</si>
  <si>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</si>
  <si>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</si>
  <si>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</si>
  <si>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</si>
  <si>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</si>
  <si>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</si>
  <si>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</si>
  <si>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</si>
  <si>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</si>
  <si>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</si>
  <si>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</si>
  <si>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</si>
  <si>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</si>
  <si>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</si>
  <si>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</si>
  <si>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</si>
  <si>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</si>
  <si>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</si>
  <si>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</si>
  <si>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</si>
  <si>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山ノ内町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</si>
  <si>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</si>
  <si>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</si>
  <si>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</si>
  <si>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</si>
  <si>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</si>
  <si>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</si>
  <si>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</si>
  <si>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</si>
  <si>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</si>
  <si>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</si>
  <si>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</si>
  <si>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管渠自体はほとんどが塩ビ管のため腐食心配はありませんが、能力は小さいものの36か所のマンホールポンプが設置されています。
　稼働率が低いことから吐出先のマンホールの硫化水素腐食が心配されるため、平成29年度より5年間をかけて管渠の点検を行うことにし、その結果注意が必要な個所があれば5年毎に点検を行い、腐食による老朽化が進まないように注視していきます。</t>
    <rPh sb="1" eb="3">
      <t>カンキョ</t>
    </rPh>
    <rPh sb="3" eb="5">
      <t>ジタイ</t>
    </rPh>
    <rPh sb="11" eb="12">
      <t>エン</t>
    </rPh>
    <rPh sb="13" eb="14">
      <t>カン</t>
    </rPh>
    <rPh sb="17" eb="19">
      <t>フショク</t>
    </rPh>
    <rPh sb="19" eb="21">
      <t>シンパイ</t>
    </rPh>
    <rPh sb="29" eb="31">
      <t>ノウリョク</t>
    </rPh>
    <rPh sb="32" eb="33">
      <t>チイ</t>
    </rPh>
    <rPh sb="41" eb="42">
      <t>ショ</t>
    </rPh>
    <rPh sb="52" eb="54">
      <t>セッチ</t>
    </rPh>
    <rPh sb="63" eb="65">
      <t>カドウ</t>
    </rPh>
    <rPh sb="65" eb="66">
      <t>リツ</t>
    </rPh>
    <rPh sb="67" eb="68">
      <t>ヒク</t>
    </rPh>
    <rPh sb="73" eb="75">
      <t>トシュツ</t>
    </rPh>
    <rPh sb="75" eb="76">
      <t>サキ</t>
    </rPh>
    <rPh sb="83" eb="85">
      <t>リュウカ</t>
    </rPh>
    <rPh sb="85" eb="87">
      <t>スイソ</t>
    </rPh>
    <rPh sb="87" eb="89">
      <t>フショク</t>
    </rPh>
    <rPh sb="90" eb="92">
      <t>シンパイ</t>
    </rPh>
    <rPh sb="98" eb="100">
      <t>ヘイセイ</t>
    </rPh>
    <rPh sb="102" eb="104">
      <t>ネンド</t>
    </rPh>
    <rPh sb="107" eb="109">
      <t>ネンカン</t>
    </rPh>
    <rPh sb="113" eb="115">
      <t>カンキョ</t>
    </rPh>
    <rPh sb="116" eb="118">
      <t>テンケン</t>
    </rPh>
    <rPh sb="119" eb="120">
      <t>オコナ</t>
    </rPh>
    <rPh sb="128" eb="130">
      <t>ケッカ</t>
    </rPh>
    <rPh sb="130" eb="132">
      <t>チュウイ</t>
    </rPh>
    <rPh sb="133" eb="135">
      <t>ヒツヨウ</t>
    </rPh>
    <rPh sb="136" eb="138">
      <t>カショ</t>
    </rPh>
    <rPh sb="143" eb="145">
      <t>ネンゴト</t>
    </rPh>
    <rPh sb="146" eb="148">
      <t>テンケン</t>
    </rPh>
    <rPh sb="149" eb="150">
      <t>オコナ</t>
    </rPh>
    <rPh sb="152" eb="154">
      <t>フショク</t>
    </rPh>
    <rPh sb="157" eb="160">
      <t>ロウキュウカ</t>
    </rPh>
    <rPh sb="161" eb="162">
      <t>スス</t>
    </rPh>
    <rPh sb="168" eb="170">
      <t>チュウシ</t>
    </rPh>
    <phoneticPr fontId="4"/>
  </si>
  <si>
    <t>　人口が減少し、使用料収入の増加が見込めない中、より効率的、持続的な事業運営を行っていくため、平成32年度から地方公営企業法の適用を行って、その後の改築更新事業を見据えた事業計画を策定していきます。</t>
    <rPh sb="55" eb="57">
      <t>チホウ</t>
    </rPh>
    <rPh sb="61" eb="62">
      <t>ホウ</t>
    </rPh>
    <rPh sb="63" eb="65">
      <t>テキヨウ</t>
    </rPh>
    <rPh sb="66" eb="67">
      <t>オコナ</t>
    </rPh>
    <phoneticPr fontId="4"/>
  </si>
  <si>
    <t>　農業集落排水事業においては、接続率が少しずつ上がっているため、使用料収入も増えています。しかしながら、2か所の処理場と管路の維持管理費を使用料で完全には賄えていないため、修繕費等の多少により収益的収支比率が上下してしまいます。
　さらに、平成40年度まで起債の償還額が一定額で推移するため、経営は厳しい状況にあるといえます。
　このような状況から、経営改善のため、平成32年度から地方公営企業法の適用を行って、持続可能な経営計画を策定していくとともに、下水道使用料を平成29年4月使用分から平均7.30%改定することにしました。</t>
    <rPh sb="1" eb="3">
      <t>ノウギョウ</t>
    </rPh>
    <rPh sb="3" eb="5">
      <t>シュウラク</t>
    </rPh>
    <rPh sb="5" eb="7">
      <t>ハイスイ</t>
    </rPh>
    <rPh sb="7" eb="9">
      <t>ジギョウ</t>
    </rPh>
    <rPh sb="15" eb="17">
      <t>セツゾク</t>
    </rPh>
    <rPh sb="17" eb="18">
      <t>リツ</t>
    </rPh>
    <rPh sb="19" eb="20">
      <t>スコ</t>
    </rPh>
    <rPh sb="23" eb="24">
      <t>ア</t>
    </rPh>
    <rPh sb="32" eb="35">
      <t>シヨウリョウ</t>
    </rPh>
    <rPh sb="35" eb="37">
      <t>シュウニュウ</t>
    </rPh>
    <rPh sb="38" eb="39">
      <t>フ</t>
    </rPh>
    <rPh sb="54" eb="55">
      <t>ショ</t>
    </rPh>
    <rPh sb="56" eb="59">
      <t>ショリジョウ</t>
    </rPh>
    <rPh sb="60" eb="62">
      <t>カンロ</t>
    </rPh>
    <rPh sb="63" eb="65">
      <t>イジ</t>
    </rPh>
    <rPh sb="65" eb="68">
      <t>カンリヒ</t>
    </rPh>
    <rPh sb="69" eb="72">
      <t>シヨウリョウ</t>
    </rPh>
    <rPh sb="73" eb="75">
      <t>カンゼン</t>
    </rPh>
    <rPh sb="77" eb="78">
      <t>マカナ</t>
    </rPh>
    <rPh sb="86" eb="89">
      <t>シュウゼンヒ</t>
    </rPh>
    <rPh sb="89" eb="90">
      <t>トウ</t>
    </rPh>
    <rPh sb="91" eb="93">
      <t>タショウ</t>
    </rPh>
    <rPh sb="96" eb="99">
      <t>シュウエキテキ</t>
    </rPh>
    <rPh sb="99" eb="101">
      <t>シュウシ</t>
    </rPh>
    <rPh sb="101" eb="103">
      <t>ヒリツ</t>
    </rPh>
    <rPh sb="104" eb="106">
      <t>ジョウゲ</t>
    </rPh>
    <rPh sb="120" eb="122">
      <t>ヘイセイ</t>
    </rPh>
    <rPh sb="124" eb="126">
      <t>ネンド</t>
    </rPh>
    <rPh sb="128" eb="130">
      <t>キサイ</t>
    </rPh>
    <rPh sb="131" eb="133">
      <t>ショウカン</t>
    </rPh>
    <rPh sb="133" eb="134">
      <t>ガク</t>
    </rPh>
    <rPh sb="135" eb="137">
      <t>イッテイ</t>
    </rPh>
    <rPh sb="137" eb="138">
      <t>ガク</t>
    </rPh>
    <rPh sb="139" eb="141">
      <t>スイイ</t>
    </rPh>
    <rPh sb="146" eb="148">
      <t>ケイエイ</t>
    </rPh>
    <rPh sb="149" eb="150">
      <t>キビ</t>
    </rPh>
    <rPh sb="152" eb="154">
      <t>ジョウキョウ</t>
    </rPh>
    <rPh sb="170" eb="172">
      <t>ジョウキョウ</t>
    </rPh>
    <rPh sb="175" eb="177">
      <t>ケイエイ</t>
    </rPh>
    <rPh sb="177" eb="179">
      <t>カイゼン</t>
    </rPh>
    <rPh sb="183" eb="185">
      <t>ヘイセイ</t>
    </rPh>
    <rPh sb="187" eb="189">
      <t>ネンド</t>
    </rPh>
    <rPh sb="191" eb="193">
      <t>チホウ</t>
    </rPh>
    <rPh sb="193" eb="195">
      <t>コウエイ</t>
    </rPh>
    <rPh sb="206" eb="208">
      <t>ジゾク</t>
    </rPh>
    <rPh sb="208" eb="210">
      <t>カノウ</t>
    </rPh>
    <rPh sb="211" eb="213">
      <t>ケイエイ</t>
    </rPh>
    <rPh sb="213" eb="215">
      <t>ケイカク</t>
    </rPh>
    <rPh sb="216" eb="218">
      <t>サクテイ</t>
    </rPh>
    <rPh sb="227" eb="230">
      <t>ゲスイドウ</t>
    </rPh>
    <rPh sb="230" eb="233">
      <t>シヨウリョウ</t>
    </rPh>
    <rPh sb="234" eb="236">
      <t>ヘイセイ</t>
    </rPh>
    <rPh sb="238" eb="239">
      <t>ネン</t>
    </rPh>
    <rPh sb="240" eb="241">
      <t>ガツ</t>
    </rPh>
    <rPh sb="241" eb="243">
      <t>シヨウ</t>
    </rPh>
    <rPh sb="243" eb="244">
      <t>ブン</t>
    </rPh>
    <rPh sb="246" eb="248">
      <t>ヘイキン</t>
    </rPh>
    <rPh sb="253" eb="255">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</si>
</sst>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821504"/>
        <c:axId val="1048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04821504"/>
        <c:axId val="104823424"/>
      </c:lineChart>
      <c:dateAx>
        <c:axId val="104821504"/>
        <c:scaling>
          <c:orientation val="minMax"/>
        </c:scaling>
        <c:delete val="1"/>
        <c:axPos val="b"/>
        <c:numFmt formatCode="ge" sourceLinked="1"/>
        <c:majorTickMark val="none"/>
        <c:minorTickMark val="none"/>
        <c:tickLblPos val="none"/>
        <c:crossAx val="104823424"/>
        <c:crosses val="autoZero"/>
        <c:auto val="1"/>
        <c:lblOffset val="100"/>
        <c:baseTimeUnit val="years"/>
      </c:dateAx>
      <c:valAx>
        <c:axId val="1048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c:v>
                </c:pt>
                <c:pt idx="1">
                  <c:v>40.36</c:v>
                </c:pt>
                <c:pt idx="2">
                  <c:v>44.09</c:v>
                </c:pt>
                <c:pt idx="3">
                  <c:v>45</c:v>
                </c:pt>
                <c:pt idx="4">
                  <c:v>46.45</c:v>
                </c:pt>
              </c:numCache>
            </c:numRef>
          </c:val>
        </c:ser>
        <c:dLbls>
          <c:showLegendKey val="0"/>
          <c:showVal val="0"/>
          <c:showCatName val="0"/>
          <c:showSerName val="0"/>
          <c:showPercent val="0"/>
          <c:showBubbleSize val="0"/>
        </c:dLbls>
        <c:gapWidth val="150"/>
        <c:axId val="116040832"/>
        <c:axId val="1160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16040832"/>
        <c:axId val="116042752"/>
      </c:lineChart>
      <c:dateAx>
        <c:axId val="116040832"/>
        <c:scaling>
          <c:orientation val="minMax"/>
        </c:scaling>
        <c:delete val="1"/>
        <c:axPos val="b"/>
        <c:numFmt formatCode="ge" sourceLinked="1"/>
        <c:majorTickMark val="none"/>
        <c:minorTickMark val="none"/>
        <c:tickLblPos val="none"/>
        <c:crossAx val="116042752"/>
        <c:crosses val="autoZero"/>
        <c:auto val="1"/>
        <c:lblOffset val="100"/>
        <c:baseTimeUnit val="years"/>
      </c:dateAx>
      <c:valAx>
        <c:axId val="1160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65.16</c:v>
                </c:pt>
                <c:pt idx="1">
                  <c:v>66.14</c:v>
                </c:pt>
                <c:pt idx="2">
                  <c:v>70.5</c:v>
                </c:pt>
                <c:pt idx="3">
                  <c:v>75.53</c:v>
                </c:pt>
                <c:pt idx="4">
                  <c:v>77.98</c:v>
                </c:pt>
              </c:numCache>
            </c:numRef>
          </c:val>
        </c:ser>
        <c:dLbls>
          <c:showLegendKey val="0"/>
          <c:showVal val="0"/>
          <c:showCatName val="0"/>
          <c:showSerName val="0"/>
          <c:showPercent val="0"/>
          <c:showBubbleSize val="0"/>
        </c:dLbls>
        <c:gapWidth val="150"/>
        <c:axId val="115954432"/>
        <c:axId val="1159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15954432"/>
        <c:axId val="115956352"/>
      </c:lineChart>
      <c:dateAx>
        <c:axId val="115954432"/>
        <c:scaling>
          <c:orientation val="minMax"/>
        </c:scaling>
        <c:delete val="1"/>
        <c:axPos val="b"/>
        <c:numFmt formatCode="ge" sourceLinked="1"/>
        <c:majorTickMark val="none"/>
        <c:minorTickMark val="none"/>
        <c:tickLblPos val="none"/>
        <c:crossAx val="115956352"/>
        <c:crosses val="autoZero"/>
        <c:auto val="1"/>
        <c:lblOffset val="100"/>
        <c:baseTimeUnit val="years"/>
      </c:dateAx>
      <c:valAx>
        <c:axId val="115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99.05</c:v>
                </c:pt>
                <c:pt idx="1">
                  <c:v>97.69</c:v>
                </c:pt>
                <c:pt idx="2">
                  <c:v>99.1</c:v>
                </c:pt>
                <c:pt idx="3">
                  <c:v>99.6</c:v>
                </c:pt>
                <c:pt idx="4">
                  <c:v>98.41</c:v>
                </c:pt>
              </c:numCache>
            </c:numRef>
          </c:val>
        </c:ser>
        <c:dLbls>
          <c:showLegendKey val="0"/>
          <c:showVal val="0"/>
          <c:showCatName val="0"/>
          <c:showSerName val="0"/>
          <c:showPercent val="0"/>
          <c:showBubbleSize val="0"/>
        </c:dLbls>
        <c:gapWidth val="150"/>
        <c:axId val="104853888"/>
        <c:axId val="1048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53888"/>
        <c:axId val="104855808"/>
      </c:lineChart>
      <c:dateAx>
        <c:axId val="104853888"/>
        <c:scaling>
          <c:orientation val="minMax"/>
        </c:scaling>
        <c:delete val="1"/>
        <c:axPos val="b"/>
        <c:numFmt formatCode="ge" sourceLinked="1"/>
        <c:majorTickMark val="none"/>
        <c:minorTickMark val="none"/>
        <c:tickLblPos val="none"/>
        <c:crossAx val="104855808"/>
        <c:crosses val="autoZero"/>
        <c:auto val="1"/>
        <c:lblOffset val="100"/>
        <c:baseTimeUnit val="years"/>
      </c:dateAx>
      <c:valAx>
        <c:axId val="1048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16928"/>
        <c:axId val="1043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16928"/>
        <c:axId val="104318848"/>
      </c:lineChart>
      <c:dateAx>
        <c:axId val="104316928"/>
        <c:scaling>
          <c:orientation val="minMax"/>
        </c:scaling>
        <c:delete val="1"/>
        <c:axPos val="b"/>
        <c:numFmt formatCode="ge" sourceLinked="1"/>
        <c:majorTickMark val="none"/>
        <c:minorTickMark val="none"/>
        <c:tickLblPos val="none"/>
        <c:crossAx val="104318848"/>
        <c:crosses val="autoZero"/>
        <c:auto val="1"/>
        <c:lblOffset val="100"/>
        <c:baseTimeUnit val="years"/>
      </c:dateAx>
      <c:valAx>
        <c:axId val="1043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28576"/>
        <c:axId val="1048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28576"/>
        <c:axId val="104867328"/>
      </c:lineChart>
      <c:dateAx>
        <c:axId val="104328576"/>
        <c:scaling>
          <c:orientation val="minMax"/>
        </c:scaling>
        <c:delete val="1"/>
        <c:axPos val="b"/>
        <c:numFmt formatCode="ge" sourceLinked="1"/>
        <c:majorTickMark val="none"/>
        <c:minorTickMark val="none"/>
        <c:tickLblPos val="none"/>
        <c:crossAx val="104867328"/>
        <c:crosses val="autoZero"/>
        <c:auto val="1"/>
        <c:lblOffset val="100"/>
        <c:baseTimeUnit val="years"/>
      </c:dateAx>
      <c:valAx>
        <c:axId val="1048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905728"/>
        <c:axId val="1049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05728"/>
        <c:axId val="104912000"/>
      </c:lineChart>
      <c:dateAx>
        <c:axId val="104905728"/>
        <c:scaling>
          <c:orientation val="minMax"/>
        </c:scaling>
        <c:delete val="1"/>
        <c:axPos val="b"/>
        <c:numFmt formatCode="ge" sourceLinked="1"/>
        <c:majorTickMark val="none"/>
        <c:minorTickMark val="none"/>
        <c:tickLblPos val="none"/>
        <c:crossAx val="104912000"/>
        <c:crosses val="autoZero"/>
        <c:auto val="1"/>
        <c:lblOffset val="100"/>
        <c:baseTimeUnit val="years"/>
      </c:dateAx>
      <c:valAx>
        <c:axId val="1049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757952"/>
        <c:axId val="1117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57952"/>
        <c:axId val="111760128"/>
      </c:lineChart>
      <c:dateAx>
        <c:axId val="111757952"/>
        <c:scaling>
          <c:orientation val="minMax"/>
        </c:scaling>
        <c:delete val="1"/>
        <c:axPos val="b"/>
        <c:numFmt formatCode="ge" sourceLinked="1"/>
        <c:majorTickMark val="none"/>
        <c:minorTickMark val="none"/>
        <c:tickLblPos val="none"/>
        <c:crossAx val="111760128"/>
        <c:crosses val="autoZero"/>
        <c:auto val="1"/>
        <c:lblOffset val="100"/>
        <c:baseTimeUnit val="years"/>
      </c:dateAx>
      <c:valAx>
        <c:axId val="1117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78.89</c:v>
                </c:pt>
                <c:pt idx="1">
                  <c:v>194.15</c:v>
                </c:pt>
                <c:pt idx="2">
                  <c:v>83.63</c:v>
                </c:pt>
                <c:pt idx="3">
                  <c:v>38.659999999999997</c:v>
                </c:pt>
                <c:pt idx="4">
                  <c:v>104.93</c:v>
                </c:pt>
              </c:numCache>
            </c:numRef>
          </c:val>
        </c:ser>
        <c:dLbls>
          <c:showLegendKey val="0"/>
          <c:showVal val="0"/>
          <c:showCatName val="0"/>
          <c:showSerName val="0"/>
          <c:showPercent val="0"/>
          <c:showBubbleSize val="0"/>
        </c:dLbls>
        <c:gapWidth val="150"/>
        <c:axId val="111778048"/>
        <c:axId val="1117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11778048"/>
        <c:axId val="111796608"/>
      </c:lineChart>
      <c:dateAx>
        <c:axId val="111778048"/>
        <c:scaling>
          <c:orientation val="minMax"/>
        </c:scaling>
        <c:delete val="1"/>
        <c:axPos val="b"/>
        <c:numFmt formatCode="ge" sourceLinked="1"/>
        <c:majorTickMark val="none"/>
        <c:minorTickMark val="none"/>
        <c:tickLblPos val="none"/>
        <c:crossAx val="111796608"/>
        <c:crosses val="autoZero"/>
        <c:auto val="1"/>
        <c:lblOffset val="100"/>
        <c:baseTimeUnit val="years"/>
      </c:dateAx>
      <c:valAx>
        <c:axId val="1117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72.13</c:v>
                </c:pt>
                <c:pt idx="1">
                  <c:v>68.87</c:v>
                </c:pt>
                <c:pt idx="2">
                  <c:v>76.06</c:v>
                </c:pt>
                <c:pt idx="3">
                  <c:v>81.48</c:v>
                </c:pt>
                <c:pt idx="4">
                  <c:v>77.69</c:v>
                </c:pt>
              </c:numCache>
            </c:numRef>
          </c:val>
        </c:ser>
        <c:dLbls>
          <c:showLegendKey val="0"/>
          <c:showVal val="0"/>
          <c:showCatName val="0"/>
          <c:showSerName val="0"/>
          <c:showPercent val="0"/>
          <c:showBubbleSize val="0"/>
        </c:dLbls>
        <c:gapWidth val="150"/>
        <c:axId val="111826816"/>
        <c:axId val="1118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11826816"/>
        <c:axId val="111837184"/>
      </c:lineChart>
      <c:dateAx>
        <c:axId val="111826816"/>
        <c:scaling>
          <c:orientation val="minMax"/>
        </c:scaling>
        <c:delete val="1"/>
        <c:axPos val="b"/>
        <c:numFmt formatCode="ge" sourceLinked="1"/>
        <c:majorTickMark val="none"/>
        <c:minorTickMark val="none"/>
        <c:tickLblPos val="none"/>
        <c:crossAx val="111837184"/>
        <c:crosses val="autoZero"/>
        <c:auto val="1"/>
        <c:lblOffset val="100"/>
        <c:baseTimeUnit val="years"/>
      </c:dateAx>
      <c:valAx>
        <c:axId val="1118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224.97</c:v>
                </c:pt>
                <c:pt idx="1">
                  <c:v>235.16</c:v>
                </c:pt>
                <c:pt idx="2">
                  <c:v>214.88</c:v>
                </c:pt>
                <c:pt idx="3">
                  <c:v>221.97</c:v>
                </c:pt>
                <c:pt idx="4">
                  <c:v>217.93</c:v>
                </c:pt>
              </c:numCache>
            </c:numRef>
          </c:val>
        </c:ser>
        <c:dLbls>
          <c:showLegendKey val="0"/>
          <c:showVal val="0"/>
          <c:showCatName val="0"/>
          <c:showSerName val="0"/>
          <c:showPercent val="0"/>
          <c:showBubbleSize val="0"/>
        </c:dLbls>
        <c:gapWidth val="150"/>
        <c:axId val="116008448"/>
        <c:axId val="1160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16008448"/>
        <c:axId val="116010368"/>
      </c:lineChart>
      <c:dateAx>
        <c:axId val="116008448"/>
        <c:scaling>
          <c:orientation val="minMax"/>
        </c:scaling>
        <c:delete val="1"/>
        <c:axPos val="b"/>
        <c:numFmt formatCode="ge" sourceLinked="1"/>
        <c:majorTickMark val="none"/>
        <c:minorTickMark val="none"/>
        <c:tickLblPos val="none"/>
        <c:crossAx val="116010368"/>
        <c:crosses val="autoZero"/>
        <c:auto val="1"/>
        <c:lblOffset val="100"/>
        <c:baseTimeUnit val="years"/>
      </c:dateAx>
      <c:valAx>
        <c:axId val="1160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M1" zoomScale="98" zoomScaleNormal="98"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山ノ内町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13287</v>
      </c>
      <c r="AM8" s="64"/>
      <c r="AN8" s="64"/>
      <c r="AO8" s="64"/>
      <c r="AP8" s="64"/>
      <c r="AQ8" s="64"/>
      <c r="AR8" s="64"/>
      <c r="AS8" s="64"/>
      <c r="AT8" s="63">
        <f>データ!S6</f>
        <v>265.89999999999998</v>
      </c>
      <c r="AU8" s="63"/>
      <c r="AV8" s="63"/>
      <c r="AW8" s="63"/>
      <c r="AX8" s="63"/>
      <c r="AY8" s="63"/>
      <c r="AZ8" s="63"/>
      <c r="BA8" s="63"/>
      <c r="BB8" s="63">
        <f>データ!T6</f>
        <v>49.97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23.33</v>
      </c>
      <c r="Q10" s="63"/>
      <c r="R10" s="63"/>
      <c r="S10" s="63"/>
      <c r="T10" s="63"/>
      <c r="U10" s="63"/>
      <c r="V10" s="63"/>
      <c r="W10" s="63">
        <f>データ!P6</f>
        <v>102.12</v>
      </c>
      <c r="X10" s="63"/>
      <c r="Y10" s="63"/>
      <c r="Z10" s="63"/>
      <c r="AA10" s="63"/>
      <c r="AB10" s="63"/>
      <c r="AC10" s="63"/>
      <c r="AD10" s="64">
        <f>データ!Q6</f>
        <v>3004</v>
      </c>
      <c r="AE10" s="64"/>
      <c r="AF10" s="64"/>
      <c r="AG10" s="64"/>
      <c r="AH10" s="64"/>
      <c r="AI10" s="64"/>
      <c r="AJ10" s="64"/>
      <c r="AK10" s="2"/>
      <c r="AL10" s="64">
        <f>データ!U6</f>
        <v>3079</v>
      </c>
      <c r="AM10" s="64"/>
      <c r="AN10" s="64"/>
      <c r="AO10" s="64"/>
      <c r="AP10" s="64"/>
      <c r="AQ10" s="64"/>
      <c r="AR10" s="64"/>
      <c r="AS10" s="64"/>
      <c r="AT10" s="63">
        <f>データ!V6</f>
        <v>1.75</v>
      </c>
      <c r="AU10" s="63"/>
      <c r="AV10" s="63"/>
      <c r="AW10" s="63"/>
      <c r="AX10" s="63"/>
      <c r="AY10" s="63"/>
      <c r="AZ10" s="63"/>
      <c r="BA10" s="63"/>
      <c r="BB10" s="63">
        <f>データ!W6</f>
        <v>1759.43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GuNwDvsiBHTLgN1Qn1vTNq64ZmyAFkyt0v373LUnvME8KBXrqxcN3f96U3uZZ9/dziFdgvhizvjjvOhhxbFKOQ==" saltValue="MWYnXRC/QvN4iN2CU238G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L8" sqref="CL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205613</v>
      </c>
      <c r="D6" s="31">
        <f t="shared" si="3"/>
        <v>47</v>
      </c>
      <c r="E6" s="31">
        <f t="shared" si="3"/>
        <v>17</v>
      </c>
      <c r="F6" s="31">
        <f t="shared" si="3"/>
        <v>5</v>
      </c>
      <c r="G6" s="31">
        <f t="shared" si="3"/>
        <v>0</v>
      </c>
      <c r="H6" s="31" t="str">
        <f t="shared" si="3"/>
        <v>長野県　山ノ内町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23.33</v>
      </c>
      <c r="P6" s="32">
        <f t="shared" si="3"/>
        <v>102.12</v>
      </c>
      <c r="Q6" s="32">
        <f t="shared" si="3"/>
        <v>3004</v>
      </c>
      <c r="R6" s="32">
        <f t="shared" si="3"/>
        <v>13287</v>
      </c>
      <c r="S6" s="32">
        <f t="shared" si="3"/>
        <v>265.89999999999998</v>
      </c>
      <c r="T6" s="32">
        <f t="shared" si="3"/>
        <v>49.97</v>
      </c>
      <c r="U6" s="32">
        <f t="shared" si="3"/>
        <v>3079</v>
      </c>
      <c r="V6" s="32">
        <f t="shared" si="3"/>
        <v>1.75</v>
      </c>
      <c r="W6" s="32">
        <f t="shared" si="3"/>
        <v>1759.43</v>
      </c>
      <c r="X6" s="33">
        <f>IF(X7="",NA(),X7)</f>
        <v>99.05</v>
      </c>
      <c r="Y6" s="33">
        <f t="shared" ref="Y6:AG6" si="4">IF(Y7="",NA(),Y7)</f>
        <v>97.69</v>
      </c>
      <c r="Z6" s="33">
        <f t="shared" si="4"/>
        <v>99.1</v>
      </c>
      <c r="AA6" s="33">
        <f t="shared" si="4"/>
        <v>99.6</v>
      </c>
      <c r="AB6" s="33">
        <f t="shared" si="4"/>
        <v>98.41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78.89</v>
      </c>
      <c r="BF6" s="33">
        <f t="shared" ref="BF6:BN6" si="7">IF(BF7="",NA(),BF7)</f>
        <v>194.15</v>
      </c>
      <c r="BG6" s="33">
        <f t="shared" si="7"/>
        <v>83.63</v>
      </c>
      <c r="BH6" s="33">
        <f t="shared" si="7"/>
        <v>38.659999999999997</v>
      </c>
      <c r="BI6" s="33">
        <f t="shared" si="7"/>
        <v>104.93</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72.13</v>
      </c>
      <c r="BQ6" s="33">
        <f t="shared" ref="BQ6:BY6" si="8">IF(BQ7="",NA(),BQ7)</f>
        <v>68.87</v>
      </c>
      <c r="BR6" s="33">
        <f t="shared" si="8"/>
        <v>76.06</v>
      </c>
      <c r="BS6" s="33">
        <f t="shared" si="8"/>
        <v>81.48</v>
      </c>
      <c r="BT6" s="33">
        <f t="shared" si="8"/>
        <v>77.69</v>
      </c>
      <c r="BU6" s="33">
        <f t="shared" si="8"/>
        <v>42.13</v>
      </c>
      <c r="BV6" s="33">
        <f t="shared" si="8"/>
        <v>42.48</v>
      </c>
      <c r="BW6" s="33">
        <f t="shared" si="8"/>
        <v>41.04</v>
      </c>
      <c r="BX6" s="33">
        <f t="shared" si="8"/>
        <v>41.08</v>
      </c>
      <c r="BY6" s="33">
        <f t="shared" si="8"/>
        <v>41.34</v>
      </c>
      <c r="BZ6" s="32" t="str">
        <f>IF(BZ7="","",IF(BZ7="-","【-】","【"&amp;SUBSTITUTE(TEXT(BZ7,"#,##0.00"),"-","△")&amp;"】"))</f>
        <v>【52.78】</v>
      </c>
      <c r="CA6" s="33">
        <f>IF(CA7="",NA(),CA7)</f>
        <v>224.97</v>
      </c>
      <c r="CB6" s="33">
        <f t="shared" ref="CB6:CJ6" si="9">IF(CB7="",NA(),CB7)</f>
        <v>235.16</v>
      </c>
      <c r="CC6" s="33">
        <f t="shared" si="9"/>
        <v>214.88</v>
      </c>
      <c r="CD6" s="33">
        <f t="shared" si="9"/>
        <v>221.97</v>
      </c>
      <c r="CE6" s="33">
        <f t="shared" si="9"/>
        <v>217.93</v>
      </c>
      <c r="CF6" s="33">
        <f t="shared" si="9"/>
        <v>348.41</v>
      </c>
      <c r="CG6" s="33">
        <f t="shared" si="9"/>
        <v>343.8</v>
      </c>
      <c r="CH6" s="33">
        <f t="shared" si="9"/>
        <v>357.08</v>
      </c>
      <c r="CI6" s="33">
        <f t="shared" si="9"/>
        <v>378.08</v>
      </c>
      <c r="CJ6" s="33">
        <f t="shared" si="9"/>
        <v>357.49</v>
      </c>
      <c r="CK6" s="32" t="str">
        <f>IF(CK7="","",IF(CK7="-","【-】","【"&amp;SUBSTITUTE(TEXT(CK7,"#,##0.00"),"-","△")&amp;"】"))</f>
        <v>【289.81】</v>
      </c>
      <c r="CL6" s="33">
        <f>IF(CL7="",NA(),CL7)</f>
        <v>39</v>
      </c>
      <c r="CM6" s="33">
        <f t="shared" ref="CM6:CU6" si="10">IF(CM7="",NA(),CM7)</f>
        <v>40.36</v>
      </c>
      <c r="CN6" s="33">
        <f t="shared" si="10"/>
        <v>44.09</v>
      </c>
      <c r="CO6" s="33">
        <f t="shared" si="10"/>
        <v>45</v>
      </c>
      <c r="CP6" s="33">
        <f t="shared" si="10"/>
        <v>46.45</v>
      </c>
      <c r="CQ6" s="33">
        <f t="shared" si="10"/>
        <v>46.85</v>
      </c>
      <c r="CR6" s="33">
        <f t="shared" si="10"/>
        <v>46.06</v>
      </c>
      <c r="CS6" s="33">
        <f t="shared" si="10"/>
        <v>45.95</v>
      </c>
      <c r="CT6" s="33">
        <f t="shared" si="10"/>
        <v>44.69</v>
      </c>
      <c r="CU6" s="33">
        <f t="shared" si="10"/>
        <v>44.69</v>
      </c>
      <c r="CV6" s="32" t="str">
        <f>IF(CV7="","",IF(CV7="-","【-】","【"&amp;SUBSTITUTE(TEXT(CV7,"#,##0.00"),"-","△")&amp;"】"))</f>
        <v>【52.74】</v>
      </c>
      <c r="CW6" s="33">
        <f>IF(CW7="",NA(),CW7)</f>
        <v>65.16</v>
      </c>
      <c r="CX6" s="33">
        <f t="shared" ref="CX6:DF6" si="11">IF(CX7="",NA(),CX7)</f>
        <v>66.14</v>
      </c>
      <c r="CY6" s="33">
        <f t="shared" si="11"/>
        <v>70.5</v>
      </c>
      <c r="CZ6" s="33">
        <f t="shared" si="11"/>
        <v>75.53</v>
      </c>
      <c r="DA6" s="33">
        <f t="shared" si="11"/>
        <v>77.98</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205613</v>
      </c>
      <c r="D7" s="35">
        <v>47</v>
      </c>
      <c r="E7" s="35">
        <v>17</v>
      </c>
      <c r="F7" s="35">
        <v>5</v>
      </c>
      <c r="G7" s="35">
        <v>0</v>
      </c>
      <c r="H7" s="35" t="s">
        <v>96</v>
      </c>
      <c r="I7" s="35" t="s">
        <v>97</v>
      </c>
      <c r="J7" s="35" t="s">
        <v>98</v>
      </c>
      <c r="K7" s="35" t="s">
        <v>99</v>
      </c>
      <c r="L7" s="35" t="s">
        <v>100</v>
      </c>
      <c r="M7" s="36" t="s">
        <v>101</v>
      </c>
      <c r="N7" s="36" t="s">
        <v>102</v>
      </c>
      <c r="O7" s="36">
        <v>23.33</v>
      </c>
      <c r="P7" s="36">
        <v>102.12</v>
      </c>
      <c r="Q7" s="36">
        <v>3004</v>
      </c>
      <c r="R7" s="36">
        <v>13287</v>
      </c>
      <c r="S7" s="36">
        <v>265.89999999999998</v>
      </c>
      <c r="T7" s="36">
        <v>49.97</v>
      </c>
      <c r="U7" s="36">
        <v>3079</v>
      </c>
      <c r="V7" s="36">
        <v>1.75</v>
      </c>
      <c r="W7" s="36">
        <v>1759.43</v>
      </c>
      <c r="X7" s="36">
        <v>99.05</v>
      </c>
      <c r="Y7" s="36">
        <v>97.69</v>
      </c>
      <c r="Z7" s="36">
        <v>99.1</v>
      </c>
      <c r="AA7" s="36">
        <v>99.6</v>
      </c>
      <c r="AB7" s="36">
        <v>98.41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78.89</v>
      </c>
      <c r="BF7" s="36">
        <v>194.15</v>
      </c>
      <c r="BG7" s="36">
        <v>83.63</v>
      </c>
      <c r="BH7" s="36">
        <v>38.659999999999997</v>
      </c>
      <c r="BI7" s="36">
        <v>104.93</v>
      </c>
      <c r="BJ7" s="36">
        <v>1224.75</v>
      </c>
      <c r="BK7" s="36">
        <v>1144.05</v>
      </c>
      <c r="BL7" s="36">
        <v>1117.1099999999999</v>
      </c>
      <c r="BM7" s="36">
        <v>1161.05</v>
      </c>
      <c r="BN7" s="36">
        <v>979.89</v>
      </c>
      <c r="BO7" s="36">
        <v>1015.77</v>
      </c>
      <c r="BP7" s="36">
        <v>72.13</v>
      </c>
      <c r="BQ7" s="36">
        <v>68.87</v>
      </c>
      <c r="BR7" s="36">
        <v>76.06</v>
      </c>
      <c r="BS7" s="36">
        <v>81.48</v>
      </c>
      <c r="BT7" s="36">
        <v>77.69</v>
      </c>
      <c r="BU7" s="36">
        <v>42.13</v>
      </c>
      <c r="BV7" s="36">
        <v>42.48</v>
      </c>
      <c r="BW7" s="36">
        <v>41.04</v>
      </c>
      <c r="BX7" s="36">
        <v>41.08</v>
      </c>
      <c r="BY7" s="36">
        <v>41.34</v>
      </c>
      <c r="BZ7" s="36">
        <v>52.78</v>
      </c>
      <c r="CA7" s="36">
        <v>224.97</v>
      </c>
      <c r="CB7" s="36">
        <v>235.16</v>
      </c>
      <c r="CC7" s="36">
        <v>214.88</v>
      </c>
      <c r="CD7" s="36">
        <v>221.97</v>
      </c>
      <c r="CE7" s="36">
        <v>217.93</v>
      </c>
      <c r="CF7" s="36">
        <v>348.41</v>
      </c>
      <c r="CG7" s="36">
        <v>343.8</v>
      </c>
      <c r="CH7" s="36">
        <v>357.08</v>
      </c>
      <c r="CI7" s="36">
        <v>378.08</v>
      </c>
      <c r="CJ7" s="36">
        <v>357.49</v>
      </c>
      <c r="CK7" s="36">
        <v>289.81</v>
      </c>
      <c r="CL7" s="36">
        <v>39</v>
      </c>
      <c r="CM7" s="36">
        <v>40.36</v>
      </c>
      <c r="CN7" s="36">
        <v>44.09</v>
      </c>
      <c r="CO7" s="36">
        <v>45</v>
      </c>
      <c r="CP7" s="36">
        <v>46.45</v>
      </c>
      <c r="CQ7" s="36">
        <v>46.85</v>
      </c>
      <c r="CR7" s="36">
        <v>46.06</v>
      </c>
      <c r="CS7" s="36">
        <v>45.95</v>
      </c>
      <c r="CT7" s="36">
        <v>44.69</v>
      </c>
      <c r="CU7" s="36">
        <v>44.69</v>
      </c>
      <c r="CV7" s="36">
        <v>52.74</v>
      </c>
      <c r="CW7" s="36">
        <v>65.16</v>
      </c>
      <c r="CX7" s="36">
        <v>66.14</v>
      </c>
      <c r="CY7" s="36">
        <v>70.5</v>
      </c>
      <c r="CZ7" s="36">
        <v>75.53</v>
      </c>
      <c r="DA7" s="36">
        <v>77.98</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篠原　裕之</cp:lastModifiedBy>
  <dcterms:created xsi:type="dcterms:W3CDTF">2017-02-08T03:11:19Z</dcterms:created>
  <dcterms:modified xsi:type="dcterms:W3CDTF">2017-02-21T02:58:20Z</dcterms:modified>
</cp:coreProperties>
</file>